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 defaultThemeVersion="124226"/>
  <bookViews>
    <workbookView xWindow="240" yWindow="315" windowWidth="20055" windowHeight="7695" activeTab="2"/>
  </bookViews>
  <sheets>
    <sheet name="Raw Data" sheetId="1" r:id="rId1"/>
    <sheet name="ADF Test" sheetId="4" r:id="rId2"/>
    <sheet name="Pairs Trading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" i="4" l="1"/>
  <c r="G16" i="3" l="1"/>
  <c r="G17" i="3"/>
  <c r="G18" i="3"/>
  <c r="G19" i="3"/>
  <c r="G20" i="3"/>
  <c r="G21" i="3"/>
  <c r="G22" i="3"/>
  <c r="G23" i="3"/>
  <c r="G24" i="3"/>
  <c r="G15" i="3"/>
  <c r="B15" i="4" l="1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14" i="4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15" i="3"/>
  <c r="E15" i="3" s="1"/>
  <c r="F15" i="3"/>
  <c r="E16" i="3" l="1"/>
  <c r="R15" i="3"/>
  <c r="C11" i="3"/>
  <c r="F8" i="4" l="1"/>
  <c r="F7" i="4"/>
  <c r="F6" i="4"/>
  <c r="F5" i="4"/>
  <c r="F4" i="4"/>
  <c r="L15" i="4" l="1"/>
  <c r="L19" i="4"/>
  <c r="L23" i="4"/>
  <c r="L27" i="4"/>
  <c r="L31" i="4"/>
  <c r="L35" i="4"/>
  <c r="L39" i="4"/>
  <c r="L43" i="4"/>
  <c r="L47" i="4"/>
  <c r="L51" i="4"/>
  <c r="L55" i="4"/>
  <c r="L59" i="4"/>
  <c r="L63" i="4"/>
  <c r="L67" i="4"/>
  <c r="L71" i="4"/>
  <c r="L75" i="4"/>
  <c r="L79" i="4"/>
  <c r="L83" i="4"/>
  <c r="L87" i="4"/>
  <c r="L91" i="4"/>
  <c r="L95" i="4"/>
  <c r="L99" i="4"/>
  <c r="L103" i="4"/>
  <c r="L107" i="4"/>
  <c r="L111" i="4"/>
  <c r="L115" i="4"/>
  <c r="L119" i="4"/>
  <c r="L123" i="4"/>
  <c r="L127" i="4"/>
  <c r="L131" i="4"/>
  <c r="L135" i="4"/>
  <c r="L139" i="4"/>
  <c r="L143" i="4"/>
  <c r="L147" i="4"/>
  <c r="L151" i="4"/>
  <c r="L155" i="4"/>
  <c r="L159" i="4"/>
  <c r="L163" i="4"/>
  <c r="L167" i="4"/>
  <c r="L171" i="4"/>
  <c r="L175" i="4"/>
  <c r="L179" i="4"/>
  <c r="L183" i="4"/>
  <c r="L187" i="4"/>
  <c r="L191" i="4"/>
  <c r="L195" i="4"/>
  <c r="L199" i="4"/>
  <c r="L203" i="4"/>
  <c r="L207" i="4"/>
  <c r="L211" i="4"/>
  <c r="L215" i="4"/>
  <c r="L219" i="4"/>
  <c r="L223" i="4"/>
  <c r="L227" i="4"/>
  <c r="L231" i="4"/>
  <c r="L235" i="4"/>
  <c r="L239" i="4"/>
  <c r="L243" i="4"/>
  <c r="L247" i="4"/>
  <c r="L251" i="4"/>
  <c r="L255" i="4"/>
  <c r="L259" i="4"/>
  <c r="L263" i="4"/>
  <c r="L267" i="4"/>
  <c r="L271" i="4"/>
  <c r="L275" i="4"/>
  <c r="L279" i="4"/>
  <c r="L283" i="4"/>
  <c r="L287" i="4"/>
  <c r="L291" i="4"/>
  <c r="L295" i="4"/>
  <c r="L299" i="4"/>
  <c r="L303" i="4"/>
  <c r="L307" i="4"/>
  <c r="L311" i="4"/>
  <c r="L315" i="4"/>
  <c r="L319" i="4"/>
  <c r="L323" i="4"/>
  <c r="L327" i="4"/>
  <c r="L331" i="4"/>
  <c r="L16" i="4"/>
  <c r="L20" i="4"/>
  <c r="L24" i="4"/>
  <c r="L28" i="4"/>
  <c r="L32" i="4"/>
  <c r="L36" i="4"/>
  <c r="L40" i="4"/>
  <c r="L44" i="4"/>
  <c r="L48" i="4"/>
  <c r="L52" i="4"/>
  <c r="L56" i="4"/>
  <c r="L60" i="4"/>
  <c r="L64" i="4"/>
  <c r="L68" i="4"/>
  <c r="L72" i="4"/>
  <c r="L76" i="4"/>
  <c r="L80" i="4"/>
  <c r="L84" i="4"/>
  <c r="L88" i="4"/>
  <c r="L92" i="4"/>
  <c r="L96" i="4"/>
  <c r="L100" i="4"/>
  <c r="L104" i="4"/>
  <c r="L108" i="4"/>
  <c r="L112" i="4"/>
  <c r="L116" i="4"/>
  <c r="L120" i="4"/>
  <c r="L124" i="4"/>
  <c r="L128" i="4"/>
  <c r="L132" i="4"/>
  <c r="L136" i="4"/>
  <c r="L140" i="4"/>
  <c r="L144" i="4"/>
  <c r="L148" i="4"/>
  <c r="L152" i="4"/>
  <c r="L156" i="4"/>
  <c r="L160" i="4"/>
  <c r="L164" i="4"/>
  <c r="L168" i="4"/>
  <c r="L172" i="4"/>
  <c r="L176" i="4"/>
  <c r="L180" i="4"/>
  <c r="L184" i="4"/>
  <c r="L188" i="4"/>
  <c r="L192" i="4"/>
  <c r="L196" i="4"/>
  <c r="L200" i="4"/>
  <c r="L204" i="4"/>
  <c r="L208" i="4"/>
  <c r="L212" i="4"/>
  <c r="L216" i="4"/>
  <c r="L220" i="4"/>
  <c r="L224" i="4"/>
  <c r="L228" i="4"/>
  <c r="L232" i="4"/>
  <c r="L236" i="4"/>
  <c r="L240" i="4"/>
  <c r="L244" i="4"/>
  <c r="L248" i="4"/>
  <c r="L252" i="4"/>
  <c r="L256" i="4"/>
  <c r="L260" i="4"/>
  <c r="L264" i="4"/>
  <c r="L268" i="4"/>
  <c r="L272" i="4"/>
  <c r="L276" i="4"/>
  <c r="L280" i="4"/>
  <c r="L284" i="4"/>
  <c r="L288" i="4"/>
  <c r="L292" i="4"/>
  <c r="L296" i="4"/>
  <c r="L300" i="4"/>
  <c r="L304" i="4"/>
  <c r="L308" i="4"/>
  <c r="L312" i="4"/>
  <c r="L316" i="4"/>
  <c r="L320" i="4"/>
  <c r="L324" i="4"/>
  <c r="L328" i="4"/>
  <c r="L332" i="4"/>
  <c r="L336" i="4"/>
  <c r="L340" i="4"/>
  <c r="L344" i="4"/>
  <c r="L348" i="4"/>
  <c r="L352" i="4"/>
  <c r="L17" i="4"/>
  <c r="L25" i="4"/>
  <c r="L33" i="4"/>
  <c r="L41" i="4"/>
  <c r="L49" i="4"/>
  <c r="L57" i="4"/>
  <c r="L65" i="4"/>
  <c r="L73" i="4"/>
  <c r="L81" i="4"/>
  <c r="L89" i="4"/>
  <c r="L97" i="4"/>
  <c r="L105" i="4"/>
  <c r="L113" i="4"/>
  <c r="L121" i="4"/>
  <c r="L129" i="4"/>
  <c r="L137" i="4"/>
  <c r="L145" i="4"/>
  <c r="L153" i="4"/>
  <c r="L161" i="4"/>
  <c r="L169" i="4"/>
  <c r="L177" i="4"/>
  <c r="L185" i="4"/>
  <c r="L193" i="4"/>
  <c r="L201" i="4"/>
  <c r="L209" i="4"/>
  <c r="L217" i="4"/>
  <c r="L225" i="4"/>
  <c r="L233" i="4"/>
  <c r="L241" i="4"/>
  <c r="L249" i="4"/>
  <c r="L257" i="4"/>
  <c r="L265" i="4"/>
  <c r="L273" i="4"/>
  <c r="L281" i="4"/>
  <c r="L289" i="4"/>
  <c r="L297" i="4"/>
  <c r="L305" i="4"/>
  <c r="L313" i="4"/>
  <c r="L321" i="4"/>
  <c r="L329" i="4"/>
  <c r="L335" i="4"/>
  <c r="L341" i="4"/>
  <c r="L346" i="4"/>
  <c r="L351" i="4"/>
  <c r="L18" i="4"/>
  <c r="L26" i="4"/>
  <c r="L34" i="4"/>
  <c r="L42" i="4"/>
  <c r="L50" i="4"/>
  <c r="L58" i="4"/>
  <c r="L66" i="4"/>
  <c r="L74" i="4"/>
  <c r="L82" i="4"/>
  <c r="L90" i="4"/>
  <c r="L98" i="4"/>
  <c r="L106" i="4"/>
  <c r="L114" i="4"/>
  <c r="L122" i="4"/>
  <c r="L130" i="4"/>
  <c r="L138" i="4"/>
  <c r="L146" i="4"/>
  <c r="L154" i="4"/>
  <c r="L162" i="4"/>
  <c r="L170" i="4"/>
  <c r="L178" i="4"/>
  <c r="L186" i="4"/>
  <c r="L194" i="4"/>
  <c r="L202" i="4"/>
  <c r="L210" i="4"/>
  <c r="L218" i="4"/>
  <c r="L226" i="4"/>
  <c r="L234" i="4"/>
  <c r="L242" i="4"/>
  <c r="L250" i="4"/>
  <c r="L258" i="4"/>
  <c r="L266" i="4"/>
  <c r="L274" i="4"/>
  <c r="L282" i="4"/>
  <c r="L290" i="4"/>
  <c r="L298" i="4"/>
  <c r="L306" i="4"/>
  <c r="L314" i="4"/>
  <c r="L322" i="4"/>
  <c r="L330" i="4"/>
  <c r="L337" i="4"/>
  <c r="L342" i="4"/>
  <c r="L347" i="4"/>
  <c r="L353" i="4"/>
  <c r="L357" i="4"/>
  <c r="L361" i="4"/>
  <c r="L365" i="4"/>
  <c r="L369" i="4"/>
  <c r="L373" i="4"/>
  <c r="L377" i="4"/>
  <c r="L381" i="4"/>
  <c r="L385" i="4"/>
  <c r="L389" i="4"/>
  <c r="L393" i="4"/>
  <c r="L397" i="4"/>
  <c r="L401" i="4"/>
  <c r="L405" i="4"/>
  <c r="L409" i="4"/>
  <c r="L413" i="4"/>
  <c r="L417" i="4"/>
  <c r="L421" i="4"/>
  <c r="L425" i="4"/>
  <c r="L429" i="4"/>
  <c r="L433" i="4"/>
  <c r="L437" i="4"/>
  <c r="L441" i="4"/>
  <c r="L445" i="4"/>
  <c r="L449" i="4"/>
  <c r="L453" i="4"/>
  <c r="L457" i="4"/>
  <c r="L461" i="4"/>
  <c r="L465" i="4"/>
  <c r="L469" i="4"/>
  <c r="L473" i="4"/>
  <c r="L477" i="4"/>
  <c r="L481" i="4"/>
  <c r="L485" i="4"/>
  <c r="L489" i="4"/>
  <c r="L493" i="4"/>
  <c r="L497" i="4"/>
  <c r="L501" i="4"/>
  <c r="L505" i="4"/>
  <c r="L509" i="4"/>
  <c r="L513" i="4"/>
  <c r="L517" i="4"/>
  <c r="L521" i="4"/>
  <c r="L525" i="4"/>
  <c r="L529" i="4"/>
  <c r="L533" i="4"/>
  <c r="L537" i="4"/>
  <c r="L541" i="4"/>
  <c r="L545" i="4"/>
  <c r="L549" i="4"/>
  <c r="L553" i="4"/>
  <c r="L557" i="4"/>
  <c r="L561" i="4"/>
  <c r="L565" i="4"/>
  <c r="L569" i="4"/>
  <c r="L21" i="4"/>
  <c r="L29" i="4"/>
  <c r="L37" i="4"/>
  <c r="L45" i="4"/>
  <c r="L53" i="4"/>
  <c r="L61" i="4"/>
  <c r="L69" i="4"/>
  <c r="L77" i="4"/>
  <c r="L85" i="4"/>
  <c r="L93" i="4"/>
  <c r="L101" i="4"/>
  <c r="L109" i="4"/>
  <c r="L117" i="4"/>
  <c r="L125" i="4"/>
  <c r="L133" i="4"/>
  <c r="L141" i="4"/>
  <c r="L149" i="4"/>
  <c r="L157" i="4"/>
  <c r="L165" i="4"/>
  <c r="L173" i="4"/>
  <c r="L181" i="4"/>
  <c r="L189" i="4"/>
  <c r="L197" i="4"/>
  <c r="L205" i="4"/>
  <c r="L213" i="4"/>
  <c r="L221" i="4"/>
  <c r="L229" i="4"/>
  <c r="L237" i="4"/>
  <c r="L245" i="4"/>
  <c r="L253" i="4"/>
  <c r="L261" i="4"/>
  <c r="L269" i="4"/>
  <c r="L277" i="4"/>
  <c r="L285" i="4"/>
  <c r="L293" i="4"/>
  <c r="L301" i="4"/>
  <c r="L309" i="4"/>
  <c r="L317" i="4"/>
  <c r="L325" i="4"/>
  <c r="L333" i="4"/>
  <c r="L338" i="4"/>
  <c r="L343" i="4"/>
  <c r="L349" i="4"/>
  <c r="L354" i="4"/>
  <c r="L358" i="4"/>
  <c r="L362" i="4"/>
  <c r="L366" i="4"/>
  <c r="L370" i="4"/>
  <c r="L374" i="4"/>
  <c r="L378" i="4"/>
  <c r="L382" i="4"/>
  <c r="L386" i="4"/>
  <c r="L390" i="4"/>
  <c r="L394" i="4"/>
  <c r="L398" i="4"/>
  <c r="L402" i="4"/>
  <c r="L406" i="4"/>
  <c r="L410" i="4"/>
  <c r="L414" i="4"/>
  <c r="L418" i="4"/>
  <c r="L422" i="4"/>
  <c r="L426" i="4"/>
  <c r="L430" i="4"/>
  <c r="L434" i="4"/>
  <c r="L438" i="4"/>
  <c r="L442" i="4"/>
  <c r="L446" i="4"/>
  <c r="L450" i="4"/>
  <c r="L454" i="4"/>
  <c r="L458" i="4"/>
  <c r="L462" i="4"/>
  <c r="L466" i="4"/>
  <c r="L46" i="4"/>
  <c r="L78" i="4"/>
  <c r="L110" i="4"/>
  <c r="L142" i="4"/>
  <c r="L174" i="4"/>
  <c r="L206" i="4"/>
  <c r="L238" i="4"/>
  <c r="L270" i="4"/>
  <c r="L302" i="4"/>
  <c r="L334" i="4"/>
  <c r="L355" i="4"/>
  <c r="L363" i="4"/>
  <c r="L371" i="4"/>
  <c r="L379" i="4"/>
  <c r="L387" i="4"/>
  <c r="L395" i="4"/>
  <c r="L403" i="4"/>
  <c r="L411" i="4"/>
  <c r="L419" i="4"/>
  <c r="L427" i="4"/>
  <c r="L435" i="4"/>
  <c r="L443" i="4"/>
  <c r="L451" i="4"/>
  <c r="L459" i="4"/>
  <c r="L467" i="4"/>
  <c r="L472" i="4"/>
  <c r="L478" i="4"/>
  <c r="L483" i="4"/>
  <c r="L488" i="4"/>
  <c r="L494" i="4"/>
  <c r="L499" i="4"/>
  <c r="L504" i="4"/>
  <c r="L510" i="4"/>
  <c r="L515" i="4"/>
  <c r="L520" i="4"/>
  <c r="L526" i="4"/>
  <c r="L531" i="4"/>
  <c r="L536" i="4"/>
  <c r="L542" i="4"/>
  <c r="L547" i="4"/>
  <c r="L552" i="4"/>
  <c r="L558" i="4"/>
  <c r="L563" i="4"/>
  <c r="L568" i="4"/>
  <c r="L22" i="4"/>
  <c r="L54" i="4"/>
  <c r="L86" i="4"/>
  <c r="L118" i="4"/>
  <c r="L150" i="4"/>
  <c r="L182" i="4"/>
  <c r="L214" i="4"/>
  <c r="L246" i="4"/>
  <c r="L278" i="4"/>
  <c r="L310" i="4"/>
  <c r="L339" i="4"/>
  <c r="L356" i="4"/>
  <c r="L364" i="4"/>
  <c r="L372" i="4"/>
  <c r="L380" i="4"/>
  <c r="L388" i="4"/>
  <c r="L396" i="4"/>
  <c r="L404" i="4"/>
  <c r="L412" i="4"/>
  <c r="L420" i="4"/>
  <c r="L428" i="4"/>
  <c r="L436" i="4"/>
  <c r="L444" i="4"/>
  <c r="L452" i="4"/>
  <c r="L460" i="4"/>
  <c r="L468" i="4"/>
  <c r="L474" i="4"/>
  <c r="L479" i="4"/>
  <c r="L484" i="4"/>
  <c r="L490" i="4"/>
  <c r="L495" i="4"/>
  <c r="L500" i="4"/>
  <c r="L506" i="4"/>
  <c r="L511" i="4"/>
  <c r="L516" i="4"/>
  <c r="L522" i="4"/>
  <c r="L527" i="4"/>
  <c r="L532" i="4"/>
  <c r="L538" i="4"/>
  <c r="L543" i="4"/>
  <c r="L548" i="4"/>
  <c r="L70" i="4"/>
  <c r="L134" i="4"/>
  <c r="L198" i="4"/>
  <c r="L262" i="4"/>
  <c r="L326" i="4"/>
  <c r="L360" i="4"/>
  <c r="L376" i="4"/>
  <c r="L392" i="4"/>
  <c r="L408" i="4"/>
  <c r="L424" i="4"/>
  <c r="L440" i="4"/>
  <c r="L456" i="4"/>
  <c r="L471" i="4"/>
  <c r="L482" i="4"/>
  <c r="L492" i="4"/>
  <c r="L503" i="4"/>
  <c r="L514" i="4"/>
  <c r="L524" i="4"/>
  <c r="L535" i="4"/>
  <c r="L546" i="4"/>
  <c r="L555" i="4"/>
  <c r="L562" i="4"/>
  <c r="L570" i="4"/>
  <c r="L30" i="4"/>
  <c r="L94" i="4"/>
  <c r="L158" i="4"/>
  <c r="L222" i="4"/>
  <c r="L286" i="4"/>
  <c r="L345" i="4"/>
  <c r="L367" i="4"/>
  <c r="L383" i="4"/>
  <c r="L399" i="4"/>
  <c r="L415" i="4"/>
  <c r="L431" i="4"/>
  <c r="L447" i="4"/>
  <c r="L463" i="4"/>
  <c r="L475" i="4"/>
  <c r="L486" i="4"/>
  <c r="L496" i="4"/>
  <c r="L507" i="4"/>
  <c r="L518" i="4"/>
  <c r="L528" i="4"/>
  <c r="L539" i="4"/>
  <c r="L550" i="4"/>
  <c r="L556" i="4"/>
  <c r="L564" i="4"/>
  <c r="L571" i="4"/>
  <c r="L38" i="4"/>
  <c r="L102" i="4"/>
  <c r="L166" i="4"/>
  <c r="L230" i="4"/>
  <c r="L294" i="4"/>
  <c r="L350" i="4"/>
  <c r="L368" i="4"/>
  <c r="L384" i="4"/>
  <c r="L400" i="4"/>
  <c r="L416" i="4"/>
  <c r="L432" i="4"/>
  <c r="L448" i="4"/>
  <c r="L464" i="4"/>
  <c r="L476" i="4"/>
  <c r="L487" i="4"/>
  <c r="L498" i="4"/>
  <c r="L508" i="4"/>
  <c r="L519" i="4"/>
  <c r="L530" i="4"/>
  <c r="L540" i="4"/>
  <c r="L551" i="4"/>
  <c r="L559" i="4"/>
  <c r="L566" i="4"/>
  <c r="L14" i="4"/>
  <c r="L62" i="4"/>
  <c r="L126" i="4"/>
  <c r="L190" i="4"/>
  <c r="L254" i="4"/>
  <c r="L318" i="4"/>
  <c r="L359" i="4"/>
  <c r="L375" i="4"/>
  <c r="L391" i="4"/>
  <c r="L407" i="4"/>
  <c r="L423" i="4"/>
  <c r="L439" i="4"/>
  <c r="L455" i="4"/>
  <c r="L470" i="4"/>
  <c r="L480" i="4"/>
  <c r="L491" i="4"/>
  <c r="L502" i="4"/>
  <c r="L512" i="4"/>
  <c r="L523" i="4"/>
  <c r="L534" i="4"/>
  <c r="L544" i="4"/>
  <c r="L554" i="4"/>
  <c r="L560" i="4"/>
  <c r="L567" i="4"/>
  <c r="F3" i="4" l="1"/>
  <c r="F10" i="4"/>
  <c r="F9" i="4"/>
  <c r="P331" i="4" l="1"/>
  <c r="Q331" i="4" s="1"/>
  <c r="P332" i="4"/>
  <c r="Q332" i="4" s="1"/>
  <c r="S333" i="4" s="1"/>
  <c r="P333" i="4"/>
  <c r="Q333" i="4" s="1"/>
  <c r="S334" i="4" s="1"/>
  <c r="P334" i="4"/>
  <c r="Q334" i="4" s="1"/>
  <c r="P335" i="4"/>
  <c r="Q335" i="4" s="1"/>
  <c r="P336" i="4"/>
  <c r="Q336" i="4" s="1"/>
  <c r="P337" i="4"/>
  <c r="Q337" i="4" s="1"/>
  <c r="P338" i="4"/>
  <c r="Q338" i="4" s="1"/>
  <c r="P339" i="4"/>
  <c r="Q339" i="4" s="1"/>
  <c r="P340" i="4"/>
  <c r="Q340" i="4" s="1"/>
  <c r="P341" i="4"/>
  <c r="Q341" i="4" s="1"/>
  <c r="S342" i="4" s="1"/>
  <c r="P342" i="4"/>
  <c r="Q342" i="4" s="1"/>
  <c r="P343" i="4"/>
  <c r="Q343" i="4" s="1"/>
  <c r="P344" i="4"/>
  <c r="Q344" i="4" s="1"/>
  <c r="S345" i="4" s="1"/>
  <c r="P345" i="4"/>
  <c r="Q345" i="4" s="1"/>
  <c r="S346" i="4" s="1"/>
  <c r="P346" i="4"/>
  <c r="Q346" i="4" s="1"/>
  <c r="P347" i="4"/>
  <c r="Q347" i="4" s="1"/>
  <c r="P348" i="4"/>
  <c r="Q348" i="4" s="1"/>
  <c r="S349" i="4" s="1"/>
  <c r="P349" i="4"/>
  <c r="Q349" i="4" s="1"/>
  <c r="P350" i="4"/>
  <c r="Q350" i="4" s="1"/>
  <c r="P351" i="4"/>
  <c r="Q351" i="4" s="1"/>
  <c r="P352" i="4"/>
  <c r="Q352" i="4" s="1"/>
  <c r="P353" i="4"/>
  <c r="Q353" i="4" s="1"/>
  <c r="S354" i="4" s="1"/>
  <c r="P354" i="4"/>
  <c r="Q354" i="4" s="1"/>
  <c r="P355" i="4"/>
  <c r="Q355" i="4" s="1"/>
  <c r="S356" i="4" s="1"/>
  <c r="P356" i="4"/>
  <c r="Q356" i="4" s="1"/>
  <c r="P357" i="4"/>
  <c r="Q357" i="4" s="1"/>
  <c r="S358" i="4" s="1"/>
  <c r="P358" i="4"/>
  <c r="Q358" i="4" s="1"/>
  <c r="P359" i="4"/>
  <c r="Q359" i="4" s="1"/>
  <c r="P360" i="4"/>
  <c r="Q360" i="4" s="1"/>
  <c r="S361" i="4" s="1"/>
  <c r="P361" i="4"/>
  <c r="Q361" i="4" s="1"/>
  <c r="S362" i="4" s="1"/>
  <c r="P362" i="4"/>
  <c r="Q362" i="4" s="1"/>
  <c r="P363" i="4"/>
  <c r="Q363" i="4" s="1"/>
  <c r="P364" i="4"/>
  <c r="Q364" i="4" s="1"/>
  <c r="S365" i="4" s="1"/>
  <c r="P365" i="4"/>
  <c r="Q365" i="4" s="1"/>
  <c r="S366" i="4" s="1"/>
  <c r="P366" i="4"/>
  <c r="Q366" i="4" s="1"/>
  <c r="P367" i="4"/>
  <c r="Q367" i="4" s="1"/>
  <c r="P368" i="4"/>
  <c r="Q368" i="4" s="1"/>
  <c r="P369" i="4"/>
  <c r="Q369" i="4" s="1"/>
  <c r="P370" i="4"/>
  <c r="Q370" i="4" s="1"/>
  <c r="P371" i="4"/>
  <c r="Q371" i="4" s="1"/>
  <c r="P372" i="4"/>
  <c r="Q372" i="4" s="1"/>
  <c r="P373" i="4"/>
  <c r="Q373" i="4" s="1"/>
  <c r="S374" i="4" s="1"/>
  <c r="P374" i="4"/>
  <c r="Q374" i="4" s="1"/>
  <c r="P375" i="4"/>
  <c r="Q375" i="4" s="1"/>
  <c r="P376" i="4"/>
  <c r="Q376" i="4" s="1"/>
  <c r="S377" i="4" s="1"/>
  <c r="P377" i="4"/>
  <c r="Q377" i="4" s="1"/>
  <c r="S378" i="4" s="1"/>
  <c r="P378" i="4"/>
  <c r="Q378" i="4" s="1"/>
  <c r="P379" i="4"/>
  <c r="Q379" i="4" s="1"/>
  <c r="P380" i="4"/>
  <c r="Q380" i="4" s="1"/>
  <c r="S381" i="4" s="1"/>
  <c r="P381" i="4"/>
  <c r="Q381" i="4" s="1"/>
  <c r="P382" i="4"/>
  <c r="Q382" i="4" s="1"/>
  <c r="P383" i="4"/>
  <c r="Q383" i="4" s="1"/>
  <c r="P384" i="4"/>
  <c r="Q384" i="4" s="1"/>
  <c r="P385" i="4"/>
  <c r="Q385" i="4" s="1"/>
  <c r="S386" i="4" s="1"/>
  <c r="P386" i="4"/>
  <c r="Q386" i="4" s="1"/>
  <c r="P387" i="4"/>
  <c r="Q387" i="4" s="1"/>
  <c r="S388" i="4" s="1"/>
  <c r="P388" i="4"/>
  <c r="Q388" i="4" s="1"/>
  <c r="P389" i="4"/>
  <c r="Q389" i="4" s="1"/>
  <c r="S390" i="4" s="1"/>
  <c r="P390" i="4"/>
  <c r="Q390" i="4" s="1"/>
  <c r="P391" i="4"/>
  <c r="Q391" i="4" s="1"/>
  <c r="P392" i="4"/>
  <c r="Q392" i="4" s="1"/>
  <c r="S393" i="4" s="1"/>
  <c r="P393" i="4"/>
  <c r="Q393" i="4" s="1"/>
  <c r="S394" i="4" s="1"/>
  <c r="P394" i="4"/>
  <c r="Q394" i="4" s="1"/>
  <c r="P395" i="4"/>
  <c r="Q395" i="4" s="1"/>
  <c r="P396" i="4"/>
  <c r="Q396" i="4" s="1"/>
  <c r="S397" i="4" s="1"/>
  <c r="P397" i="4"/>
  <c r="Q397" i="4" s="1"/>
  <c r="S398" i="4" s="1"/>
  <c r="P398" i="4"/>
  <c r="Q398" i="4" s="1"/>
  <c r="P399" i="4"/>
  <c r="Q399" i="4" s="1"/>
  <c r="P400" i="4"/>
  <c r="Q400" i="4" s="1"/>
  <c r="P401" i="4"/>
  <c r="Q401" i="4" s="1"/>
  <c r="P402" i="4"/>
  <c r="Q402" i="4" s="1"/>
  <c r="P403" i="4"/>
  <c r="Q403" i="4" s="1"/>
  <c r="P404" i="4"/>
  <c r="Q404" i="4" s="1"/>
  <c r="P405" i="4"/>
  <c r="Q405" i="4" s="1"/>
  <c r="S406" i="4" s="1"/>
  <c r="P406" i="4"/>
  <c r="Q406" i="4" s="1"/>
  <c r="P407" i="4"/>
  <c r="Q407" i="4" s="1"/>
  <c r="P408" i="4"/>
  <c r="Q408" i="4" s="1"/>
  <c r="S409" i="4" s="1"/>
  <c r="P409" i="4"/>
  <c r="Q409" i="4" s="1"/>
  <c r="S410" i="4" s="1"/>
  <c r="P410" i="4"/>
  <c r="Q410" i="4" s="1"/>
  <c r="P411" i="4"/>
  <c r="Q411" i="4" s="1"/>
  <c r="P412" i="4"/>
  <c r="Q412" i="4" s="1"/>
  <c r="S413" i="4" s="1"/>
  <c r="P413" i="4"/>
  <c r="Q413" i="4" s="1"/>
  <c r="P414" i="4"/>
  <c r="Q414" i="4" s="1"/>
  <c r="P415" i="4"/>
  <c r="Q415" i="4" s="1"/>
  <c r="P416" i="4"/>
  <c r="Q416" i="4" s="1"/>
  <c r="P417" i="4"/>
  <c r="Q417" i="4" s="1"/>
  <c r="S418" i="4" s="1"/>
  <c r="P418" i="4"/>
  <c r="Q418" i="4" s="1"/>
  <c r="P419" i="4"/>
  <c r="Q419" i="4" s="1"/>
  <c r="S420" i="4" s="1"/>
  <c r="P420" i="4"/>
  <c r="Q420" i="4" s="1"/>
  <c r="P421" i="4"/>
  <c r="Q421" i="4" s="1"/>
  <c r="S422" i="4" s="1"/>
  <c r="P422" i="4"/>
  <c r="Q422" i="4" s="1"/>
  <c r="P423" i="4"/>
  <c r="Q423" i="4" s="1"/>
  <c r="P424" i="4"/>
  <c r="Q424" i="4" s="1"/>
  <c r="S425" i="4" s="1"/>
  <c r="P425" i="4"/>
  <c r="Q425" i="4" s="1"/>
  <c r="S426" i="4" s="1"/>
  <c r="P426" i="4"/>
  <c r="Q426" i="4" s="1"/>
  <c r="P427" i="4"/>
  <c r="Q427" i="4" s="1"/>
  <c r="P428" i="4"/>
  <c r="Q428" i="4" s="1"/>
  <c r="S429" i="4" s="1"/>
  <c r="P429" i="4"/>
  <c r="Q429" i="4" s="1"/>
  <c r="S430" i="4" s="1"/>
  <c r="P430" i="4"/>
  <c r="Q430" i="4" s="1"/>
  <c r="P431" i="4"/>
  <c r="Q431" i="4" s="1"/>
  <c r="P432" i="4"/>
  <c r="Q432" i="4" s="1"/>
  <c r="S433" i="4" s="1"/>
  <c r="P433" i="4"/>
  <c r="Q433" i="4" s="1"/>
  <c r="P434" i="4"/>
  <c r="Q434" i="4" s="1"/>
  <c r="P435" i="4"/>
  <c r="Q435" i="4" s="1"/>
  <c r="P436" i="4"/>
  <c r="Q436" i="4" s="1"/>
  <c r="S437" i="4" s="1"/>
  <c r="P437" i="4"/>
  <c r="Q437" i="4" s="1"/>
  <c r="S438" i="4" s="1"/>
  <c r="P438" i="4"/>
  <c r="Q438" i="4" s="1"/>
  <c r="P439" i="4"/>
  <c r="Q439" i="4" s="1"/>
  <c r="P440" i="4"/>
  <c r="Q440" i="4" s="1"/>
  <c r="S441" i="4" s="1"/>
  <c r="P441" i="4"/>
  <c r="Q441" i="4" s="1"/>
  <c r="P442" i="4"/>
  <c r="Q442" i="4" s="1"/>
  <c r="P443" i="4"/>
  <c r="Q443" i="4" s="1"/>
  <c r="P444" i="4"/>
  <c r="Q444" i="4" s="1"/>
  <c r="S445" i="4" s="1"/>
  <c r="P445" i="4"/>
  <c r="Q445" i="4" s="1"/>
  <c r="S446" i="4" s="1"/>
  <c r="P446" i="4"/>
  <c r="Q446" i="4" s="1"/>
  <c r="P447" i="4"/>
  <c r="Q447" i="4" s="1"/>
  <c r="P448" i="4"/>
  <c r="Q448" i="4" s="1"/>
  <c r="S449" i="4" s="1"/>
  <c r="P449" i="4"/>
  <c r="Q449" i="4" s="1"/>
  <c r="S450" i="4" s="1"/>
  <c r="P450" i="4"/>
  <c r="Q450" i="4" s="1"/>
  <c r="P451" i="4"/>
  <c r="Q451" i="4" s="1"/>
  <c r="P452" i="4"/>
  <c r="Q452" i="4" s="1"/>
  <c r="S453" i="4" s="1"/>
  <c r="P453" i="4"/>
  <c r="Q453" i="4" s="1"/>
  <c r="S454" i="4" s="1"/>
  <c r="P454" i="4"/>
  <c r="Q454" i="4" s="1"/>
  <c r="P455" i="4"/>
  <c r="Q455" i="4" s="1"/>
  <c r="P456" i="4"/>
  <c r="Q456" i="4" s="1"/>
  <c r="S457" i="4" s="1"/>
  <c r="P457" i="4"/>
  <c r="Q457" i="4" s="1"/>
  <c r="P458" i="4"/>
  <c r="Q458" i="4" s="1"/>
  <c r="P459" i="4"/>
  <c r="Q459" i="4" s="1"/>
  <c r="P460" i="4"/>
  <c r="Q460" i="4" s="1"/>
  <c r="S461" i="4" s="1"/>
  <c r="P461" i="4"/>
  <c r="Q461" i="4" s="1"/>
  <c r="S462" i="4" s="1"/>
  <c r="P462" i="4"/>
  <c r="Q462" i="4" s="1"/>
  <c r="P463" i="4"/>
  <c r="Q463" i="4" s="1"/>
  <c r="P464" i="4"/>
  <c r="Q464" i="4" s="1"/>
  <c r="S465" i="4" s="1"/>
  <c r="P465" i="4"/>
  <c r="Q465" i="4" s="1"/>
  <c r="P466" i="4"/>
  <c r="Q466" i="4" s="1"/>
  <c r="P467" i="4"/>
  <c r="Q467" i="4" s="1"/>
  <c r="P468" i="4"/>
  <c r="Q468" i="4" s="1"/>
  <c r="S469" i="4" s="1"/>
  <c r="P469" i="4"/>
  <c r="Q469" i="4" s="1"/>
  <c r="S470" i="4" s="1"/>
  <c r="P470" i="4"/>
  <c r="Q470" i="4" s="1"/>
  <c r="P471" i="4"/>
  <c r="Q471" i="4" s="1"/>
  <c r="P472" i="4"/>
  <c r="Q472" i="4" s="1"/>
  <c r="S473" i="4" s="1"/>
  <c r="P473" i="4"/>
  <c r="Q473" i="4" s="1"/>
  <c r="P474" i="4"/>
  <c r="Q474" i="4" s="1"/>
  <c r="P475" i="4"/>
  <c r="Q475" i="4" s="1"/>
  <c r="P476" i="4"/>
  <c r="Q476" i="4" s="1"/>
  <c r="S477" i="4" s="1"/>
  <c r="P477" i="4"/>
  <c r="Q477" i="4" s="1"/>
  <c r="S478" i="4" s="1"/>
  <c r="P478" i="4"/>
  <c r="Q478" i="4" s="1"/>
  <c r="P479" i="4"/>
  <c r="Q479" i="4" s="1"/>
  <c r="P480" i="4"/>
  <c r="Q480" i="4" s="1"/>
  <c r="S481" i="4" s="1"/>
  <c r="P481" i="4"/>
  <c r="Q481" i="4" s="1"/>
  <c r="S482" i="4" s="1"/>
  <c r="P482" i="4"/>
  <c r="Q482" i="4" s="1"/>
  <c r="P483" i="4"/>
  <c r="Q483" i="4" s="1"/>
  <c r="P484" i="4"/>
  <c r="Q484" i="4" s="1"/>
  <c r="S485" i="4" s="1"/>
  <c r="P485" i="4"/>
  <c r="Q485" i="4" s="1"/>
  <c r="S486" i="4" s="1"/>
  <c r="P486" i="4"/>
  <c r="Q486" i="4" s="1"/>
  <c r="P487" i="4"/>
  <c r="Q487" i="4" s="1"/>
  <c r="P488" i="4"/>
  <c r="Q488" i="4" s="1"/>
  <c r="S489" i="4" s="1"/>
  <c r="P489" i="4"/>
  <c r="Q489" i="4" s="1"/>
  <c r="P490" i="4"/>
  <c r="Q490" i="4" s="1"/>
  <c r="P491" i="4"/>
  <c r="Q491" i="4" s="1"/>
  <c r="P492" i="4"/>
  <c r="Q492" i="4" s="1"/>
  <c r="S493" i="4" s="1"/>
  <c r="P493" i="4"/>
  <c r="Q493" i="4" s="1"/>
  <c r="S494" i="4" s="1"/>
  <c r="P494" i="4"/>
  <c r="Q494" i="4" s="1"/>
  <c r="P495" i="4"/>
  <c r="Q495" i="4" s="1"/>
  <c r="P496" i="4"/>
  <c r="Q496" i="4" s="1"/>
  <c r="S497" i="4" s="1"/>
  <c r="P497" i="4"/>
  <c r="Q497" i="4" s="1"/>
  <c r="P498" i="4"/>
  <c r="Q498" i="4" s="1"/>
  <c r="P499" i="4"/>
  <c r="Q499" i="4" s="1"/>
  <c r="P500" i="4"/>
  <c r="Q500" i="4" s="1"/>
  <c r="S501" i="4" s="1"/>
  <c r="P501" i="4"/>
  <c r="Q501" i="4" s="1"/>
  <c r="S502" i="4" s="1"/>
  <c r="P502" i="4"/>
  <c r="Q502" i="4" s="1"/>
  <c r="P503" i="4"/>
  <c r="Q503" i="4" s="1"/>
  <c r="P504" i="4"/>
  <c r="Q504" i="4" s="1"/>
  <c r="S505" i="4" s="1"/>
  <c r="P505" i="4"/>
  <c r="Q505" i="4" s="1"/>
  <c r="P506" i="4"/>
  <c r="Q506" i="4" s="1"/>
  <c r="P507" i="4"/>
  <c r="Q507" i="4" s="1"/>
  <c r="P508" i="4"/>
  <c r="Q508" i="4" s="1"/>
  <c r="S509" i="4" s="1"/>
  <c r="P509" i="4"/>
  <c r="Q509" i="4" s="1"/>
  <c r="S510" i="4" s="1"/>
  <c r="P510" i="4"/>
  <c r="Q510" i="4" s="1"/>
  <c r="P511" i="4"/>
  <c r="Q511" i="4" s="1"/>
  <c r="P512" i="4"/>
  <c r="Q512" i="4" s="1"/>
  <c r="S513" i="4" s="1"/>
  <c r="P513" i="4"/>
  <c r="Q513" i="4" s="1"/>
  <c r="S514" i="4" s="1"/>
  <c r="P514" i="4"/>
  <c r="Q514" i="4" s="1"/>
  <c r="P515" i="4"/>
  <c r="Q515" i="4" s="1"/>
  <c r="P516" i="4"/>
  <c r="Q516" i="4" s="1"/>
  <c r="S517" i="4" s="1"/>
  <c r="P517" i="4"/>
  <c r="Q517" i="4" s="1"/>
  <c r="S518" i="4" s="1"/>
  <c r="P518" i="4"/>
  <c r="Q518" i="4" s="1"/>
  <c r="P519" i="4"/>
  <c r="Q519" i="4" s="1"/>
  <c r="P520" i="4"/>
  <c r="Q520" i="4" s="1"/>
  <c r="S521" i="4" s="1"/>
  <c r="P521" i="4"/>
  <c r="Q521" i="4" s="1"/>
  <c r="P522" i="4"/>
  <c r="Q522" i="4" s="1"/>
  <c r="P523" i="4"/>
  <c r="Q523" i="4" s="1"/>
  <c r="P524" i="4"/>
  <c r="Q524" i="4" s="1"/>
  <c r="S525" i="4" s="1"/>
  <c r="P525" i="4"/>
  <c r="Q525" i="4" s="1"/>
  <c r="S526" i="4" s="1"/>
  <c r="P526" i="4"/>
  <c r="Q526" i="4" s="1"/>
  <c r="P527" i="4"/>
  <c r="Q527" i="4" s="1"/>
  <c r="P528" i="4"/>
  <c r="Q528" i="4" s="1"/>
  <c r="S529" i="4" s="1"/>
  <c r="P529" i="4"/>
  <c r="Q529" i="4" s="1"/>
  <c r="P530" i="4"/>
  <c r="Q530" i="4" s="1"/>
  <c r="P531" i="4"/>
  <c r="Q531" i="4" s="1"/>
  <c r="P532" i="4"/>
  <c r="Q532" i="4" s="1"/>
  <c r="S533" i="4" s="1"/>
  <c r="P533" i="4"/>
  <c r="Q533" i="4" s="1"/>
  <c r="S534" i="4" s="1"/>
  <c r="P534" i="4"/>
  <c r="Q534" i="4" s="1"/>
  <c r="P535" i="4"/>
  <c r="Q535" i="4" s="1"/>
  <c r="P536" i="4"/>
  <c r="Q536" i="4" s="1"/>
  <c r="S537" i="4" s="1"/>
  <c r="P537" i="4"/>
  <c r="Q537" i="4" s="1"/>
  <c r="P538" i="4"/>
  <c r="Q538" i="4" s="1"/>
  <c r="P539" i="4"/>
  <c r="Q539" i="4" s="1"/>
  <c r="P540" i="4"/>
  <c r="Q540" i="4" s="1"/>
  <c r="S541" i="4" s="1"/>
  <c r="P541" i="4"/>
  <c r="Q541" i="4" s="1"/>
  <c r="S542" i="4" s="1"/>
  <c r="P542" i="4"/>
  <c r="Q542" i="4" s="1"/>
  <c r="P543" i="4"/>
  <c r="Q543" i="4" s="1"/>
  <c r="P544" i="4"/>
  <c r="Q544" i="4" s="1"/>
  <c r="S545" i="4" s="1"/>
  <c r="P545" i="4"/>
  <c r="Q545" i="4" s="1"/>
  <c r="P546" i="4"/>
  <c r="Q546" i="4" s="1"/>
  <c r="P547" i="4"/>
  <c r="Q547" i="4" s="1"/>
  <c r="P548" i="4"/>
  <c r="Q548" i="4" s="1"/>
  <c r="P549" i="4"/>
  <c r="Q549" i="4" s="1"/>
  <c r="S550" i="4" s="1"/>
  <c r="P550" i="4"/>
  <c r="Q550" i="4" s="1"/>
  <c r="P551" i="4"/>
  <c r="Q551" i="4" s="1"/>
  <c r="P552" i="4"/>
  <c r="Q552" i="4" s="1"/>
  <c r="S553" i="4" s="1"/>
  <c r="P553" i="4"/>
  <c r="Q553" i="4" s="1"/>
  <c r="P554" i="4"/>
  <c r="Q554" i="4" s="1"/>
  <c r="P555" i="4"/>
  <c r="Q555" i="4" s="1"/>
  <c r="P556" i="4"/>
  <c r="Q556" i="4" s="1"/>
  <c r="S557" i="4" s="1"/>
  <c r="P557" i="4"/>
  <c r="Q557" i="4" s="1"/>
  <c r="S558" i="4" s="1"/>
  <c r="P558" i="4"/>
  <c r="Q558" i="4" s="1"/>
  <c r="P559" i="4"/>
  <c r="Q559" i="4" s="1"/>
  <c r="P560" i="4"/>
  <c r="Q560" i="4" s="1"/>
  <c r="S561" i="4" s="1"/>
  <c r="P561" i="4"/>
  <c r="Q561" i="4" s="1"/>
  <c r="P562" i="4"/>
  <c r="Q562" i="4" s="1"/>
  <c r="P563" i="4"/>
  <c r="Q563" i="4" s="1"/>
  <c r="P564" i="4"/>
  <c r="Q564" i="4" s="1"/>
  <c r="P565" i="4"/>
  <c r="Q565" i="4" s="1"/>
  <c r="S566" i="4" s="1"/>
  <c r="P566" i="4"/>
  <c r="Q566" i="4" s="1"/>
  <c r="P567" i="4"/>
  <c r="Q567" i="4" s="1"/>
  <c r="P568" i="4"/>
  <c r="Q568" i="4" s="1"/>
  <c r="S569" i="4" s="1"/>
  <c r="P569" i="4"/>
  <c r="Q569" i="4" s="1"/>
  <c r="P570" i="4"/>
  <c r="Q570" i="4" s="1"/>
  <c r="P571" i="4"/>
  <c r="Q571" i="4" s="1"/>
  <c r="M331" i="4"/>
  <c r="M332" i="4"/>
  <c r="M333" i="4"/>
  <c r="M334" i="4"/>
  <c r="M335" i="4"/>
  <c r="O336" i="4" s="1"/>
  <c r="M336" i="4"/>
  <c r="M337" i="4"/>
  <c r="M338" i="4"/>
  <c r="M339" i="4"/>
  <c r="M340" i="4"/>
  <c r="M341" i="4"/>
  <c r="M342" i="4"/>
  <c r="M343" i="4"/>
  <c r="O344" i="4" s="1"/>
  <c r="M344" i="4"/>
  <c r="M345" i="4"/>
  <c r="M346" i="4"/>
  <c r="M347" i="4"/>
  <c r="M348" i="4"/>
  <c r="M349" i="4"/>
  <c r="M350" i="4"/>
  <c r="M351" i="4"/>
  <c r="M352" i="4"/>
  <c r="O353" i="4" s="1"/>
  <c r="M353" i="4"/>
  <c r="M354" i="4"/>
  <c r="M355" i="4"/>
  <c r="M356" i="4"/>
  <c r="O357" i="4" s="1"/>
  <c r="M357" i="4"/>
  <c r="M358" i="4"/>
  <c r="M359" i="4"/>
  <c r="M360" i="4"/>
  <c r="M361" i="4"/>
  <c r="M362" i="4"/>
  <c r="M363" i="4"/>
  <c r="M364" i="4"/>
  <c r="M365" i="4"/>
  <c r="M366" i="4"/>
  <c r="M367" i="4"/>
  <c r="O368" i="4" s="1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O381" i="4" s="1"/>
  <c r="M381" i="4"/>
  <c r="M382" i="4"/>
  <c r="M383" i="4"/>
  <c r="M384" i="4"/>
  <c r="M385" i="4"/>
  <c r="M386" i="4"/>
  <c r="M387" i="4"/>
  <c r="M388" i="4"/>
  <c r="O389" i="4" s="1"/>
  <c r="M389" i="4"/>
  <c r="M390" i="4"/>
  <c r="M391" i="4"/>
  <c r="M392" i="4"/>
  <c r="M393" i="4"/>
  <c r="M394" i="4"/>
  <c r="M395" i="4"/>
  <c r="M396" i="4"/>
  <c r="O397" i="4" s="1"/>
  <c r="M397" i="4"/>
  <c r="M398" i="4"/>
  <c r="M399" i="4"/>
  <c r="O400" i="4" s="1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O413" i="4" s="1"/>
  <c r="M413" i="4"/>
  <c r="M414" i="4"/>
  <c r="M415" i="4"/>
  <c r="M416" i="4"/>
  <c r="M417" i="4"/>
  <c r="M418" i="4"/>
  <c r="M419" i="4"/>
  <c r="M420" i="4"/>
  <c r="O421" i="4" s="1"/>
  <c r="M421" i="4"/>
  <c r="M422" i="4"/>
  <c r="M423" i="4"/>
  <c r="M424" i="4"/>
  <c r="M425" i="4"/>
  <c r="M426" i="4"/>
  <c r="M427" i="4"/>
  <c r="M428" i="4"/>
  <c r="O429" i="4" s="1"/>
  <c r="M429" i="4"/>
  <c r="M430" i="4"/>
  <c r="M431" i="4"/>
  <c r="O432" i="4" s="1"/>
  <c r="M432" i="4"/>
  <c r="M433" i="4"/>
  <c r="M434" i="4"/>
  <c r="M435" i="4"/>
  <c r="M436" i="4"/>
  <c r="M437" i="4"/>
  <c r="O438" i="4" s="1"/>
  <c r="M438" i="4"/>
  <c r="M439" i="4"/>
  <c r="M440" i="4"/>
  <c r="M441" i="4"/>
  <c r="O442" i="4" s="1"/>
  <c r="M442" i="4"/>
  <c r="M443" i="4"/>
  <c r="M444" i="4"/>
  <c r="O445" i="4" s="1"/>
  <c r="M445" i="4"/>
  <c r="M446" i="4"/>
  <c r="M447" i="4"/>
  <c r="M448" i="4"/>
  <c r="O449" i="4" s="1"/>
  <c r="M449" i="4"/>
  <c r="M450" i="4"/>
  <c r="M451" i="4"/>
  <c r="M452" i="4"/>
  <c r="M453" i="4"/>
  <c r="M454" i="4"/>
  <c r="M455" i="4"/>
  <c r="M456" i="4"/>
  <c r="M457" i="4"/>
  <c r="M458" i="4"/>
  <c r="M459" i="4"/>
  <c r="M460" i="4"/>
  <c r="O461" i="4" s="1"/>
  <c r="M461" i="4"/>
  <c r="M462" i="4"/>
  <c r="M463" i="4"/>
  <c r="M464" i="4"/>
  <c r="O465" i="4" s="1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O481" i="4" s="1"/>
  <c r="M481" i="4"/>
  <c r="M482" i="4"/>
  <c r="M483" i="4"/>
  <c r="M484" i="4"/>
  <c r="M485" i="4"/>
  <c r="O486" i="4" s="1"/>
  <c r="M486" i="4"/>
  <c r="M487" i="4"/>
  <c r="M488" i="4"/>
  <c r="M489" i="4"/>
  <c r="M490" i="4"/>
  <c r="M491" i="4"/>
  <c r="M492" i="4"/>
  <c r="O493" i="4" s="1"/>
  <c r="M493" i="4"/>
  <c r="O494" i="4" s="1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O507" i="4" s="1"/>
  <c r="M507" i="4"/>
  <c r="M508" i="4"/>
  <c r="O509" i="4" s="1"/>
  <c r="M509" i="4"/>
  <c r="M510" i="4"/>
  <c r="M511" i="4"/>
  <c r="M512" i="4"/>
  <c r="M513" i="4"/>
  <c r="M514" i="4"/>
  <c r="O515" i="4" s="1"/>
  <c r="M515" i="4"/>
  <c r="M516" i="4"/>
  <c r="M517" i="4"/>
  <c r="M518" i="4"/>
  <c r="M519" i="4"/>
  <c r="M520" i="4"/>
  <c r="O521" i="4" s="1"/>
  <c r="M521" i="4"/>
  <c r="O522" i="4" s="1"/>
  <c r="M522" i="4"/>
  <c r="M523" i="4"/>
  <c r="M524" i="4"/>
  <c r="O525" i="4" s="1"/>
  <c r="M525" i="4"/>
  <c r="M526" i="4"/>
  <c r="M527" i="4"/>
  <c r="M528" i="4"/>
  <c r="M529" i="4"/>
  <c r="M530" i="4"/>
  <c r="M531" i="4"/>
  <c r="M532" i="4"/>
  <c r="O533" i="4" s="1"/>
  <c r="M533" i="4"/>
  <c r="M534" i="4"/>
  <c r="M535" i="4"/>
  <c r="O536" i="4" s="1"/>
  <c r="M536" i="4"/>
  <c r="M537" i="4"/>
  <c r="M538" i="4"/>
  <c r="M539" i="4"/>
  <c r="M540" i="4"/>
  <c r="O541" i="4" s="1"/>
  <c r="M541" i="4"/>
  <c r="M542" i="4"/>
  <c r="O543" i="4" s="1"/>
  <c r="M543" i="4"/>
  <c r="M544" i="4"/>
  <c r="O545" i="4" s="1"/>
  <c r="M545" i="4"/>
  <c r="M546" i="4"/>
  <c r="M547" i="4"/>
  <c r="M548" i="4"/>
  <c r="M549" i="4"/>
  <c r="O550" i="4" s="1"/>
  <c r="M550" i="4"/>
  <c r="M551" i="4"/>
  <c r="M552" i="4"/>
  <c r="O553" i="4" s="1"/>
  <c r="M553" i="4"/>
  <c r="M554" i="4"/>
  <c r="M555" i="4"/>
  <c r="M556" i="4"/>
  <c r="M557" i="4"/>
  <c r="O558" i="4" s="1"/>
  <c r="M558" i="4"/>
  <c r="M559" i="4"/>
  <c r="M560" i="4"/>
  <c r="O561" i="4" s="1"/>
  <c r="M561" i="4"/>
  <c r="M562" i="4"/>
  <c r="M563" i="4"/>
  <c r="O564" i="4" s="1"/>
  <c r="M564" i="4"/>
  <c r="O565" i="4" s="1"/>
  <c r="M565" i="4"/>
  <c r="M566" i="4"/>
  <c r="M567" i="4"/>
  <c r="M568" i="4"/>
  <c r="M569" i="4"/>
  <c r="M570" i="4"/>
  <c r="O571" i="4" s="1"/>
  <c r="M571" i="4"/>
  <c r="H331" i="4"/>
  <c r="I331" i="4" s="1"/>
  <c r="H332" i="4"/>
  <c r="I332" i="4" s="1"/>
  <c r="H333" i="4"/>
  <c r="I333" i="4" s="1"/>
  <c r="H334" i="4"/>
  <c r="I334" i="4" s="1"/>
  <c r="H335" i="4"/>
  <c r="I335" i="4" s="1"/>
  <c r="H336" i="4"/>
  <c r="I336" i="4" s="1"/>
  <c r="H337" i="4"/>
  <c r="I337" i="4" s="1"/>
  <c r="H338" i="4"/>
  <c r="I338" i="4" s="1"/>
  <c r="H339" i="4"/>
  <c r="I339" i="4" s="1"/>
  <c r="H340" i="4"/>
  <c r="I340" i="4" s="1"/>
  <c r="H341" i="4"/>
  <c r="I341" i="4" s="1"/>
  <c r="H342" i="4"/>
  <c r="I342" i="4" s="1"/>
  <c r="H343" i="4"/>
  <c r="I343" i="4" s="1"/>
  <c r="H344" i="4"/>
  <c r="I344" i="4" s="1"/>
  <c r="K345" i="4" s="1"/>
  <c r="H345" i="4"/>
  <c r="I345" i="4" s="1"/>
  <c r="H346" i="4"/>
  <c r="I346" i="4" s="1"/>
  <c r="H347" i="4"/>
  <c r="I347" i="4" s="1"/>
  <c r="H348" i="4"/>
  <c r="I348" i="4" s="1"/>
  <c r="K349" i="4" s="1"/>
  <c r="H349" i="4"/>
  <c r="I349" i="4" s="1"/>
  <c r="H350" i="4"/>
  <c r="I350" i="4" s="1"/>
  <c r="H351" i="4"/>
  <c r="I351" i="4" s="1"/>
  <c r="H352" i="4"/>
  <c r="I352" i="4" s="1"/>
  <c r="H353" i="4"/>
  <c r="I353" i="4" s="1"/>
  <c r="H354" i="4"/>
  <c r="I354" i="4" s="1"/>
  <c r="H355" i="4"/>
  <c r="I355" i="4" s="1"/>
  <c r="H356" i="4"/>
  <c r="I356" i="4" s="1"/>
  <c r="H357" i="4"/>
  <c r="I357" i="4" s="1"/>
  <c r="H358" i="4"/>
  <c r="I358" i="4" s="1"/>
  <c r="H359" i="4"/>
  <c r="I359" i="4" s="1"/>
  <c r="H360" i="4"/>
  <c r="I360" i="4" s="1"/>
  <c r="K361" i="4" s="1"/>
  <c r="H361" i="4"/>
  <c r="I361" i="4" s="1"/>
  <c r="H362" i="4"/>
  <c r="I362" i="4" s="1"/>
  <c r="H363" i="4"/>
  <c r="I363" i="4" s="1"/>
  <c r="H364" i="4"/>
  <c r="I364" i="4" s="1"/>
  <c r="H365" i="4"/>
  <c r="I365" i="4" s="1"/>
  <c r="H366" i="4"/>
  <c r="I366" i="4" s="1"/>
  <c r="H367" i="4"/>
  <c r="I367" i="4" s="1"/>
  <c r="H368" i="4"/>
  <c r="I368" i="4" s="1"/>
  <c r="H369" i="4"/>
  <c r="I369" i="4" s="1"/>
  <c r="H370" i="4"/>
  <c r="I370" i="4" s="1"/>
  <c r="H371" i="4"/>
  <c r="I371" i="4" s="1"/>
  <c r="H372" i="4"/>
  <c r="I372" i="4" s="1"/>
  <c r="K373" i="4" s="1"/>
  <c r="H373" i="4"/>
  <c r="I373" i="4" s="1"/>
  <c r="H374" i="4"/>
  <c r="I374" i="4" s="1"/>
  <c r="H375" i="4"/>
  <c r="I375" i="4" s="1"/>
  <c r="H376" i="4"/>
  <c r="I376" i="4" s="1"/>
  <c r="H377" i="4"/>
  <c r="I377" i="4" s="1"/>
  <c r="H378" i="4"/>
  <c r="I378" i="4" s="1"/>
  <c r="H379" i="4"/>
  <c r="I379" i="4" s="1"/>
  <c r="H380" i="4"/>
  <c r="I380" i="4" s="1"/>
  <c r="H381" i="4"/>
  <c r="I381" i="4" s="1"/>
  <c r="H382" i="4"/>
  <c r="I382" i="4" s="1"/>
  <c r="H383" i="4"/>
  <c r="I383" i="4" s="1"/>
  <c r="H384" i="4"/>
  <c r="I384" i="4" s="1"/>
  <c r="H385" i="4"/>
  <c r="I385" i="4" s="1"/>
  <c r="H386" i="4"/>
  <c r="I386" i="4" s="1"/>
  <c r="H387" i="4"/>
  <c r="I387" i="4" s="1"/>
  <c r="K388" i="4" s="1"/>
  <c r="H388" i="4"/>
  <c r="I388" i="4" s="1"/>
  <c r="H389" i="4"/>
  <c r="I389" i="4" s="1"/>
  <c r="H390" i="4"/>
  <c r="I390" i="4" s="1"/>
  <c r="H391" i="4"/>
  <c r="I391" i="4" s="1"/>
  <c r="H392" i="4"/>
  <c r="I392" i="4" s="1"/>
  <c r="K393" i="4" s="1"/>
  <c r="H393" i="4"/>
  <c r="I393" i="4" s="1"/>
  <c r="H394" i="4"/>
  <c r="I394" i="4" s="1"/>
  <c r="H395" i="4"/>
  <c r="I395" i="4" s="1"/>
  <c r="H396" i="4"/>
  <c r="I396" i="4" s="1"/>
  <c r="H397" i="4"/>
  <c r="I397" i="4" s="1"/>
  <c r="H398" i="4"/>
  <c r="I398" i="4" s="1"/>
  <c r="H399" i="4"/>
  <c r="I399" i="4" s="1"/>
  <c r="H400" i="4"/>
  <c r="I400" i="4" s="1"/>
  <c r="H401" i="4"/>
  <c r="I401" i="4" s="1"/>
  <c r="H402" i="4"/>
  <c r="I402" i="4" s="1"/>
  <c r="H403" i="4"/>
  <c r="I403" i="4" s="1"/>
  <c r="K404" i="4" s="1"/>
  <c r="H404" i="4"/>
  <c r="I404" i="4" s="1"/>
  <c r="H405" i="4"/>
  <c r="I405" i="4" s="1"/>
  <c r="H406" i="4"/>
  <c r="I406" i="4" s="1"/>
  <c r="H407" i="4"/>
  <c r="I407" i="4" s="1"/>
  <c r="H408" i="4"/>
  <c r="I408" i="4" s="1"/>
  <c r="H409" i="4"/>
  <c r="I409" i="4" s="1"/>
  <c r="K410" i="4" s="1"/>
  <c r="H410" i="4"/>
  <c r="I410" i="4" s="1"/>
  <c r="H411" i="4"/>
  <c r="I411" i="4" s="1"/>
  <c r="H412" i="4"/>
  <c r="I412" i="4" s="1"/>
  <c r="H413" i="4"/>
  <c r="I413" i="4" s="1"/>
  <c r="K414" i="4" s="1"/>
  <c r="H414" i="4"/>
  <c r="I414" i="4" s="1"/>
  <c r="H415" i="4"/>
  <c r="I415" i="4" s="1"/>
  <c r="H416" i="4"/>
  <c r="I416" i="4" s="1"/>
  <c r="H417" i="4"/>
  <c r="I417" i="4" s="1"/>
  <c r="K418" i="4" s="1"/>
  <c r="H418" i="4"/>
  <c r="I418" i="4" s="1"/>
  <c r="H419" i="4"/>
  <c r="I419" i="4" s="1"/>
  <c r="H420" i="4"/>
  <c r="I420" i="4" s="1"/>
  <c r="K421" i="4" s="1"/>
  <c r="H421" i="4"/>
  <c r="I421" i="4" s="1"/>
  <c r="H422" i="4"/>
  <c r="I422" i="4" s="1"/>
  <c r="H423" i="4"/>
  <c r="I423" i="4" s="1"/>
  <c r="H424" i="4"/>
  <c r="I424" i="4" s="1"/>
  <c r="H425" i="4"/>
  <c r="I425" i="4" s="1"/>
  <c r="K426" i="4" s="1"/>
  <c r="H426" i="4"/>
  <c r="I426" i="4" s="1"/>
  <c r="H427" i="4"/>
  <c r="I427" i="4" s="1"/>
  <c r="H428" i="4"/>
  <c r="I428" i="4" s="1"/>
  <c r="H429" i="4"/>
  <c r="I429" i="4" s="1"/>
  <c r="H430" i="4"/>
  <c r="I430" i="4" s="1"/>
  <c r="K431" i="4" s="1"/>
  <c r="H431" i="4"/>
  <c r="I431" i="4" s="1"/>
  <c r="H432" i="4"/>
  <c r="I432" i="4" s="1"/>
  <c r="H433" i="4"/>
  <c r="I433" i="4" s="1"/>
  <c r="K434" i="4" s="1"/>
  <c r="H434" i="4"/>
  <c r="I434" i="4" s="1"/>
  <c r="H435" i="4"/>
  <c r="I435" i="4" s="1"/>
  <c r="H436" i="4"/>
  <c r="I436" i="4" s="1"/>
  <c r="K437" i="4" s="1"/>
  <c r="H437" i="4"/>
  <c r="I437" i="4" s="1"/>
  <c r="K438" i="4" s="1"/>
  <c r="H438" i="4"/>
  <c r="I438" i="4" s="1"/>
  <c r="H439" i="4"/>
  <c r="I439" i="4" s="1"/>
  <c r="H440" i="4"/>
  <c r="I440" i="4" s="1"/>
  <c r="H441" i="4"/>
  <c r="I441" i="4" s="1"/>
  <c r="K442" i="4" s="1"/>
  <c r="H442" i="4"/>
  <c r="I442" i="4" s="1"/>
  <c r="H443" i="4"/>
  <c r="I443" i="4" s="1"/>
  <c r="H444" i="4"/>
  <c r="I444" i="4" s="1"/>
  <c r="K445" i="4" s="1"/>
  <c r="H445" i="4"/>
  <c r="I445" i="4" s="1"/>
  <c r="H446" i="4"/>
  <c r="I446" i="4" s="1"/>
  <c r="H447" i="4"/>
  <c r="I447" i="4" s="1"/>
  <c r="H448" i="4"/>
  <c r="I448" i="4" s="1"/>
  <c r="H449" i="4"/>
  <c r="I449" i="4" s="1"/>
  <c r="K450" i="4" s="1"/>
  <c r="H450" i="4"/>
  <c r="I450" i="4" s="1"/>
  <c r="H451" i="4"/>
  <c r="I451" i="4" s="1"/>
  <c r="H452" i="4"/>
  <c r="I452" i="4" s="1"/>
  <c r="K453" i="4" s="1"/>
  <c r="H453" i="4"/>
  <c r="I453" i="4" s="1"/>
  <c r="K454" i="4" s="1"/>
  <c r="H454" i="4"/>
  <c r="I454" i="4" s="1"/>
  <c r="H455" i="4"/>
  <c r="I455" i="4" s="1"/>
  <c r="H456" i="4"/>
  <c r="I456" i="4" s="1"/>
  <c r="H457" i="4"/>
  <c r="I457" i="4" s="1"/>
  <c r="K458" i="4" s="1"/>
  <c r="H458" i="4"/>
  <c r="I458" i="4" s="1"/>
  <c r="K459" i="4" s="1"/>
  <c r="H459" i="4"/>
  <c r="I459" i="4" s="1"/>
  <c r="H460" i="4"/>
  <c r="I460" i="4" s="1"/>
  <c r="H461" i="4"/>
  <c r="I461" i="4" s="1"/>
  <c r="H462" i="4"/>
  <c r="I462" i="4" s="1"/>
  <c r="H463" i="4"/>
  <c r="I463" i="4" s="1"/>
  <c r="H464" i="4"/>
  <c r="I464" i="4" s="1"/>
  <c r="H465" i="4"/>
  <c r="I465" i="4" s="1"/>
  <c r="H466" i="4"/>
  <c r="I466" i="4" s="1"/>
  <c r="H467" i="4"/>
  <c r="I467" i="4" s="1"/>
  <c r="H468" i="4"/>
  <c r="I468" i="4" s="1"/>
  <c r="H469" i="4"/>
  <c r="I469" i="4" s="1"/>
  <c r="K470" i="4" s="1"/>
  <c r="H470" i="4"/>
  <c r="I470" i="4" s="1"/>
  <c r="H471" i="4"/>
  <c r="I471" i="4" s="1"/>
  <c r="H472" i="4"/>
  <c r="I472" i="4" s="1"/>
  <c r="H473" i="4"/>
  <c r="I473" i="4" s="1"/>
  <c r="K474" i="4" s="1"/>
  <c r="H474" i="4"/>
  <c r="I474" i="4" s="1"/>
  <c r="H475" i="4"/>
  <c r="I475" i="4" s="1"/>
  <c r="H476" i="4"/>
  <c r="I476" i="4" s="1"/>
  <c r="K477" i="4" s="1"/>
  <c r="H477" i="4"/>
  <c r="I477" i="4" s="1"/>
  <c r="H478" i="4"/>
  <c r="I478" i="4" s="1"/>
  <c r="H479" i="4"/>
  <c r="I479" i="4" s="1"/>
  <c r="H480" i="4"/>
  <c r="I480" i="4" s="1"/>
  <c r="K481" i="4" s="1"/>
  <c r="H481" i="4"/>
  <c r="I481" i="4" s="1"/>
  <c r="K482" i="4" s="1"/>
  <c r="H482" i="4"/>
  <c r="I482" i="4" s="1"/>
  <c r="H483" i="4"/>
  <c r="I483" i="4" s="1"/>
  <c r="H484" i="4"/>
  <c r="I484" i="4" s="1"/>
  <c r="H485" i="4"/>
  <c r="I485" i="4" s="1"/>
  <c r="K486" i="4" s="1"/>
  <c r="H486" i="4"/>
  <c r="I486" i="4" s="1"/>
  <c r="K487" i="4" s="1"/>
  <c r="H487" i="4"/>
  <c r="I487" i="4" s="1"/>
  <c r="H488" i="4"/>
  <c r="I488" i="4" s="1"/>
  <c r="H489" i="4"/>
  <c r="I489" i="4" s="1"/>
  <c r="K490" i="4" s="1"/>
  <c r="H490" i="4"/>
  <c r="I490" i="4" s="1"/>
  <c r="H491" i="4"/>
  <c r="I491" i="4" s="1"/>
  <c r="H492" i="4"/>
  <c r="I492" i="4" s="1"/>
  <c r="H493" i="4"/>
  <c r="I493" i="4" s="1"/>
  <c r="H494" i="4"/>
  <c r="I494" i="4" s="1"/>
  <c r="K495" i="4" s="1"/>
  <c r="H495" i="4"/>
  <c r="I495" i="4" s="1"/>
  <c r="H496" i="4"/>
  <c r="I496" i="4" s="1"/>
  <c r="H497" i="4"/>
  <c r="I497" i="4" s="1"/>
  <c r="K498" i="4" s="1"/>
  <c r="H498" i="4"/>
  <c r="I498" i="4" s="1"/>
  <c r="H499" i="4"/>
  <c r="I499" i="4" s="1"/>
  <c r="H500" i="4"/>
  <c r="I500" i="4" s="1"/>
  <c r="H501" i="4"/>
  <c r="I501" i="4" s="1"/>
  <c r="K502" i="4" s="1"/>
  <c r="H502" i="4"/>
  <c r="I502" i="4" s="1"/>
  <c r="H503" i="4"/>
  <c r="I503" i="4" s="1"/>
  <c r="H504" i="4"/>
  <c r="I504" i="4" s="1"/>
  <c r="H505" i="4"/>
  <c r="I505" i="4" s="1"/>
  <c r="K506" i="4" s="1"/>
  <c r="H506" i="4"/>
  <c r="I506" i="4" s="1"/>
  <c r="H507" i="4"/>
  <c r="I507" i="4" s="1"/>
  <c r="H508" i="4"/>
  <c r="I508" i="4" s="1"/>
  <c r="K509" i="4" s="1"/>
  <c r="H509" i="4"/>
  <c r="I509" i="4" s="1"/>
  <c r="H510" i="4"/>
  <c r="I510" i="4" s="1"/>
  <c r="H511" i="4"/>
  <c r="I511" i="4" s="1"/>
  <c r="H512" i="4"/>
  <c r="I512" i="4" s="1"/>
  <c r="H513" i="4"/>
  <c r="I513" i="4" s="1"/>
  <c r="K514" i="4" s="1"/>
  <c r="H514" i="4"/>
  <c r="I514" i="4" s="1"/>
  <c r="H515" i="4"/>
  <c r="I515" i="4" s="1"/>
  <c r="H516" i="4"/>
  <c r="I516" i="4" s="1"/>
  <c r="K517" i="4" s="1"/>
  <c r="H517" i="4"/>
  <c r="I517" i="4" s="1"/>
  <c r="K518" i="4" s="1"/>
  <c r="H518" i="4"/>
  <c r="I518" i="4" s="1"/>
  <c r="H519" i="4"/>
  <c r="I519" i="4" s="1"/>
  <c r="H520" i="4"/>
  <c r="I520" i="4" s="1"/>
  <c r="K521" i="4" s="1"/>
  <c r="H521" i="4"/>
  <c r="I521" i="4" s="1"/>
  <c r="H522" i="4"/>
  <c r="I522" i="4" s="1"/>
  <c r="K523" i="4" s="1"/>
  <c r="H523" i="4"/>
  <c r="I523" i="4" s="1"/>
  <c r="H524" i="4"/>
  <c r="I524" i="4" s="1"/>
  <c r="H525" i="4"/>
  <c r="I525" i="4" s="1"/>
  <c r="H526" i="4"/>
  <c r="I526" i="4" s="1"/>
  <c r="H527" i="4"/>
  <c r="I527" i="4" s="1"/>
  <c r="H528" i="4"/>
  <c r="I528" i="4" s="1"/>
  <c r="H529" i="4"/>
  <c r="I529" i="4" s="1"/>
  <c r="K530" i="4" s="1"/>
  <c r="H530" i="4"/>
  <c r="I530" i="4" s="1"/>
  <c r="H531" i="4"/>
  <c r="I531" i="4" s="1"/>
  <c r="H532" i="4"/>
  <c r="I532" i="4" s="1"/>
  <c r="H533" i="4"/>
  <c r="I533" i="4" s="1"/>
  <c r="K534" i="4" s="1"/>
  <c r="H534" i="4"/>
  <c r="I534" i="4" s="1"/>
  <c r="H535" i="4"/>
  <c r="I535" i="4" s="1"/>
  <c r="H536" i="4"/>
  <c r="I536" i="4" s="1"/>
  <c r="H537" i="4"/>
  <c r="I537" i="4" s="1"/>
  <c r="H538" i="4"/>
  <c r="I538" i="4" s="1"/>
  <c r="H539" i="4"/>
  <c r="I539" i="4" s="1"/>
  <c r="H540" i="4"/>
  <c r="I540" i="4" s="1"/>
  <c r="K541" i="4" s="1"/>
  <c r="H541" i="4"/>
  <c r="I541" i="4" s="1"/>
  <c r="H542" i="4"/>
  <c r="I542" i="4" s="1"/>
  <c r="H543" i="4"/>
  <c r="I543" i="4" s="1"/>
  <c r="H544" i="4"/>
  <c r="I544" i="4" s="1"/>
  <c r="K545" i="4" s="1"/>
  <c r="H545" i="4"/>
  <c r="I545" i="4" s="1"/>
  <c r="K546" i="4" s="1"/>
  <c r="H546" i="4"/>
  <c r="I546" i="4" s="1"/>
  <c r="H547" i="4"/>
  <c r="I547" i="4" s="1"/>
  <c r="H548" i="4"/>
  <c r="I548" i="4" s="1"/>
  <c r="H549" i="4"/>
  <c r="I549" i="4" s="1"/>
  <c r="K550" i="4" s="1"/>
  <c r="H550" i="4"/>
  <c r="I550" i="4" s="1"/>
  <c r="K551" i="4" s="1"/>
  <c r="H551" i="4"/>
  <c r="I551" i="4" s="1"/>
  <c r="H552" i="4"/>
  <c r="I552" i="4" s="1"/>
  <c r="H553" i="4"/>
  <c r="I553" i="4" s="1"/>
  <c r="K554" i="4" s="1"/>
  <c r="H554" i="4"/>
  <c r="I554" i="4" s="1"/>
  <c r="H555" i="4"/>
  <c r="I555" i="4" s="1"/>
  <c r="H556" i="4"/>
  <c r="I556" i="4" s="1"/>
  <c r="K557" i="4" s="1"/>
  <c r="H557" i="4"/>
  <c r="I557" i="4" s="1"/>
  <c r="H558" i="4"/>
  <c r="I558" i="4" s="1"/>
  <c r="K559" i="4" s="1"/>
  <c r="H559" i="4"/>
  <c r="I559" i="4" s="1"/>
  <c r="H560" i="4"/>
  <c r="I560" i="4" s="1"/>
  <c r="H561" i="4"/>
  <c r="I561" i="4" s="1"/>
  <c r="K562" i="4" s="1"/>
  <c r="H562" i="4"/>
  <c r="I562" i="4" s="1"/>
  <c r="H563" i="4"/>
  <c r="I563" i="4" s="1"/>
  <c r="H564" i="4"/>
  <c r="I564" i="4" s="1"/>
  <c r="H565" i="4"/>
  <c r="I565" i="4" s="1"/>
  <c r="K566" i="4" s="1"/>
  <c r="H566" i="4"/>
  <c r="I566" i="4" s="1"/>
  <c r="H567" i="4"/>
  <c r="I567" i="4" s="1"/>
  <c r="H568" i="4"/>
  <c r="I568" i="4" s="1"/>
  <c r="H569" i="4"/>
  <c r="I569" i="4" s="1"/>
  <c r="K570" i="4" s="1"/>
  <c r="H570" i="4"/>
  <c r="I570" i="4" s="1"/>
  <c r="H571" i="4"/>
  <c r="I571" i="4" s="1"/>
  <c r="D331" i="4"/>
  <c r="E331" i="4" s="1"/>
  <c r="D332" i="4"/>
  <c r="E332" i="4" s="1"/>
  <c r="D333" i="4"/>
  <c r="E333" i="4" s="1"/>
  <c r="D334" i="4"/>
  <c r="E334" i="4" s="1"/>
  <c r="D335" i="4"/>
  <c r="E335" i="4" s="1"/>
  <c r="D336" i="4"/>
  <c r="E336" i="4" s="1"/>
  <c r="D337" i="4"/>
  <c r="E337" i="4" s="1"/>
  <c r="D338" i="4"/>
  <c r="E338" i="4" s="1"/>
  <c r="D339" i="4"/>
  <c r="E339" i="4" s="1"/>
  <c r="D340" i="4"/>
  <c r="E340" i="4" s="1"/>
  <c r="D341" i="4"/>
  <c r="E341" i="4" s="1"/>
  <c r="D342" i="4"/>
  <c r="E342" i="4" s="1"/>
  <c r="D343" i="4"/>
  <c r="E343" i="4" s="1"/>
  <c r="D344" i="4"/>
  <c r="E344" i="4" s="1"/>
  <c r="D345" i="4"/>
  <c r="E345" i="4" s="1"/>
  <c r="D346" i="4"/>
  <c r="E346" i="4" s="1"/>
  <c r="D347" i="4"/>
  <c r="E347" i="4" s="1"/>
  <c r="D348" i="4"/>
  <c r="E348" i="4" s="1"/>
  <c r="D349" i="4"/>
  <c r="E349" i="4" s="1"/>
  <c r="D350" i="4"/>
  <c r="E350" i="4" s="1"/>
  <c r="D351" i="4"/>
  <c r="E351" i="4" s="1"/>
  <c r="D352" i="4"/>
  <c r="E352" i="4" s="1"/>
  <c r="D353" i="4"/>
  <c r="E353" i="4" s="1"/>
  <c r="D354" i="4"/>
  <c r="E354" i="4" s="1"/>
  <c r="D355" i="4"/>
  <c r="E355" i="4" s="1"/>
  <c r="D356" i="4"/>
  <c r="E356" i="4" s="1"/>
  <c r="D357" i="4"/>
  <c r="E357" i="4" s="1"/>
  <c r="D358" i="4"/>
  <c r="E358" i="4" s="1"/>
  <c r="D359" i="4"/>
  <c r="E359" i="4" s="1"/>
  <c r="D360" i="4"/>
  <c r="E360" i="4" s="1"/>
  <c r="D361" i="4"/>
  <c r="E361" i="4" s="1"/>
  <c r="D362" i="4"/>
  <c r="E362" i="4" s="1"/>
  <c r="D363" i="4"/>
  <c r="E363" i="4" s="1"/>
  <c r="D364" i="4"/>
  <c r="E364" i="4" s="1"/>
  <c r="D365" i="4"/>
  <c r="E365" i="4" s="1"/>
  <c r="D366" i="4"/>
  <c r="E366" i="4" s="1"/>
  <c r="D367" i="4"/>
  <c r="E367" i="4" s="1"/>
  <c r="D368" i="4"/>
  <c r="E368" i="4" s="1"/>
  <c r="D369" i="4"/>
  <c r="E369" i="4" s="1"/>
  <c r="D370" i="4"/>
  <c r="E370" i="4" s="1"/>
  <c r="D371" i="4"/>
  <c r="E371" i="4" s="1"/>
  <c r="D372" i="4"/>
  <c r="E372" i="4" s="1"/>
  <c r="D373" i="4"/>
  <c r="E373" i="4" s="1"/>
  <c r="D374" i="4"/>
  <c r="E374" i="4" s="1"/>
  <c r="D375" i="4"/>
  <c r="E375" i="4" s="1"/>
  <c r="D376" i="4"/>
  <c r="E376" i="4" s="1"/>
  <c r="D377" i="4"/>
  <c r="E377" i="4" s="1"/>
  <c r="D378" i="4"/>
  <c r="E378" i="4" s="1"/>
  <c r="D379" i="4"/>
  <c r="E379" i="4" s="1"/>
  <c r="D380" i="4"/>
  <c r="E380" i="4" s="1"/>
  <c r="D381" i="4"/>
  <c r="E381" i="4" s="1"/>
  <c r="D382" i="4"/>
  <c r="E382" i="4" s="1"/>
  <c r="D383" i="4"/>
  <c r="E383" i="4" s="1"/>
  <c r="D384" i="4"/>
  <c r="E384" i="4" s="1"/>
  <c r="D385" i="4"/>
  <c r="E385" i="4" s="1"/>
  <c r="D386" i="4"/>
  <c r="E386" i="4" s="1"/>
  <c r="D387" i="4"/>
  <c r="E387" i="4" s="1"/>
  <c r="D388" i="4"/>
  <c r="E388" i="4" s="1"/>
  <c r="D389" i="4"/>
  <c r="E389" i="4" s="1"/>
  <c r="D390" i="4"/>
  <c r="E390" i="4" s="1"/>
  <c r="D391" i="4"/>
  <c r="E391" i="4" s="1"/>
  <c r="D392" i="4"/>
  <c r="E392" i="4" s="1"/>
  <c r="D393" i="4"/>
  <c r="E393" i="4" s="1"/>
  <c r="G394" i="4" s="1"/>
  <c r="D394" i="4"/>
  <c r="E394" i="4" s="1"/>
  <c r="D395" i="4"/>
  <c r="E395" i="4" s="1"/>
  <c r="D396" i="4"/>
  <c r="E396" i="4" s="1"/>
  <c r="D397" i="4"/>
  <c r="E397" i="4" s="1"/>
  <c r="D398" i="4"/>
  <c r="E398" i="4" s="1"/>
  <c r="D399" i="4"/>
  <c r="E399" i="4" s="1"/>
  <c r="D400" i="4"/>
  <c r="E400" i="4" s="1"/>
  <c r="D401" i="4"/>
  <c r="E401" i="4" s="1"/>
  <c r="D402" i="4"/>
  <c r="E402" i="4" s="1"/>
  <c r="D403" i="4"/>
  <c r="E403" i="4" s="1"/>
  <c r="D404" i="4"/>
  <c r="E404" i="4" s="1"/>
  <c r="D405" i="4"/>
  <c r="E405" i="4" s="1"/>
  <c r="D406" i="4"/>
  <c r="E406" i="4" s="1"/>
  <c r="D407" i="4"/>
  <c r="E407" i="4" s="1"/>
  <c r="D408" i="4"/>
  <c r="E408" i="4" s="1"/>
  <c r="D409" i="4"/>
  <c r="E409" i="4" s="1"/>
  <c r="D410" i="4"/>
  <c r="E410" i="4" s="1"/>
  <c r="D411" i="4"/>
  <c r="E411" i="4" s="1"/>
  <c r="D412" i="4"/>
  <c r="E412" i="4" s="1"/>
  <c r="D413" i="4"/>
  <c r="E413" i="4" s="1"/>
  <c r="D414" i="4"/>
  <c r="E414" i="4" s="1"/>
  <c r="D415" i="4"/>
  <c r="E415" i="4" s="1"/>
  <c r="D416" i="4"/>
  <c r="E416" i="4" s="1"/>
  <c r="D417" i="4"/>
  <c r="E417" i="4" s="1"/>
  <c r="D418" i="4"/>
  <c r="E418" i="4" s="1"/>
  <c r="D419" i="4"/>
  <c r="E419" i="4" s="1"/>
  <c r="D420" i="4"/>
  <c r="E420" i="4" s="1"/>
  <c r="D421" i="4"/>
  <c r="E421" i="4" s="1"/>
  <c r="D422" i="4"/>
  <c r="E422" i="4" s="1"/>
  <c r="D423" i="4"/>
  <c r="E423" i="4" s="1"/>
  <c r="D424" i="4"/>
  <c r="E424" i="4" s="1"/>
  <c r="D425" i="4"/>
  <c r="E425" i="4" s="1"/>
  <c r="D426" i="4"/>
  <c r="E426" i="4" s="1"/>
  <c r="D427" i="4"/>
  <c r="E427" i="4" s="1"/>
  <c r="D428" i="4"/>
  <c r="E428" i="4" s="1"/>
  <c r="D429" i="4"/>
  <c r="E429" i="4" s="1"/>
  <c r="D430" i="4"/>
  <c r="E430" i="4" s="1"/>
  <c r="D431" i="4"/>
  <c r="E431" i="4" s="1"/>
  <c r="D432" i="4"/>
  <c r="E432" i="4" s="1"/>
  <c r="D433" i="4"/>
  <c r="E433" i="4" s="1"/>
  <c r="D434" i="4"/>
  <c r="E434" i="4" s="1"/>
  <c r="D435" i="4"/>
  <c r="E435" i="4" s="1"/>
  <c r="D436" i="4"/>
  <c r="E436" i="4" s="1"/>
  <c r="D437" i="4"/>
  <c r="E437" i="4" s="1"/>
  <c r="D438" i="4"/>
  <c r="E438" i="4" s="1"/>
  <c r="D439" i="4"/>
  <c r="E439" i="4" s="1"/>
  <c r="D440" i="4"/>
  <c r="E440" i="4" s="1"/>
  <c r="D441" i="4"/>
  <c r="E441" i="4" s="1"/>
  <c r="G442" i="4" s="1"/>
  <c r="D442" i="4"/>
  <c r="E442" i="4" s="1"/>
  <c r="D443" i="4"/>
  <c r="E443" i="4" s="1"/>
  <c r="D444" i="4"/>
  <c r="E444" i="4" s="1"/>
  <c r="D445" i="4"/>
  <c r="E445" i="4" s="1"/>
  <c r="D446" i="4"/>
  <c r="E446" i="4" s="1"/>
  <c r="D447" i="4"/>
  <c r="E447" i="4" s="1"/>
  <c r="D448" i="4"/>
  <c r="E448" i="4" s="1"/>
  <c r="D449" i="4"/>
  <c r="E449" i="4" s="1"/>
  <c r="D450" i="4"/>
  <c r="E450" i="4" s="1"/>
  <c r="D451" i="4"/>
  <c r="E451" i="4" s="1"/>
  <c r="D452" i="4"/>
  <c r="E452" i="4" s="1"/>
  <c r="D453" i="4"/>
  <c r="E453" i="4" s="1"/>
  <c r="D454" i="4"/>
  <c r="E454" i="4" s="1"/>
  <c r="D455" i="4"/>
  <c r="E455" i="4" s="1"/>
  <c r="D456" i="4"/>
  <c r="E456" i="4" s="1"/>
  <c r="D457" i="4"/>
  <c r="E457" i="4" s="1"/>
  <c r="D458" i="4"/>
  <c r="E458" i="4" s="1"/>
  <c r="D459" i="4"/>
  <c r="E459" i="4" s="1"/>
  <c r="D460" i="4"/>
  <c r="E460" i="4" s="1"/>
  <c r="D461" i="4"/>
  <c r="E461" i="4" s="1"/>
  <c r="D462" i="4"/>
  <c r="E462" i="4" s="1"/>
  <c r="D463" i="4"/>
  <c r="E463" i="4" s="1"/>
  <c r="D464" i="4"/>
  <c r="E464" i="4" s="1"/>
  <c r="D465" i="4"/>
  <c r="E465" i="4" s="1"/>
  <c r="D466" i="4"/>
  <c r="E466" i="4" s="1"/>
  <c r="D467" i="4"/>
  <c r="E467" i="4" s="1"/>
  <c r="G468" i="4" s="1"/>
  <c r="D468" i="4"/>
  <c r="E468" i="4" s="1"/>
  <c r="D469" i="4"/>
  <c r="E469" i="4" s="1"/>
  <c r="D470" i="4"/>
  <c r="E470" i="4" s="1"/>
  <c r="D471" i="4"/>
  <c r="E471" i="4" s="1"/>
  <c r="D472" i="4"/>
  <c r="E472" i="4" s="1"/>
  <c r="D473" i="4"/>
  <c r="E473" i="4" s="1"/>
  <c r="G474" i="4" s="1"/>
  <c r="D474" i="4"/>
  <c r="E474" i="4" s="1"/>
  <c r="D475" i="4"/>
  <c r="E475" i="4" s="1"/>
  <c r="D476" i="4"/>
  <c r="E476" i="4" s="1"/>
  <c r="D477" i="4"/>
  <c r="E477" i="4" s="1"/>
  <c r="D478" i="4"/>
  <c r="E478" i="4" s="1"/>
  <c r="D479" i="4"/>
  <c r="E479" i="4" s="1"/>
  <c r="D480" i="4"/>
  <c r="E480" i="4" s="1"/>
  <c r="D481" i="4"/>
  <c r="E481" i="4" s="1"/>
  <c r="D482" i="4"/>
  <c r="E482" i="4" s="1"/>
  <c r="D483" i="4"/>
  <c r="E483" i="4" s="1"/>
  <c r="D484" i="4"/>
  <c r="E484" i="4" s="1"/>
  <c r="D485" i="4"/>
  <c r="E485" i="4" s="1"/>
  <c r="D486" i="4"/>
  <c r="E486" i="4" s="1"/>
  <c r="D487" i="4"/>
  <c r="E487" i="4" s="1"/>
  <c r="D488" i="4"/>
  <c r="E488" i="4" s="1"/>
  <c r="D489" i="4"/>
  <c r="E489" i="4" s="1"/>
  <c r="G490" i="4" s="1"/>
  <c r="D490" i="4"/>
  <c r="E490" i="4" s="1"/>
  <c r="D491" i="4"/>
  <c r="E491" i="4" s="1"/>
  <c r="D492" i="4"/>
  <c r="E492" i="4" s="1"/>
  <c r="D493" i="4"/>
  <c r="E493" i="4" s="1"/>
  <c r="D494" i="4"/>
  <c r="E494" i="4" s="1"/>
  <c r="D495" i="4"/>
  <c r="E495" i="4" s="1"/>
  <c r="D496" i="4"/>
  <c r="E496" i="4" s="1"/>
  <c r="D497" i="4"/>
  <c r="E497" i="4" s="1"/>
  <c r="D498" i="4"/>
  <c r="E498" i="4" s="1"/>
  <c r="D499" i="4"/>
  <c r="E499" i="4" s="1"/>
  <c r="D500" i="4"/>
  <c r="E500" i="4" s="1"/>
  <c r="D501" i="4"/>
  <c r="E501" i="4" s="1"/>
  <c r="D502" i="4"/>
  <c r="E502" i="4" s="1"/>
  <c r="D503" i="4"/>
  <c r="E503" i="4" s="1"/>
  <c r="D504" i="4"/>
  <c r="E504" i="4" s="1"/>
  <c r="D505" i="4"/>
  <c r="E505" i="4" s="1"/>
  <c r="G506" i="4" s="1"/>
  <c r="D506" i="4"/>
  <c r="E506" i="4" s="1"/>
  <c r="D507" i="4"/>
  <c r="E507" i="4" s="1"/>
  <c r="D508" i="4"/>
  <c r="E508" i="4" s="1"/>
  <c r="D509" i="4"/>
  <c r="E509" i="4" s="1"/>
  <c r="D510" i="4"/>
  <c r="E510" i="4" s="1"/>
  <c r="D511" i="4"/>
  <c r="E511" i="4" s="1"/>
  <c r="D512" i="4"/>
  <c r="E512" i="4" s="1"/>
  <c r="D513" i="4"/>
  <c r="E513" i="4" s="1"/>
  <c r="D514" i="4"/>
  <c r="E514" i="4" s="1"/>
  <c r="D515" i="4"/>
  <c r="E515" i="4" s="1"/>
  <c r="D516" i="4"/>
  <c r="E516" i="4" s="1"/>
  <c r="D517" i="4"/>
  <c r="E517" i="4" s="1"/>
  <c r="D518" i="4"/>
  <c r="E518" i="4" s="1"/>
  <c r="D519" i="4"/>
  <c r="E519" i="4" s="1"/>
  <c r="D520" i="4"/>
  <c r="E520" i="4" s="1"/>
  <c r="G521" i="4" s="1"/>
  <c r="D521" i="4"/>
  <c r="E521" i="4" s="1"/>
  <c r="D522" i="4"/>
  <c r="E522" i="4" s="1"/>
  <c r="D523" i="4"/>
  <c r="E523" i="4" s="1"/>
  <c r="D524" i="4"/>
  <c r="E524" i="4" s="1"/>
  <c r="D525" i="4"/>
  <c r="E525" i="4" s="1"/>
  <c r="G526" i="4" s="1"/>
  <c r="D526" i="4"/>
  <c r="E526" i="4" s="1"/>
  <c r="D527" i="4"/>
  <c r="E527" i="4" s="1"/>
  <c r="D528" i="4"/>
  <c r="E528" i="4" s="1"/>
  <c r="D529" i="4"/>
  <c r="E529" i="4" s="1"/>
  <c r="D530" i="4"/>
  <c r="E530" i="4" s="1"/>
  <c r="D531" i="4"/>
  <c r="E531" i="4" s="1"/>
  <c r="D532" i="4"/>
  <c r="E532" i="4" s="1"/>
  <c r="D533" i="4"/>
  <c r="E533" i="4" s="1"/>
  <c r="D534" i="4"/>
  <c r="E534" i="4" s="1"/>
  <c r="D535" i="4"/>
  <c r="E535" i="4" s="1"/>
  <c r="D536" i="4"/>
  <c r="E536" i="4" s="1"/>
  <c r="G537" i="4" s="1"/>
  <c r="D537" i="4"/>
  <c r="E537" i="4" s="1"/>
  <c r="D538" i="4"/>
  <c r="E538" i="4" s="1"/>
  <c r="D539" i="4"/>
  <c r="E539" i="4" s="1"/>
  <c r="D540" i="4"/>
  <c r="E540" i="4" s="1"/>
  <c r="D541" i="4"/>
  <c r="E541" i="4" s="1"/>
  <c r="G542" i="4" s="1"/>
  <c r="D542" i="4"/>
  <c r="E542" i="4" s="1"/>
  <c r="D543" i="4"/>
  <c r="E543" i="4" s="1"/>
  <c r="D544" i="4"/>
  <c r="E544" i="4" s="1"/>
  <c r="D545" i="4"/>
  <c r="E545" i="4" s="1"/>
  <c r="D546" i="4"/>
  <c r="E546" i="4" s="1"/>
  <c r="D547" i="4"/>
  <c r="E547" i="4" s="1"/>
  <c r="D548" i="4"/>
  <c r="E548" i="4" s="1"/>
  <c r="D549" i="4"/>
  <c r="E549" i="4" s="1"/>
  <c r="D550" i="4"/>
  <c r="E550" i="4" s="1"/>
  <c r="D551" i="4"/>
  <c r="E551" i="4" s="1"/>
  <c r="D552" i="4"/>
  <c r="E552" i="4" s="1"/>
  <c r="G553" i="4" s="1"/>
  <c r="D553" i="4"/>
  <c r="E553" i="4" s="1"/>
  <c r="G554" i="4" s="1"/>
  <c r="D554" i="4"/>
  <c r="E554" i="4" s="1"/>
  <c r="D555" i="4"/>
  <c r="E555" i="4" s="1"/>
  <c r="D556" i="4"/>
  <c r="E556" i="4" s="1"/>
  <c r="D557" i="4"/>
  <c r="E557" i="4" s="1"/>
  <c r="G558" i="4" s="1"/>
  <c r="D558" i="4"/>
  <c r="E558" i="4" s="1"/>
  <c r="D559" i="4"/>
  <c r="E559" i="4" s="1"/>
  <c r="D560" i="4"/>
  <c r="E560" i="4" s="1"/>
  <c r="D561" i="4"/>
  <c r="E561" i="4" s="1"/>
  <c r="D562" i="4"/>
  <c r="E562" i="4" s="1"/>
  <c r="D563" i="4"/>
  <c r="E563" i="4" s="1"/>
  <c r="D564" i="4"/>
  <c r="E564" i="4" s="1"/>
  <c r="D565" i="4"/>
  <c r="E565" i="4" s="1"/>
  <c r="D566" i="4"/>
  <c r="E566" i="4" s="1"/>
  <c r="D567" i="4"/>
  <c r="E567" i="4" s="1"/>
  <c r="D568" i="4"/>
  <c r="E568" i="4" s="1"/>
  <c r="G569" i="4" s="1"/>
  <c r="D569" i="4"/>
  <c r="E569" i="4" s="1"/>
  <c r="D570" i="4"/>
  <c r="E570" i="4" s="1"/>
  <c r="D571" i="4"/>
  <c r="E571" i="4" s="1"/>
  <c r="D15" i="4"/>
  <c r="E15" i="4" s="1"/>
  <c r="G16" i="4" s="1"/>
  <c r="D16" i="4"/>
  <c r="E16" i="4" s="1"/>
  <c r="D17" i="4"/>
  <c r="E17" i="4" s="1"/>
  <c r="D18" i="4"/>
  <c r="E18" i="4" s="1"/>
  <c r="D19" i="4"/>
  <c r="E19" i="4" s="1"/>
  <c r="D20" i="4"/>
  <c r="E20" i="4" s="1"/>
  <c r="G21" i="4" s="1"/>
  <c r="D21" i="4"/>
  <c r="E21" i="4" s="1"/>
  <c r="D22" i="4"/>
  <c r="E22" i="4" s="1"/>
  <c r="D23" i="4"/>
  <c r="E23" i="4" s="1"/>
  <c r="D24" i="4"/>
  <c r="E24" i="4" s="1"/>
  <c r="D25" i="4"/>
  <c r="E25" i="4" s="1"/>
  <c r="G26" i="4" s="1"/>
  <c r="D26" i="4"/>
  <c r="E26" i="4" s="1"/>
  <c r="D27" i="4"/>
  <c r="E27" i="4" s="1"/>
  <c r="D28" i="4"/>
  <c r="E28" i="4" s="1"/>
  <c r="D29" i="4"/>
  <c r="E29" i="4" s="1"/>
  <c r="D30" i="4"/>
  <c r="E30" i="4" s="1"/>
  <c r="G31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G37" i="4" s="1"/>
  <c r="D37" i="4"/>
  <c r="E37" i="4" s="1"/>
  <c r="D38" i="4"/>
  <c r="E38" i="4" s="1"/>
  <c r="D39" i="4"/>
  <c r="E39" i="4" s="1"/>
  <c r="D40" i="4"/>
  <c r="E40" i="4" s="1"/>
  <c r="D41" i="4"/>
  <c r="E41" i="4" s="1"/>
  <c r="G42" i="4" s="1"/>
  <c r="D42" i="4"/>
  <c r="E42" i="4" s="1"/>
  <c r="D43" i="4"/>
  <c r="E43" i="4" s="1"/>
  <c r="D44" i="4"/>
  <c r="E44" i="4" s="1"/>
  <c r="D45" i="4"/>
  <c r="E45" i="4" s="1"/>
  <c r="D46" i="4"/>
  <c r="E46" i="4" s="1"/>
  <c r="G47" i="4" s="1"/>
  <c r="D47" i="4"/>
  <c r="E47" i="4" s="1"/>
  <c r="D48" i="4"/>
  <c r="E48" i="4" s="1"/>
  <c r="D49" i="4"/>
  <c r="E49" i="4" s="1"/>
  <c r="G50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G58" i="4" s="1"/>
  <c r="D58" i="4"/>
  <c r="E58" i="4" s="1"/>
  <c r="D59" i="4"/>
  <c r="E59" i="4" s="1"/>
  <c r="D60" i="4"/>
  <c r="E60" i="4" s="1"/>
  <c r="G61" i="4" s="1"/>
  <c r="D61" i="4"/>
  <c r="E61" i="4" s="1"/>
  <c r="D62" i="4"/>
  <c r="E62" i="4" s="1"/>
  <c r="D63" i="4"/>
  <c r="E63" i="4" s="1"/>
  <c r="D64" i="4"/>
  <c r="E64" i="4" s="1"/>
  <c r="G65" i="4" s="1"/>
  <c r="D65" i="4"/>
  <c r="E65" i="4" s="1"/>
  <c r="D66" i="4"/>
  <c r="E66" i="4" s="1"/>
  <c r="D67" i="4"/>
  <c r="E67" i="4" s="1"/>
  <c r="D68" i="4"/>
  <c r="E68" i="4" s="1"/>
  <c r="G69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G75" i="4" s="1"/>
  <c r="D75" i="4"/>
  <c r="E75" i="4" s="1"/>
  <c r="D76" i="4"/>
  <c r="E76" i="4" s="1"/>
  <c r="D77" i="4"/>
  <c r="E77" i="4" s="1"/>
  <c r="D78" i="4"/>
  <c r="E78" i="4" s="1"/>
  <c r="G79" i="4" s="1"/>
  <c r="D79" i="4"/>
  <c r="E79" i="4" s="1"/>
  <c r="D80" i="4"/>
  <c r="E80" i="4" s="1"/>
  <c r="D81" i="4"/>
  <c r="E81" i="4" s="1"/>
  <c r="G82" i="4" s="1"/>
  <c r="D82" i="4"/>
  <c r="E82" i="4" s="1"/>
  <c r="D83" i="4"/>
  <c r="E83" i="4" s="1"/>
  <c r="D84" i="4"/>
  <c r="E84" i="4" s="1"/>
  <c r="D85" i="4"/>
  <c r="E85" i="4" s="1"/>
  <c r="G86" i="4" s="1"/>
  <c r="D86" i="4"/>
  <c r="E86" i="4" s="1"/>
  <c r="D87" i="4"/>
  <c r="E87" i="4" s="1"/>
  <c r="D88" i="4"/>
  <c r="E88" i="4" s="1"/>
  <c r="D89" i="4"/>
  <c r="E89" i="4" s="1"/>
  <c r="G90" i="4" s="1"/>
  <c r="D90" i="4"/>
  <c r="E90" i="4" s="1"/>
  <c r="D91" i="4"/>
  <c r="E91" i="4" s="1"/>
  <c r="D92" i="4"/>
  <c r="E92" i="4" s="1"/>
  <c r="G93" i="4" s="1"/>
  <c r="D93" i="4"/>
  <c r="E93" i="4" s="1"/>
  <c r="D94" i="4"/>
  <c r="E94" i="4" s="1"/>
  <c r="D95" i="4"/>
  <c r="E95" i="4" s="1"/>
  <c r="D96" i="4"/>
  <c r="E96" i="4" s="1"/>
  <c r="G97" i="4" s="1"/>
  <c r="D97" i="4"/>
  <c r="E97" i="4" s="1"/>
  <c r="D98" i="4"/>
  <c r="E98" i="4" s="1"/>
  <c r="D99" i="4"/>
  <c r="E99" i="4" s="1"/>
  <c r="D100" i="4"/>
  <c r="E100" i="4" s="1"/>
  <c r="G101" i="4" s="1"/>
  <c r="D101" i="4"/>
  <c r="E101" i="4" s="1"/>
  <c r="D102" i="4"/>
  <c r="E102" i="4" s="1"/>
  <c r="G103" i="4" s="1"/>
  <c r="D103" i="4"/>
  <c r="E103" i="4" s="1"/>
  <c r="D104" i="4"/>
  <c r="E104" i="4" s="1"/>
  <c r="D105" i="4"/>
  <c r="E105" i="4" s="1"/>
  <c r="D106" i="4"/>
  <c r="E106" i="4" s="1"/>
  <c r="G107" i="4" s="1"/>
  <c r="D107" i="4"/>
  <c r="E107" i="4" s="1"/>
  <c r="D108" i="4"/>
  <c r="E108" i="4" s="1"/>
  <c r="D109" i="4"/>
  <c r="E109" i="4" s="1"/>
  <c r="D110" i="4"/>
  <c r="E110" i="4" s="1"/>
  <c r="G111" i="4" s="1"/>
  <c r="D111" i="4"/>
  <c r="E111" i="4" s="1"/>
  <c r="D112" i="4"/>
  <c r="E112" i="4" s="1"/>
  <c r="D113" i="4"/>
  <c r="E113" i="4" s="1"/>
  <c r="G114" i="4" s="1"/>
  <c r="D114" i="4"/>
  <c r="E114" i="4" s="1"/>
  <c r="D115" i="4"/>
  <c r="E115" i="4" s="1"/>
  <c r="D116" i="4"/>
  <c r="E116" i="4" s="1"/>
  <c r="D117" i="4"/>
  <c r="E117" i="4" s="1"/>
  <c r="G118" i="4" s="1"/>
  <c r="D118" i="4"/>
  <c r="E118" i="4" s="1"/>
  <c r="D119" i="4"/>
  <c r="E119" i="4" s="1"/>
  <c r="D120" i="4"/>
  <c r="E120" i="4" s="1"/>
  <c r="D121" i="4"/>
  <c r="E121" i="4" s="1"/>
  <c r="G122" i="4" s="1"/>
  <c r="D122" i="4"/>
  <c r="E122" i="4" s="1"/>
  <c r="D123" i="4"/>
  <c r="E123" i="4" s="1"/>
  <c r="D124" i="4"/>
  <c r="E124" i="4" s="1"/>
  <c r="G125" i="4" s="1"/>
  <c r="D125" i="4"/>
  <c r="E125" i="4" s="1"/>
  <c r="D126" i="4"/>
  <c r="E126" i="4" s="1"/>
  <c r="D127" i="4"/>
  <c r="E127" i="4" s="1"/>
  <c r="D128" i="4"/>
  <c r="E128" i="4" s="1"/>
  <c r="D129" i="4"/>
  <c r="E129" i="4" s="1"/>
  <c r="D130" i="4"/>
  <c r="E130" i="4" s="1"/>
  <c r="G131" i="4" s="1"/>
  <c r="D131" i="4"/>
  <c r="E131" i="4" s="1"/>
  <c r="D132" i="4"/>
  <c r="E132" i="4" s="1"/>
  <c r="G133" i="4" s="1"/>
  <c r="D133" i="4"/>
  <c r="E133" i="4" s="1"/>
  <c r="D134" i="4"/>
  <c r="E134" i="4" s="1"/>
  <c r="D135" i="4"/>
  <c r="E135" i="4" s="1"/>
  <c r="D136" i="4"/>
  <c r="E136" i="4" s="1"/>
  <c r="D137" i="4"/>
  <c r="E137" i="4" s="1"/>
  <c r="D138" i="4"/>
  <c r="E138" i="4" s="1"/>
  <c r="G139" i="4" s="1"/>
  <c r="D139" i="4"/>
  <c r="E139" i="4" s="1"/>
  <c r="D140" i="4"/>
  <c r="E140" i="4" s="1"/>
  <c r="G141" i="4" s="1"/>
  <c r="D141" i="4"/>
  <c r="E141" i="4" s="1"/>
  <c r="D142" i="4"/>
  <c r="E142" i="4" s="1"/>
  <c r="D143" i="4"/>
  <c r="E143" i="4" s="1"/>
  <c r="D144" i="4"/>
  <c r="E144" i="4" s="1"/>
  <c r="D145" i="4"/>
  <c r="E145" i="4" s="1"/>
  <c r="D146" i="4"/>
  <c r="E146" i="4" s="1"/>
  <c r="G147" i="4" s="1"/>
  <c r="D147" i="4"/>
  <c r="E147" i="4" s="1"/>
  <c r="D148" i="4"/>
  <c r="E148" i="4" s="1"/>
  <c r="G149" i="4" s="1"/>
  <c r="D149" i="4"/>
  <c r="E149" i="4" s="1"/>
  <c r="D150" i="4"/>
  <c r="E150" i="4" s="1"/>
  <c r="D151" i="4"/>
  <c r="E151" i="4" s="1"/>
  <c r="D152" i="4"/>
  <c r="E152" i="4" s="1"/>
  <c r="D153" i="4"/>
  <c r="E153" i="4" s="1"/>
  <c r="D154" i="4"/>
  <c r="E154" i="4" s="1"/>
  <c r="G155" i="4" s="1"/>
  <c r="D155" i="4"/>
  <c r="E155" i="4" s="1"/>
  <c r="D156" i="4"/>
  <c r="E156" i="4" s="1"/>
  <c r="G157" i="4" s="1"/>
  <c r="D157" i="4"/>
  <c r="E157" i="4" s="1"/>
  <c r="D158" i="4"/>
  <c r="E158" i="4" s="1"/>
  <c r="D159" i="4"/>
  <c r="E159" i="4" s="1"/>
  <c r="D160" i="4"/>
  <c r="E160" i="4" s="1"/>
  <c r="D161" i="4"/>
  <c r="E161" i="4" s="1"/>
  <c r="D162" i="4"/>
  <c r="E162" i="4" s="1"/>
  <c r="G163" i="4" s="1"/>
  <c r="D163" i="4"/>
  <c r="E163" i="4" s="1"/>
  <c r="D164" i="4"/>
  <c r="E164" i="4" s="1"/>
  <c r="G165" i="4" s="1"/>
  <c r="D165" i="4"/>
  <c r="E165" i="4" s="1"/>
  <c r="D166" i="4"/>
  <c r="E166" i="4" s="1"/>
  <c r="D167" i="4"/>
  <c r="E167" i="4" s="1"/>
  <c r="D168" i="4"/>
  <c r="E168" i="4" s="1"/>
  <c r="D169" i="4"/>
  <c r="E169" i="4" s="1"/>
  <c r="D170" i="4"/>
  <c r="E170" i="4" s="1"/>
  <c r="G171" i="4" s="1"/>
  <c r="D171" i="4"/>
  <c r="E171" i="4" s="1"/>
  <c r="D172" i="4"/>
  <c r="E172" i="4" s="1"/>
  <c r="G173" i="4" s="1"/>
  <c r="D173" i="4"/>
  <c r="E173" i="4" s="1"/>
  <c r="D174" i="4"/>
  <c r="E174" i="4" s="1"/>
  <c r="D175" i="4"/>
  <c r="E175" i="4" s="1"/>
  <c r="D176" i="4"/>
  <c r="E176" i="4" s="1"/>
  <c r="D177" i="4"/>
  <c r="E177" i="4" s="1"/>
  <c r="D178" i="4"/>
  <c r="E178" i="4" s="1"/>
  <c r="G179" i="4" s="1"/>
  <c r="D179" i="4"/>
  <c r="E179" i="4" s="1"/>
  <c r="D180" i="4"/>
  <c r="E180" i="4" s="1"/>
  <c r="G181" i="4" s="1"/>
  <c r="D181" i="4"/>
  <c r="E181" i="4" s="1"/>
  <c r="D182" i="4"/>
  <c r="E182" i="4" s="1"/>
  <c r="D183" i="4"/>
  <c r="E183" i="4" s="1"/>
  <c r="D184" i="4"/>
  <c r="E184" i="4" s="1"/>
  <c r="D185" i="4"/>
  <c r="E185" i="4" s="1"/>
  <c r="D186" i="4"/>
  <c r="E186" i="4" s="1"/>
  <c r="G187" i="4" s="1"/>
  <c r="D187" i="4"/>
  <c r="E187" i="4" s="1"/>
  <c r="D188" i="4"/>
  <c r="E188" i="4" s="1"/>
  <c r="G189" i="4" s="1"/>
  <c r="D189" i="4"/>
  <c r="E189" i="4" s="1"/>
  <c r="D190" i="4"/>
  <c r="E190" i="4" s="1"/>
  <c r="D191" i="4"/>
  <c r="E191" i="4" s="1"/>
  <c r="D192" i="4"/>
  <c r="E192" i="4" s="1"/>
  <c r="D193" i="4"/>
  <c r="E193" i="4" s="1"/>
  <c r="D194" i="4"/>
  <c r="E194" i="4" s="1"/>
  <c r="G195" i="4" s="1"/>
  <c r="D195" i="4"/>
  <c r="E195" i="4" s="1"/>
  <c r="D196" i="4"/>
  <c r="E196" i="4" s="1"/>
  <c r="G197" i="4" s="1"/>
  <c r="D197" i="4"/>
  <c r="E197" i="4" s="1"/>
  <c r="D198" i="4"/>
  <c r="E198" i="4" s="1"/>
  <c r="D199" i="4"/>
  <c r="E199" i="4" s="1"/>
  <c r="D200" i="4"/>
  <c r="E200" i="4" s="1"/>
  <c r="D201" i="4"/>
  <c r="E201" i="4" s="1"/>
  <c r="D202" i="4"/>
  <c r="E202" i="4" s="1"/>
  <c r="G203" i="4" s="1"/>
  <c r="D203" i="4"/>
  <c r="E203" i="4" s="1"/>
  <c r="D204" i="4"/>
  <c r="E204" i="4" s="1"/>
  <c r="G205" i="4" s="1"/>
  <c r="D205" i="4"/>
  <c r="E205" i="4" s="1"/>
  <c r="D206" i="4"/>
  <c r="E206" i="4" s="1"/>
  <c r="D207" i="4"/>
  <c r="E207" i="4" s="1"/>
  <c r="D208" i="4"/>
  <c r="E208" i="4" s="1"/>
  <c r="D209" i="4"/>
  <c r="E209" i="4" s="1"/>
  <c r="D210" i="4"/>
  <c r="E210" i="4" s="1"/>
  <c r="G211" i="4" s="1"/>
  <c r="D211" i="4"/>
  <c r="E211" i="4" s="1"/>
  <c r="D212" i="4"/>
  <c r="E212" i="4" s="1"/>
  <c r="G213" i="4" s="1"/>
  <c r="D213" i="4"/>
  <c r="E213" i="4" s="1"/>
  <c r="D214" i="4"/>
  <c r="E214" i="4" s="1"/>
  <c r="D215" i="4"/>
  <c r="E215" i="4" s="1"/>
  <c r="D216" i="4"/>
  <c r="E216" i="4" s="1"/>
  <c r="D217" i="4"/>
  <c r="E217" i="4" s="1"/>
  <c r="D218" i="4"/>
  <c r="E218" i="4" s="1"/>
  <c r="G219" i="4" s="1"/>
  <c r="D219" i="4"/>
  <c r="E219" i="4" s="1"/>
  <c r="D220" i="4"/>
  <c r="E220" i="4" s="1"/>
  <c r="G221" i="4" s="1"/>
  <c r="D221" i="4"/>
  <c r="E221" i="4" s="1"/>
  <c r="D222" i="4"/>
  <c r="E222" i="4" s="1"/>
  <c r="D223" i="4"/>
  <c r="E223" i="4" s="1"/>
  <c r="D224" i="4"/>
  <c r="E224" i="4" s="1"/>
  <c r="D225" i="4"/>
  <c r="E225" i="4" s="1"/>
  <c r="D226" i="4"/>
  <c r="E226" i="4" s="1"/>
  <c r="G227" i="4" s="1"/>
  <c r="D227" i="4"/>
  <c r="E227" i="4" s="1"/>
  <c r="D228" i="4"/>
  <c r="E228" i="4" s="1"/>
  <c r="G229" i="4" s="1"/>
  <c r="D229" i="4"/>
  <c r="E229" i="4" s="1"/>
  <c r="D230" i="4"/>
  <c r="E230" i="4" s="1"/>
  <c r="G231" i="4" s="1"/>
  <c r="D231" i="4"/>
  <c r="E231" i="4" s="1"/>
  <c r="D232" i="4"/>
  <c r="E232" i="4" s="1"/>
  <c r="D233" i="4"/>
  <c r="E233" i="4" s="1"/>
  <c r="D234" i="4"/>
  <c r="E234" i="4" s="1"/>
  <c r="G235" i="4" s="1"/>
  <c r="D235" i="4"/>
  <c r="E235" i="4" s="1"/>
  <c r="D236" i="4"/>
  <c r="E236" i="4" s="1"/>
  <c r="G237" i="4" s="1"/>
  <c r="D237" i="4"/>
  <c r="E237" i="4" s="1"/>
  <c r="D238" i="4"/>
  <c r="E238" i="4" s="1"/>
  <c r="D239" i="4"/>
  <c r="E239" i="4" s="1"/>
  <c r="D240" i="4"/>
  <c r="E240" i="4" s="1"/>
  <c r="D241" i="4"/>
  <c r="E241" i="4" s="1"/>
  <c r="D242" i="4"/>
  <c r="E242" i="4" s="1"/>
  <c r="G243" i="4" s="1"/>
  <c r="D243" i="4"/>
  <c r="E243" i="4" s="1"/>
  <c r="D244" i="4"/>
  <c r="E244" i="4" s="1"/>
  <c r="G245" i="4" s="1"/>
  <c r="D245" i="4"/>
  <c r="E245" i="4" s="1"/>
  <c r="D246" i="4"/>
  <c r="E246" i="4" s="1"/>
  <c r="D247" i="4"/>
  <c r="E247" i="4" s="1"/>
  <c r="D248" i="4"/>
  <c r="E248" i="4" s="1"/>
  <c r="D249" i="4"/>
  <c r="E249" i="4" s="1"/>
  <c r="D250" i="4"/>
  <c r="E250" i="4" s="1"/>
  <c r="G251" i="4" s="1"/>
  <c r="D251" i="4"/>
  <c r="E251" i="4" s="1"/>
  <c r="D252" i="4"/>
  <c r="E252" i="4" s="1"/>
  <c r="G253" i="4" s="1"/>
  <c r="D253" i="4"/>
  <c r="E253" i="4" s="1"/>
  <c r="D254" i="4"/>
  <c r="E254" i="4" s="1"/>
  <c r="D255" i="4"/>
  <c r="E255" i="4" s="1"/>
  <c r="D256" i="4"/>
  <c r="E256" i="4" s="1"/>
  <c r="D257" i="4"/>
  <c r="E257" i="4" s="1"/>
  <c r="D258" i="4"/>
  <c r="E258" i="4" s="1"/>
  <c r="G259" i="4" s="1"/>
  <c r="D259" i="4"/>
  <c r="E259" i="4" s="1"/>
  <c r="D260" i="4"/>
  <c r="E260" i="4" s="1"/>
  <c r="G261" i="4" s="1"/>
  <c r="D261" i="4"/>
  <c r="E261" i="4" s="1"/>
  <c r="D262" i="4"/>
  <c r="E262" i="4" s="1"/>
  <c r="D263" i="4"/>
  <c r="E263" i="4" s="1"/>
  <c r="D264" i="4"/>
  <c r="E264" i="4" s="1"/>
  <c r="D265" i="4"/>
  <c r="E265" i="4" s="1"/>
  <c r="D266" i="4"/>
  <c r="E266" i="4" s="1"/>
  <c r="G267" i="4" s="1"/>
  <c r="D267" i="4"/>
  <c r="E267" i="4" s="1"/>
  <c r="D268" i="4"/>
  <c r="E268" i="4" s="1"/>
  <c r="G269" i="4" s="1"/>
  <c r="D269" i="4"/>
  <c r="E269" i="4" s="1"/>
  <c r="D270" i="4"/>
  <c r="E270" i="4" s="1"/>
  <c r="D271" i="4"/>
  <c r="E271" i="4" s="1"/>
  <c r="D272" i="4"/>
  <c r="E272" i="4" s="1"/>
  <c r="D273" i="4"/>
  <c r="E273" i="4" s="1"/>
  <c r="D274" i="4"/>
  <c r="E274" i="4" s="1"/>
  <c r="G275" i="4" s="1"/>
  <c r="D275" i="4"/>
  <c r="E275" i="4" s="1"/>
  <c r="D276" i="4"/>
  <c r="E276" i="4" s="1"/>
  <c r="G277" i="4" s="1"/>
  <c r="D277" i="4"/>
  <c r="E277" i="4" s="1"/>
  <c r="D278" i="4"/>
  <c r="E278" i="4" s="1"/>
  <c r="D279" i="4"/>
  <c r="E279" i="4" s="1"/>
  <c r="D280" i="4"/>
  <c r="E280" i="4" s="1"/>
  <c r="D281" i="4"/>
  <c r="E281" i="4" s="1"/>
  <c r="D282" i="4"/>
  <c r="E282" i="4" s="1"/>
  <c r="G283" i="4" s="1"/>
  <c r="D283" i="4"/>
  <c r="E283" i="4" s="1"/>
  <c r="D284" i="4"/>
  <c r="E284" i="4" s="1"/>
  <c r="G285" i="4" s="1"/>
  <c r="D285" i="4"/>
  <c r="E285" i="4" s="1"/>
  <c r="D286" i="4"/>
  <c r="E286" i="4" s="1"/>
  <c r="D287" i="4"/>
  <c r="E287" i="4" s="1"/>
  <c r="D288" i="4"/>
  <c r="E288" i="4" s="1"/>
  <c r="D289" i="4"/>
  <c r="E289" i="4" s="1"/>
  <c r="D290" i="4"/>
  <c r="E290" i="4" s="1"/>
  <c r="G291" i="4" s="1"/>
  <c r="D291" i="4"/>
  <c r="E291" i="4" s="1"/>
  <c r="D292" i="4"/>
  <c r="E292" i="4" s="1"/>
  <c r="G293" i="4" s="1"/>
  <c r="D293" i="4"/>
  <c r="E293" i="4" s="1"/>
  <c r="D294" i="4"/>
  <c r="E294" i="4" s="1"/>
  <c r="D295" i="4"/>
  <c r="E295" i="4" s="1"/>
  <c r="D296" i="4"/>
  <c r="E296" i="4" s="1"/>
  <c r="D297" i="4"/>
  <c r="E297" i="4" s="1"/>
  <c r="D298" i="4"/>
  <c r="E298" i="4" s="1"/>
  <c r="G299" i="4" s="1"/>
  <c r="D299" i="4"/>
  <c r="E299" i="4" s="1"/>
  <c r="D300" i="4"/>
  <c r="E300" i="4" s="1"/>
  <c r="G301" i="4" s="1"/>
  <c r="D301" i="4"/>
  <c r="E301" i="4" s="1"/>
  <c r="D302" i="4"/>
  <c r="E302" i="4" s="1"/>
  <c r="D303" i="4"/>
  <c r="E303" i="4" s="1"/>
  <c r="D304" i="4"/>
  <c r="E304" i="4" s="1"/>
  <c r="D305" i="4"/>
  <c r="E305" i="4" s="1"/>
  <c r="D306" i="4"/>
  <c r="E306" i="4" s="1"/>
  <c r="G307" i="4" s="1"/>
  <c r="D307" i="4"/>
  <c r="E307" i="4" s="1"/>
  <c r="D308" i="4"/>
  <c r="E308" i="4" s="1"/>
  <c r="G309" i="4" s="1"/>
  <c r="D309" i="4"/>
  <c r="E309" i="4" s="1"/>
  <c r="D310" i="4"/>
  <c r="E310" i="4" s="1"/>
  <c r="D311" i="4"/>
  <c r="E311" i="4" s="1"/>
  <c r="D312" i="4"/>
  <c r="E312" i="4" s="1"/>
  <c r="D313" i="4"/>
  <c r="E313" i="4" s="1"/>
  <c r="D314" i="4"/>
  <c r="E314" i="4" s="1"/>
  <c r="G315" i="4" s="1"/>
  <c r="D315" i="4"/>
  <c r="E315" i="4" s="1"/>
  <c r="D316" i="4"/>
  <c r="E316" i="4" s="1"/>
  <c r="G317" i="4" s="1"/>
  <c r="D317" i="4"/>
  <c r="E317" i="4" s="1"/>
  <c r="D318" i="4"/>
  <c r="E318" i="4" s="1"/>
  <c r="D319" i="4"/>
  <c r="E319" i="4" s="1"/>
  <c r="D320" i="4"/>
  <c r="E320" i="4" s="1"/>
  <c r="D321" i="4"/>
  <c r="E321" i="4" s="1"/>
  <c r="D322" i="4"/>
  <c r="E322" i="4" s="1"/>
  <c r="G323" i="4" s="1"/>
  <c r="D323" i="4"/>
  <c r="E323" i="4" s="1"/>
  <c r="D324" i="4"/>
  <c r="E324" i="4" s="1"/>
  <c r="G325" i="4" s="1"/>
  <c r="D325" i="4"/>
  <c r="E325" i="4" s="1"/>
  <c r="D326" i="4"/>
  <c r="E326" i="4" s="1"/>
  <c r="D327" i="4"/>
  <c r="E327" i="4" s="1"/>
  <c r="D328" i="4"/>
  <c r="E328" i="4" s="1"/>
  <c r="D329" i="4"/>
  <c r="E329" i="4" s="1"/>
  <c r="G330" i="4" s="1"/>
  <c r="D330" i="4"/>
  <c r="E330" i="4" s="1"/>
  <c r="L15" i="3"/>
  <c r="F16" i="3"/>
  <c r="F17" i="3"/>
  <c r="F18" i="3"/>
  <c r="F19" i="3"/>
  <c r="F20" i="3"/>
  <c r="F21" i="3"/>
  <c r="F22" i="3"/>
  <c r="F23" i="3"/>
  <c r="F24" i="3"/>
  <c r="N336" i="4" l="1"/>
  <c r="R463" i="4"/>
  <c r="R447" i="4"/>
  <c r="R399" i="4"/>
  <c r="R383" i="4"/>
  <c r="R335" i="4"/>
  <c r="R564" i="4"/>
  <c r="R513" i="4"/>
  <c r="R527" i="4"/>
  <c r="R511" i="4"/>
  <c r="R559" i="4"/>
  <c r="R543" i="4"/>
  <c r="R495" i="4"/>
  <c r="R479" i="4"/>
  <c r="R431" i="4"/>
  <c r="R415" i="4"/>
  <c r="R380" i="4"/>
  <c r="R367" i="4"/>
  <c r="R351" i="4"/>
  <c r="J494" i="4"/>
  <c r="J412" i="4"/>
  <c r="J529" i="4"/>
  <c r="J501" i="4"/>
  <c r="J571" i="4"/>
  <c r="F425" i="4"/>
  <c r="F409" i="4"/>
  <c r="F377" i="4"/>
  <c r="F361" i="4"/>
  <c r="F345" i="4"/>
  <c r="S546" i="4"/>
  <c r="R545" i="4"/>
  <c r="S442" i="4"/>
  <c r="R441" i="4"/>
  <c r="S404" i="4"/>
  <c r="R403" i="4"/>
  <c r="S340" i="4"/>
  <c r="R339" i="4"/>
  <c r="S562" i="4"/>
  <c r="R561" i="4"/>
  <c r="R412" i="4"/>
  <c r="S570" i="4"/>
  <c r="R569" i="4"/>
  <c r="S506" i="4"/>
  <c r="R505" i="4"/>
  <c r="S554" i="4"/>
  <c r="R553" i="4"/>
  <c r="S538" i="4"/>
  <c r="R537" i="4"/>
  <c r="S530" i="4"/>
  <c r="R529" i="4"/>
  <c r="S522" i="4"/>
  <c r="R521" i="4"/>
  <c r="S498" i="4"/>
  <c r="R497" i="4"/>
  <c r="S490" i="4"/>
  <c r="R489" i="4"/>
  <c r="S474" i="4"/>
  <c r="R473" i="4"/>
  <c r="S466" i="4"/>
  <c r="R465" i="4"/>
  <c r="S458" i="4"/>
  <c r="R457" i="4"/>
  <c r="S434" i="4"/>
  <c r="R433" i="4"/>
  <c r="S414" i="4"/>
  <c r="R413" i="4"/>
  <c r="S402" i="4"/>
  <c r="R401" i="4"/>
  <c r="S382" i="4"/>
  <c r="R381" i="4"/>
  <c r="S370" i="4"/>
  <c r="R369" i="4"/>
  <c r="S350" i="4"/>
  <c r="R349" i="4"/>
  <c r="S338" i="4"/>
  <c r="R337" i="4"/>
  <c r="S372" i="4"/>
  <c r="R371" i="4"/>
  <c r="R481" i="4"/>
  <c r="R348" i="4"/>
  <c r="R548" i="4"/>
  <c r="R340" i="4"/>
  <c r="R449" i="4"/>
  <c r="R567" i="4"/>
  <c r="S568" i="4"/>
  <c r="R551" i="4"/>
  <c r="S552" i="4"/>
  <c r="R535" i="4"/>
  <c r="S536" i="4"/>
  <c r="R519" i="4"/>
  <c r="S520" i="4"/>
  <c r="R503" i="4"/>
  <c r="S504" i="4"/>
  <c r="R487" i="4"/>
  <c r="S488" i="4"/>
  <c r="R471" i="4"/>
  <c r="S472" i="4"/>
  <c r="R455" i="4"/>
  <c r="S456" i="4"/>
  <c r="R439" i="4"/>
  <c r="S440" i="4"/>
  <c r="S424" i="4"/>
  <c r="R423" i="4"/>
  <c r="R424" i="4"/>
  <c r="R407" i="4"/>
  <c r="S408" i="4"/>
  <c r="S392" i="4"/>
  <c r="R391" i="4"/>
  <c r="R392" i="4"/>
  <c r="R375" i="4"/>
  <c r="S376" i="4"/>
  <c r="S360" i="4"/>
  <c r="R359" i="4"/>
  <c r="R360" i="4"/>
  <c r="R343" i="4"/>
  <c r="S344" i="4"/>
  <c r="R420" i="4"/>
  <c r="S421" i="4"/>
  <c r="R404" i="4"/>
  <c r="S405" i="4"/>
  <c r="R388" i="4"/>
  <c r="S389" i="4"/>
  <c r="R372" i="4"/>
  <c r="S373" i="4"/>
  <c r="R356" i="4"/>
  <c r="S357" i="4"/>
  <c r="S564" i="4"/>
  <c r="R563" i="4"/>
  <c r="S548" i="4"/>
  <c r="R547" i="4"/>
  <c r="S532" i="4"/>
  <c r="R531" i="4"/>
  <c r="S516" i="4"/>
  <c r="R515" i="4"/>
  <c r="S500" i="4"/>
  <c r="R499" i="4"/>
  <c r="S484" i="4"/>
  <c r="R483" i="4"/>
  <c r="S468" i="4"/>
  <c r="R467" i="4"/>
  <c r="S452" i="4"/>
  <c r="R451" i="4"/>
  <c r="S436" i="4"/>
  <c r="R435" i="4"/>
  <c r="R568" i="4"/>
  <c r="R560" i="4"/>
  <c r="R552" i="4"/>
  <c r="R544" i="4"/>
  <c r="R536" i="4"/>
  <c r="R528" i="4"/>
  <c r="R520" i="4"/>
  <c r="R512" i="4"/>
  <c r="R504" i="4"/>
  <c r="R488" i="4"/>
  <c r="R480" i="4"/>
  <c r="R472" i="4"/>
  <c r="R464" i="4"/>
  <c r="R456" i="4"/>
  <c r="R448" i="4"/>
  <c r="R440" i="4"/>
  <c r="R432" i="4"/>
  <c r="S565" i="4"/>
  <c r="S549" i="4"/>
  <c r="S528" i="4"/>
  <c r="S496" i="4"/>
  <c r="S464" i="4"/>
  <c r="S432" i="4"/>
  <c r="S400" i="4"/>
  <c r="S368" i="4"/>
  <c r="S341" i="4"/>
  <c r="R565" i="4"/>
  <c r="R557" i="4"/>
  <c r="R549" i="4"/>
  <c r="R541" i="4"/>
  <c r="R533" i="4"/>
  <c r="R525" i="4"/>
  <c r="R517" i="4"/>
  <c r="R509" i="4"/>
  <c r="R501" i="4"/>
  <c r="R493" i="4"/>
  <c r="R485" i="4"/>
  <c r="R477" i="4"/>
  <c r="R469" i="4"/>
  <c r="R461" i="4"/>
  <c r="R453" i="4"/>
  <c r="R445" i="4"/>
  <c r="R437" i="4"/>
  <c r="R429" i="4"/>
  <c r="R419" i="4"/>
  <c r="R408" i="4"/>
  <c r="R397" i="4"/>
  <c r="R387" i="4"/>
  <c r="R376" i="4"/>
  <c r="R365" i="4"/>
  <c r="R355" i="4"/>
  <c r="R344" i="4"/>
  <c r="R333" i="4"/>
  <c r="S560" i="4"/>
  <c r="S544" i="4"/>
  <c r="S336" i="4"/>
  <c r="R496" i="4"/>
  <c r="S571" i="4"/>
  <c r="R570" i="4"/>
  <c r="S567" i="4"/>
  <c r="R566" i="4"/>
  <c r="S563" i="4"/>
  <c r="R562" i="4"/>
  <c r="S559" i="4"/>
  <c r="R558" i="4"/>
  <c r="S555" i="4"/>
  <c r="R554" i="4"/>
  <c r="S551" i="4"/>
  <c r="R550" i="4"/>
  <c r="S547" i="4"/>
  <c r="R546" i="4"/>
  <c r="S543" i="4"/>
  <c r="R542" i="4"/>
  <c r="S539" i="4"/>
  <c r="R538" i="4"/>
  <c r="S535" i="4"/>
  <c r="R534" i="4"/>
  <c r="S531" i="4"/>
  <c r="R530" i="4"/>
  <c r="S527" i="4"/>
  <c r="R526" i="4"/>
  <c r="S523" i="4"/>
  <c r="R522" i="4"/>
  <c r="S519" i="4"/>
  <c r="R518" i="4"/>
  <c r="S515" i="4"/>
  <c r="R514" i="4"/>
  <c r="S511" i="4"/>
  <c r="R510" i="4"/>
  <c r="S507" i="4"/>
  <c r="R506" i="4"/>
  <c r="S503" i="4"/>
  <c r="R502" i="4"/>
  <c r="S499" i="4"/>
  <c r="R498" i="4"/>
  <c r="S495" i="4"/>
  <c r="R494" i="4"/>
  <c r="S491" i="4"/>
  <c r="R490" i="4"/>
  <c r="S487" i="4"/>
  <c r="R486" i="4"/>
  <c r="S483" i="4"/>
  <c r="R482" i="4"/>
  <c r="S479" i="4"/>
  <c r="R478" i="4"/>
  <c r="S475" i="4"/>
  <c r="R474" i="4"/>
  <c r="S471" i="4"/>
  <c r="R470" i="4"/>
  <c r="S467" i="4"/>
  <c r="R466" i="4"/>
  <c r="S463" i="4"/>
  <c r="R462" i="4"/>
  <c r="S459" i="4"/>
  <c r="R458" i="4"/>
  <c r="S455" i="4"/>
  <c r="R454" i="4"/>
  <c r="S451" i="4"/>
  <c r="R450" i="4"/>
  <c r="S447" i="4"/>
  <c r="R446" i="4"/>
  <c r="S443" i="4"/>
  <c r="R442" i="4"/>
  <c r="S439" i="4"/>
  <c r="R438" i="4"/>
  <c r="S435" i="4"/>
  <c r="R434" i="4"/>
  <c r="S431" i="4"/>
  <c r="R430" i="4"/>
  <c r="S427" i="4"/>
  <c r="R426" i="4"/>
  <c r="S423" i="4"/>
  <c r="R422" i="4"/>
  <c r="S419" i="4"/>
  <c r="R418" i="4"/>
  <c r="S415" i="4"/>
  <c r="R414" i="4"/>
  <c r="S411" i="4"/>
  <c r="R410" i="4"/>
  <c r="S407" i="4"/>
  <c r="R406" i="4"/>
  <c r="S403" i="4"/>
  <c r="R402" i="4"/>
  <c r="S399" i="4"/>
  <c r="R398" i="4"/>
  <c r="S395" i="4"/>
  <c r="R394" i="4"/>
  <c r="S391" i="4"/>
  <c r="R390" i="4"/>
  <c r="S387" i="4"/>
  <c r="R386" i="4"/>
  <c r="S383" i="4"/>
  <c r="R382" i="4"/>
  <c r="S379" i="4"/>
  <c r="R378" i="4"/>
  <c r="S375" i="4"/>
  <c r="R374" i="4"/>
  <c r="S371" i="4"/>
  <c r="R370" i="4"/>
  <c r="S367" i="4"/>
  <c r="R366" i="4"/>
  <c r="S363" i="4"/>
  <c r="R362" i="4"/>
  <c r="S359" i="4"/>
  <c r="R358" i="4"/>
  <c r="S355" i="4"/>
  <c r="R354" i="4"/>
  <c r="S351" i="4"/>
  <c r="R350" i="4"/>
  <c r="S347" i="4"/>
  <c r="R346" i="4"/>
  <c r="S343" i="4"/>
  <c r="R342" i="4"/>
  <c r="S339" i="4"/>
  <c r="R338" i="4"/>
  <c r="S335" i="4"/>
  <c r="R334" i="4"/>
  <c r="R571" i="4"/>
  <c r="S556" i="4"/>
  <c r="R555" i="4"/>
  <c r="S540" i="4"/>
  <c r="R539" i="4"/>
  <c r="S524" i="4"/>
  <c r="R523" i="4"/>
  <c r="S508" i="4"/>
  <c r="R507" i="4"/>
  <c r="S492" i="4"/>
  <c r="R491" i="4"/>
  <c r="S476" i="4"/>
  <c r="R475" i="4"/>
  <c r="S460" i="4"/>
  <c r="R459" i="4"/>
  <c r="S444" i="4"/>
  <c r="R443" i="4"/>
  <c r="S428" i="4"/>
  <c r="R427" i="4"/>
  <c r="S417" i="4"/>
  <c r="R416" i="4"/>
  <c r="S412" i="4"/>
  <c r="R411" i="4"/>
  <c r="S401" i="4"/>
  <c r="R400" i="4"/>
  <c r="S396" i="4"/>
  <c r="R395" i="4"/>
  <c r="S385" i="4"/>
  <c r="R384" i="4"/>
  <c r="S380" i="4"/>
  <c r="R379" i="4"/>
  <c r="S369" i="4"/>
  <c r="R368" i="4"/>
  <c r="S364" i="4"/>
  <c r="R363" i="4"/>
  <c r="S353" i="4"/>
  <c r="R352" i="4"/>
  <c r="S348" i="4"/>
  <c r="R347" i="4"/>
  <c r="S337" i="4"/>
  <c r="R336" i="4"/>
  <c r="S332" i="4"/>
  <c r="R556" i="4"/>
  <c r="R540" i="4"/>
  <c r="R532" i="4"/>
  <c r="R524" i="4"/>
  <c r="R516" i="4"/>
  <c r="R508" i="4"/>
  <c r="R500" i="4"/>
  <c r="R492" i="4"/>
  <c r="R484" i="4"/>
  <c r="R476" i="4"/>
  <c r="R468" i="4"/>
  <c r="R460" i="4"/>
  <c r="R452" i="4"/>
  <c r="R444" i="4"/>
  <c r="R436" i="4"/>
  <c r="R428" i="4"/>
  <c r="R417" i="4"/>
  <c r="R396" i="4"/>
  <c r="R385" i="4"/>
  <c r="R364" i="4"/>
  <c r="R353" i="4"/>
  <c r="R332" i="4"/>
  <c r="S512" i="4"/>
  <c r="S480" i="4"/>
  <c r="S448" i="4"/>
  <c r="S416" i="4"/>
  <c r="S384" i="4"/>
  <c r="S352" i="4"/>
  <c r="R421" i="4"/>
  <c r="R405" i="4"/>
  <c r="R389" i="4"/>
  <c r="R373" i="4"/>
  <c r="R357" i="4"/>
  <c r="R341" i="4"/>
  <c r="R425" i="4"/>
  <c r="R409" i="4"/>
  <c r="R393" i="4"/>
  <c r="R377" i="4"/>
  <c r="R361" i="4"/>
  <c r="R345" i="4"/>
  <c r="O528" i="4"/>
  <c r="N527" i="4"/>
  <c r="O500" i="4"/>
  <c r="N499" i="4"/>
  <c r="N364" i="4"/>
  <c r="O365" i="4"/>
  <c r="N356" i="4"/>
  <c r="N557" i="4"/>
  <c r="N352" i="4"/>
  <c r="O337" i="4"/>
  <c r="N332" i="4"/>
  <c r="O570" i="4"/>
  <c r="N569" i="4"/>
  <c r="O566" i="4"/>
  <c r="N565" i="4"/>
  <c r="O562" i="4"/>
  <c r="N561" i="4"/>
  <c r="O554" i="4"/>
  <c r="N553" i="4"/>
  <c r="O546" i="4"/>
  <c r="N545" i="4"/>
  <c r="O542" i="4"/>
  <c r="N541" i="4"/>
  <c r="O538" i="4"/>
  <c r="N537" i="4"/>
  <c r="O534" i="4"/>
  <c r="N533" i="4"/>
  <c r="O530" i="4"/>
  <c r="N529" i="4"/>
  <c r="O526" i="4"/>
  <c r="N525" i="4"/>
  <c r="O518" i="4"/>
  <c r="N517" i="4"/>
  <c r="O514" i="4"/>
  <c r="N513" i="4"/>
  <c r="O510" i="4"/>
  <c r="N509" i="4"/>
  <c r="O506" i="4"/>
  <c r="N505" i="4"/>
  <c r="O502" i="4"/>
  <c r="N501" i="4"/>
  <c r="O498" i="4"/>
  <c r="N497" i="4"/>
  <c r="O490" i="4"/>
  <c r="N489" i="4"/>
  <c r="O482" i="4"/>
  <c r="N481" i="4"/>
  <c r="O478" i="4"/>
  <c r="N477" i="4"/>
  <c r="O474" i="4"/>
  <c r="N473" i="4"/>
  <c r="O470" i="4"/>
  <c r="N469" i="4"/>
  <c r="O466" i="4"/>
  <c r="N465" i="4"/>
  <c r="O462" i="4"/>
  <c r="N461" i="4"/>
  <c r="O458" i="4"/>
  <c r="N457" i="4"/>
  <c r="O454" i="4"/>
  <c r="N453" i="4"/>
  <c r="O450" i="4"/>
  <c r="N449" i="4"/>
  <c r="O446" i="4"/>
  <c r="N445" i="4"/>
  <c r="O354" i="4"/>
  <c r="N353" i="4"/>
  <c r="O350" i="4"/>
  <c r="N349" i="4"/>
  <c r="O346" i="4"/>
  <c r="N345" i="4"/>
  <c r="O334" i="4"/>
  <c r="N333" i="4"/>
  <c r="O439" i="4"/>
  <c r="N438" i="4"/>
  <c r="N416" i="4"/>
  <c r="O417" i="4"/>
  <c r="O407" i="4"/>
  <c r="N406" i="4"/>
  <c r="N384" i="4"/>
  <c r="O385" i="4"/>
  <c r="O375" i="4"/>
  <c r="N374" i="4"/>
  <c r="O351" i="4"/>
  <c r="N350" i="4"/>
  <c r="N570" i="4"/>
  <c r="N542" i="4"/>
  <c r="N514" i="4"/>
  <c r="N485" i="4"/>
  <c r="N440" i="4"/>
  <c r="O441" i="4"/>
  <c r="O425" i="4"/>
  <c r="N424" i="4"/>
  <c r="O409" i="4"/>
  <c r="N408" i="4"/>
  <c r="O393" i="4"/>
  <c r="N392" i="4"/>
  <c r="O377" i="4"/>
  <c r="N376" i="4"/>
  <c r="O361" i="4"/>
  <c r="N360" i="4"/>
  <c r="O349" i="4"/>
  <c r="N348" i="4"/>
  <c r="O341" i="4"/>
  <c r="N340" i="4"/>
  <c r="O568" i="4"/>
  <c r="N567" i="4"/>
  <c r="O560" i="4"/>
  <c r="N559" i="4"/>
  <c r="N551" i="4"/>
  <c r="O552" i="4"/>
  <c r="O544" i="4"/>
  <c r="N543" i="4"/>
  <c r="N519" i="4"/>
  <c r="O520" i="4"/>
  <c r="N511" i="4"/>
  <c r="O512" i="4"/>
  <c r="O504" i="4"/>
  <c r="N503" i="4"/>
  <c r="O496" i="4"/>
  <c r="N495" i="4"/>
  <c r="N487" i="4"/>
  <c r="O488" i="4"/>
  <c r="O480" i="4"/>
  <c r="N479" i="4"/>
  <c r="O472" i="4"/>
  <c r="N471" i="4"/>
  <c r="O464" i="4"/>
  <c r="N463" i="4"/>
  <c r="O456" i="4"/>
  <c r="N455" i="4"/>
  <c r="O448" i="4"/>
  <c r="N447" i="4"/>
  <c r="O428" i="4"/>
  <c r="N427" i="4"/>
  <c r="N428" i="4"/>
  <c r="O396" i="4"/>
  <c r="N395" i="4"/>
  <c r="N396" i="4"/>
  <c r="O364" i="4"/>
  <c r="N363" i="4"/>
  <c r="O345" i="4"/>
  <c r="N344" i="4"/>
  <c r="N563" i="4"/>
  <c r="N535" i="4"/>
  <c r="N506" i="4"/>
  <c r="O440" i="4"/>
  <c r="N439" i="4"/>
  <c r="O436" i="4"/>
  <c r="N435" i="4"/>
  <c r="O424" i="4"/>
  <c r="N423" i="4"/>
  <c r="O420" i="4"/>
  <c r="N419" i="4"/>
  <c r="O408" i="4"/>
  <c r="N407" i="4"/>
  <c r="O404" i="4"/>
  <c r="N403" i="4"/>
  <c r="O392" i="4"/>
  <c r="N391" i="4"/>
  <c r="O388" i="4"/>
  <c r="N387" i="4"/>
  <c r="N375" i="4"/>
  <c r="O376" i="4"/>
  <c r="O372" i="4"/>
  <c r="N371" i="4"/>
  <c r="N359" i="4"/>
  <c r="O360" i="4"/>
  <c r="N432" i="4"/>
  <c r="O433" i="4"/>
  <c r="O423" i="4"/>
  <c r="N422" i="4"/>
  <c r="N400" i="4"/>
  <c r="O401" i="4"/>
  <c r="O391" i="4"/>
  <c r="N390" i="4"/>
  <c r="O369" i="4"/>
  <c r="N368" i="4"/>
  <c r="O359" i="4"/>
  <c r="N358" i="4"/>
  <c r="O338" i="4"/>
  <c r="N337" i="4"/>
  <c r="O567" i="4"/>
  <c r="N566" i="4"/>
  <c r="O563" i="4"/>
  <c r="N562" i="4"/>
  <c r="O559" i="4"/>
  <c r="N558" i="4"/>
  <c r="O555" i="4"/>
  <c r="N554" i="4"/>
  <c r="O551" i="4"/>
  <c r="N550" i="4"/>
  <c r="O547" i="4"/>
  <c r="N546" i="4"/>
  <c r="O539" i="4"/>
  <c r="N538" i="4"/>
  <c r="O535" i="4"/>
  <c r="N534" i="4"/>
  <c r="O531" i="4"/>
  <c r="N530" i="4"/>
  <c r="O527" i="4"/>
  <c r="N526" i="4"/>
  <c r="O523" i="4"/>
  <c r="N522" i="4"/>
  <c r="O519" i="4"/>
  <c r="N518" i="4"/>
  <c r="O511" i="4"/>
  <c r="N510" i="4"/>
  <c r="O503" i="4"/>
  <c r="N502" i="4"/>
  <c r="O499" i="4"/>
  <c r="N498" i="4"/>
  <c r="O495" i="4"/>
  <c r="N494" i="4"/>
  <c r="O491" i="4"/>
  <c r="N490" i="4"/>
  <c r="O487" i="4"/>
  <c r="N486" i="4"/>
  <c r="O483" i="4"/>
  <c r="N482" i="4"/>
  <c r="O479" i="4"/>
  <c r="N478" i="4"/>
  <c r="O475" i="4"/>
  <c r="N474" i="4"/>
  <c r="O471" i="4"/>
  <c r="N470" i="4"/>
  <c r="O467" i="4"/>
  <c r="N466" i="4"/>
  <c r="O463" i="4"/>
  <c r="N462" i="4"/>
  <c r="O459" i="4"/>
  <c r="N458" i="4"/>
  <c r="O455" i="4"/>
  <c r="N454" i="4"/>
  <c r="O451" i="4"/>
  <c r="N450" i="4"/>
  <c r="O447" i="4"/>
  <c r="N446" i="4"/>
  <c r="O443" i="4"/>
  <c r="N442" i="4"/>
  <c r="O435" i="4"/>
  <c r="N434" i="4"/>
  <c r="O431" i="4"/>
  <c r="N430" i="4"/>
  <c r="O427" i="4"/>
  <c r="N426" i="4"/>
  <c r="O419" i="4"/>
  <c r="N418" i="4"/>
  <c r="O415" i="4"/>
  <c r="N414" i="4"/>
  <c r="O411" i="4"/>
  <c r="N410" i="4"/>
  <c r="O403" i="4"/>
  <c r="N402" i="4"/>
  <c r="O399" i="4"/>
  <c r="N398" i="4"/>
  <c r="N399" i="4"/>
  <c r="O395" i="4"/>
  <c r="N394" i="4"/>
  <c r="O387" i="4"/>
  <c r="N386" i="4"/>
  <c r="O383" i="4"/>
  <c r="N382" i="4"/>
  <c r="O379" i="4"/>
  <c r="N378" i="4"/>
  <c r="O371" i="4"/>
  <c r="N370" i="4"/>
  <c r="O367" i="4"/>
  <c r="N366" i="4"/>
  <c r="O363" i="4"/>
  <c r="N362" i="4"/>
  <c r="O355" i="4"/>
  <c r="N354" i="4"/>
  <c r="O347" i="4"/>
  <c r="N346" i="4"/>
  <c r="O343" i="4"/>
  <c r="N342" i="4"/>
  <c r="N343" i="4"/>
  <c r="O339" i="4"/>
  <c r="N338" i="4"/>
  <c r="O335" i="4"/>
  <c r="N334" i="4"/>
  <c r="N571" i="4"/>
  <c r="O556" i="4"/>
  <c r="N555" i="4"/>
  <c r="O548" i="4"/>
  <c r="N547" i="4"/>
  <c r="O540" i="4"/>
  <c r="N539" i="4"/>
  <c r="O532" i="4"/>
  <c r="N531" i="4"/>
  <c r="O524" i="4"/>
  <c r="N523" i="4"/>
  <c r="O516" i="4"/>
  <c r="N515" i="4"/>
  <c r="O508" i="4"/>
  <c r="N507" i="4"/>
  <c r="O492" i="4"/>
  <c r="N491" i="4"/>
  <c r="O484" i="4"/>
  <c r="N483" i="4"/>
  <c r="O476" i="4"/>
  <c r="N475" i="4"/>
  <c r="O468" i="4"/>
  <c r="N467" i="4"/>
  <c r="O460" i="4"/>
  <c r="N459" i="4"/>
  <c r="O452" i="4"/>
  <c r="N451" i="4"/>
  <c r="O444" i="4"/>
  <c r="N443" i="4"/>
  <c r="O412" i="4"/>
  <c r="N411" i="4"/>
  <c r="N412" i="4"/>
  <c r="O380" i="4"/>
  <c r="N379" i="4"/>
  <c r="N380" i="4"/>
  <c r="N549" i="4"/>
  <c r="N521" i="4"/>
  <c r="N493" i="4"/>
  <c r="O434" i="4"/>
  <c r="N433" i="4"/>
  <c r="O430" i="4"/>
  <c r="N429" i="4"/>
  <c r="O422" i="4"/>
  <c r="N421" i="4"/>
  <c r="O418" i="4"/>
  <c r="N417" i="4"/>
  <c r="O414" i="4"/>
  <c r="N413" i="4"/>
  <c r="O410" i="4"/>
  <c r="N409" i="4"/>
  <c r="O406" i="4"/>
  <c r="N405" i="4"/>
  <c r="O402" i="4"/>
  <c r="N401" i="4"/>
  <c r="O398" i="4"/>
  <c r="N397" i="4"/>
  <c r="O394" i="4"/>
  <c r="N393" i="4"/>
  <c r="O390" i="4"/>
  <c r="N389" i="4"/>
  <c r="O386" i="4"/>
  <c r="N385" i="4"/>
  <c r="O382" i="4"/>
  <c r="N381" i="4"/>
  <c r="O378" i="4"/>
  <c r="N377" i="4"/>
  <c r="O374" i="4"/>
  <c r="N373" i="4"/>
  <c r="O370" i="4"/>
  <c r="N369" i="4"/>
  <c r="O366" i="4"/>
  <c r="N365" i="4"/>
  <c r="O362" i="4"/>
  <c r="N361" i="4"/>
  <c r="O358" i="4"/>
  <c r="N357" i="4"/>
  <c r="O342" i="4"/>
  <c r="N341" i="4"/>
  <c r="N436" i="4"/>
  <c r="O437" i="4"/>
  <c r="O416" i="4"/>
  <c r="N415" i="4"/>
  <c r="O405" i="4"/>
  <c r="N404" i="4"/>
  <c r="O384" i="4"/>
  <c r="N383" i="4"/>
  <c r="O373" i="4"/>
  <c r="N372" i="4"/>
  <c r="N441" i="4"/>
  <c r="N367" i="4"/>
  <c r="N431" i="4"/>
  <c r="N420" i="4"/>
  <c r="N335" i="4"/>
  <c r="O333" i="4"/>
  <c r="O426" i="4"/>
  <c r="N425" i="4"/>
  <c r="O356" i="4"/>
  <c r="N355" i="4"/>
  <c r="O352" i="4"/>
  <c r="N351" i="4"/>
  <c r="O348" i="4"/>
  <c r="N347" i="4"/>
  <c r="O340" i="4"/>
  <c r="N339" i="4"/>
  <c r="O332" i="4"/>
  <c r="N568" i="4"/>
  <c r="O569" i="4"/>
  <c r="N564" i="4"/>
  <c r="N560" i="4"/>
  <c r="N556" i="4"/>
  <c r="N552" i="4"/>
  <c r="N548" i="4"/>
  <c r="O549" i="4"/>
  <c r="N544" i="4"/>
  <c r="N540" i="4"/>
  <c r="N536" i="4"/>
  <c r="O537" i="4"/>
  <c r="N532" i="4"/>
  <c r="N528" i="4"/>
  <c r="N524" i="4"/>
  <c r="N520" i="4"/>
  <c r="N516" i="4"/>
  <c r="O517" i="4"/>
  <c r="N512" i="4"/>
  <c r="N508" i="4"/>
  <c r="N504" i="4"/>
  <c r="O505" i="4"/>
  <c r="N500" i="4"/>
  <c r="O501" i="4"/>
  <c r="N496" i="4"/>
  <c r="N492" i="4"/>
  <c r="N488" i="4"/>
  <c r="O489" i="4"/>
  <c r="N484" i="4"/>
  <c r="O485" i="4"/>
  <c r="N480" i="4"/>
  <c r="N476" i="4"/>
  <c r="N472" i="4"/>
  <c r="O473" i="4"/>
  <c r="N468" i="4"/>
  <c r="O469" i="4"/>
  <c r="N464" i="4"/>
  <c r="N460" i="4"/>
  <c r="N456" i="4"/>
  <c r="O457" i="4"/>
  <c r="N452" i="4"/>
  <c r="O453" i="4"/>
  <c r="N448" i="4"/>
  <c r="N444" i="4"/>
  <c r="N437" i="4"/>
  <c r="N388" i="4"/>
  <c r="O557" i="4"/>
  <c r="O529" i="4"/>
  <c r="O513" i="4"/>
  <c r="O497" i="4"/>
  <c r="O477" i="4"/>
  <c r="K538" i="4"/>
  <c r="J537" i="4"/>
  <c r="K522" i="4"/>
  <c r="J522" i="4"/>
  <c r="K466" i="4"/>
  <c r="J465" i="4"/>
  <c r="J452" i="4"/>
  <c r="J420" i="4"/>
  <c r="J372" i="4"/>
  <c r="J550" i="4"/>
  <c r="J508" i="4"/>
  <c r="J480" i="4"/>
  <c r="J437" i="4"/>
  <c r="K413" i="4"/>
  <c r="K568" i="4"/>
  <c r="J567" i="4"/>
  <c r="J563" i="4"/>
  <c r="K564" i="4"/>
  <c r="K560" i="4"/>
  <c r="J559" i="4"/>
  <c r="J555" i="4"/>
  <c r="K556" i="4"/>
  <c r="K552" i="4"/>
  <c r="J551" i="4"/>
  <c r="J547" i="4"/>
  <c r="K548" i="4"/>
  <c r="K544" i="4"/>
  <c r="J543" i="4"/>
  <c r="K540" i="4"/>
  <c r="J539" i="4"/>
  <c r="K536" i="4"/>
  <c r="J535" i="4"/>
  <c r="K532" i="4"/>
  <c r="J531" i="4"/>
  <c r="K528" i="4"/>
  <c r="J527" i="4"/>
  <c r="K524" i="4"/>
  <c r="J523" i="4"/>
  <c r="K460" i="4"/>
  <c r="J459" i="4"/>
  <c r="K444" i="4"/>
  <c r="J443" i="4"/>
  <c r="K428" i="4"/>
  <c r="J427" i="4"/>
  <c r="K412" i="4"/>
  <c r="J411" i="4"/>
  <c r="K396" i="4"/>
  <c r="J395" i="4"/>
  <c r="K380" i="4"/>
  <c r="J379" i="4"/>
  <c r="K364" i="4"/>
  <c r="J363" i="4"/>
  <c r="K340" i="4"/>
  <c r="J339" i="4"/>
  <c r="K332" i="4"/>
  <c r="K455" i="4"/>
  <c r="J454" i="4"/>
  <c r="K439" i="4"/>
  <c r="J438" i="4"/>
  <c r="K423" i="4"/>
  <c r="J422" i="4"/>
  <c r="K407" i="4"/>
  <c r="J406" i="4"/>
  <c r="K391" i="4"/>
  <c r="J390" i="4"/>
  <c r="K375" i="4"/>
  <c r="J374" i="4"/>
  <c r="K359" i="4"/>
  <c r="J358" i="4"/>
  <c r="K336" i="4"/>
  <c r="J335" i="4"/>
  <c r="K350" i="4"/>
  <c r="J349" i="4"/>
  <c r="K342" i="4"/>
  <c r="J341" i="4"/>
  <c r="K565" i="4"/>
  <c r="J564" i="4"/>
  <c r="K549" i="4"/>
  <c r="J548" i="4"/>
  <c r="J549" i="4"/>
  <c r="J532" i="4"/>
  <c r="K533" i="4"/>
  <c r="J436" i="4"/>
  <c r="J404" i="4"/>
  <c r="J565" i="4"/>
  <c r="K461" i="4"/>
  <c r="J460" i="4"/>
  <c r="J456" i="4"/>
  <c r="J457" i="4"/>
  <c r="J440" i="4"/>
  <c r="K441" i="4"/>
  <c r="K429" i="4"/>
  <c r="J428" i="4"/>
  <c r="J424" i="4"/>
  <c r="K425" i="4"/>
  <c r="J408" i="4"/>
  <c r="K409" i="4"/>
  <c r="J409" i="4"/>
  <c r="K397" i="4"/>
  <c r="J396" i="4"/>
  <c r="J392" i="4"/>
  <c r="K381" i="4"/>
  <c r="J380" i="4"/>
  <c r="K377" i="4"/>
  <c r="J376" i="4"/>
  <c r="J364" i="4"/>
  <c r="K365" i="4"/>
  <c r="J348" i="4"/>
  <c r="K341" i="4"/>
  <c r="J340" i="4"/>
  <c r="J332" i="4"/>
  <c r="J568" i="4"/>
  <c r="K569" i="4"/>
  <c r="J552" i="4"/>
  <c r="K553" i="4"/>
  <c r="J536" i="4"/>
  <c r="K537" i="4"/>
  <c r="J520" i="4"/>
  <c r="J521" i="4"/>
  <c r="K513" i="4"/>
  <c r="J513" i="4"/>
  <c r="J512" i="4"/>
  <c r="J504" i="4"/>
  <c r="K505" i="4"/>
  <c r="K497" i="4"/>
  <c r="J496" i="4"/>
  <c r="J488" i="4"/>
  <c r="K489" i="4"/>
  <c r="J472" i="4"/>
  <c r="K473" i="4"/>
  <c r="K465" i="4"/>
  <c r="J464" i="4"/>
  <c r="K449" i="4"/>
  <c r="J448" i="4"/>
  <c r="J449" i="4"/>
  <c r="K433" i="4"/>
  <c r="J432" i="4"/>
  <c r="J416" i="4"/>
  <c r="K417" i="4"/>
  <c r="K401" i="4"/>
  <c r="J400" i="4"/>
  <c r="K385" i="4"/>
  <c r="J384" i="4"/>
  <c r="K369" i="4"/>
  <c r="J368" i="4"/>
  <c r="K353" i="4"/>
  <c r="J352" i="4"/>
  <c r="J558" i="4"/>
  <c r="J473" i="4"/>
  <c r="J444" i="4"/>
  <c r="J360" i="4"/>
  <c r="K457" i="4"/>
  <c r="K520" i="4"/>
  <c r="J519" i="4"/>
  <c r="K516" i="4"/>
  <c r="J515" i="4"/>
  <c r="K512" i="4"/>
  <c r="J511" i="4"/>
  <c r="K508" i="4"/>
  <c r="J507" i="4"/>
  <c r="K504" i="4"/>
  <c r="J503" i="4"/>
  <c r="K500" i="4"/>
  <c r="J499" i="4"/>
  <c r="K496" i="4"/>
  <c r="J495" i="4"/>
  <c r="K492" i="4"/>
  <c r="J491" i="4"/>
  <c r="K488" i="4"/>
  <c r="J487" i="4"/>
  <c r="K484" i="4"/>
  <c r="J483" i="4"/>
  <c r="K480" i="4"/>
  <c r="J479" i="4"/>
  <c r="K476" i="4"/>
  <c r="J475" i="4"/>
  <c r="K472" i="4"/>
  <c r="J471" i="4"/>
  <c r="K468" i="4"/>
  <c r="J467" i="4"/>
  <c r="K464" i="4"/>
  <c r="J463" i="4"/>
  <c r="K456" i="4"/>
  <c r="J455" i="4"/>
  <c r="K452" i="4"/>
  <c r="J451" i="4"/>
  <c r="K448" i="4"/>
  <c r="J447" i="4"/>
  <c r="K440" i="4"/>
  <c r="J439" i="4"/>
  <c r="K436" i="4"/>
  <c r="J435" i="4"/>
  <c r="K432" i="4"/>
  <c r="J431" i="4"/>
  <c r="K424" i="4"/>
  <c r="J423" i="4"/>
  <c r="K420" i="4"/>
  <c r="J419" i="4"/>
  <c r="K416" i="4"/>
  <c r="J415" i="4"/>
  <c r="K408" i="4"/>
  <c r="J407" i="4"/>
  <c r="K400" i="4"/>
  <c r="J399" i="4"/>
  <c r="K392" i="4"/>
  <c r="J391" i="4"/>
  <c r="K384" i="4"/>
  <c r="J383" i="4"/>
  <c r="K376" i="4"/>
  <c r="J375" i="4"/>
  <c r="K372" i="4"/>
  <c r="J371" i="4"/>
  <c r="K368" i="4"/>
  <c r="J367" i="4"/>
  <c r="K360" i="4"/>
  <c r="J359" i="4"/>
  <c r="K356" i="4"/>
  <c r="J355" i="4"/>
  <c r="K352" i="4"/>
  <c r="J351" i="4"/>
  <c r="K348" i="4"/>
  <c r="J347" i="4"/>
  <c r="K344" i="4"/>
  <c r="J343" i="4"/>
  <c r="J556" i="4"/>
  <c r="J540" i="4"/>
  <c r="K525" i="4"/>
  <c r="J524" i="4"/>
  <c r="K346" i="4"/>
  <c r="J345" i="4"/>
  <c r="J403" i="4"/>
  <c r="J344" i="4"/>
  <c r="K571" i="4"/>
  <c r="J570" i="4"/>
  <c r="K567" i="4"/>
  <c r="J566" i="4"/>
  <c r="K563" i="4"/>
  <c r="J562" i="4"/>
  <c r="K555" i="4"/>
  <c r="J554" i="4"/>
  <c r="K547" i="4"/>
  <c r="J546" i="4"/>
  <c r="K543" i="4"/>
  <c r="J542" i="4"/>
  <c r="K539" i="4"/>
  <c r="J538" i="4"/>
  <c r="K535" i="4"/>
  <c r="J534" i="4"/>
  <c r="K531" i="4"/>
  <c r="J530" i="4"/>
  <c r="K527" i="4"/>
  <c r="J526" i="4"/>
  <c r="K519" i="4"/>
  <c r="J518" i="4"/>
  <c r="K515" i="4"/>
  <c r="J514" i="4"/>
  <c r="K511" i="4"/>
  <c r="J510" i="4"/>
  <c r="K507" i="4"/>
  <c r="J506" i="4"/>
  <c r="K503" i="4"/>
  <c r="J502" i="4"/>
  <c r="K499" i="4"/>
  <c r="J498" i="4"/>
  <c r="K491" i="4"/>
  <c r="J490" i="4"/>
  <c r="K483" i="4"/>
  <c r="J482" i="4"/>
  <c r="K479" i="4"/>
  <c r="J478" i="4"/>
  <c r="K475" i="4"/>
  <c r="J474" i="4"/>
  <c r="K471" i="4"/>
  <c r="J470" i="4"/>
  <c r="K467" i="4"/>
  <c r="J466" i="4"/>
  <c r="K463" i="4"/>
  <c r="J462" i="4"/>
  <c r="K451" i="4"/>
  <c r="J450" i="4"/>
  <c r="K447" i="4"/>
  <c r="J446" i="4"/>
  <c r="K443" i="4"/>
  <c r="J442" i="4"/>
  <c r="K435" i="4"/>
  <c r="J434" i="4"/>
  <c r="K427" i="4"/>
  <c r="J426" i="4"/>
  <c r="K419" i="4"/>
  <c r="J418" i="4"/>
  <c r="K415" i="4"/>
  <c r="J414" i="4"/>
  <c r="K411" i="4"/>
  <c r="J410" i="4"/>
  <c r="K403" i="4"/>
  <c r="J402" i="4"/>
  <c r="K399" i="4"/>
  <c r="J398" i="4"/>
  <c r="K395" i="4"/>
  <c r="J394" i="4"/>
  <c r="K387" i="4"/>
  <c r="J386" i="4"/>
  <c r="K383" i="4"/>
  <c r="J382" i="4"/>
  <c r="K379" i="4"/>
  <c r="J378" i="4"/>
  <c r="K371" i="4"/>
  <c r="J370" i="4"/>
  <c r="K367" i="4"/>
  <c r="J366" i="4"/>
  <c r="K363" i="4"/>
  <c r="J362" i="4"/>
  <c r="K355" i="4"/>
  <c r="J354" i="4"/>
  <c r="K351" i="4"/>
  <c r="J350" i="4"/>
  <c r="K347" i="4"/>
  <c r="J346" i="4"/>
  <c r="K343" i="4"/>
  <c r="J342" i="4"/>
  <c r="K339" i="4"/>
  <c r="J338" i="4"/>
  <c r="K335" i="4"/>
  <c r="J334" i="4"/>
  <c r="K561" i="4"/>
  <c r="J560" i="4"/>
  <c r="K529" i="4"/>
  <c r="J528" i="4"/>
  <c r="J500" i="4"/>
  <c r="J492" i="4"/>
  <c r="K493" i="4"/>
  <c r="K485" i="4"/>
  <c r="J484" i="4"/>
  <c r="J485" i="4"/>
  <c r="J476" i="4"/>
  <c r="J468" i="4"/>
  <c r="K469" i="4"/>
  <c r="J544" i="4"/>
  <c r="J516" i="4"/>
  <c r="J486" i="4"/>
  <c r="J458" i="4"/>
  <c r="J430" i="4"/>
  <c r="J387" i="4"/>
  <c r="K501" i="4"/>
  <c r="J388" i="4"/>
  <c r="J356" i="4"/>
  <c r="K337" i="4"/>
  <c r="J336" i="4"/>
  <c r="K389" i="4"/>
  <c r="K462" i="4"/>
  <c r="J461" i="4"/>
  <c r="K446" i="4"/>
  <c r="J445" i="4"/>
  <c r="K430" i="4"/>
  <c r="J429" i="4"/>
  <c r="K422" i="4"/>
  <c r="J421" i="4"/>
  <c r="K406" i="4"/>
  <c r="J405" i="4"/>
  <c r="K402" i="4"/>
  <c r="J401" i="4"/>
  <c r="K398" i="4"/>
  <c r="J397" i="4"/>
  <c r="K394" i="4"/>
  <c r="J393" i="4"/>
  <c r="K390" i="4"/>
  <c r="J389" i="4"/>
  <c r="K386" i="4"/>
  <c r="J385" i="4"/>
  <c r="K382" i="4"/>
  <c r="J381" i="4"/>
  <c r="K378" i="4"/>
  <c r="J377" i="4"/>
  <c r="K374" i="4"/>
  <c r="J373" i="4"/>
  <c r="K370" i="4"/>
  <c r="J369" i="4"/>
  <c r="K366" i="4"/>
  <c r="J365" i="4"/>
  <c r="K362" i="4"/>
  <c r="J361" i="4"/>
  <c r="K358" i="4"/>
  <c r="J357" i="4"/>
  <c r="K354" i="4"/>
  <c r="J353" i="4"/>
  <c r="K338" i="4"/>
  <c r="J337" i="4"/>
  <c r="J569" i="4"/>
  <c r="J561" i="4"/>
  <c r="J533" i="4"/>
  <c r="J505" i="4"/>
  <c r="J497" i="4"/>
  <c r="J469" i="4"/>
  <c r="J441" i="4"/>
  <c r="J433" i="4"/>
  <c r="J425" i="4"/>
  <c r="J417" i="4"/>
  <c r="K405" i="4"/>
  <c r="K333" i="4"/>
  <c r="K558" i="4"/>
  <c r="J557" i="4"/>
  <c r="K542" i="4"/>
  <c r="J541" i="4"/>
  <c r="K526" i="4"/>
  <c r="J525" i="4"/>
  <c r="K510" i="4"/>
  <c r="J509" i="4"/>
  <c r="K494" i="4"/>
  <c r="J493" i="4"/>
  <c r="K478" i="4"/>
  <c r="J477" i="4"/>
  <c r="K334" i="4"/>
  <c r="J333" i="4"/>
  <c r="J553" i="4"/>
  <c r="J545" i="4"/>
  <c r="J517" i="4"/>
  <c r="J489" i="4"/>
  <c r="J481" i="4"/>
  <c r="J453" i="4"/>
  <c r="J413" i="4"/>
  <c r="K357" i="4"/>
  <c r="F306" i="4"/>
  <c r="F310" i="4"/>
  <c r="F278" i="4"/>
  <c r="F246" i="4"/>
  <c r="F214" i="4"/>
  <c r="F178" i="4"/>
  <c r="F467" i="4"/>
  <c r="F569" i="4"/>
  <c r="F553" i="4"/>
  <c r="F537" i="4"/>
  <c r="F521" i="4"/>
  <c r="G426" i="4"/>
  <c r="G54" i="4"/>
  <c r="F53" i="4"/>
  <c r="F326" i="4"/>
  <c r="F318" i="4"/>
  <c r="F302" i="4"/>
  <c r="F294" i="4"/>
  <c r="F286" i="4"/>
  <c r="F270" i="4"/>
  <c r="F262" i="4"/>
  <c r="F254" i="4"/>
  <c r="F238" i="4"/>
  <c r="F230" i="4"/>
  <c r="F222" i="4"/>
  <c r="F206" i="4"/>
  <c r="F198" i="4"/>
  <c r="F190" i="4"/>
  <c r="F182" i="4"/>
  <c r="F174" i="4"/>
  <c r="F166" i="4"/>
  <c r="F158" i="4"/>
  <c r="F150" i="4"/>
  <c r="F142" i="4"/>
  <c r="F134" i="4"/>
  <c r="F126" i="4"/>
  <c r="F118" i="4"/>
  <c r="F102" i="4"/>
  <c r="F94" i="4"/>
  <c r="F86" i="4"/>
  <c r="F70" i="4"/>
  <c r="F62" i="4"/>
  <c r="F54" i="4"/>
  <c r="F38" i="4"/>
  <c r="F22" i="4"/>
  <c r="F274" i="4"/>
  <c r="F146" i="4"/>
  <c r="G327" i="4"/>
  <c r="G199" i="4"/>
  <c r="G71" i="4"/>
  <c r="F393" i="4"/>
  <c r="G378" i="4"/>
  <c r="F242" i="4"/>
  <c r="F110" i="4"/>
  <c r="G295" i="4"/>
  <c r="G167" i="4"/>
  <c r="G39" i="4"/>
  <c r="G362" i="4"/>
  <c r="F210" i="4"/>
  <c r="F81" i="4"/>
  <c r="G263" i="4"/>
  <c r="G135" i="4"/>
  <c r="F571" i="4"/>
  <c r="F568" i="4"/>
  <c r="G570" i="4"/>
  <c r="G324" i="4"/>
  <c r="F323" i="4"/>
  <c r="F324" i="4"/>
  <c r="G300" i="4"/>
  <c r="F299" i="4"/>
  <c r="G292" i="4"/>
  <c r="F291" i="4"/>
  <c r="F292" i="4"/>
  <c r="G268" i="4"/>
  <c r="F267" i="4"/>
  <c r="G260" i="4"/>
  <c r="F259" i="4"/>
  <c r="F260" i="4"/>
  <c r="G236" i="4"/>
  <c r="F235" i="4"/>
  <c r="G228" i="4"/>
  <c r="F227" i="4"/>
  <c r="F228" i="4"/>
  <c r="G204" i="4"/>
  <c r="F203" i="4"/>
  <c r="G196" i="4"/>
  <c r="F195" i="4"/>
  <c r="F196" i="4"/>
  <c r="G308" i="4"/>
  <c r="F307" i="4"/>
  <c r="G276" i="4"/>
  <c r="F275" i="4"/>
  <c r="G244" i="4"/>
  <c r="F243" i="4"/>
  <c r="G212" i="4"/>
  <c r="F211" i="4"/>
  <c r="G316" i="4"/>
  <c r="F315" i="4"/>
  <c r="F316" i="4"/>
  <c r="G284" i="4"/>
  <c r="F283" i="4"/>
  <c r="F284" i="4"/>
  <c r="G252" i="4"/>
  <c r="F251" i="4"/>
  <c r="F252" i="4"/>
  <c r="G220" i="4"/>
  <c r="F219" i="4"/>
  <c r="F220" i="4"/>
  <c r="G328" i="4"/>
  <c r="F327" i="4"/>
  <c r="G320" i="4"/>
  <c r="F319" i="4"/>
  <c r="G312" i="4"/>
  <c r="F311" i="4"/>
  <c r="G304" i="4"/>
  <c r="F303" i="4"/>
  <c r="G296" i="4"/>
  <c r="F295" i="4"/>
  <c r="G288" i="4"/>
  <c r="F287" i="4"/>
  <c r="G280" i="4"/>
  <c r="F279" i="4"/>
  <c r="G272" i="4"/>
  <c r="F271" i="4"/>
  <c r="G264" i="4"/>
  <c r="F263" i="4"/>
  <c r="G256" i="4"/>
  <c r="F255" i="4"/>
  <c r="G248" i="4"/>
  <c r="F247" i="4"/>
  <c r="G240" i="4"/>
  <c r="F239" i="4"/>
  <c r="G232" i="4"/>
  <c r="F231" i="4"/>
  <c r="G224" i="4"/>
  <c r="F223" i="4"/>
  <c r="G216" i="4"/>
  <c r="F215" i="4"/>
  <c r="G208" i="4"/>
  <c r="F207" i="4"/>
  <c r="G200" i="4"/>
  <c r="F199" i="4"/>
  <c r="G192" i="4"/>
  <c r="F191" i="4"/>
  <c r="G188" i="4"/>
  <c r="F187" i="4"/>
  <c r="F188" i="4"/>
  <c r="G184" i="4"/>
  <c r="F183" i="4"/>
  <c r="G180" i="4"/>
  <c r="F179" i="4"/>
  <c r="G176" i="4"/>
  <c r="F175" i="4"/>
  <c r="G172" i="4"/>
  <c r="F171" i="4"/>
  <c r="G168" i="4"/>
  <c r="F167" i="4"/>
  <c r="G164" i="4"/>
  <c r="F163" i="4"/>
  <c r="F164" i="4"/>
  <c r="G160" i="4"/>
  <c r="F159" i="4"/>
  <c r="G156" i="4"/>
  <c r="F155" i="4"/>
  <c r="F156" i="4"/>
  <c r="G152" i="4"/>
  <c r="F151" i="4"/>
  <c r="G148" i="4"/>
  <c r="F147" i="4"/>
  <c r="G144" i="4"/>
  <c r="F143" i="4"/>
  <c r="G140" i="4"/>
  <c r="F139" i="4"/>
  <c r="G136" i="4"/>
  <c r="F135" i="4"/>
  <c r="G132" i="4"/>
  <c r="F131" i="4"/>
  <c r="F132" i="4"/>
  <c r="G128" i="4"/>
  <c r="F127" i="4"/>
  <c r="G124" i="4"/>
  <c r="F123" i="4"/>
  <c r="F124" i="4"/>
  <c r="G120" i="4"/>
  <c r="F119" i="4"/>
  <c r="G116" i="4"/>
  <c r="F115" i="4"/>
  <c r="G112" i="4"/>
  <c r="F111" i="4"/>
  <c r="G108" i="4"/>
  <c r="F107" i="4"/>
  <c r="G104" i="4"/>
  <c r="F103" i="4"/>
  <c r="G100" i="4"/>
  <c r="F99" i="4"/>
  <c r="G96" i="4"/>
  <c r="F95" i="4"/>
  <c r="F96" i="4"/>
  <c r="G92" i="4"/>
  <c r="F91" i="4"/>
  <c r="F92" i="4"/>
  <c r="G88" i="4"/>
  <c r="F87" i="4"/>
  <c r="G84" i="4"/>
  <c r="F83" i="4"/>
  <c r="G80" i="4"/>
  <c r="F79" i="4"/>
  <c r="G76" i="4"/>
  <c r="F75" i="4"/>
  <c r="G72" i="4"/>
  <c r="F71" i="4"/>
  <c r="G68" i="4"/>
  <c r="F67" i="4"/>
  <c r="F68" i="4"/>
  <c r="G64" i="4"/>
  <c r="F63" i="4"/>
  <c r="F64" i="4"/>
  <c r="G60" i="4"/>
  <c r="F59" i="4"/>
  <c r="G56" i="4"/>
  <c r="F55" i="4"/>
  <c r="G52" i="4"/>
  <c r="F51" i="4"/>
  <c r="G48" i="4"/>
  <c r="F47" i="4"/>
  <c r="G44" i="4"/>
  <c r="F43" i="4"/>
  <c r="G40" i="4"/>
  <c r="F39" i="4"/>
  <c r="G36" i="4"/>
  <c r="F35" i="4"/>
  <c r="F36" i="4"/>
  <c r="G32" i="4"/>
  <c r="F31" i="4"/>
  <c r="G28" i="4"/>
  <c r="F27" i="4"/>
  <c r="G24" i="4"/>
  <c r="F23" i="4"/>
  <c r="G20" i="4"/>
  <c r="F19" i="4"/>
  <c r="G456" i="4"/>
  <c r="F455" i="4"/>
  <c r="G436" i="4"/>
  <c r="F435" i="4"/>
  <c r="G477" i="4"/>
  <c r="F476" i="4"/>
  <c r="G420" i="4"/>
  <c r="F419" i="4"/>
  <c r="G331" i="4"/>
  <c r="F330" i="4"/>
  <c r="G123" i="4"/>
  <c r="F122" i="4"/>
  <c r="G115" i="4"/>
  <c r="F114" i="4"/>
  <c r="G99" i="4"/>
  <c r="F98" i="4"/>
  <c r="G91" i="4"/>
  <c r="F90" i="4"/>
  <c r="G83" i="4"/>
  <c r="F82" i="4"/>
  <c r="G67" i="4"/>
  <c r="F66" i="4"/>
  <c r="G59" i="4"/>
  <c r="F58" i="4"/>
  <c r="G51" i="4"/>
  <c r="F50" i="4"/>
  <c r="G43" i="4"/>
  <c r="F42" i="4"/>
  <c r="G27" i="4"/>
  <c r="F26" i="4"/>
  <c r="G19" i="4"/>
  <c r="F18" i="4"/>
  <c r="G322" i="4"/>
  <c r="F321" i="4"/>
  <c r="G314" i="4"/>
  <c r="F313" i="4"/>
  <c r="G306" i="4"/>
  <c r="F305" i="4"/>
  <c r="G298" i="4"/>
  <c r="F297" i="4"/>
  <c r="G290" i="4"/>
  <c r="F289" i="4"/>
  <c r="G282" i="4"/>
  <c r="F281" i="4"/>
  <c r="G274" i="4"/>
  <c r="F273" i="4"/>
  <c r="G266" i="4"/>
  <c r="F265" i="4"/>
  <c r="G258" i="4"/>
  <c r="F257" i="4"/>
  <c r="G250" i="4"/>
  <c r="F249" i="4"/>
  <c r="G242" i="4"/>
  <c r="F241" i="4"/>
  <c r="G234" i="4"/>
  <c r="F233" i="4"/>
  <c r="G226" i="4"/>
  <c r="F225" i="4"/>
  <c r="G218" i="4"/>
  <c r="F217" i="4"/>
  <c r="G210" i="4"/>
  <c r="F209" i="4"/>
  <c r="G202" i="4"/>
  <c r="F201" i="4"/>
  <c r="G194" i="4"/>
  <c r="F193" i="4"/>
  <c r="G186" i="4"/>
  <c r="F185" i="4"/>
  <c r="G178" i="4"/>
  <c r="F177" i="4"/>
  <c r="G170" i="4"/>
  <c r="F169" i="4"/>
  <c r="G162" i="4"/>
  <c r="F161" i="4"/>
  <c r="G154" i="4"/>
  <c r="F153" i="4"/>
  <c r="G146" i="4"/>
  <c r="F145" i="4"/>
  <c r="G138" i="4"/>
  <c r="F137" i="4"/>
  <c r="G130" i="4"/>
  <c r="F129" i="4"/>
  <c r="G106" i="4"/>
  <c r="F105" i="4"/>
  <c r="G98" i="4"/>
  <c r="F97" i="4"/>
  <c r="G74" i="4"/>
  <c r="F73" i="4"/>
  <c r="G66" i="4"/>
  <c r="F65" i="4"/>
  <c r="G34" i="4"/>
  <c r="F33" i="4"/>
  <c r="F17" i="4"/>
  <c r="G18" i="4"/>
  <c r="F314" i="4"/>
  <c r="F282" i="4"/>
  <c r="F250" i="4"/>
  <c r="F218" i="4"/>
  <c r="F186" i="4"/>
  <c r="F154" i="4"/>
  <c r="F121" i="4"/>
  <c r="F106" i="4"/>
  <c r="F78" i="4"/>
  <c r="F49" i="4"/>
  <c r="F30" i="4"/>
  <c r="G319" i="4"/>
  <c r="G287" i="4"/>
  <c r="G255" i="4"/>
  <c r="G223" i="4"/>
  <c r="G191" i="4"/>
  <c r="G159" i="4"/>
  <c r="G127" i="4"/>
  <c r="G95" i="4"/>
  <c r="G63" i="4"/>
  <c r="G501" i="4"/>
  <c r="F500" i="4"/>
  <c r="G488" i="4"/>
  <c r="F487" i="4"/>
  <c r="G445" i="4"/>
  <c r="F444" i="4"/>
  <c r="G388" i="4"/>
  <c r="F387" i="4"/>
  <c r="F322" i="4"/>
  <c r="F300" i="4"/>
  <c r="F290" i="4"/>
  <c r="F268" i="4"/>
  <c r="F258" i="4"/>
  <c r="F236" i="4"/>
  <c r="F226" i="4"/>
  <c r="F204" i="4"/>
  <c r="F194" i="4"/>
  <c r="F172" i="4"/>
  <c r="F162" i="4"/>
  <c r="F140" i="4"/>
  <c r="F130" i="4"/>
  <c r="F117" i="4"/>
  <c r="F89" i="4"/>
  <c r="F74" i="4"/>
  <c r="F60" i="4"/>
  <c r="F46" i="4"/>
  <c r="F25" i="4"/>
  <c r="G311" i="4"/>
  <c r="G279" i="4"/>
  <c r="G247" i="4"/>
  <c r="G215" i="4"/>
  <c r="G183" i="4"/>
  <c r="G151" i="4"/>
  <c r="G119" i="4"/>
  <c r="G87" i="4"/>
  <c r="G55" i="4"/>
  <c r="G23" i="4"/>
  <c r="G469" i="4"/>
  <c r="F468" i="4"/>
  <c r="G355" i="4"/>
  <c r="F354" i="4"/>
  <c r="G35" i="4"/>
  <c r="F34" i="4"/>
  <c r="G329" i="4"/>
  <c r="F328" i="4"/>
  <c r="G321" i="4"/>
  <c r="F320" i="4"/>
  <c r="G313" i="4"/>
  <c r="F312" i="4"/>
  <c r="G305" i="4"/>
  <c r="F304" i="4"/>
  <c r="G297" i="4"/>
  <c r="F296" i="4"/>
  <c r="G289" i="4"/>
  <c r="F288" i="4"/>
  <c r="G281" i="4"/>
  <c r="F280" i="4"/>
  <c r="G273" i="4"/>
  <c r="F272" i="4"/>
  <c r="G265" i="4"/>
  <c r="F264" i="4"/>
  <c r="G257" i="4"/>
  <c r="F256" i="4"/>
  <c r="G249" i="4"/>
  <c r="F248" i="4"/>
  <c r="G241" i="4"/>
  <c r="F240" i="4"/>
  <c r="G233" i="4"/>
  <c r="F232" i="4"/>
  <c r="G225" i="4"/>
  <c r="F224" i="4"/>
  <c r="G217" i="4"/>
  <c r="F216" i="4"/>
  <c r="G209" i="4"/>
  <c r="F208" i="4"/>
  <c r="G201" i="4"/>
  <c r="F200" i="4"/>
  <c r="G193" i="4"/>
  <c r="F192" i="4"/>
  <c r="G185" i="4"/>
  <c r="F184" i="4"/>
  <c r="G177" i="4"/>
  <c r="F176" i="4"/>
  <c r="G169" i="4"/>
  <c r="F168" i="4"/>
  <c r="G161" i="4"/>
  <c r="F160" i="4"/>
  <c r="G153" i="4"/>
  <c r="F152" i="4"/>
  <c r="G145" i="4"/>
  <c r="F144" i="4"/>
  <c r="G137" i="4"/>
  <c r="F136" i="4"/>
  <c r="G129" i="4"/>
  <c r="F128" i="4"/>
  <c r="F120" i="4"/>
  <c r="G121" i="4"/>
  <c r="G117" i="4"/>
  <c r="F116" i="4"/>
  <c r="F112" i="4"/>
  <c r="G113" i="4"/>
  <c r="G109" i="4"/>
  <c r="F108" i="4"/>
  <c r="F104" i="4"/>
  <c r="G105" i="4"/>
  <c r="F88" i="4"/>
  <c r="G89" i="4"/>
  <c r="G85" i="4"/>
  <c r="F84" i="4"/>
  <c r="G81" i="4"/>
  <c r="F80" i="4"/>
  <c r="G77" i="4"/>
  <c r="F76" i="4"/>
  <c r="F72" i="4"/>
  <c r="G73" i="4"/>
  <c r="F56" i="4"/>
  <c r="G57" i="4"/>
  <c r="G53" i="4"/>
  <c r="F52" i="4"/>
  <c r="F48" i="4"/>
  <c r="G49" i="4"/>
  <c r="F44" i="4"/>
  <c r="G45" i="4"/>
  <c r="F40" i="4"/>
  <c r="G41" i="4"/>
  <c r="G33" i="4"/>
  <c r="F32" i="4"/>
  <c r="F28" i="4"/>
  <c r="G29" i="4"/>
  <c r="F24" i="4"/>
  <c r="G25" i="4"/>
  <c r="F16" i="4"/>
  <c r="G17" i="4"/>
  <c r="G326" i="4"/>
  <c r="F325" i="4"/>
  <c r="G318" i="4"/>
  <c r="F317" i="4"/>
  <c r="G310" i="4"/>
  <c r="F309" i="4"/>
  <c r="G302" i="4"/>
  <c r="F301" i="4"/>
  <c r="G294" i="4"/>
  <c r="F293" i="4"/>
  <c r="G286" i="4"/>
  <c r="F285" i="4"/>
  <c r="G278" i="4"/>
  <c r="F277" i="4"/>
  <c r="G270" i="4"/>
  <c r="F269" i="4"/>
  <c r="G262" i="4"/>
  <c r="F261" i="4"/>
  <c r="G254" i="4"/>
  <c r="F253" i="4"/>
  <c r="G246" i="4"/>
  <c r="F245" i="4"/>
  <c r="G238" i="4"/>
  <c r="F237" i="4"/>
  <c r="G230" i="4"/>
  <c r="F229" i="4"/>
  <c r="G222" i="4"/>
  <c r="F221" i="4"/>
  <c r="G214" i="4"/>
  <c r="F213" i="4"/>
  <c r="G206" i="4"/>
  <c r="F205" i="4"/>
  <c r="G198" i="4"/>
  <c r="F197" i="4"/>
  <c r="G190" i="4"/>
  <c r="F189" i="4"/>
  <c r="G182" i="4"/>
  <c r="F181" i="4"/>
  <c r="G174" i="4"/>
  <c r="F173" i="4"/>
  <c r="G166" i="4"/>
  <c r="F165" i="4"/>
  <c r="G158" i="4"/>
  <c r="F157" i="4"/>
  <c r="G150" i="4"/>
  <c r="F149" i="4"/>
  <c r="G142" i="4"/>
  <c r="F141" i="4"/>
  <c r="G134" i="4"/>
  <c r="F133" i="4"/>
  <c r="G126" i="4"/>
  <c r="F125" i="4"/>
  <c r="G110" i="4"/>
  <c r="F109" i="4"/>
  <c r="G102" i="4"/>
  <c r="F101" i="4"/>
  <c r="G94" i="4"/>
  <c r="F93" i="4"/>
  <c r="G78" i="4"/>
  <c r="F77" i="4"/>
  <c r="G70" i="4"/>
  <c r="F69" i="4"/>
  <c r="G62" i="4"/>
  <c r="F61" i="4"/>
  <c r="G46" i="4"/>
  <c r="F45" i="4"/>
  <c r="G38" i="4"/>
  <c r="F37" i="4"/>
  <c r="G30" i="4"/>
  <c r="F29" i="4"/>
  <c r="G22" i="4"/>
  <c r="F21" i="4"/>
  <c r="F329" i="4"/>
  <c r="F308" i="4"/>
  <c r="F298" i="4"/>
  <c r="F276" i="4"/>
  <c r="F266" i="4"/>
  <c r="F244" i="4"/>
  <c r="F234" i="4"/>
  <c r="F212" i="4"/>
  <c r="F202" i="4"/>
  <c r="F180" i="4"/>
  <c r="F170" i="4"/>
  <c r="F148" i="4"/>
  <c r="F138" i="4"/>
  <c r="F113" i="4"/>
  <c r="F100" i="4"/>
  <c r="F85" i="4"/>
  <c r="F57" i="4"/>
  <c r="F41" i="4"/>
  <c r="F20" i="4"/>
  <c r="G303" i="4"/>
  <c r="G271" i="4"/>
  <c r="G239" i="4"/>
  <c r="G207" i="4"/>
  <c r="G175" i="4"/>
  <c r="G143" i="4"/>
  <c r="G568" i="4"/>
  <c r="F567" i="4"/>
  <c r="G564" i="4"/>
  <c r="F563" i="4"/>
  <c r="G560" i="4"/>
  <c r="F559" i="4"/>
  <c r="G556" i="4"/>
  <c r="F555" i="4"/>
  <c r="G552" i="4"/>
  <c r="F551" i="4"/>
  <c r="F552" i="4"/>
  <c r="G548" i="4"/>
  <c r="F547" i="4"/>
  <c r="G544" i="4"/>
  <c r="F543" i="4"/>
  <c r="G540" i="4"/>
  <c r="F539" i="4"/>
  <c r="G536" i="4"/>
  <c r="F535" i="4"/>
  <c r="G532" i="4"/>
  <c r="F531" i="4"/>
  <c r="G528" i="4"/>
  <c r="F527" i="4"/>
  <c r="G524" i="4"/>
  <c r="F523" i="4"/>
  <c r="G520" i="4"/>
  <c r="F519" i="4"/>
  <c r="G516" i="4"/>
  <c r="F515" i="4"/>
  <c r="G512" i="4"/>
  <c r="F511" i="4"/>
  <c r="G508" i="4"/>
  <c r="F507" i="4"/>
  <c r="G504" i="4"/>
  <c r="F503" i="4"/>
  <c r="G500" i="4"/>
  <c r="F499" i="4"/>
  <c r="G496" i="4"/>
  <c r="F495" i="4"/>
  <c r="G492" i="4"/>
  <c r="F491" i="4"/>
  <c r="G484" i="4"/>
  <c r="F483" i="4"/>
  <c r="G480" i="4"/>
  <c r="F479" i="4"/>
  <c r="G476" i="4"/>
  <c r="F475" i="4"/>
  <c r="G472" i="4"/>
  <c r="F471" i="4"/>
  <c r="G464" i="4"/>
  <c r="F463" i="4"/>
  <c r="G460" i="4"/>
  <c r="F459" i="4"/>
  <c r="G452" i="4"/>
  <c r="F451" i="4"/>
  <c r="G448" i="4"/>
  <c r="F447" i="4"/>
  <c r="G444" i="4"/>
  <c r="F443" i="4"/>
  <c r="G440" i="4"/>
  <c r="F439" i="4"/>
  <c r="G432" i="4"/>
  <c r="F431" i="4"/>
  <c r="G428" i="4"/>
  <c r="F427" i="4"/>
  <c r="G424" i="4"/>
  <c r="F423" i="4"/>
  <c r="G416" i="4"/>
  <c r="F415" i="4"/>
  <c r="G412" i="4"/>
  <c r="F411" i="4"/>
  <c r="G408" i="4"/>
  <c r="F407" i="4"/>
  <c r="G404" i="4"/>
  <c r="F403" i="4"/>
  <c r="G400" i="4"/>
  <c r="F399" i="4"/>
  <c r="G396" i="4"/>
  <c r="F395" i="4"/>
  <c r="G392" i="4"/>
  <c r="F391" i="4"/>
  <c r="G384" i="4"/>
  <c r="F383" i="4"/>
  <c r="G380" i="4"/>
  <c r="F379" i="4"/>
  <c r="G376" i="4"/>
  <c r="F375" i="4"/>
  <c r="G372" i="4"/>
  <c r="F371" i="4"/>
  <c r="G368" i="4"/>
  <c r="F367" i="4"/>
  <c r="G364" i="4"/>
  <c r="F363" i="4"/>
  <c r="G360" i="4"/>
  <c r="F359" i="4"/>
  <c r="G356" i="4"/>
  <c r="F355" i="4"/>
  <c r="G352" i="4"/>
  <c r="F351" i="4"/>
  <c r="G348" i="4"/>
  <c r="F347" i="4"/>
  <c r="G344" i="4"/>
  <c r="F343" i="4"/>
  <c r="G340" i="4"/>
  <c r="F339" i="4"/>
  <c r="G336" i="4"/>
  <c r="F335" i="4"/>
  <c r="G332" i="4"/>
  <c r="F331" i="4"/>
  <c r="G565" i="4"/>
  <c r="F564" i="4"/>
  <c r="G557" i="4"/>
  <c r="F556" i="4"/>
  <c r="G549" i="4"/>
  <c r="F548" i="4"/>
  <c r="G541" i="4"/>
  <c r="F540" i="4"/>
  <c r="G533" i="4"/>
  <c r="F532" i="4"/>
  <c r="G525" i="4"/>
  <c r="F524" i="4"/>
  <c r="G517" i="4"/>
  <c r="F516" i="4"/>
  <c r="G509" i="4"/>
  <c r="F508" i="4"/>
  <c r="F525" i="4"/>
  <c r="F504" i="4"/>
  <c r="G505" i="4"/>
  <c r="F496" i="4"/>
  <c r="G497" i="4"/>
  <c r="F488" i="4"/>
  <c r="G489" i="4"/>
  <c r="F480" i="4"/>
  <c r="G481" i="4"/>
  <c r="F472" i="4"/>
  <c r="G473" i="4"/>
  <c r="F464" i="4"/>
  <c r="G465" i="4"/>
  <c r="F456" i="4"/>
  <c r="G457" i="4"/>
  <c r="F448" i="4"/>
  <c r="G449" i="4"/>
  <c r="F440" i="4"/>
  <c r="G441" i="4"/>
  <c r="G353" i="4"/>
  <c r="F352" i="4"/>
  <c r="G337" i="4"/>
  <c r="F336" i="4"/>
  <c r="G567" i="4"/>
  <c r="F566" i="4"/>
  <c r="G559" i="4"/>
  <c r="F558" i="4"/>
  <c r="G551" i="4"/>
  <c r="F550" i="4"/>
  <c r="G543" i="4"/>
  <c r="F542" i="4"/>
  <c r="G535" i="4"/>
  <c r="F534" i="4"/>
  <c r="G527" i="4"/>
  <c r="F526" i="4"/>
  <c r="G519" i="4"/>
  <c r="F518" i="4"/>
  <c r="G511" i="4"/>
  <c r="F510" i="4"/>
  <c r="G499" i="4"/>
  <c r="F498" i="4"/>
  <c r="G459" i="4"/>
  <c r="F458" i="4"/>
  <c r="G333" i="4"/>
  <c r="F332" i="4"/>
  <c r="G491" i="4"/>
  <c r="F490" i="4"/>
  <c r="G467" i="4"/>
  <c r="F466" i="4"/>
  <c r="G349" i="4"/>
  <c r="F348" i="4"/>
  <c r="G503" i="4"/>
  <c r="F502" i="4"/>
  <c r="G495" i="4"/>
  <c r="F494" i="4"/>
  <c r="G487" i="4"/>
  <c r="F486" i="4"/>
  <c r="G479" i="4"/>
  <c r="F478" i="4"/>
  <c r="G471" i="4"/>
  <c r="F470" i="4"/>
  <c r="G463" i="4"/>
  <c r="F462" i="4"/>
  <c r="G455" i="4"/>
  <c r="F454" i="4"/>
  <c r="G447" i="4"/>
  <c r="F446" i="4"/>
  <c r="G439" i="4"/>
  <c r="F438" i="4"/>
  <c r="G435" i="4"/>
  <c r="F434" i="4"/>
  <c r="G431" i="4"/>
  <c r="F430" i="4"/>
  <c r="G427" i="4"/>
  <c r="F426" i="4"/>
  <c r="G423" i="4"/>
  <c r="F422" i="4"/>
  <c r="G419" i="4"/>
  <c r="F418" i="4"/>
  <c r="G415" i="4"/>
  <c r="F414" i="4"/>
  <c r="G411" i="4"/>
  <c r="F410" i="4"/>
  <c r="G407" i="4"/>
  <c r="F406" i="4"/>
  <c r="G403" i="4"/>
  <c r="F402" i="4"/>
  <c r="G399" i="4"/>
  <c r="F398" i="4"/>
  <c r="G395" i="4"/>
  <c r="F394" i="4"/>
  <c r="G391" i="4"/>
  <c r="F390" i="4"/>
  <c r="G387" i="4"/>
  <c r="F386" i="4"/>
  <c r="G383" i="4"/>
  <c r="F382" i="4"/>
  <c r="G379" i="4"/>
  <c r="F378" i="4"/>
  <c r="G375" i="4"/>
  <c r="F374" i="4"/>
  <c r="G371" i="4"/>
  <c r="F370" i="4"/>
  <c r="G367" i="4"/>
  <c r="F366" i="4"/>
  <c r="G363" i="4"/>
  <c r="F362" i="4"/>
  <c r="G359" i="4"/>
  <c r="F358" i="4"/>
  <c r="G343" i="4"/>
  <c r="F342" i="4"/>
  <c r="G571" i="4"/>
  <c r="F570" i="4"/>
  <c r="G563" i="4"/>
  <c r="F562" i="4"/>
  <c r="G555" i="4"/>
  <c r="F554" i="4"/>
  <c r="G547" i="4"/>
  <c r="F546" i="4"/>
  <c r="G539" i="4"/>
  <c r="F538" i="4"/>
  <c r="G531" i="4"/>
  <c r="F530" i="4"/>
  <c r="G523" i="4"/>
  <c r="F522" i="4"/>
  <c r="G515" i="4"/>
  <c r="F514" i="4"/>
  <c r="G507" i="4"/>
  <c r="F506" i="4"/>
  <c r="G485" i="4"/>
  <c r="F484" i="4"/>
  <c r="G475" i="4"/>
  <c r="F474" i="4"/>
  <c r="G453" i="4"/>
  <c r="F452" i="4"/>
  <c r="G443" i="4"/>
  <c r="F442" i="4"/>
  <c r="F541" i="4"/>
  <c r="F520" i="4"/>
  <c r="G538" i="4"/>
  <c r="G410" i="4"/>
  <c r="G346" i="4"/>
  <c r="F565" i="4"/>
  <c r="G566" i="4"/>
  <c r="G562" i="4"/>
  <c r="F561" i="4"/>
  <c r="F549" i="4"/>
  <c r="G550" i="4"/>
  <c r="G546" i="4"/>
  <c r="F545" i="4"/>
  <c r="F533" i="4"/>
  <c r="G534" i="4"/>
  <c r="G530" i="4"/>
  <c r="F529" i="4"/>
  <c r="F517" i="4"/>
  <c r="G518" i="4"/>
  <c r="G514" i="4"/>
  <c r="F513" i="4"/>
  <c r="G510" i="4"/>
  <c r="F509" i="4"/>
  <c r="F505" i="4"/>
  <c r="F501" i="4"/>
  <c r="G502" i="4"/>
  <c r="G498" i="4"/>
  <c r="F497" i="4"/>
  <c r="G494" i="4"/>
  <c r="F493" i="4"/>
  <c r="F489" i="4"/>
  <c r="F485" i="4"/>
  <c r="G486" i="4"/>
  <c r="G482" i="4"/>
  <c r="F481" i="4"/>
  <c r="G478" i="4"/>
  <c r="F477" i="4"/>
  <c r="F473" i="4"/>
  <c r="F469" i="4"/>
  <c r="G470" i="4"/>
  <c r="G466" i="4"/>
  <c r="F465" i="4"/>
  <c r="G462" i="4"/>
  <c r="F461" i="4"/>
  <c r="F457" i="4"/>
  <c r="F453" i="4"/>
  <c r="G454" i="4"/>
  <c r="G450" i="4"/>
  <c r="F449" i="4"/>
  <c r="G446" i="4"/>
  <c r="F445" i="4"/>
  <c r="F441" i="4"/>
  <c r="F437" i="4"/>
  <c r="G438" i="4"/>
  <c r="G434" i="4"/>
  <c r="F433" i="4"/>
  <c r="G430" i="4"/>
  <c r="F429" i="4"/>
  <c r="F421" i="4"/>
  <c r="G422" i="4"/>
  <c r="G418" i="4"/>
  <c r="F417" i="4"/>
  <c r="G414" i="4"/>
  <c r="F413" i="4"/>
  <c r="G406" i="4"/>
  <c r="F405" i="4"/>
  <c r="G402" i="4"/>
  <c r="F401" i="4"/>
  <c r="G398" i="4"/>
  <c r="F397" i="4"/>
  <c r="F389" i="4"/>
  <c r="G390" i="4"/>
  <c r="G386" i="4"/>
  <c r="F385" i="4"/>
  <c r="G382" i="4"/>
  <c r="F381" i="4"/>
  <c r="G374" i="4"/>
  <c r="F373" i="4"/>
  <c r="G370" i="4"/>
  <c r="F369" i="4"/>
  <c r="G366" i="4"/>
  <c r="F365" i="4"/>
  <c r="F357" i="4"/>
  <c r="G358" i="4"/>
  <c r="G354" i="4"/>
  <c r="F353" i="4"/>
  <c r="G350" i="4"/>
  <c r="F349" i="4"/>
  <c r="G342" i="4"/>
  <c r="F341" i="4"/>
  <c r="G338" i="4"/>
  <c r="F337" i="4"/>
  <c r="G334" i="4"/>
  <c r="F333" i="4"/>
  <c r="G561" i="4"/>
  <c r="F560" i="4"/>
  <c r="G545" i="4"/>
  <c r="F544" i="4"/>
  <c r="G529" i="4"/>
  <c r="F528" i="4"/>
  <c r="F512" i="4"/>
  <c r="G513" i="4"/>
  <c r="G493" i="4"/>
  <c r="F492" i="4"/>
  <c r="G483" i="4"/>
  <c r="F482" i="4"/>
  <c r="G461" i="4"/>
  <c r="F460" i="4"/>
  <c r="G451" i="4"/>
  <c r="F450" i="4"/>
  <c r="G339" i="4"/>
  <c r="F338" i="4"/>
  <c r="F557" i="4"/>
  <c r="F536" i="4"/>
  <c r="G522" i="4"/>
  <c r="G458" i="4"/>
  <c r="G351" i="4"/>
  <c r="F350" i="4"/>
  <c r="G347" i="4"/>
  <c r="F346" i="4"/>
  <c r="G335" i="4"/>
  <c r="F334" i="4"/>
  <c r="G437" i="4"/>
  <c r="F436" i="4"/>
  <c r="F432" i="4"/>
  <c r="G433" i="4"/>
  <c r="G429" i="4"/>
  <c r="F428" i="4"/>
  <c r="G425" i="4"/>
  <c r="F424" i="4"/>
  <c r="G421" i="4"/>
  <c r="F420" i="4"/>
  <c r="G417" i="4"/>
  <c r="F416" i="4"/>
  <c r="G413" i="4"/>
  <c r="F412" i="4"/>
  <c r="G409" i="4"/>
  <c r="F408" i="4"/>
  <c r="G405" i="4"/>
  <c r="F404" i="4"/>
  <c r="G401" i="4"/>
  <c r="F400" i="4"/>
  <c r="G397" i="4"/>
  <c r="F396" i="4"/>
  <c r="G393" i="4"/>
  <c r="F392" i="4"/>
  <c r="G389" i="4"/>
  <c r="F388" i="4"/>
  <c r="G385" i="4"/>
  <c r="F384" i="4"/>
  <c r="G381" i="4"/>
  <c r="F380" i="4"/>
  <c r="G377" i="4"/>
  <c r="F376" i="4"/>
  <c r="G373" i="4"/>
  <c r="F372" i="4"/>
  <c r="G369" i="4"/>
  <c r="F368" i="4"/>
  <c r="G365" i="4"/>
  <c r="F364" i="4"/>
  <c r="G361" i="4"/>
  <c r="F360" i="4"/>
  <c r="G357" i="4"/>
  <c r="F356" i="4"/>
  <c r="G345" i="4"/>
  <c r="F344" i="4"/>
  <c r="G341" i="4"/>
  <c r="F340" i="4"/>
  <c r="E17" i="3"/>
  <c r="E18" i="3"/>
  <c r="G28" i="3" s="1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G44" i="3" s="1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G68" i="3" s="1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G88" i="3" s="1"/>
  <c r="E79" i="3"/>
  <c r="E80" i="3"/>
  <c r="E81" i="3"/>
  <c r="E82" i="3"/>
  <c r="E83" i="3"/>
  <c r="E84" i="3"/>
  <c r="E85" i="3"/>
  <c r="E86" i="3"/>
  <c r="E87" i="3"/>
  <c r="E88" i="3"/>
  <c r="E89" i="3"/>
  <c r="E90" i="3"/>
  <c r="G100" i="3" s="1"/>
  <c r="E91" i="3"/>
  <c r="E92" i="3"/>
  <c r="E93" i="3"/>
  <c r="E94" i="3"/>
  <c r="E95" i="3"/>
  <c r="E96" i="3"/>
  <c r="E97" i="3"/>
  <c r="E98" i="3"/>
  <c r="E99" i="3"/>
  <c r="E100" i="3"/>
  <c r="E101" i="3"/>
  <c r="E102" i="3"/>
  <c r="G112" i="3" s="1"/>
  <c r="E103" i="3"/>
  <c r="E104" i="3"/>
  <c r="E105" i="3"/>
  <c r="E106" i="3"/>
  <c r="E107" i="3"/>
  <c r="E108" i="3"/>
  <c r="E109" i="3"/>
  <c r="E110" i="3"/>
  <c r="E111" i="3"/>
  <c r="E112" i="3"/>
  <c r="E113" i="3"/>
  <c r="E114" i="3"/>
  <c r="G124" i="3" s="1"/>
  <c r="E115" i="3"/>
  <c r="E116" i="3"/>
  <c r="E117" i="3"/>
  <c r="E118" i="3"/>
  <c r="E119" i="3"/>
  <c r="E120" i="3"/>
  <c r="E121" i="3"/>
  <c r="E122" i="3"/>
  <c r="G132" i="3" s="1"/>
  <c r="E123" i="3"/>
  <c r="E124" i="3"/>
  <c r="E125" i="3"/>
  <c r="E126" i="3"/>
  <c r="G136" i="3" s="1"/>
  <c r="E127" i="3"/>
  <c r="E128" i="3"/>
  <c r="E129" i="3"/>
  <c r="E130" i="3"/>
  <c r="E131" i="3"/>
  <c r="E132" i="3"/>
  <c r="E133" i="3"/>
  <c r="E134" i="3"/>
  <c r="G144" i="3" s="1"/>
  <c r="E135" i="3"/>
  <c r="E136" i="3"/>
  <c r="E137" i="3"/>
  <c r="E138" i="3"/>
  <c r="E139" i="3"/>
  <c r="E140" i="3"/>
  <c r="E141" i="3"/>
  <c r="E142" i="3"/>
  <c r="E143" i="3"/>
  <c r="E144" i="3"/>
  <c r="E145" i="3"/>
  <c r="E146" i="3"/>
  <c r="G156" i="3" s="1"/>
  <c r="E147" i="3"/>
  <c r="E148" i="3"/>
  <c r="E149" i="3"/>
  <c r="E150" i="3"/>
  <c r="E151" i="3"/>
  <c r="E152" i="3"/>
  <c r="E153" i="3"/>
  <c r="E154" i="3"/>
  <c r="E155" i="3"/>
  <c r="E156" i="3"/>
  <c r="E157" i="3"/>
  <c r="E158" i="3"/>
  <c r="G168" i="3" s="1"/>
  <c r="E159" i="3"/>
  <c r="E160" i="3"/>
  <c r="E161" i="3"/>
  <c r="E162" i="3"/>
  <c r="E163" i="3"/>
  <c r="E164" i="3"/>
  <c r="E165" i="3"/>
  <c r="E166" i="3"/>
  <c r="E167" i="3"/>
  <c r="E168" i="3"/>
  <c r="E169" i="3"/>
  <c r="E170" i="3"/>
  <c r="G180" i="3" s="1"/>
  <c r="E171" i="3"/>
  <c r="E172" i="3"/>
  <c r="E173" i="3"/>
  <c r="E174" i="3"/>
  <c r="E175" i="3"/>
  <c r="E176" i="3"/>
  <c r="E177" i="3"/>
  <c r="E178" i="3"/>
  <c r="E179" i="3"/>
  <c r="E180" i="3"/>
  <c r="E181" i="3"/>
  <c r="E182" i="3"/>
  <c r="G192" i="3" s="1"/>
  <c r="E183" i="3"/>
  <c r="E184" i="3"/>
  <c r="E185" i="3"/>
  <c r="E186" i="3"/>
  <c r="E187" i="3"/>
  <c r="E188" i="3"/>
  <c r="E189" i="3"/>
  <c r="E190" i="3"/>
  <c r="E191" i="3"/>
  <c r="E192" i="3"/>
  <c r="E193" i="3"/>
  <c r="E194" i="3"/>
  <c r="G204" i="3" s="1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G223" i="3" s="1"/>
  <c r="E214" i="3"/>
  <c r="E215" i="3"/>
  <c r="E216" i="3"/>
  <c r="E217" i="3"/>
  <c r="E218" i="3"/>
  <c r="G228" i="3" s="1"/>
  <c r="E219" i="3"/>
  <c r="E220" i="3"/>
  <c r="E221" i="3"/>
  <c r="E222" i="3"/>
  <c r="E223" i="3"/>
  <c r="E224" i="3"/>
  <c r="E225" i="3"/>
  <c r="E226" i="3"/>
  <c r="E227" i="3"/>
  <c r="E228" i="3"/>
  <c r="E229" i="3"/>
  <c r="E230" i="3"/>
  <c r="G240" i="3" s="1"/>
  <c r="E231" i="3"/>
  <c r="E232" i="3"/>
  <c r="E233" i="3"/>
  <c r="E234" i="3"/>
  <c r="E235" i="3"/>
  <c r="E236" i="3"/>
  <c r="E237" i="3"/>
  <c r="E238" i="3"/>
  <c r="E239" i="3"/>
  <c r="E240" i="3"/>
  <c r="E241" i="3"/>
  <c r="E242" i="3"/>
  <c r="G252" i="3" s="1"/>
  <c r="E243" i="3"/>
  <c r="E244" i="3"/>
  <c r="E245" i="3"/>
  <c r="E246" i="3"/>
  <c r="E247" i="3"/>
  <c r="E248" i="3"/>
  <c r="E249" i="3"/>
  <c r="E250" i="3"/>
  <c r="E251" i="3"/>
  <c r="E252" i="3"/>
  <c r="E253" i="3"/>
  <c r="E254" i="3"/>
  <c r="G264" i="3" s="1"/>
  <c r="E255" i="3"/>
  <c r="E256" i="3"/>
  <c r="E257" i="3"/>
  <c r="E258" i="3"/>
  <c r="E259" i="3"/>
  <c r="E260" i="3"/>
  <c r="E261" i="3"/>
  <c r="E262" i="3"/>
  <c r="E263" i="3"/>
  <c r="E264" i="3"/>
  <c r="E265" i="3"/>
  <c r="E266" i="3"/>
  <c r="G276" i="3" s="1"/>
  <c r="E267" i="3"/>
  <c r="E268" i="3"/>
  <c r="E269" i="3"/>
  <c r="E270" i="3"/>
  <c r="E271" i="3"/>
  <c r="E272" i="3"/>
  <c r="E273" i="3"/>
  <c r="E274" i="3"/>
  <c r="E275" i="3"/>
  <c r="E276" i="3"/>
  <c r="E277" i="3"/>
  <c r="E278" i="3"/>
  <c r="G288" i="3" s="1"/>
  <c r="E279" i="3"/>
  <c r="E280" i="3"/>
  <c r="E281" i="3"/>
  <c r="E282" i="3"/>
  <c r="E283" i="3"/>
  <c r="E284" i="3"/>
  <c r="E285" i="3"/>
  <c r="E286" i="3"/>
  <c r="E287" i="3"/>
  <c r="E288" i="3"/>
  <c r="E289" i="3"/>
  <c r="E290" i="3"/>
  <c r="G300" i="3" s="1"/>
  <c r="E291" i="3"/>
  <c r="E292" i="3"/>
  <c r="E293" i="3"/>
  <c r="E294" i="3"/>
  <c r="E295" i="3"/>
  <c r="E296" i="3"/>
  <c r="E297" i="3"/>
  <c r="E298" i="3"/>
  <c r="E299" i="3"/>
  <c r="E300" i="3"/>
  <c r="E301" i="3"/>
  <c r="E302" i="3"/>
  <c r="G312" i="3" s="1"/>
  <c r="E303" i="3"/>
  <c r="E304" i="3"/>
  <c r="E305" i="3"/>
  <c r="E306" i="3"/>
  <c r="E307" i="3"/>
  <c r="E308" i="3"/>
  <c r="E309" i="3"/>
  <c r="E310" i="3"/>
  <c r="G320" i="3" s="1"/>
  <c r="E311" i="3"/>
  <c r="E312" i="3"/>
  <c r="E313" i="3"/>
  <c r="E314" i="3"/>
  <c r="E315" i="3"/>
  <c r="E316" i="3"/>
  <c r="E317" i="3"/>
  <c r="E318" i="3"/>
  <c r="E319" i="3"/>
  <c r="E320" i="3"/>
  <c r="E321" i="3"/>
  <c r="E322" i="3"/>
  <c r="G332" i="3" s="1"/>
  <c r="E323" i="3"/>
  <c r="E324" i="3"/>
  <c r="E325" i="3"/>
  <c r="E326" i="3"/>
  <c r="E327" i="3"/>
  <c r="E328" i="3"/>
  <c r="E329" i="3"/>
  <c r="E330" i="3"/>
  <c r="E331" i="3"/>
  <c r="G328" i="3" l="1"/>
  <c r="G304" i="3"/>
  <c r="G292" i="3"/>
  <c r="G248" i="3"/>
  <c r="G216" i="3"/>
  <c r="G208" i="3"/>
  <c r="G172" i="3"/>
  <c r="G160" i="3"/>
  <c r="G152" i="3"/>
  <c r="G140" i="3"/>
  <c r="G128" i="3"/>
  <c r="G116" i="3"/>
  <c r="G108" i="3"/>
  <c r="G96" i="3"/>
  <c r="G36" i="3"/>
  <c r="G331" i="3"/>
  <c r="G323" i="3"/>
  <c r="G315" i="3"/>
  <c r="G303" i="3"/>
  <c r="G291" i="3"/>
  <c r="G279" i="3"/>
  <c r="G267" i="3"/>
  <c r="G259" i="3"/>
  <c r="G251" i="3"/>
  <c r="G243" i="3"/>
  <c r="G227" i="3"/>
  <c r="G308" i="3"/>
  <c r="G296" i="3"/>
  <c r="G284" i="3"/>
  <c r="G272" i="3"/>
  <c r="G260" i="3"/>
  <c r="G232" i="3"/>
  <c r="G220" i="3"/>
  <c r="G212" i="3"/>
  <c r="G200" i="3"/>
  <c r="G184" i="3"/>
  <c r="G92" i="3"/>
  <c r="G84" i="3"/>
  <c r="G76" i="3"/>
  <c r="G64" i="3"/>
  <c r="G52" i="3"/>
  <c r="G324" i="3"/>
  <c r="G316" i="3"/>
  <c r="G280" i="3"/>
  <c r="G268" i="3"/>
  <c r="G256" i="3"/>
  <c r="G244" i="3"/>
  <c r="G236" i="3"/>
  <c r="G224" i="3"/>
  <c r="G196" i="3"/>
  <c r="G188" i="3"/>
  <c r="G176" i="3"/>
  <c r="G164" i="3"/>
  <c r="G148" i="3"/>
  <c r="G120" i="3"/>
  <c r="G104" i="3"/>
  <c r="G80" i="3"/>
  <c r="G72" i="3"/>
  <c r="G60" i="3"/>
  <c r="G56" i="3"/>
  <c r="G48" i="3"/>
  <c r="G40" i="3"/>
  <c r="G32" i="3"/>
  <c r="G327" i="3"/>
  <c r="G319" i="3"/>
  <c r="G311" i="3"/>
  <c r="G307" i="3"/>
  <c r="G299" i="3"/>
  <c r="G295" i="3"/>
  <c r="G287" i="3"/>
  <c r="G283" i="3"/>
  <c r="G275" i="3"/>
  <c r="G271" i="3"/>
  <c r="G263" i="3"/>
  <c r="G255" i="3"/>
  <c r="G247" i="3"/>
  <c r="G239" i="3"/>
  <c r="G235" i="3"/>
  <c r="G231" i="3"/>
  <c r="G211" i="3"/>
  <c r="G199" i="3"/>
  <c r="G191" i="3"/>
  <c r="G179" i="3"/>
  <c r="G163" i="3"/>
  <c r="G151" i="3"/>
  <c r="G330" i="3"/>
  <c r="G326" i="3"/>
  <c r="G322" i="3"/>
  <c r="G318" i="3"/>
  <c r="G314" i="3"/>
  <c r="G310" i="3"/>
  <c r="G306" i="3"/>
  <c r="G302" i="3"/>
  <c r="G298" i="3"/>
  <c r="G294" i="3"/>
  <c r="G290" i="3"/>
  <c r="G286" i="3"/>
  <c r="G282" i="3"/>
  <c r="G278" i="3"/>
  <c r="G274" i="3"/>
  <c r="G270" i="3"/>
  <c r="G266" i="3"/>
  <c r="G262" i="3"/>
  <c r="G258" i="3"/>
  <c r="G254" i="3"/>
  <c r="G250" i="3"/>
  <c r="G246" i="3"/>
  <c r="G242" i="3"/>
  <c r="G238" i="3"/>
  <c r="G234" i="3"/>
  <c r="G230" i="3"/>
  <c r="G226" i="3"/>
  <c r="G222" i="3"/>
  <c r="G218" i="3"/>
  <c r="G214" i="3"/>
  <c r="G210" i="3"/>
  <c r="G206" i="3"/>
  <c r="G202" i="3"/>
  <c r="G198" i="3"/>
  <c r="G194" i="3"/>
  <c r="G190" i="3"/>
  <c r="G186" i="3"/>
  <c r="G182" i="3"/>
  <c r="G178" i="3"/>
  <c r="G174" i="3"/>
  <c r="G170" i="3"/>
  <c r="G166" i="3"/>
  <c r="G162" i="3"/>
  <c r="G158" i="3"/>
  <c r="G154" i="3"/>
  <c r="G150" i="3"/>
  <c r="G146" i="3"/>
  <c r="G142" i="3"/>
  <c r="G138" i="3"/>
  <c r="G134" i="3"/>
  <c r="G130" i="3"/>
  <c r="G126" i="3"/>
  <c r="G122" i="3"/>
  <c r="G118" i="3"/>
  <c r="G114" i="3"/>
  <c r="G110" i="3"/>
  <c r="G106" i="3"/>
  <c r="G102" i="3"/>
  <c r="G98" i="3"/>
  <c r="G94" i="3"/>
  <c r="G90" i="3"/>
  <c r="G86" i="3"/>
  <c r="G82" i="3"/>
  <c r="G78" i="3"/>
  <c r="G74" i="3"/>
  <c r="G70" i="3"/>
  <c r="G66" i="3"/>
  <c r="G62" i="3"/>
  <c r="G58" i="3"/>
  <c r="G54" i="3"/>
  <c r="G50" i="3"/>
  <c r="G46" i="3"/>
  <c r="G42" i="3"/>
  <c r="G38" i="3"/>
  <c r="G34" i="3"/>
  <c r="G30" i="3"/>
  <c r="I3" i="4"/>
  <c r="G215" i="3"/>
  <c r="G207" i="3"/>
  <c r="G195" i="3"/>
  <c r="G183" i="3"/>
  <c r="G171" i="3"/>
  <c r="G159" i="3"/>
  <c r="G329" i="3"/>
  <c r="G325" i="3"/>
  <c r="G321" i="3"/>
  <c r="G317" i="3"/>
  <c r="G313" i="3"/>
  <c r="G309" i="3"/>
  <c r="G305" i="3"/>
  <c r="G301" i="3"/>
  <c r="G297" i="3"/>
  <c r="G293" i="3"/>
  <c r="G289" i="3"/>
  <c r="G285" i="3"/>
  <c r="G281" i="3"/>
  <c r="G277" i="3"/>
  <c r="G273" i="3"/>
  <c r="G269" i="3"/>
  <c r="G265" i="3"/>
  <c r="G261" i="3"/>
  <c r="G257" i="3"/>
  <c r="G253" i="3"/>
  <c r="G249" i="3"/>
  <c r="G245" i="3"/>
  <c r="G241" i="3"/>
  <c r="G237" i="3"/>
  <c r="G233" i="3"/>
  <c r="G229" i="3"/>
  <c r="G225" i="3"/>
  <c r="G221" i="3"/>
  <c r="G217" i="3"/>
  <c r="G213" i="3"/>
  <c r="G209" i="3"/>
  <c r="G205" i="3"/>
  <c r="G201" i="3"/>
  <c r="G197" i="3"/>
  <c r="G193" i="3"/>
  <c r="G189" i="3"/>
  <c r="G185" i="3"/>
  <c r="G181" i="3"/>
  <c r="G177" i="3"/>
  <c r="G173" i="3"/>
  <c r="G169" i="3"/>
  <c r="G165" i="3"/>
  <c r="G161" i="3"/>
  <c r="G157" i="3"/>
  <c r="G153" i="3"/>
  <c r="G149" i="3"/>
  <c r="G145" i="3"/>
  <c r="G141" i="3"/>
  <c r="G137" i="3"/>
  <c r="G133" i="3"/>
  <c r="G129" i="3"/>
  <c r="G125" i="3"/>
  <c r="G121" i="3"/>
  <c r="G117" i="3"/>
  <c r="G113" i="3"/>
  <c r="G109" i="3"/>
  <c r="G105" i="3"/>
  <c r="G101" i="3"/>
  <c r="G97" i="3"/>
  <c r="G93" i="3"/>
  <c r="G89" i="3"/>
  <c r="G85" i="3"/>
  <c r="G81" i="3"/>
  <c r="G77" i="3"/>
  <c r="G73" i="3"/>
  <c r="G69" i="3"/>
  <c r="G65" i="3"/>
  <c r="G61" i="3"/>
  <c r="G57" i="3"/>
  <c r="G53" i="3"/>
  <c r="G49" i="3"/>
  <c r="G45" i="3"/>
  <c r="G41" i="3"/>
  <c r="G37" i="3"/>
  <c r="G33" i="3"/>
  <c r="G29" i="3"/>
  <c r="G219" i="3"/>
  <c r="G203" i="3"/>
  <c r="G187" i="3"/>
  <c r="G175" i="3"/>
  <c r="G167" i="3"/>
  <c r="G155" i="3"/>
  <c r="G147" i="3"/>
  <c r="G143" i="3"/>
  <c r="G139" i="3"/>
  <c r="G135" i="3"/>
  <c r="G131" i="3"/>
  <c r="G127" i="3"/>
  <c r="G123" i="3"/>
  <c r="G119" i="3"/>
  <c r="G115" i="3"/>
  <c r="G111" i="3"/>
  <c r="G107" i="3"/>
  <c r="G103" i="3"/>
  <c r="G99" i="3"/>
  <c r="G95" i="3"/>
  <c r="G91" i="3"/>
  <c r="G87" i="3"/>
  <c r="G83" i="3"/>
  <c r="G79" i="3"/>
  <c r="G75" i="3"/>
  <c r="G71" i="3"/>
  <c r="G67" i="3"/>
  <c r="G63" i="3"/>
  <c r="G59" i="3"/>
  <c r="G55" i="3"/>
  <c r="G51" i="3"/>
  <c r="G47" i="3"/>
  <c r="G43" i="3"/>
  <c r="G39" i="3"/>
  <c r="G35" i="3"/>
  <c r="G31" i="3"/>
  <c r="G27" i="3"/>
  <c r="G25" i="3"/>
  <c r="G26" i="3"/>
  <c r="I6" i="4"/>
  <c r="I5" i="4"/>
  <c r="F26" i="3"/>
  <c r="I7" i="4"/>
  <c r="I8" i="4"/>
  <c r="I4" i="4"/>
  <c r="E569" i="3"/>
  <c r="E565" i="3"/>
  <c r="E561" i="3"/>
  <c r="E557" i="3"/>
  <c r="E553" i="3"/>
  <c r="E549" i="3"/>
  <c r="E545" i="3"/>
  <c r="E541" i="3"/>
  <c r="E537" i="3"/>
  <c r="E533" i="3"/>
  <c r="E529" i="3"/>
  <c r="E525" i="3"/>
  <c r="E521" i="3"/>
  <c r="E517" i="3"/>
  <c r="E513" i="3"/>
  <c r="E509" i="3"/>
  <c r="E505" i="3"/>
  <c r="E501" i="3"/>
  <c r="E497" i="3"/>
  <c r="E493" i="3"/>
  <c r="E489" i="3"/>
  <c r="E485" i="3"/>
  <c r="E481" i="3"/>
  <c r="E477" i="3"/>
  <c r="E473" i="3"/>
  <c r="E469" i="3"/>
  <c r="E465" i="3"/>
  <c r="E461" i="3"/>
  <c r="E457" i="3"/>
  <c r="E453" i="3"/>
  <c r="E449" i="3"/>
  <c r="E445" i="3"/>
  <c r="E441" i="3"/>
  <c r="E437" i="3"/>
  <c r="E433" i="3"/>
  <c r="E429" i="3"/>
  <c r="E425" i="3"/>
  <c r="E421" i="3"/>
  <c r="E417" i="3"/>
  <c r="E413" i="3"/>
  <c r="E409" i="3"/>
  <c r="E405" i="3"/>
  <c r="E401" i="3"/>
  <c r="E397" i="3"/>
  <c r="E393" i="3"/>
  <c r="E389" i="3"/>
  <c r="E385" i="3"/>
  <c r="E381" i="3"/>
  <c r="E377" i="3"/>
  <c r="E373" i="3"/>
  <c r="E369" i="3"/>
  <c r="E365" i="3"/>
  <c r="E361" i="3"/>
  <c r="E357" i="3"/>
  <c r="E353" i="3"/>
  <c r="E349" i="3"/>
  <c r="E345" i="3"/>
  <c r="E341" i="3"/>
  <c r="E337" i="3"/>
  <c r="E333" i="3"/>
  <c r="E571" i="3"/>
  <c r="E567" i="3"/>
  <c r="E563" i="3"/>
  <c r="E559" i="3"/>
  <c r="E555" i="3"/>
  <c r="E551" i="3"/>
  <c r="E547" i="3"/>
  <c r="E543" i="3"/>
  <c r="E539" i="3"/>
  <c r="E535" i="3"/>
  <c r="E531" i="3"/>
  <c r="E527" i="3"/>
  <c r="E523" i="3"/>
  <c r="E519" i="3"/>
  <c r="E515" i="3"/>
  <c r="E511" i="3"/>
  <c r="E507" i="3"/>
  <c r="E503" i="3"/>
  <c r="E499" i="3"/>
  <c r="E495" i="3"/>
  <c r="E491" i="3"/>
  <c r="E487" i="3"/>
  <c r="E483" i="3"/>
  <c r="E479" i="3"/>
  <c r="E475" i="3"/>
  <c r="E471" i="3"/>
  <c r="E467" i="3"/>
  <c r="E463" i="3"/>
  <c r="E459" i="3"/>
  <c r="E455" i="3"/>
  <c r="E451" i="3"/>
  <c r="E447" i="3"/>
  <c r="E443" i="3"/>
  <c r="E439" i="3"/>
  <c r="E435" i="3"/>
  <c r="E431" i="3"/>
  <c r="E427" i="3"/>
  <c r="E423" i="3"/>
  <c r="E419" i="3"/>
  <c r="E415" i="3"/>
  <c r="E411" i="3"/>
  <c r="E407" i="3"/>
  <c r="E403" i="3"/>
  <c r="E399" i="3"/>
  <c r="E395" i="3"/>
  <c r="E391" i="3"/>
  <c r="E387" i="3"/>
  <c r="E383" i="3"/>
  <c r="E379" i="3"/>
  <c r="E375" i="3"/>
  <c r="E371" i="3"/>
  <c r="E367" i="3"/>
  <c r="E363" i="3"/>
  <c r="E359" i="3"/>
  <c r="E355" i="3"/>
  <c r="E351" i="3"/>
  <c r="E347" i="3"/>
  <c r="E343" i="3"/>
  <c r="E339" i="3"/>
  <c r="E335" i="3"/>
  <c r="F330" i="3"/>
  <c r="F322" i="3"/>
  <c r="F314" i="3"/>
  <c r="F306" i="3"/>
  <c r="F298" i="3"/>
  <c r="F290" i="3"/>
  <c r="F282" i="3"/>
  <c r="F274" i="3"/>
  <c r="F266" i="3"/>
  <c r="F258" i="3"/>
  <c r="F250" i="3"/>
  <c r="F242" i="3"/>
  <c r="F234" i="3"/>
  <c r="F226" i="3"/>
  <c r="F218" i="3"/>
  <c r="F210" i="3"/>
  <c r="F202" i="3"/>
  <c r="F194" i="3"/>
  <c r="F186" i="3"/>
  <c r="F178" i="3"/>
  <c r="F170" i="3"/>
  <c r="F162" i="3"/>
  <c r="F154" i="3"/>
  <c r="F146" i="3"/>
  <c r="F138" i="3"/>
  <c r="F130" i="3"/>
  <c r="F122" i="3"/>
  <c r="F114" i="3"/>
  <c r="F106" i="3"/>
  <c r="F98" i="3"/>
  <c r="F90" i="3"/>
  <c r="F78" i="3"/>
  <c r="F70" i="3"/>
  <c r="F62" i="3"/>
  <c r="F54" i="3"/>
  <c r="F46" i="3"/>
  <c r="F332" i="3"/>
  <c r="F328" i="3"/>
  <c r="F324" i="3"/>
  <c r="F320" i="3"/>
  <c r="F316" i="3"/>
  <c r="F312" i="3"/>
  <c r="F308" i="3"/>
  <c r="F304" i="3"/>
  <c r="F300" i="3"/>
  <c r="F296" i="3"/>
  <c r="F292" i="3"/>
  <c r="F288" i="3"/>
  <c r="F284" i="3"/>
  <c r="F280" i="3"/>
  <c r="F276" i="3"/>
  <c r="F272" i="3"/>
  <c r="F268" i="3"/>
  <c r="F264" i="3"/>
  <c r="F260" i="3"/>
  <c r="F256" i="3"/>
  <c r="F252" i="3"/>
  <c r="F248" i="3"/>
  <c r="F244" i="3"/>
  <c r="F240" i="3"/>
  <c r="F236" i="3"/>
  <c r="F232" i="3"/>
  <c r="F228" i="3"/>
  <c r="F224" i="3"/>
  <c r="F220" i="3"/>
  <c r="F216" i="3"/>
  <c r="F212" i="3"/>
  <c r="F208" i="3"/>
  <c r="F204" i="3"/>
  <c r="F200" i="3"/>
  <c r="F196" i="3"/>
  <c r="F192" i="3"/>
  <c r="F188" i="3"/>
  <c r="F184" i="3"/>
  <c r="F180" i="3"/>
  <c r="F176" i="3"/>
  <c r="F172" i="3"/>
  <c r="F168" i="3"/>
  <c r="F164" i="3"/>
  <c r="F160" i="3"/>
  <c r="F156" i="3"/>
  <c r="F152" i="3"/>
  <c r="F148" i="3"/>
  <c r="F144" i="3"/>
  <c r="F140" i="3"/>
  <c r="F136" i="3"/>
  <c r="F132" i="3"/>
  <c r="F128" i="3"/>
  <c r="F124" i="3"/>
  <c r="F120" i="3"/>
  <c r="F116" i="3"/>
  <c r="F112" i="3"/>
  <c r="F108" i="3"/>
  <c r="F104" i="3"/>
  <c r="F100" i="3"/>
  <c r="F96" i="3"/>
  <c r="F92" i="3"/>
  <c r="F88" i="3"/>
  <c r="F84" i="3"/>
  <c r="F80" i="3"/>
  <c r="F76" i="3"/>
  <c r="F72" i="3"/>
  <c r="F68" i="3"/>
  <c r="F64" i="3"/>
  <c r="F60" i="3"/>
  <c r="F56" i="3"/>
  <c r="F52" i="3"/>
  <c r="F48" i="3"/>
  <c r="F44" i="3"/>
  <c r="F40" i="3"/>
  <c r="F36" i="3"/>
  <c r="F32" i="3"/>
  <c r="F28" i="3"/>
  <c r="F326" i="3"/>
  <c r="F318" i="3"/>
  <c r="F310" i="3"/>
  <c r="F302" i="3"/>
  <c r="F294" i="3"/>
  <c r="F286" i="3"/>
  <c r="F278" i="3"/>
  <c r="F270" i="3"/>
  <c r="F262" i="3"/>
  <c r="F254" i="3"/>
  <c r="F246" i="3"/>
  <c r="F238" i="3"/>
  <c r="F230" i="3"/>
  <c r="F222" i="3"/>
  <c r="F214" i="3"/>
  <c r="F206" i="3"/>
  <c r="F198" i="3"/>
  <c r="F190" i="3"/>
  <c r="F182" i="3"/>
  <c r="F174" i="3"/>
  <c r="F166" i="3"/>
  <c r="F158" i="3"/>
  <c r="F150" i="3"/>
  <c r="F142" i="3"/>
  <c r="F134" i="3"/>
  <c r="F126" i="3"/>
  <c r="F118" i="3"/>
  <c r="F110" i="3"/>
  <c r="F102" i="3"/>
  <c r="F94" i="3"/>
  <c r="F86" i="3"/>
  <c r="F82" i="3"/>
  <c r="F74" i="3"/>
  <c r="F66" i="3"/>
  <c r="F58" i="3"/>
  <c r="F50" i="3"/>
  <c r="F42" i="3"/>
  <c r="F38" i="3"/>
  <c r="F34" i="3"/>
  <c r="F30" i="3"/>
  <c r="F329" i="3"/>
  <c r="F325" i="3"/>
  <c r="F321" i="3"/>
  <c r="F317" i="3"/>
  <c r="F313" i="3"/>
  <c r="F309" i="3"/>
  <c r="F305" i="3"/>
  <c r="F301" i="3"/>
  <c r="F297" i="3"/>
  <c r="F293" i="3"/>
  <c r="F289" i="3"/>
  <c r="F285" i="3"/>
  <c r="F281" i="3"/>
  <c r="F277" i="3"/>
  <c r="F273" i="3"/>
  <c r="F269" i="3"/>
  <c r="F265" i="3"/>
  <c r="F261" i="3"/>
  <c r="F257" i="3"/>
  <c r="F253" i="3"/>
  <c r="F249" i="3"/>
  <c r="F245" i="3"/>
  <c r="F241" i="3"/>
  <c r="F237" i="3"/>
  <c r="F233" i="3"/>
  <c r="F229" i="3"/>
  <c r="F225" i="3"/>
  <c r="F221" i="3"/>
  <c r="F217" i="3"/>
  <c r="F213" i="3"/>
  <c r="F209" i="3"/>
  <c r="F205" i="3"/>
  <c r="F201" i="3"/>
  <c r="F197" i="3"/>
  <c r="F193" i="3"/>
  <c r="F189" i="3"/>
  <c r="F185" i="3"/>
  <c r="F181" i="3"/>
  <c r="F177" i="3"/>
  <c r="F173" i="3"/>
  <c r="F169" i="3"/>
  <c r="F165" i="3"/>
  <c r="F161" i="3"/>
  <c r="F157" i="3"/>
  <c r="F153" i="3"/>
  <c r="F149" i="3"/>
  <c r="F145" i="3"/>
  <c r="F141" i="3"/>
  <c r="F137" i="3"/>
  <c r="F133" i="3"/>
  <c r="F129" i="3"/>
  <c r="F125" i="3"/>
  <c r="F121" i="3"/>
  <c r="F117" i="3"/>
  <c r="F113" i="3"/>
  <c r="F109" i="3"/>
  <c r="F105" i="3"/>
  <c r="F101" i="3"/>
  <c r="F97" i="3"/>
  <c r="F93" i="3"/>
  <c r="F89" i="3"/>
  <c r="F85" i="3"/>
  <c r="F81" i="3"/>
  <c r="F77" i="3"/>
  <c r="F73" i="3"/>
  <c r="F69" i="3"/>
  <c r="F65" i="3"/>
  <c r="F61" i="3"/>
  <c r="F57" i="3"/>
  <c r="F53" i="3"/>
  <c r="F49" i="3"/>
  <c r="F45" i="3"/>
  <c r="F41" i="3"/>
  <c r="F37" i="3"/>
  <c r="F33" i="3"/>
  <c r="F29" i="3"/>
  <c r="E572" i="3"/>
  <c r="E568" i="3"/>
  <c r="E564" i="3"/>
  <c r="E560" i="3"/>
  <c r="E556" i="3"/>
  <c r="E552" i="3"/>
  <c r="E548" i="3"/>
  <c r="E544" i="3"/>
  <c r="E540" i="3"/>
  <c r="E536" i="3"/>
  <c r="E532" i="3"/>
  <c r="E528" i="3"/>
  <c r="E524" i="3"/>
  <c r="E520" i="3"/>
  <c r="E516" i="3"/>
  <c r="E512" i="3"/>
  <c r="E508" i="3"/>
  <c r="E504" i="3"/>
  <c r="E500" i="3"/>
  <c r="E496" i="3"/>
  <c r="E492" i="3"/>
  <c r="E488" i="3"/>
  <c r="E484" i="3"/>
  <c r="E480" i="3"/>
  <c r="E476" i="3"/>
  <c r="E472" i="3"/>
  <c r="E468" i="3"/>
  <c r="E464" i="3"/>
  <c r="E460" i="3"/>
  <c r="E456" i="3"/>
  <c r="E452" i="3"/>
  <c r="E448" i="3"/>
  <c r="E444" i="3"/>
  <c r="E440" i="3"/>
  <c r="E436" i="3"/>
  <c r="E432" i="3"/>
  <c r="E428" i="3"/>
  <c r="E424" i="3"/>
  <c r="E420" i="3"/>
  <c r="E416" i="3"/>
  <c r="E412" i="3"/>
  <c r="E408" i="3"/>
  <c r="E404" i="3"/>
  <c r="E400" i="3"/>
  <c r="E396" i="3"/>
  <c r="E392" i="3"/>
  <c r="E388" i="3"/>
  <c r="E384" i="3"/>
  <c r="E380" i="3"/>
  <c r="E376" i="3"/>
  <c r="E372" i="3"/>
  <c r="E368" i="3"/>
  <c r="E364" i="3"/>
  <c r="E360" i="3"/>
  <c r="E356" i="3"/>
  <c r="E352" i="3"/>
  <c r="E348" i="3"/>
  <c r="E344" i="3"/>
  <c r="E340" i="3"/>
  <c r="E336" i="3"/>
  <c r="E332" i="3"/>
  <c r="F331" i="3"/>
  <c r="F327" i="3"/>
  <c r="F323" i="3"/>
  <c r="F319" i="3"/>
  <c r="F315" i="3"/>
  <c r="F311" i="3"/>
  <c r="F307" i="3"/>
  <c r="F303" i="3"/>
  <c r="F299" i="3"/>
  <c r="F295" i="3"/>
  <c r="F291" i="3"/>
  <c r="F287" i="3"/>
  <c r="F283" i="3"/>
  <c r="F279" i="3"/>
  <c r="F275" i="3"/>
  <c r="F271" i="3"/>
  <c r="F267" i="3"/>
  <c r="F263" i="3"/>
  <c r="F259" i="3"/>
  <c r="F255" i="3"/>
  <c r="F251" i="3"/>
  <c r="F247" i="3"/>
  <c r="F243" i="3"/>
  <c r="F239" i="3"/>
  <c r="F235" i="3"/>
  <c r="F231" i="3"/>
  <c r="F227" i="3"/>
  <c r="F223" i="3"/>
  <c r="F219" i="3"/>
  <c r="F215" i="3"/>
  <c r="F211" i="3"/>
  <c r="F207" i="3"/>
  <c r="F203" i="3"/>
  <c r="F199" i="3"/>
  <c r="F195" i="3"/>
  <c r="F191" i="3"/>
  <c r="F187" i="3"/>
  <c r="F183" i="3"/>
  <c r="F179" i="3"/>
  <c r="F175" i="3"/>
  <c r="F171" i="3"/>
  <c r="F167" i="3"/>
  <c r="F163" i="3"/>
  <c r="F159" i="3"/>
  <c r="F155" i="3"/>
  <c r="F151" i="3"/>
  <c r="F147" i="3"/>
  <c r="F143" i="3"/>
  <c r="F139" i="3"/>
  <c r="F135" i="3"/>
  <c r="F131" i="3"/>
  <c r="F127" i="3"/>
  <c r="F123" i="3"/>
  <c r="F119" i="3"/>
  <c r="F115" i="3"/>
  <c r="F111" i="3"/>
  <c r="F107" i="3"/>
  <c r="F103" i="3"/>
  <c r="F99" i="3"/>
  <c r="F95" i="3"/>
  <c r="F91" i="3"/>
  <c r="F87" i="3"/>
  <c r="F83" i="3"/>
  <c r="F79" i="3"/>
  <c r="F75" i="3"/>
  <c r="F71" i="3"/>
  <c r="F67" i="3"/>
  <c r="F63" i="3"/>
  <c r="F59" i="3"/>
  <c r="F55" i="3"/>
  <c r="F51" i="3"/>
  <c r="F47" i="3"/>
  <c r="F43" i="3"/>
  <c r="F39" i="3"/>
  <c r="F35" i="3"/>
  <c r="F31" i="3"/>
  <c r="F27" i="3"/>
  <c r="E570" i="3"/>
  <c r="E566" i="3"/>
  <c r="E562" i="3"/>
  <c r="E558" i="3"/>
  <c r="G568" i="3" s="1"/>
  <c r="E554" i="3"/>
  <c r="E550" i="3"/>
  <c r="E546" i="3"/>
  <c r="E542" i="3"/>
  <c r="G552" i="3" s="1"/>
  <c r="E538" i="3"/>
  <c r="E534" i="3"/>
  <c r="E530" i="3"/>
  <c r="E526" i="3"/>
  <c r="G536" i="3" s="1"/>
  <c r="E522" i="3"/>
  <c r="E518" i="3"/>
  <c r="E514" i="3"/>
  <c r="E510" i="3"/>
  <c r="G520" i="3" s="1"/>
  <c r="E506" i="3"/>
  <c r="E502" i="3"/>
  <c r="E498" i="3"/>
  <c r="E494" i="3"/>
  <c r="G504" i="3" s="1"/>
  <c r="E490" i="3"/>
  <c r="E486" i="3"/>
  <c r="E482" i="3"/>
  <c r="E478" i="3"/>
  <c r="G488" i="3" s="1"/>
  <c r="E474" i="3"/>
  <c r="E470" i="3"/>
  <c r="E466" i="3"/>
  <c r="E462" i="3"/>
  <c r="G472" i="3" s="1"/>
  <c r="E458" i="3"/>
  <c r="E454" i="3"/>
  <c r="E450" i="3"/>
  <c r="E446" i="3"/>
  <c r="G456" i="3" s="1"/>
  <c r="E442" i="3"/>
  <c r="E438" i="3"/>
  <c r="E434" i="3"/>
  <c r="E430" i="3"/>
  <c r="G440" i="3" s="1"/>
  <c r="E426" i="3"/>
  <c r="E422" i="3"/>
  <c r="E418" i="3"/>
  <c r="E414" i="3"/>
  <c r="G424" i="3" s="1"/>
  <c r="E410" i="3"/>
  <c r="E406" i="3"/>
  <c r="E402" i="3"/>
  <c r="E398" i="3"/>
  <c r="G408" i="3" s="1"/>
  <c r="E394" i="3"/>
  <c r="E390" i="3"/>
  <c r="E386" i="3"/>
  <c r="E382" i="3"/>
  <c r="G392" i="3" s="1"/>
  <c r="E378" i="3"/>
  <c r="E374" i="3"/>
  <c r="E370" i="3"/>
  <c r="E366" i="3"/>
  <c r="G376" i="3" s="1"/>
  <c r="E362" i="3"/>
  <c r="E358" i="3"/>
  <c r="E354" i="3"/>
  <c r="E350" i="3"/>
  <c r="G360" i="3" s="1"/>
  <c r="E346" i="3"/>
  <c r="E342" i="3"/>
  <c r="E338" i="3"/>
  <c r="E334" i="3"/>
  <c r="G344" i="3" s="1"/>
  <c r="G354" i="3" l="1"/>
  <c r="G370" i="3"/>
  <c r="G402" i="3"/>
  <c r="G450" i="3"/>
  <c r="G498" i="3"/>
  <c r="G530" i="3"/>
  <c r="G380" i="3"/>
  <c r="G428" i="3"/>
  <c r="G476" i="3"/>
  <c r="G508" i="3"/>
  <c r="G556" i="3"/>
  <c r="G342" i="3"/>
  <c r="G336" i="3"/>
  <c r="G339" i="3"/>
  <c r="G340" i="3"/>
  <c r="G333" i="3"/>
  <c r="G338" i="3"/>
  <c r="G335" i="3"/>
  <c r="G334" i="3"/>
  <c r="G341" i="3"/>
  <c r="G337" i="3"/>
  <c r="G390" i="3"/>
  <c r="G438" i="3"/>
  <c r="G470" i="3"/>
  <c r="G518" i="3"/>
  <c r="G566" i="3"/>
  <c r="G353" i="3"/>
  <c r="G369" i="3"/>
  <c r="G385" i="3"/>
  <c r="G418" i="3"/>
  <c r="G466" i="3"/>
  <c r="G514" i="3"/>
  <c r="G562" i="3"/>
  <c r="G364" i="3"/>
  <c r="G412" i="3"/>
  <c r="G460" i="3"/>
  <c r="G492" i="3"/>
  <c r="G540" i="3"/>
  <c r="G358" i="3"/>
  <c r="G406" i="3"/>
  <c r="G454" i="3"/>
  <c r="G502" i="3"/>
  <c r="G550" i="3"/>
  <c r="G386" i="3"/>
  <c r="G434" i="3"/>
  <c r="G482" i="3"/>
  <c r="G546" i="3"/>
  <c r="G348" i="3"/>
  <c r="G396" i="3"/>
  <c r="G444" i="3"/>
  <c r="G524" i="3"/>
  <c r="G572" i="3"/>
  <c r="G374" i="3"/>
  <c r="G422" i="3"/>
  <c r="G486" i="3"/>
  <c r="G534" i="3"/>
  <c r="G356" i="3"/>
  <c r="G372" i="3"/>
  <c r="G388" i="3"/>
  <c r="G404" i="3"/>
  <c r="G420" i="3"/>
  <c r="G401" i="3"/>
  <c r="G417" i="3"/>
  <c r="G433" i="3"/>
  <c r="G449" i="3"/>
  <c r="G465" i="3"/>
  <c r="G481" i="3"/>
  <c r="G497" i="3"/>
  <c r="G513" i="3"/>
  <c r="G529" i="3"/>
  <c r="G545" i="3"/>
  <c r="G561" i="3"/>
  <c r="G351" i="3"/>
  <c r="G367" i="3"/>
  <c r="G383" i="3"/>
  <c r="G399" i="3"/>
  <c r="G415" i="3"/>
  <c r="G431" i="3"/>
  <c r="G447" i="3"/>
  <c r="G463" i="3"/>
  <c r="G479" i="3"/>
  <c r="G495" i="3"/>
  <c r="G511" i="3"/>
  <c r="G527" i="3"/>
  <c r="G543" i="3"/>
  <c r="G559" i="3"/>
  <c r="G352" i="3"/>
  <c r="G368" i="3"/>
  <c r="G384" i="3"/>
  <c r="G400" i="3"/>
  <c r="G416" i="3"/>
  <c r="G432" i="3"/>
  <c r="G448" i="3"/>
  <c r="G464" i="3"/>
  <c r="G480" i="3"/>
  <c r="G496" i="3"/>
  <c r="G512" i="3"/>
  <c r="G528" i="3"/>
  <c r="G544" i="3"/>
  <c r="G560" i="3"/>
  <c r="G346" i="3"/>
  <c r="G362" i="3"/>
  <c r="G378" i="3"/>
  <c r="G394" i="3"/>
  <c r="G410" i="3"/>
  <c r="G426" i="3"/>
  <c r="G442" i="3"/>
  <c r="G458" i="3"/>
  <c r="G474" i="3"/>
  <c r="G490" i="3"/>
  <c r="G506" i="3"/>
  <c r="G522" i="3"/>
  <c r="G538" i="3"/>
  <c r="G554" i="3"/>
  <c r="G570" i="3"/>
  <c r="G357" i="3"/>
  <c r="G373" i="3"/>
  <c r="G389" i="3"/>
  <c r="G405" i="3"/>
  <c r="G421" i="3"/>
  <c r="G437" i="3"/>
  <c r="G453" i="3"/>
  <c r="G469" i="3"/>
  <c r="G485" i="3"/>
  <c r="G501" i="3"/>
  <c r="G517" i="3"/>
  <c r="G533" i="3"/>
  <c r="G549" i="3"/>
  <c r="G565" i="3"/>
  <c r="G355" i="3"/>
  <c r="G371" i="3"/>
  <c r="G387" i="3"/>
  <c r="G403" i="3"/>
  <c r="G419" i="3"/>
  <c r="G435" i="3"/>
  <c r="G451" i="3"/>
  <c r="G467" i="3"/>
  <c r="G483" i="3"/>
  <c r="G499" i="3"/>
  <c r="G515" i="3"/>
  <c r="G531" i="3"/>
  <c r="G547" i="3"/>
  <c r="G563" i="3"/>
  <c r="G436" i="3"/>
  <c r="G452" i="3"/>
  <c r="G468" i="3"/>
  <c r="G484" i="3"/>
  <c r="G500" i="3"/>
  <c r="G516" i="3"/>
  <c r="G532" i="3"/>
  <c r="G548" i="3"/>
  <c r="G564" i="3"/>
  <c r="G350" i="3"/>
  <c r="G366" i="3"/>
  <c r="G382" i="3"/>
  <c r="G398" i="3"/>
  <c r="G414" i="3"/>
  <c r="G430" i="3"/>
  <c r="G446" i="3"/>
  <c r="G462" i="3"/>
  <c r="G478" i="3"/>
  <c r="G494" i="3"/>
  <c r="G510" i="3"/>
  <c r="G526" i="3"/>
  <c r="G542" i="3"/>
  <c r="G558" i="3"/>
  <c r="G345" i="3"/>
  <c r="G361" i="3"/>
  <c r="G377" i="3"/>
  <c r="G393" i="3"/>
  <c r="G409" i="3"/>
  <c r="G425" i="3"/>
  <c r="G441" i="3"/>
  <c r="G457" i="3"/>
  <c r="G473" i="3"/>
  <c r="G489" i="3"/>
  <c r="G505" i="3"/>
  <c r="G521" i="3"/>
  <c r="G537" i="3"/>
  <c r="G553" i="3"/>
  <c r="G569" i="3"/>
  <c r="G343" i="3"/>
  <c r="G359" i="3"/>
  <c r="G375" i="3"/>
  <c r="G391" i="3"/>
  <c r="G407" i="3"/>
  <c r="G423" i="3"/>
  <c r="G439" i="3"/>
  <c r="G455" i="3"/>
  <c r="G471" i="3"/>
  <c r="G487" i="3"/>
  <c r="G503" i="3"/>
  <c r="G519" i="3"/>
  <c r="G535" i="3"/>
  <c r="G551" i="3"/>
  <c r="G567" i="3"/>
  <c r="G349" i="3"/>
  <c r="G365" i="3"/>
  <c r="G381" i="3"/>
  <c r="G397" i="3"/>
  <c r="G413" i="3"/>
  <c r="G429" i="3"/>
  <c r="G445" i="3"/>
  <c r="G461" i="3"/>
  <c r="G477" i="3"/>
  <c r="G493" i="3"/>
  <c r="G509" i="3"/>
  <c r="G525" i="3"/>
  <c r="G541" i="3"/>
  <c r="G557" i="3"/>
  <c r="G347" i="3"/>
  <c r="G363" i="3"/>
  <c r="G379" i="3"/>
  <c r="G395" i="3"/>
  <c r="G411" i="3"/>
  <c r="G427" i="3"/>
  <c r="G443" i="3"/>
  <c r="G459" i="3"/>
  <c r="G475" i="3"/>
  <c r="G491" i="3"/>
  <c r="G507" i="3"/>
  <c r="G523" i="3"/>
  <c r="G539" i="3"/>
  <c r="G555" i="3"/>
  <c r="G571" i="3"/>
  <c r="F336" i="3"/>
  <c r="F334" i="3"/>
  <c r="F340" i="3"/>
  <c r="F359" i="3"/>
  <c r="F375" i="3"/>
  <c r="F391" i="3"/>
  <c r="F407" i="3"/>
  <c r="F421" i="3"/>
  <c r="F437" i="3"/>
  <c r="F453" i="3"/>
  <c r="F469" i="3"/>
  <c r="F485" i="3"/>
  <c r="F501" i="3"/>
  <c r="F517" i="3"/>
  <c r="F533" i="3"/>
  <c r="F549" i="3"/>
  <c r="F565" i="3"/>
  <c r="F333" i="3"/>
  <c r="H332" i="3"/>
  <c r="I332" i="3" s="1"/>
  <c r="F372" i="3"/>
  <c r="F420" i="3"/>
  <c r="F452" i="3"/>
  <c r="F484" i="3"/>
  <c r="F500" i="3"/>
  <c r="F532" i="3"/>
  <c r="F548" i="3"/>
  <c r="F564" i="3"/>
  <c r="F354" i="3"/>
  <c r="F370" i="3"/>
  <c r="F386" i="3"/>
  <c r="F402" i="3"/>
  <c r="F418" i="3"/>
  <c r="F434" i="3"/>
  <c r="F450" i="3"/>
  <c r="F466" i="3"/>
  <c r="F482" i="3"/>
  <c r="F498" i="3"/>
  <c r="F514" i="3"/>
  <c r="F530" i="3"/>
  <c r="F546" i="3"/>
  <c r="F562" i="3"/>
  <c r="F337" i="3"/>
  <c r="F343" i="3"/>
  <c r="F351" i="3"/>
  <c r="F367" i="3"/>
  <c r="F383" i="3"/>
  <c r="F399" i="3"/>
  <c r="F415" i="3"/>
  <c r="F423" i="3"/>
  <c r="F431" i="3"/>
  <c r="F439" i="3"/>
  <c r="F447" i="3"/>
  <c r="F455" i="3"/>
  <c r="F463" i="3"/>
  <c r="F471" i="3"/>
  <c r="F479" i="3"/>
  <c r="F487" i="3"/>
  <c r="F495" i="3"/>
  <c r="F503" i="3"/>
  <c r="F511" i="3"/>
  <c r="F519" i="3"/>
  <c r="F527" i="3"/>
  <c r="F535" i="3"/>
  <c r="F543" i="3"/>
  <c r="F551" i="3"/>
  <c r="F559" i="3"/>
  <c r="F567" i="3"/>
  <c r="F429" i="3"/>
  <c r="F445" i="3"/>
  <c r="F461" i="3"/>
  <c r="F477" i="3"/>
  <c r="F493" i="3"/>
  <c r="F509" i="3"/>
  <c r="F525" i="3"/>
  <c r="F541" i="3"/>
  <c r="F557" i="3"/>
  <c r="F344" i="3"/>
  <c r="F360" i="3"/>
  <c r="F376" i="3"/>
  <c r="F392" i="3"/>
  <c r="F408" i="3"/>
  <c r="F424" i="3"/>
  <c r="F440" i="3"/>
  <c r="F456" i="3"/>
  <c r="F472" i="3"/>
  <c r="F488" i="3"/>
  <c r="F504" i="3"/>
  <c r="F520" i="3"/>
  <c r="F536" i="3"/>
  <c r="F552" i="3"/>
  <c r="F568" i="3"/>
  <c r="F339" i="3"/>
  <c r="F349" i="3"/>
  <c r="F357" i="3"/>
  <c r="F365" i="3"/>
  <c r="F373" i="3"/>
  <c r="F381" i="3"/>
  <c r="F389" i="3"/>
  <c r="F397" i="3"/>
  <c r="F405" i="3"/>
  <c r="F413" i="3"/>
  <c r="F342" i="3"/>
  <c r="F358" i="3"/>
  <c r="F374" i="3"/>
  <c r="F390" i="3"/>
  <c r="F406" i="3"/>
  <c r="F422" i="3"/>
  <c r="F438" i="3"/>
  <c r="F454" i="3"/>
  <c r="F470" i="3"/>
  <c r="F486" i="3"/>
  <c r="F502" i="3"/>
  <c r="F518" i="3"/>
  <c r="F534" i="3"/>
  <c r="F550" i="3"/>
  <c r="F566" i="3"/>
  <c r="F356" i="3"/>
  <c r="F388" i="3"/>
  <c r="F404" i="3"/>
  <c r="F436" i="3"/>
  <c r="F468" i="3"/>
  <c r="F516" i="3"/>
  <c r="F348" i="3"/>
  <c r="F364" i="3"/>
  <c r="F380" i="3"/>
  <c r="F396" i="3"/>
  <c r="F412" i="3"/>
  <c r="F428" i="3"/>
  <c r="F444" i="3"/>
  <c r="F460" i="3"/>
  <c r="F476" i="3"/>
  <c r="F492" i="3"/>
  <c r="F508" i="3"/>
  <c r="F524" i="3"/>
  <c r="F540" i="3"/>
  <c r="F556" i="3"/>
  <c r="F572" i="3"/>
  <c r="F346" i="3"/>
  <c r="F362" i="3"/>
  <c r="F378" i="3"/>
  <c r="F394" i="3"/>
  <c r="F410" i="3"/>
  <c r="F426" i="3"/>
  <c r="F442" i="3"/>
  <c r="F458" i="3"/>
  <c r="F474" i="3"/>
  <c r="F490" i="3"/>
  <c r="F506" i="3"/>
  <c r="F522" i="3"/>
  <c r="F538" i="3"/>
  <c r="F554" i="3"/>
  <c r="F570" i="3"/>
  <c r="F341" i="3"/>
  <c r="F347" i="3"/>
  <c r="F355" i="3"/>
  <c r="F363" i="3"/>
  <c r="F371" i="3"/>
  <c r="F379" i="3"/>
  <c r="F387" i="3"/>
  <c r="F395" i="3"/>
  <c r="F403" i="3"/>
  <c r="F411" i="3"/>
  <c r="F419" i="3"/>
  <c r="F427" i="3"/>
  <c r="F435" i="3"/>
  <c r="F443" i="3"/>
  <c r="F451" i="3"/>
  <c r="F459" i="3"/>
  <c r="F467" i="3"/>
  <c r="F475" i="3"/>
  <c r="F483" i="3"/>
  <c r="F491" i="3"/>
  <c r="F499" i="3"/>
  <c r="F507" i="3"/>
  <c r="F515" i="3"/>
  <c r="F523" i="3"/>
  <c r="F531" i="3"/>
  <c r="F539" i="3"/>
  <c r="F547" i="3"/>
  <c r="F555" i="3"/>
  <c r="F563" i="3"/>
  <c r="F571" i="3"/>
  <c r="F425" i="3"/>
  <c r="F433" i="3"/>
  <c r="F441" i="3"/>
  <c r="F449" i="3"/>
  <c r="F457" i="3"/>
  <c r="F465" i="3"/>
  <c r="F473" i="3"/>
  <c r="F481" i="3"/>
  <c r="F489" i="3"/>
  <c r="F497" i="3"/>
  <c r="F505" i="3"/>
  <c r="F513" i="3"/>
  <c r="F521" i="3"/>
  <c r="F529" i="3"/>
  <c r="F537" i="3"/>
  <c r="F545" i="3"/>
  <c r="F553" i="3"/>
  <c r="F561" i="3"/>
  <c r="F569" i="3"/>
  <c r="F338" i="3"/>
  <c r="F352" i="3"/>
  <c r="F368" i="3"/>
  <c r="F384" i="3"/>
  <c r="F400" i="3"/>
  <c r="F416" i="3"/>
  <c r="F432" i="3"/>
  <c r="F448" i="3"/>
  <c r="F464" i="3"/>
  <c r="F480" i="3"/>
  <c r="F496" i="3"/>
  <c r="F512" i="3"/>
  <c r="F528" i="3"/>
  <c r="F544" i="3"/>
  <c r="F560" i="3"/>
  <c r="F335" i="3"/>
  <c r="F345" i="3"/>
  <c r="F353" i="3"/>
  <c r="F361" i="3"/>
  <c r="F369" i="3"/>
  <c r="F377" i="3"/>
  <c r="F385" i="3"/>
  <c r="F393" i="3"/>
  <c r="H393" i="3" s="1"/>
  <c r="I393" i="3" s="1"/>
  <c r="F401" i="3"/>
  <c r="F409" i="3"/>
  <c r="F417" i="3"/>
  <c r="F350" i="3"/>
  <c r="F366" i="3"/>
  <c r="F382" i="3"/>
  <c r="F398" i="3"/>
  <c r="F414" i="3"/>
  <c r="F430" i="3"/>
  <c r="F446" i="3"/>
  <c r="F462" i="3"/>
  <c r="F478" i="3"/>
  <c r="F494" i="3"/>
  <c r="F510" i="3"/>
  <c r="F526" i="3"/>
  <c r="F542" i="3"/>
  <c r="F558" i="3"/>
  <c r="P17" i="4"/>
  <c r="Q17" i="4" s="1"/>
  <c r="S18" i="4" s="1"/>
  <c r="P321" i="4"/>
  <c r="Q321" i="4" s="1"/>
  <c r="S322" i="4" s="1"/>
  <c r="P309" i="4"/>
  <c r="Q309" i="4" s="1"/>
  <c r="S310" i="4" s="1"/>
  <c r="P293" i="4"/>
  <c r="Q293" i="4" s="1"/>
  <c r="S294" i="4" s="1"/>
  <c r="P270" i="4"/>
  <c r="Q270" i="4" s="1"/>
  <c r="P253" i="4"/>
  <c r="Q253" i="4" s="1"/>
  <c r="S254" i="4" s="1"/>
  <c r="P229" i="4"/>
  <c r="Q229" i="4" s="1"/>
  <c r="P199" i="4"/>
  <c r="Q199" i="4" s="1"/>
  <c r="S200" i="4" s="1"/>
  <c r="P176" i="4"/>
  <c r="Q176" i="4" s="1"/>
  <c r="S177" i="4" s="1"/>
  <c r="P144" i="4"/>
  <c r="Q144" i="4" s="1"/>
  <c r="S145" i="4" s="1"/>
  <c r="P113" i="4"/>
  <c r="Q113" i="4" s="1"/>
  <c r="S114" i="4" s="1"/>
  <c r="P91" i="4"/>
  <c r="Q91" i="4" s="1"/>
  <c r="S92" i="4" s="1"/>
  <c r="P59" i="4"/>
  <c r="Q59" i="4" s="1"/>
  <c r="S60" i="4" s="1"/>
  <c r="P28" i="4"/>
  <c r="Q28" i="4" s="1"/>
  <c r="S29" i="4" s="1"/>
  <c r="P320" i="4"/>
  <c r="Q320" i="4" s="1"/>
  <c r="S321" i="4" s="1"/>
  <c r="P304" i="4"/>
  <c r="Q304" i="4" s="1"/>
  <c r="S305" i="4" s="1"/>
  <c r="P286" i="4"/>
  <c r="Q286" i="4" s="1"/>
  <c r="P269" i="4"/>
  <c r="Q269" i="4" s="1"/>
  <c r="S270" i="4" s="1"/>
  <c r="P245" i="4"/>
  <c r="Q245" i="4" s="1"/>
  <c r="S246" i="4" s="1"/>
  <c r="P220" i="4"/>
  <c r="Q220" i="4" s="1"/>
  <c r="S221" i="4" s="1"/>
  <c r="P197" i="4"/>
  <c r="Q197" i="4" s="1"/>
  <c r="S198" i="4" s="1"/>
  <c r="P165" i="4"/>
  <c r="Q165" i="4" s="1"/>
  <c r="P135" i="4"/>
  <c r="Q135" i="4" s="1"/>
  <c r="S136" i="4" s="1"/>
  <c r="P112" i="4"/>
  <c r="Q112" i="4" s="1"/>
  <c r="S113" i="4" s="1"/>
  <c r="P80" i="4"/>
  <c r="Q80" i="4" s="1"/>
  <c r="S81" i="4" s="1"/>
  <c r="P49" i="4"/>
  <c r="Q49" i="4" s="1"/>
  <c r="S50" i="4" s="1"/>
  <c r="P27" i="4"/>
  <c r="Q27" i="4" s="1"/>
  <c r="S28" i="4" s="1"/>
  <c r="P330" i="4"/>
  <c r="Q330" i="4" s="1"/>
  <c r="P314" i="4"/>
  <c r="Q314" i="4" s="1"/>
  <c r="S315" i="4" s="1"/>
  <c r="P300" i="4"/>
  <c r="Q300" i="4" s="1"/>
  <c r="S301" i="4" s="1"/>
  <c r="P285" i="4"/>
  <c r="Q285" i="4" s="1"/>
  <c r="S286" i="4" s="1"/>
  <c r="P261" i="4"/>
  <c r="Q261" i="4" s="1"/>
  <c r="S262" i="4" s="1"/>
  <c r="P238" i="4"/>
  <c r="Q238" i="4" s="1"/>
  <c r="P219" i="4"/>
  <c r="Q219" i="4" s="1"/>
  <c r="S220" i="4" s="1"/>
  <c r="P187" i="4"/>
  <c r="Q187" i="4" s="1"/>
  <c r="S188" i="4" s="1"/>
  <c r="P156" i="4"/>
  <c r="Q156" i="4" s="1"/>
  <c r="P133" i="4"/>
  <c r="Q133" i="4" s="1"/>
  <c r="S134" i="4" s="1"/>
  <c r="P101" i="4"/>
  <c r="Q101" i="4" s="1"/>
  <c r="S102" i="4" s="1"/>
  <c r="P71" i="4"/>
  <c r="Q71" i="4" s="1"/>
  <c r="S72" i="4" s="1"/>
  <c r="P48" i="4"/>
  <c r="Q48" i="4" s="1"/>
  <c r="S49" i="4" s="1"/>
  <c r="P16" i="4"/>
  <c r="Q16" i="4" s="1"/>
  <c r="R17" i="4" s="1"/>
  <c r="P325" i="4"/>
  <c r="Q325" i="4" s="1"/>
  <c r="S326" i="4" s="1"/>
  <c r="P310" i="4"/>
  <c r="Q310" i="4" s="1"/>
  <c r="S311" i="4" s="1"/>
  <c r="P298" i="4"/>
  <c r="Q298" i="4" s="1"/>
  <c r="S299" i="4" s="1"/>
  <c r="P277" i="4"/>
  <c r="Q277" i="4" s="1"/>
  <c r="P254" i="4"/>
  <c r="Q254" i="4" s="1"/>
  <c r="R254" i="4" s="1"/>
  <c r="P237" i="4"/>
  <c r="Q237" i="4" s="1"/>
  <c r="S238" i="4" s="1"/>
  <c r="P208" i="4"/>
  <c r="Q208" i="4" s="1"/>
  <c r="S209" i="4" s="1"/>
  <c r="P177" i="4"/>
  <c r="Q177" i="4" s="1"/>
  <c r="S178" i="4" s="1"/>
  <c r="P155" i="4"/>
  <c r="Q155" i="4" s="1"/>
  <c r="S156" i="4" s="1"/>
  <c r="P123" i="4"/>
  <c r="Q123" i="4" s="1"/>
  <c r="S124" i="4" s="1"/>
  <c r="P92" i="4"/>
  <c r="Q92" i="4" s="1"/>
  <c r="R92" i="4" s="1"/>
  <c r="P69" i="4"/>
  <c r="Q69" i="4" s="1"/>
  <c r="S70" i="4" s="1"/>
  <c r="P37" i="4"/>
  <c r="Q37" i="4" s="1"/>
  <c r="S38" i="4" s="1"/>
  <c r="P326" i="4"/>
  <c r="Q326" i="4" s="1"/>
  <c r="S327" i="4" s="1"/>
  <c r="P316" i="4"/>
  <c r="Q316" i="4" s="1"/>
  <c r="P305" i="4"/>
  <c r="Q305" i="4" s="1"/>
  <c r="P294" i="4"/>
  <c r="Q294" i="4" s="1"/>
  <c r="P278" i="4"/>
  <c r="Q278" i="4" s="1"/>
  <c r="S279" i="4" s="1"/>
  <c r="P262" i="4"/>
  <c r="Q262" i="4" s="1"/>
  <c r="R262" i="4" s="1"/>
  <c r="P246" i="4"/>
  <c r="Q246" i="4" s="1"/>
  <c r="P230" i="4"/>
  <c r="Q230" i="4" s="1"/>
  <c r="S231" i="4" s="1"/>
  <c r="P209" i="4"/>
  <c r="Q209" i="4" s="1"/>
  <c r="S210" i="4" s="1"/>
  <c r="P188" i="4"/>
  <c r="Q188" i="4" s="1"/>
  <c r="S189" i="4" s="1"/>
  <c r="P167" i="4"/>
  <c r="Q167" i="4" s="1"/>
  <c r="S168" i="4" s="1"/>
  <c r="P145" i="4"/>
  <c r="Q145" i="4" s="1"/>
  <c r="S146" i="4" s="1"/>
  <c r="P124" i="4"/>
  <c r="Q124" i="4" s="1"/>
  <c r="R124" i="4" s="1"/>
  <c r="P103" i="4"/>
  <c r="Q103" i="4" s="1"/>
  <c r="S104" i="4" s="1"/>
  <c r="P81" i="4"/>
  <c r="Q81" i="4" s="1"/>
  <c r="P60" i="4"/>
  <c r="Q60" i="4" s="1"/>
  <c r="S61" i="4" s="1"/>
  <c r="P39" i="4"/>
  <c r="Q39" i="4" s="1"/>
  <c r="S40" i="4" s="1"/>
  <c r="P18" i="4"/>
  <c r="Q18" i="4" s="1"/>
  <c r="S19" i="4" s="1"/>
  <c r="P22" i="4"/>
  <c r="Q22" i="4" s="1"/>
  <c r="S23" i="4" s="1"/>
  <c r="P26" i="4"/>
  <c r="Q26" i="4" s="1"/>
  <c r="P30" i="4"/>
  <c r="Q30" i="4" s="1"/>
  <c r="P34" i="4"/>
  <c r="Q34" i="4" s="1"/>
  <c r="S35" i="4" s="1"/>
  <c r="P38" i="4"/>
  <c r="Q38" i="4" s="1"/>
  <c r="S39" i="4" s="1"/>
  <c r="P42" i="4"/>
  <c r="Q42" i="4" s="1"/>
  <c r="P46" i="4"/>
  <c r="Q46" i="4" s="1"/>
  <c r="P50" i="4"/>
  <c r="Q50" i="4" s="1"/>
  <c r="S51" i="4" s="1"/>
  <c r="P54" i="4"/>
  <c r="Q54" i="4" s="1"/>
  <c r="S55" i="4" s="1"/>
  <c r="P58" i="4"/>
  <c r="Q58" i="4" s="1"/>
  <c r="S59" i="4" s="1"/>
  <c r="P62" i="4"/>
  <c r="Q62" i="4" s="1"/>
  <c r="P66" i="4"/>
  <c r="Q66" i="4" s="1"/>
  <c r="S67" i="4" s="1"/>
  <c r="P70" i="4"/>
  <c r="Q70" i="4" s="1"/>
  <c r="P74" i="4"/>
  <c r="Q74" i="4" s="1"/>
  <c r="P78" i="4"/>
  <c r="Q78" i="4" s="1"/>
  <c r="S79" i="4" s="1"/>
  <c r="P82" i="4"/>
  <c r="Q82" i="4" s="1"/>
  <c r="S83" i="4" s="1"/>
  <c r="P86" i="4"/>
  <c r="Q86" i="4" s="1"/>
  <c r="S87" i="4" s="1"/>
  <c r="P90" i="4"/>
  <c r="Q90" i="4" s="1"/>
  <c r="P94" i="4"/>
  <c r="Q94" i="4" s="1"/>
  <c r="P98" i="4"/>
  <c r="Q98" i="4" s="1"/>
  <c r="S99" i="4" s="1"/>
  <c r="P102" i="4"/>
  <c r="Q102" i="4" s="1"/>
  <c r="P106" i="4"/>
  <c r="Q106" i="4" s="1"/>
  <c r="S107" i="4" s="1"/>
  <c r="P110" i="4"/>
  <c r="Q110" i="4" s="1"/>
  <c r="P114" i="4"/>
  <c r="Q114" i="4" s="1"/>
  <c r="P118" i="4"/>
  <c r="Q118" i="4" s="1"/>
  <c r="P122" i="4"/>
  <c r="Q122" i="4" s="1"/>
  <c r="S123" i="4" s="1"/>
  <c r="P126" i="4"/>
  <c r="Q126" i="4" s="1"/>
  <c r="P130" i="4"/>
  <c r="Q130" i="4" s="1"/>
  <c r="S131" i="4" s="1"/>
  <c r="P134" i="4"/>
  <c r="Q134" i="4" s="1"/>
  <c r="S135" i="4" s="1"/>
  <c r="P138" i="4"/>
  <c r="Q138" i="4" s="1"/>
  <c r="S139" i="4" s="1"/>
  <c r="P142" i="4"/>
  <c r="Q142" i="4" s="1"/>
  <c r="S143" i="4" s="1"/>
  <c r="P146" i="4"/>
  <c r="Q146" i="4" s="1"/>
  <c r="S147" i="4" s="1"/>
  <c r="P150" i="4"/>
  <c r="Q150" i="4" s="1"/>
  <c r="S151" i="4" s="1"/>
  <c r="P154" i="4"/>
  <c r="Q154" i="4" s="1"/>
  <c r="S155" i="4" s="1"/>
  <c r="P158" i="4"/>
  <c r="Q158" i="4" s="1"/>
  <c r="P162" i="4"/>
  <c r="Q162" i="4" s="1"/>
  <c r="S163" i="4" s="1"/>
  <c r="P166" i="4"/>
  <c r="Q166" i="4" s="1"/>
  <c r="P170" i="4"/>
  <c r="Q170" i="4" s="1"/>
  <c r="P174" i="4"/>
  <c r="Q174" i="4" s="1"/>
  <c r="S175" i="4" s="1"/>
  <c r="P178" i="4"/>
  <c r="Q178" i="4" s="1"/>
  <c r="S179" i="4" s="1"/>
  <c r="P182" i="4"/>
  <c r="Q182" i="4" s="1"/>
  <c r="S183" i="4" s="1"/>
  <c r="P186" i="4"/>
  <c r="Q186" i="4" s="1"/>
  <c r="S187" i="4" s="1"/>
  <c r="P190" i="4"/>
  <c r="Q190" i="4" s="1"/>
  <c r="S191" i="4" s="1"/>
  <c r="P194" i="4"/>
  <c r="Q194" i="4" s="1"/>
  <c r="S195" i="4" s="1"/>
  <c r="P198" i="4"/>
  <c r="Q198" i="4" s="1"/>
  <c r="P202" i="4"/>
  <c r="Q202" i="4" s="1"/>
  <c r="P206" i="4"/>
  <c r="Q206" i="4" s="1"/>
  <c r="S207" i="4" s="1"/>
  <c r="P210" i="4"/>
  <c r="Q210" i="4" s="1"/>
  <c r="S211" i="4" s="1"/>
  <c r="P214" i="4"/>
  <c r="Q214" i="4" s="1"/>
  <c r="P218" i="4"/>
  <c r="Q218" i="4" s="1"/>
  <c r="R219" i="4" s="1"/>
  <c r="P222" i="4"/>
  <c r="Q222" i="4" s="1"/>
  <c r="P226" i="4"/>
  <c r="Q226" i="4" s="1"/>
  <c r="S227" i="4" s="1"/>
  <c r="P19" i="4"/>
  <c r="Q19" i="4" s="1"/>
  <c r="P24" i="4"/>
  <c r="Q24" i="4" s="1"/>
  <c r="P29" i="4"/>
  <c r="Q29" i="4" s="1"/>
  <c r="P35" i="4"/>
  <c r="Q35" i="4" s="1"/>
  <c r="S36" i="4" s="1"/>
  <c r="P40" i="4"/>
  <c r="Q40" i="4" s="1"/>
  <c r="P45" i="4"/>
  <c r="Q45" i="4" s="1"/>
  <c r="S46" i="4" s="1"/>
  <c r="P51" i="4"/>
  <c r="Q51" i="4" s="1"/>
  <c r="P56" i="4"/>
  <c r="Q56" i="4" s="1"/>
  <c r="S57" i="4" s="1"/>
  <c r="P61" i="4"/>
  <c r="Q61" i="4" s="1"/>
  <c r="S62" i="4" s="1"/>
  <c r="P67" i="4"/>
  <c r="Q67" i="4" s="1"/>
  <c r="S68" i="4" s="1"/>
  <c r="P72" i="4"/>
  <c r="Q72" i="4" s="1"/>
  <c r="P77" i="4"/>
  <c r="Q77" i="4" s="1"/>
  <c r="S78" i="4" s="1"/>
  <c r="P83" i="4"/>
  <c r="Q83" i="4" s="1"/>
  <c r="P88" i="4"/>
  <c r="Q88" i="4" s="1"/>
  <c r="P93" i="4"/>
  <c r="Q93" i="4" s="1"/>
  <c r="P99" i="4"/>
  <c r="Q99" i="4" s="1"/>
  <c r="R99" i="4" s="1"/>
  <c r="P104" i="4"/>
  <c r="Q104" i="4" s="1"/>
  <c r="P109" i="4"/>
  <c r="Q109" i="4" s="1"/>
  <c r="P115" i="4"/>
  <c r="Q115" i="4" s="1"/>
  <c r="P120" i="4"/>
  <c r="Q120" i="4" s="1"/>
  <c r="S121" i="4" s="1"/>
  <c r="P125" i="4"/>
  <c r="Q125" i="4" s="1"/>
  <c r="S126" i="4" s="1"/>
  <c r="P131" i="4"/>
  <c r="Q131" i="4" s="1"/>
  <c r="P136" i="4"/>
  <c r="Q136" i="4" s="1"/>
  <c r="P141" i="4"/>
  <c r="Q141" i="4" s="1"/>
  <c r="S142" i="4" s="1"/>
  <c r="P147" i="4"/>
  <c r="Q147" i="4" s="1"/>
  <c r="S148" i="4" s="1"/>
  <c r="P152" i="4"/>
  <c r="Q152" i="4" s="1"/>
  <c r="S153" i="4" s="1"/>
  <c r="P157" i="4"/>
  <c r="Q157" i="4" s="1"/>
  <c r="S158" i="4" s="1"/>
  <c r="P163" i="4"/>
  <c r="Q163" i="4" s="1"/>
  <c r="R163" i="4" s="1"/>
  <c r="P168" i="4"/>
  <c r="Q168" i="4" s="1"/>
  <c r="P173" i="4"/>
  <c r="Q173" i="4" s="1"/>
  <c r="S174" i="4" s="1"/>
  <c r="P179" i="4"/>
  <c r="Q179" i="4" s="1"/>
  <c r="S180" i="4" s="1"/>
  <c r="P184" i="4"/>
  <c r="Q184" i="4" s="1"/>
  <c r="S185" i="4" s="1"/>
  <c r="P189" i="4"/>
  <c r="Q189" i="4" s="1"/>
  <c r="S190" i="4" s="1"/>
  <c r="P195" i="4"/>
  <c r="Q195" i="4" s="1"/>
  <c r="P200" i="4"/>
  <c r="Q200" i="4" s="1"/>
  <c r="P205" i="4"/>
  <c r="Q205" i="4" s="1"/>
  <c r="S206" i="4" s="1"/>
  <c r="P211" i="4"/>
  <c r="Q211" i="4" s="1"/>
  <c r="S212" i="4" s="1"/>
  <c r="P216" i="4"/>
  <c r="Q216" i="4" s="1"/>
  <c r="P221" i="4"/>
  <c r="Q221" i="4" s="1"/>
  <c r="P227" i="4"/>
  <c r="Q227" i="4" s="1"/>
  <c r="S228" i="4" s="1"/>
  <c r="P231" i="4"/>
  <c r="Q231" i="4" s="1"/>
  <c r="S232" i="4" s="1"/>
  <c r="P235" i="4"/>
  <c r="Q235" i="4" s="1"/>
  <c r="S236" i="4" s="1"/>
  <c r="P239" i="4"/>
  <c r="Q239" i="4" s="1"/>
  <c r="P243" i="4"/>
  <c r="Q243" i="4" s="1"/>
  <c r="S244" i="4" s="1"/>
  <c r="P247" i="4"/>
  <c r="Q247" i="4" s="1"/>
  <c r="S248" i="4" s="1"/>
  <c r="P251" i="4"/>
  <c r="Q251" i="4" s="1"/>
  <c r="S252" i="4" s="1"/>
  <c r="P255" i="4"/>
  <c r="Q255" i="4" s="1"/>
  <c r="P259" i="4"/>
  <c r="Q259" i="4" s="1"/>
  <c r="S260" i="4" s="1"/>
  <c r="P263" i="4"/>
  <c r="Q263" i="4" s="1"/>
  <c r="S264" i="4" s="1"/>
  <c r="P267" i="4"/>
  <c r="Q267" i="4" s="1"/>
  <c r="S268" i="4" s="1"/>
  <c r="P271" i="4"/>
  <c r="Q271" i="4" s="1"/>
  <c r="S272" i="4" s="1"/>
  <c r="P275" i="4"/>
  <c r="Q275" i="4" s="1"/>
  <c r="S276" i="4" s="1"/>
  <c r="P279" i="4"/>
  <c r="Q279" i="4" s="1"/>
  <c r="S280" i="4" s="1"/>
  <c r="P283" i="4"/>
  <c r="Q283" i="4" s="1"/>
  <c r="S284" i="4" s="1"/>
  <c r="P287" i="4"/>
  <c r="Q287" i="4" s="1"/>
  <c r="P291" i="4"/>
  <c r="Q291" i="4" s="1"/>
  <c r="S292" i="4" s="1"/>
  <c r="P295" i="4"/>
  <c r="Q295" i="4" s="1"/>
  <c r="S296" i="4" s="1"/>
  <c r="P299" i="4"/>
  <c r="Q299" i="4" s="1"/>
  <c r="R300" i="4" s="1"/>
  <c r="P303" i="4"/>
  <c r="Q303" i="4" s="1"/>
  <c r="S304" i="4" s="1"/>
  <c r="P307" i="4"/>
  <c r="Q307" i="4" s="1"/>
  <c r="S308" i="4" s="1"/>
  <c r="P311" i="4"/>
  <c r="Q311" i="4" s="1"/>
  <c r="S312" i="4" s="1"/>
  <c r="P315" i="4"/>
  <c r="Q315" i="4" s="1"/>
  <c r="S316" i="4" s="1"/>
  <c r="P319" i="4"/>
  <c r="Q319" i="4" s="1"/>
  <c r="S320" i="4" s="1"/>
  <c r="P323" i="4"/>
  <c r="Q323" i="4" s="1"/>
  <c r="S324" i="4" s="1"/>
  <c r="P327" i="4"/>
  <c r="Q327" i="4" s="1"/>
  <c r="S328" i="4" s="1"/>
  <c r="P14" i="4"/>
  <c r="Q14" i="4" s="1"/>
  <c r="S15" i="4" s="1"/>
  <c r="P15" i="4"/>
  <c r="Q15" i="4" s="1"/>
  <c r="P20" i="4"/>
  <c r="Q20" i="4" s="1"/>
  <c r="S21" i="4" s="1"/>
  <c r="P25" i="4"/>
  <c r="Q25" i="4" s="1"/>
  <c r="S26" i="4" s="1"/>
  <c r="P31" i="4"/>
  <c r="Q31" i="4" s="1"/>
  <c r="S32" i="4" s="1"/>
  <c r="P36" i="4"/>
  <c r="Q36" i="4" s="1"/>
  <c r="P41" i="4"/>
  <c r="Q41" i="4" s="1"/>
  <c r="S42" i="4" s="1"/>
  <c r="P47" i="4"/>
  <c r="Q47" i="4" s="1"/>
  <c r="P52" i="4"/>
  <c r="Q52" i="4" s="1"/>
  <c r="S53" i="4" s="1"/>
  <c r="P57" i="4"/>
  <c r="Q57" i="4" s="1"/>
  <c r="P63" i="4"/>
  <c r="Q63" i="4" s="1"/>
  <c r="S64" i="4" s="1"/>
  <c r="P68" i="4"/>
  <c r="Q68" i="4" s="1"/>
  <c r="S69" i="4" s="1"/>
  <c r="P73" i="4"/>
  <c r="Q73" i="4" s="1"/>
  <c r="S74" i="4" s="1"/>
  <c r="P79" i="4"/>
  <c r="Q79" i="4" s="1"/>
  <c r="P84" i="4"/>
  <c r="Q84" i="4" s="1"/>
  <c r="S85" i="4" s="1"/>
  <c r="P89" i="4"/>
  <c r="Q89" i="4" s="1"/>
  <c r="S90" i="4" s="1"/>
  <c r="P95" i="4"/>
  <c r="Q95" i="4" s="1"/>
  <c r="S96" i="4" s="1"/>
  <c r="P100" i="4"/>
  <c r="Q100" i="4" s="1"/>
  <c r="P105" i="4"/>
  <c r="Q105" i="4" s="1"/>
  <c r="S106" i="4" s="1"/>
  <c r="P111" i="4"/>
  <c r="Q111" i="4" s="1"/>
  <c r="S112" i="4" s="1"/>
  <c r="P116" i="4"/>
  <c r="Q116" i="4" s="1"/>
  <c r="S117" i="4" s="1"/>
  <c r="P121" i="4"/>
  <c r="Q121" i="4" s="1"/>
  <c r="S122" i="4" s="1"/>
  <c r="P127" i="4"/>
  <c r="Q127" i="4" s="1"/>
  <c r="S128" i="4" s="1"/>
  <c r="P132" i="4"/>
  <c r="Q132" i="4" s="1"/>
  <c r="S133" i="4" s="1"/>
  <c r="P137" i="4"/>
  <c r="Q137" i="4" s="1"/>
  <c r="S138" i="4" s="1"/>
  <c r="P143" i="4"/>
  <c r="Q143" i="4" s="1"/>
  <c r="P148" i="4"/>
  <c r="Q148" i="4" s="1"/>
  <c r="S149" i="4" s="1"/>
  <c r="P153" i="4"/>
  <c r="Q153" i="4" s="1"/>
  <c r="P159" i="4"/>
  <c r="Q159" i="4" s="1"/>
  <c r="S160" i="4" s="1"/>
  <c r="P164" i="4"/>
  <c r="Q164" i="4" s="1"/>
  <c r="P169" i="4"/>
  <c r="Q169" i="4" s="1"/>
  <c r="S170" i="4" s="1"/>
  <c r="P175" i="4"/>
  <c r="Q175" i="4" s="1"/>
  <c r="P180" i="4"/>
  <c r="Q180" i="4" s="1"/>
  <c r="S181" i="4" s="1"/>
  <c r="P185" i="4"/>
  <c r="Q185" i="4" s="1"/>
  <c r="S186" i="4" s="1"/>
  <c r="P191" i="4"/>
  <c r="Q191" i="4" s="1"/>
  <c r="S192" i="4" s="1"/>
  <c r="P196" i="4"/>
  <c r="Q196" i="4" s="1"/>
  <c r="P201" i="4"/>
  <c r="Q201" i="4" s="1"/>
  <c r="S202" i="4" s="1"/>
  <c r="P207" i="4"/>
  <c r="Q207" i="4" s="1"/>
  <c r="P212" i="4"/>
  <c r="Q212" i="4" s="1"/>
  <c r="S213" i="4" s="1"/>
  <c r="P217" i="4"/>
  <c r="Q217" i="4" s="1"/>
  <c r="S218" i="4" s="1"/>
  <c r="P223" i="4"/>
  <c r="Q223" i="4" s="1"/>
  <c r="S224" i="4" s="1"/>
  <c r="P228" i="4"/>
  <c r="Q228" i="4" s="1"/>
  <c r="S229" i="4" s="1"/>
  <c r="P232" i="4"/>
  <c r="Q232" i="4" s="1"/>
  <c r="S233" i="4" s="1"/>
  <c r="P236" i="4"/>
  <c r="Q236" i="4" s="1"/>
  <c r="S237" i="4" s="1"/>
  <c r="P240" i="4"/>
  <c r="Q240" i="4" s="1"/>
  <c r="S241" i="4" s="1"/>
  <c r="P244" i="4"/>
  <c r="Q244" i="4" s="1"/>
  <c r="P248" i="4"/>
  <c r="Q248" i="4" s="1"/>
  <c r="S249" i="4" s="1"/>
  <c r="P252" i="4"/>
  <c r="Q252" i="4" s="1"/>
  <c r="S253" i="4" s="1"/>
  <c r="P256" i="4"/>
  <c r="Q256" i="4" s="1"/>
  <c r="S257" i="4" s="1"/>
  <c r="P260" i="4"/>
  <c r="Q260" i="4" s="1"/>
  <c r="S261" i="4" s="1"/>
  <c r="P264" i="4"/>
  <c r="Q264" i="4" s="1"/>
  <c r="S265" i="4" s="1"/>
  <c r="P268" i="4"/>
  <c r="Q268" i="4" s="1"/>
  <c r="P272" i="4"/>
  <c r="Q272" i="4" s="1"/>
  <c r="P276" i="4"/>
  <c r="Q276" i="4" s="1"/>
  <c r="P280" i="4"/>
  <c r="Q280" i="4" s="1"/>
  <c r="S281" i="4" s="1"/>
  <c r="P284" i="4"/>
  <c r="Q284" i="4" s="1"/>
  <c r="S285" i="4" s="1"/>
  <c r="P288" i="4"/>
  <c r="Q288" i="4" s="1"/>
  <c r="S289" i="4" s="1"/>
  <c r="P292" i="4"/>
  <c r="Q292" i="4" s="1"/>
  <c r="P329" i="4"/>
  <c r="Q329" i="4" s="1"/>
  <c r="S330" i="4" s="1"/>
  <c r="P324" i="4"/>
  <c r="Q324" i="4" s="1"/>
  <c r="P318" i="4"/>
  <c r="Q318" i="4" s="1"/>
  <c r="S319" i="4" s="1"/>
  <c r="P313" i="4"/>
  <c r="Q313" i="4" s="1"/>
  <c r="P308" i="4"/>
  <c r="Q308" i="4" s="1"/>
  <c r="S309" i="4" s="1"/>
  <c r="P302" i="4"/>
  <c r="Q302" i="4" s="1"/>
  <c r="S303" i="4" s="1"/>
  <c r="P297" i="4"/>
  <c r="Q297" i="4" s="1"/>
  <c r="P290" i="4"/>
  <c r="Q290" i="4" s="1"/>
  <c r="P282" i="4"/>
  <c r="Q282" i="4" s="1"/>
  <c r="S283" i="4" s="1"/>
  <c r="P274" i="4"/>
  <c r="Q274" i="4" s="1"/>
  <c r="S275" i="4" s="1"/>
  <c r="P266" i="4"/>
  <c r="Q266" i="4" s="1"/>
  <c r="P258" i="4"/>
  <c r="Q258" i="4" s="1"/>
  <c r="P250" i="4"/>
  <c r="Q250" i="4" s="1"/>
  <c r="S251" i="4" s="1"/>
  <c r="P242" i="4"/>
  <c r="Q242" i="4" s="1"/>
  <c r="P234" i="4"/>
  <c r="Q234" i="4" s="1"/>
  <c r="S235" i="4" s="1"/>
  <c r="P225" i="4"/>
  <c r="Q225" i="4" s="1"/>
  <c r="P215" i="4"/>
  <c r="Q215" i="4" s="1"/>
  <c r="S216" i="4" s="1"/>
  <c r="P204" i="4"/>
  <c r="Q204" i="4" s="1"/>
  <c r="S205" i="4" s="1"/>
  <c r="P193" i="4"/>
  <c r="Q193" i="4" s="1"/>
  <c r="S194" i="4" s="1"/>
  <c r="P183" i="4"/>
  <c r="Q183" i="4" s="1"/>
  <c r="P172" i="4"/>
  <c r="Q172" i="4" s="1"/>
  <c r="S173" i="4" s="1"/>
  <c r="P161" i="4"/>
  <c r="Q161" i="4" s="1"/>
  <c r="S162" i="4" s="1"/>
  <c r="P151" i="4"/>
  <c r="Q151" i="4" s="1"/>
  <c r="S152" i="4" s="1"/>
  <c r="P140" i="4"/>
  <c r="Q140" i="4" s="1"/>
  <c r="S141" i="4" s="1"/>
  <c r="P129" i="4"/>
  <c r="Q129" i="4" s="1"/>
  <c r="S130" i="4" s="1"/>
  <c r="P119" i="4"/>
  <c r="Q119" i="4" s="1"/>
  <c r="S120" i="4" s="1"/>
  <c r="P108" i="4"/>
  <c r="Q108" i="4" s="1"/>
  <c r="S109" i="4" s="1"/>
  <c r="P97" i="4"/>
  <c r="Q97" i="4" s="1"/>
  <c r="S98" i="4" s="1"/>
  <c r="P87" i="4"/>
  <c r="Q87" i="4" s="1"/>
  <c r="P76" i="4"/>
  <c r="Q76" i="4" s="1"/>
  <c r="S77" i="4" s="1"/>
  <c r="P65" i="4"/>
  <c r="Q65" i="4" s="1"/>
  <c r="S66" i="4" s="1"/>
  <c r="P55" i="4"/>
  <c r="Q55" i="4" s="1"/>
  <c r="S56" i="4" s="1"/>
  <c r="P44" i="4"/>
  <c r="Q44" i="4" s="1"/>
  <c r="S45" i="4" s="1"/>
  <c r="P33" i="4"/>
  <c r="Q33" i="4" s="1"/>
  <c r="P23" i="4"/>
  <c r="Q23" i="4" s="1"/>
  <c r="S24" i="4" s="1"/>
  <c r="P328" i="4"/>
  <c r="Q328" i="4" s="1"/>
  <c r="P322" i="4"/>
  <c r="Q322" i="4" s="1"/>
  <c r="S323" i="4" s="1"/>
  <c r="P317" i="4"/>
  <c r="Q317" i="4" s="1"/>
  <c r="S318" i="4" s="1"/>
  <c r="P312" i="4"/>
  <c r="Q312" i="4" s="1"/>
  <c r="S313" i="4" s="1"/>
  <c r="P306" i="4"/>
  <c r="Q306" i="4" s="1"/>
  <c r="P301" i="4"/>
  <c r="Q301" i="4" s="1"/>
  <c r="S302" i="4" s="1"/>
  <c r="P296" i="4"/>
  <c r="Q296" i="4" s="1"/>
  <c r="R296" i="4" s="1"/>
  <c r="P289" i="4"/>
  <c r="Q289" i="4" s="1"/>
  <c r="R289" i="4" s="1"/>
  <c r="P281" i="4"/>
  <c r="Q281" i="4" s="1"/>
  <c r="S282" i="4" s="1"/>
  <c r="P273" i="4"/>
  <c r="Q273" i="4" s="1"/>
  <c r="S274" i="4" s="1"/>
  <c r="P265" i="4"/>
  <c r="Q265" i="4" s="1"/>
  <c r="S266" i="4" s="1"/>
  <c r="P257" i="4"/>
  <c r="Q257" i="4" s="1"/>
  <c r="R257" i="4" s="1"/>
  <c r="P249" i="4"/>
  <c r="Q249" i="4" s="1"/>
  <c r="P241" i="4"/>
  <c r="Q241" i="4" s="1"/>
  <c r="S242" i="4" s="1"/>
  <c r="P233" i="4"/>
  <c r="Q233" i="4" s="1"/>
  <c r="S234" i="4" s="1"/>
  <c r="P224" i="4"/>
  <c r="Q224" i="4" s="1"/>
  <c r="S225" i="4" s="1"/>
  <c r="P213" i="4"/>
  <c r="Q213" i="4" s="1"/>
  <c r="S214" i="4" s="1"/>
  <c r="P203" i="4"/>
  <c r="Q203" i="4" s="1"/>
  <c r="S204" i="4" s="1"/>
  <c r="P192" i="4"/>
  <c r="Q192" i="4" s="1"/>
  <c r="P181" i="4"/>
  <c r="Q181" i="4" s="1"/>
  <c r="S182" i="4" s="1"/>
  <c r="P171" i="4"/>
  <c r="Q171" i="4" s="1"/>
  <c r="S172" i="4" s="1"/>
  <c r="P160" i="4"/>
  <c r="Q160" i="4" s="1"/>
  <c r="S161" i="4" s="1"/>
  <c r="P149" i="4"/>
  <c r="Q149" i="4" s="1"/>
  <c r="S150" i="4" s="1"/>
  <c r="P139" i="4"/>
  <c r="Q139" i="4" s="1"/>
  <c r="S140" i="4" s="1"/>
  <c r="P128" i="4"/>
  <c r="Q128" i="4" s="1"/>
  <c r="P117" i="4"/>
  <c r="Q117" i="4" s="1"/>
  <c r="S118" i="4" s="1"/>
  <c r="P107" i="4"/>
  <c r="Q107" i="4" s="1"/>
  <c r="S108" i="4" s="1"/>
  <c r="P96" i="4"/>
  <c r="Q96" i="4" s="1"/>
  <c r="S97" i="4" s="1"/>
  <c r="P85" i="4"/>
  <c r="Q85" i="4" s="1"/>
  <c r="P75" i="4"/>
  <c r="Q75" i="4" s="1"/>
  <c r="S76" i="4" s="1"/>
  <c r="P64" i="4"/>
  <c r="Q64" i="4" s="1"/>
  <c r="S65" i="4" s="1"/>
  <c r="P53" i="4"/>
  <c r="Q53" i="4" s="1"/>
  <c r="S54" i="4" s="1"/>
  <c r="P43" i="4"/>
  <c r="Q43" i="4" s="1"/>
  <c r="S44" i="4" s="1"/>
  <c r="P32" i="4"/>
  <c r="Q32" i="4" s="1"/>
  <c r="S33" i="4" s="1"/>
  <c r="P21" i="4"/>
  <c r="Q21" i="4" s="1"/>
  <c r="S22" i="4" s="1"/>
  <c r="S166" i="4"/>
  <c r="S291" i="4"/>
  <c r="H353" i="3" l="1"/>
  <c r="I353" i="3" s="1"/>
  <c r="H533" i="3"/>
  <c r="I533" i="3" s="1"/>
  <c r="H361" i="3"/>
  <c r="I361" i="3" s="1"/>
  <c r="H407" i="3"/>
  <c r="I407" i="3" s="1"/>
  <c r="H375" i="3"/>
  <c r="I375" i="3" s="1"/>
  <c r="H336" i="3"/>
  <c r="I336" i="3" s="1"/>
  <c r="H409" i="3"/>
  <c r="I409" i="3" s="1"/>
  <c r="H345" i="3"/>
  <c r="I345" i="3" s="1"/>
  <c r="H469" i="3"/>
  <c r="I469" i="3" s="1"/>
  <c r="H401" i="3"/>
  <c r="I401" i="3" s="1"/>
  <c r="H377" i="3"/>
  <c r="I377" i="3" s="1"/>
  <c r="H335" i="3"/>
  <c r="I335" i="3" s="1"/>
  <c r="H340" i="3"/>
  <c r="I340" i="3" s="1"/>
  <c r="H511" i="3"/>
  <c r="I511" i="3" s="1"/>
  <c r="H447" i="3"/>
  <c r="I447" i="3" s="1"/>
  <c r="H485" i="3"/>
  <c r="I485" i="3" s="1"/>
  <c r="R119" i="4"/>
  <c r="H333" i="3"/>
  <c r="I333" i="3" s="1"/>
  <c r="H560" i="3"/>
  <c r="I560" i="3" s="1"/>
  <c r="H528" i="3"/>
  <c r="I528" i="3" s="1"/>
  <c r="H496" i="3"/>
  <c r="I496" i="3" s="1"/>
  <c r="H464" i="3"/>
  <c r="I464" i="3" s="1"/>
  <c r="H432" i="3"/>
  <c r="I432" i="3" s="1"/>
  <c r="H400" i="3"/>
  <c r="I400" i="3" s="1"/>
  <c r="H368" i="3"/>
  <c r="I368" i="3" s="1"/>
  <c r="H517" i="3"/>
  <c r="I517" i="3" s="1"/>
  <c r="H453" i="3"/>
  <c r="I453" i="3" s="1"/>
  <c r="H359" i="3"/>
  <c r="I359" i="3" s="1"/>
  <c r="H367" i="3"/>
  <c r="I367" i="3" s="1"/>
  <c r="H391" i="3"/>
  <c r="I391" i="3" s="1"/>
  <c r="H566" i="3"/>
  <c r="I566" i="3" s="1"/>
  <c r="H534" i="3"/>
  <c r="I534" i="3" s="1"/>
  <c r="H502" i="3"/>
  <c r="I502" i="3" s="1"/>
  <c r="H470" i="3"/>
  <c r="I470" i="3" s="1"/>
  <c r="H438" i="3"/>
  <c r="I438" i="3" s="1"/>
  <c r="H406" i="3"/>
  <c r="I406" i="3" s="1"/>
  <c r="H374" i="3"/>
  <c r="I374" i="3" s="1"/>
  <c r="H342" i="3"/>
  <c r="I342" i="3" s="1"/>
  <c r="H397" i="3"/>
  <c r="I397" i="3" s="1"/>
  <c r="H365" i="3"/>
  <c r="I365" i="3" s="1"/>
  <c r="H568" i="3"/>
  <c r="I568" i="3" s="1"/>
  <c r="H536" i="3"/>
  <c r="I536" i="3" s="1"/>
  <c r="H504" i="3"/>
  <c r="I504" i="3" s="1"/>
  <c r="H472" i="3"/>
  <c r="I472" i="3" s="1"/>
  <c r="H440" i="3"/>
  <c r="I440" i="3" s="1"/>
  <c r="H408" i="3"/>
  <c r="I408" i="3" s="1"/>
  <c r="H376" i="3"/>
  <c r="I376" i="3" s="1"/>
  <c r="H344" i="3"/>
  <c r="I344" i="3" s="1"/>
  <c r="H525" i="3"/>
  <c r="I525" i="3" s="1"/>
  <c r="H461" i="3"/>
  <c r="I461" i="3" s="1"/>
  <c r="H559" i="3"/>
  <c r="I559" i="3" s="1"/>
  <c r="H527" i="3"/>
  <c r="I527" i="3" s="1"/>
  <c r="H495" i="3"/>
  <c r="I495" i="3" s="1"/>
  <c r="H463" i="3"/>
  <c r="I463" i="3" s="1"/>
  <c r="H431" i="3"/>
  <c r="I431" i="3" s="1"/>
  <c r="H383" i="3"/>
  <c r="I383" i="3" s="1"/>
  <c r="H337" i="3"/>
  <c r="I337" i="3" s="1"/>
  <c r="H549" i="3"/>
  <c r="I549" i="3" s="1"/>
  <c r="H421" i="3"/>
  <c r="I421" i="3" s="1"/>
  <c r="H334" i="3"/>
  <c r="I334" i="3" s="1"/>
  <c r="H385" i="3"/>
  <c r="I385" i="3" s="1"/>
  <c r="H550" i="3"/>
  <c r="I550" i="3" s="1"/>
  <c r="H518" i="3"/>
  <c r="I518" i="3" s="1"/>
  <c r="H486" i="3"/>
  <c r="I486" i="3" s="1"/>
  <c r="H454" i="3"/>
  <c r="I454" i="3" s="1"/>
  <c r="H422" i="3"/>
  <c r="I422" i="3" s="1"/>
  <c r="H390" i="3"/>
  <c r="I390" i="3" s="1"/>
  <c r="H358" i="3"/>
  <c r="I358" i="3" s="1"/>
  <c r="H552" i="3"/>
  <c r="I552" i="3" s="1"/>
  <c r="H520" i="3"/>
  <c r="I520" i="3" s="1"/>
  <c r="H488" i="3"/>
  <c r="I488" i="3" s="1"/>
  <c r="H456" i="3"/>
  <c r="I456" i="3" s="1"/>
  <c r="H424" i="3"/>
  <c r="I424" i="3" s="1"/>
  <c r="H392" i="3"/>
  <c r="I392" i="3" s="1"/>
  <c r="H360" i="3"/>
  <c r="I360" i="3" s="1"/>
  <c r="H509" i="3"/>
  <c r="I509" i="3" s="1"/>
  <c r="H445" i="3"/>
  <c r="I445" i="3" s="1"/>
  <c r="H417" i="3"/>
  <c r="I417" i="3" s="1"/>
  <c r="H565" i="3"/>
  <c r="I565" i="3" s="1"/>
  <c r="H501" i="3"/>
  <c r="I501" i="3" s="1"/>
  <c r="H437" i="3"/>
  <c r="I437" i="3" s="1"/>
  <c r="H413" i="3"/>
  <c r="I413" i="3" s="1"/>
  <c r="H381" i="3"/>
  <c r="I381" i="3" s="1"/>
  <c r="H349" i="3"/>
  <c r="I349" i="3" s="1"/>
  <c r="H557" i="3"/>
  <c r="I557" i="3" s="1"/>
  <c r="H493" i="3"/>
  <c r="I493" i="3" s="1"/>
  <c r="H429" i="3"/>
  <c r="I429" i="3" s="1"/>
  <c r="H543" i="3"/>
  <c r="I543" i="3" s="1"/>
  <c r="H479" i="3"/>
  <c r="I479" i="3" s="1"/>
  <c r="H415" i="3"/>
  <c r="I415" i="3" s="1"/>
  <c r="H351" i="3"/>
  <c r="I351" i="3" s="1"/>
  <c r="H544" i="3"/>
  <c r="I544" i="3" s="1"/>
  <c r="H512" i="3"/>
  <c r="I512" i="3" s="1"/>
  <c r="H480" i="3"/>
  <c r="I480" i="3" s="1"/>
  <c r="H448" i="3"/>
  <c r="I448" i="3" s="1"/>
  <c r="H416" i="3"/>
  <c r="I416" i="3" s="1"/>
  <c r="H384" i="3"/>
  <c r="I384" i="3" s="1"/>
  <c r="H352" i="3"/>
  <c r="I352" i="3" s="1"/>
  <c r="H541" i="3"/>
  <c r="I541" i="3" s="1"/>
  <c r="H477" i="3"/>
  <c r="I477" i="3" s="1"/>
  <c r="H399" i="3"/>
  <c r="I399" i="3" s="1"/>
  <c r="H338" i="3"/>
  <c r="I338" i="3" s="1"/>
  <c r="H553" i="3"/>
  <c r="I553" i="3" s="1"/>
  <c r="H521" i="3"/>
  <c r="I521" i="3" s="1"/>
  <c r="H489" i="3"/>
  <c r="I489" i="3" s="1"/>
  <c r="H457" i="3"/>
  <c r="I457" i="3" s="1"/>
  <c r="H425" i="3"/>
  <c r="I425" i="3" s="1"/>
  <c r="H555" i="3"/>
  <c r="I555" i="3" s="1"/>
  <c r="H523" i="3"/>
  <c r="I523" i="3" s="1"/>
  <c r="H491" i="3"/>
  <c r="I491" i="3" s="1"/>
  <c r="H459" i="3"/>
  <c r="I459" i="3" s="1"/>
  <c r="H427" i="3"/>
  <c r="I427" i="3" s="1"/>
  <c r="H395" i="3"/>
  <c r="I395" i="3" s="1"/>
  <c r="H363" i="3"/>
  <c r="I363" i="3" s="1"/>
  <c r="H558" i="3"/>
  <c r="I558" i="3" s="1"/>
  <c r="H526" i="3"/>
  <c r="I526" i="3" s="1"/>
  <c r="H494" i="3"/>
  <c r="I494" i="3" s="1"/>
  <c r="H462" i="3"/>
  <c r="I462" i="3" s="1"/>
  <c r="H430" i="3"/>
  <c r="I430" i="3" s="1"/>
  <c r="H398" i="3"/>
  <c r="I398" i="3" s="1"/>
  <c r="H366" i="3"/>
  <c r="I366" i="3" s="1"/>
  <c r="H545" i="3"/>
  <c r="I545" i="3" s="1"/>
  <c r="H513" i="3"/>
  <c r="I513" i="3" s="1"/>
  <c r="H481" i="3"/>
  <c r="I481" i="3" s="1"/>
  <c r="H449" i="3"/>
  <c r="I449" i="3" s="1"/>
  <c r="H547" i="3"/>
  <c r="I547" i="3" s="1"/>
  <c r="H515" i="3"/>
  <c r="I515" i="3" s="1"/>
  <c r="H483" i="3"/>
  <c r="I483" i="3" s="1"/>
  <c r="H451" i="3"/>
  <c r="I451" i="3" s="1"/>
  <c r="H419" i="3"/>
  <c r="I419" i="3" s="1"/>
  <c r="H387" i="3"/>
  <c r="I387" i="3" s="1"/>
  <c r="H355" i="3"/>
  <c r="I355" i="3" s="1"/>
  <c r="H570" i="3"/>
  <c r="I570" i="3" s="1"/>
  <c r="H538" i="3"/>
  <c r="I538" i="3" s="1"/>
  <c r="H506" i="3"/>
  <c r="I506" i="3" s="1"/>
  <c r="H474" i="3"/>
  <c r="I474" i="3" s="1"/>
  <c r="H442" i="3"/>
  <c r="I442" i="3" s="1"/>
  <c r="H410" i="3"/>
  <c r="I410" i="3" s="1"/>
  <c r="H378" i="3"/>
  <c r="I378" i="3" s="1"/>
  <c r="H346" i="3"/>
  <c r="I346" i="3" s="1"/>
  <c r="H572" i="3"/>
  <c r="I572" i="3" s="1"/>
  <c r="H540" i="3"/>
  <c r="I540" i="3" s="1"/>
  <c r="H508" i="3"/>
  <c r="I508" i="3" s="1"/>
  <c r="H476" i="3"/>
  <c r="I476" i="3" s="1"/>
  <c r="H444" i="3"/>
  <c r="I444" i="3" s="1"/>
  <c r="H412" i="3"/>
  <c r="I412" i="3" s="1"/>
  <c r="H380" i="3"/>
  <c r="I380" i="3" s="1"/>
  <c r="H348" i="3"/>
  <c r="I348" i="3" s="1"/>
  <c r="H468" i="3"/>
  <c r="I468" i="3" s="1"/>
  <c r="H404" i="3"/>
  <c r="I404" i="3" s="1"/>
  <c r="H356" i="3"/>
  <c r="I356" i="3" s="1"/>
  <c r="H405" i="3"/>
  <c r="I405" i="3" s="1"/>
  <c r="H373" i="3"/>
  <c r="I373" i="3" s="1"/>
  <c r="H339" i="3"/>
  <c r="I339" i="3" s="1"/>
  <c r="H567" i="3"/>
  <c r="I567" i="3" s="1"/>
  <c r="H535" i="3"/>
  <c r="I535" i="3" s="1"/>
  <c r="H503" i="3"/>
  <c r="I503" i="3" s="1"/>
  <c r="H471" i="3"/>
  <c r="I471" i="3" s="1"/>
  <c r="H439" i="3"/>
  <c r="I439" i="3" s="1"/>
  <c r="H343" i="3"/>
  <c r="I343" i="3" s="1"/>
  <c r="H546" i="3"/>
  <c r="I546" i="3" s="1"/>
  <c r="H514" i="3"/>
  <c r="I514" i="3" s="1"/>
  <c r="H482" i="3"/>
  <c r="I482" i="3" s="1"/>
  <c r="H450" i="3"/>
  <c r="I450" i="3" s="1"/>
  <c r="H418" i="3"/>
  <c r="I418" i="3" s="1"/>
  <c r="H386" i="3"/>
  <c r="I386" i="3" s="1"/>
  <c r="H354" i="3"/>
  <c r="I354" i="3" s="1"/>
  <c r="H564" i="3"/>
  <c r="I564" i="3" s="1"/>
  <c r="H532" i="3"/>
  <c r="I532" i="3" s="1"/>
  <c r="H484" i="3"/>
  <c r="I484" i="3" s="1"/>
  <c r="H420" i="3"/>
  <c r="I420" i="3" s="1"/>
  <c r="H569" i="3"/>
  <c r="I569" i="3" s="1"/>
  <c r="H537" i="3"/>
  <c r="I537" i="3" s="1"/>
  <c r="H505" i="3"/>
  <c r="I505" i="3" s="1"/>
  <c r="H473" i="3"/>
  <c r="I473" i="3" s="1"/>
  <c r="H441" i="3"/>
  <c r="I441" i="3" s="1"/>
  <c r="H571" i="3"/>
  <c r="I571" i="3" s="1"/>
  <c r="H539" i="3"/>
  <c r="I539" i="3" s="1"/>
  <c r="H507" i="3"/>
  <c r="I507" i="3" s="1"/>
  <c r="H475" i="3"/>
  <c r="I475" i="3" s="1"/>
  <c r="H443" i="3"/>
  <c r="I443" i="3" s="1"/>
  <c r="H411" i="3"/>
  <c r="I411" i="3" s="1"/>
  <c r="H379" i="3"/>
  <c r="I379" i="3" s="1"/>
  <c r="H347" i="3"/>
  <c r="I347" i="3" s="1"/>
  <c r="H542" i="3"/>
  <c r="I542" i="3" s="1"/>
  <c r="H510" i="3"/>
  <c r="I510" i="3" s="1"/>
  <c r="H478" i="3"/>
  <c r="I478" i="3" s="1"/>
  <c r="H446" i="3"/>
  <c r="I446" i="3" s="1"/>
  <c r="H414" i="3"/>
  <c r="I414" i="3" s="1"/>
  <c r="H382" i="3"/>
  <c r="I382" i="3" s="1"/>
  <c r="H350" i="3"/>
  <c r="I350" i="3" s="1"/>
  <c r="H369" i="3"/>
  <c r="I369" i="3" s="1"/>
  <c r="H561" i="3"/>
  <c r="I561" i="3" s="1"/>
  <c r="H529" i="3"/>
  <c r="I529" i="3" s="1"/>
  <c r="H497" i="3"/>
  <c r="I497" i="3" s="1"/>
  <c r="H465" i="3"/>
  <c r="I465" i="3" s="1"/>
  <c r="H433" i="3"/>
  <c r="I433" i="3" s="1"/>
  <c r="H563" i="3"/>
  <c r="I563" i="3" s="1"/>
  <c r="H531" i="3"/>
  <c r="I531" i="3" s="1"/>
  <c r="H499" i="3"/>
  <c r="I499" i="3" s="1"/>
  <c r="H467" i="3"/>
  <c r="I467" i="3" s="1"/>
  <c r="H435" i="3"/>
  <c r="I435" i="3" s="1"/>
  <c r="H403" i="3"/>
  <c r="I403" i="3" s="1"/>
  <c r="H371" i="3"/>
  <c r="I371" i="3" s="1"/>
  <c r="H341" i="3"/>
  <c r="I341" i="3" s="1"/>
  <c r="H554" i="3"/>
  <c r="I554" i="3" s="1"/>
  <c r="H522" i="3"/>
  <c r="I522" i="3" s="1"/>
  <c r="H490" i="3"/>
  <c r="I490" i="3" s="1"/>
  <c r="H458" i="3"/>
  <c r="I458" i="3" s="1"/>
  <c r="H426" i="3"/>
  <c r="I426" i="3" s="1"/>
  <c r="H394" i="3"/>
  <c r="I394" i="3" s="1"/>
  <c r="H362" i="3"/>
  <c r="I362" i="3" s="1"/>
  <c r="H556" i="3"/>
  <c r="I556" i="3" s="1"/>
  <c r="H524" i="3"/>
  <c r="I524" i="3" s="1"/>
  <c r="H492" i="3"/>
  <c r="I492" i="3" s="1"/>
  <c r="H460" i="3"/>
  <c r="I460" i="3" s="1"/>
  <c r="H428" i="3"/>
  <c r="I428" i="3" s="1"/>
  <c r="H396" i="3"/>
  <c r="I396" i="3" s="1"/>
  <c r="H364" i="3"/>
  <c r="I364" i="3" s="1"/>
  <c r="H516" i="3"/>
  <c r="I516" i="3" s="1"/>
  <c r="H436" i="3"/>
  <c r="I436" i="3" s="1"/>
  <c r="H388" i="3"/>
  <c r="I388" i="3" s="1"/>
  <c r="H389" i="3"/>
  <c r="I389" i="3" s="1"/>
  <c r="H357" i="3"/>
  <c r="I357" i="3" s="1"/>
  <c r="H551" i="3"/>
  <c r="I551" i="3" s="1"/>
  <c r="H519" i="3"/>
  <c r="I519" i="3" s="1"/>
  <c r="H487" i="3"/>
  <c r="I487" i="3" s="1"/>
  <c r="H455" i="3"/>
  <c r="I455" i="3" s="1"/>
  <c r="H423" i="3"/>
  <c r="I423" i="3" s="1"/>
  <c r="H562" i="3"/>
  <c r="I562" i="3" s="1"/>
  <c r="H530" i="3"/>
  <c r="I530" i="3" s="1"/>
  <c r="H498" i="3"/>
  <c r="I498" i="3" s="1"/>
  <c r="H466" i="3"/>
  <c r="I466" i="3" s="1"/>
  <c r="H434" i="3"/>
  <c r="I434" i="3" s="1"/>
  <c r="H402" i="3"/>
  <c r="I402" i="3" s="1"/>
  <c r="H370" i="3"/>
  <c r="I370" i="3" s="1"/>
  <c r="H548" i="3"/>
  <c r="I548" i="3" s="1"/>
  <c r="H500" i="3"/>
  <c r="I500" i="3" s="1"/>
  <c r="H452" i="3"/>
  <c r="I452" i="3" s="1"/>
  <c r="H372" i="3"/>
  <c r="I372" i="3" s="1"/>
  <c r="S331" i="4"/>
  <c r="R331" i="4"/>
  <c r="S263" i="4"/>
  <c r="R49" i="4"/>
  <c r="S164" i="4"/>
  <c r="R327" i="4"/>
  <c r="R311" i="4"/>
  <c r="R310" i="4"/>
  <c r="S100" i="4"/>
  <c r="R28" i="4"/>
  <c r="R195" i="4"/>
  <c r="R131" i="4"/>
  <c r="R91" i="4"/>
  <c r="S93" i="4"/>
  <c r="R156" i="4"/>
  <c r="R308" i="4"/>
  <c r="R323" i="4"/>
  <c r="S157" i="4"/>
  <c r="R273" i="4"/>
  <c r="R145" i="4"/>
  <c r="R227" i="4"/>
  <c r="S255" i="4"/>
  <c r="R35" i="4"/>
  <c r="S196" i="4"/>
  <c r="R129" i="4"/>
  <c r="R216" i="4"/>
  <c r="R88" i="4"/>
  <c r="R170" i="4"/>
  <c r="R42" i="4"/>
  <c r="R263" i="4"/>
  <c r="R18" i="4"/>
  <c r="S171" i="4"/>
  <c r="R90" i="4"/>
  <c r="R138" i="4"/>
  <c r="R325" i="4"/>
  <c r="R269" i="4"/>
  <c r="R104" i="4"/>
  <c r="R199" i="4"/>
  <c r="R166" i="4"/>
  <c r="R103" i="4"/>
  <c r="R305" i="4"/>
  <c r="R270" i="4"/>
  <c r="R214" i="4"/>
  <c r="R98" i="4"/>
  <c r="R321" i="4"/>
  <c r="R21" i="4"/>
  <c r="R125" i="4"/>
  <c r="R326" i="4"/>
  <c r="R302" i="4"/>
  <c r="R274" i="4"/>
  <c r="R160" i="4"/>
  <c r="R78" i="4"/>
  <c r="R211" i="4"/>
  <c r="R194" i="4"/>
  <c r="R146" i="4"/>
  <c r="R50" i="4"/>
  <c r="R229" i="4"/>
  <c r="R295" i="4"/>
  <c r="S103" i="4"/>
  <c r="S125" i="4"/>
  <c r="S230" i="4"/>
  <c r="R266" i="4"/>
  <c r="R297" i="4"/>
  <c r="R26" i="4"/>
  <c r="R152" i="4"/>
  <c r="R82" i="4"/>
  <c r="R246" i="4"/>
  <c r="R278" i="4"/>
  <c r="R238" i="4"/>
  <c r="R286" i="4"/>
  <c r="R59" i="4"/>
  <c r="S297" i="4"/>
  <c r="S298" i="4"/>
  <c r="R96" i="4"/>
  <c r="R106" i="4"/>
  <c r="R315" i="4"/>
  <c r="R53" i="4"/>
  <c r="R210" i="4"/>
  <c r="R322" i="4"/>
  <c r="R128" i="4"/>
  <c r="R250" i="4"/>
  <c r="R329" i="4"/>
  <c r="R226" i="4"/>
  <c r="R291" i="4"/>
  <c r="R292" i="4"/>
  <c r="R276" i="4"/>
  <c r="R260" i="4"/>
  <c r="R244" i="4"/>
  <c r="R57" i="4"/>
  <c r="R37" i="4"/>
  <c r="R136" i="4"/>
  <c r="R72" i="4"/>
  <c r="R51" i="4"/>
  <c r="R142" i="4"/>
  <c r="R188" i="4"/>
  <c r="R209" i="4"/>
  <c r="R113" i="4"/>
  <c r="R235" i="4"/>
  <c r="R203" i="4"/>
  <c r="R75" i="4"/>
  <c r="R20" i="4"/>
  <c r="R309" i="4"/>
  <c r="R301" i="4"/>
  <c r="S267" i="4"/>
  <c r="R298" i="4"/>
  <c r="R64" i="4"/>
  <c r="R192" i="4"/>
  <c r="R265" i="4"/>
  <c r="R34" i="4"/>
  <c r="R161" i="4"/>
  <c r="R204" i="4"/>
  <c r="R243" i="4"/>
  <c r="R237" i="4"/>
  <c r="R147" i="4"/>
  <c r="R83" i="4"/>
  <c r="R40" i="4"/>
  <c r="R19" i="4"/>
  <c r="R215" i="4"/>
  <c r="R118" i="4"/>
  <c r="R71" i="4"/>
  <c r="R39" i="4"/>
  <c r="R230" i="4"/>
  <c r="R24" i="4"/>
  <c r="R66" i="4"/>
  <c r="S89" i="4"/>
  <c r="R299" i="4"/>
  <c r="S247" i="4"/>
  <c r="R178" i="4"/>
  <c r="R107" i="4"/>
  <c r="R217" i="4"/>
  <c r="R197" i="4"/>
  <c r="R153" i="4"/>
  <c r="R89" i="4"/>
  <c r="R168" i="4"/>
  <c r="R134" i="4"/>
  <c r="R316" i="4"/>
  <c r="R148" i="4"/>
  <c r="R173" i="4"/>
  <c r="R74" i="4"/>
  <c r="S273" i="4"/>
  <c r="R33" i="4"/>
  <c r="R177" i="4"/>
  <c r="S278" i="4"/>
  <c r="S306" i="4"/>
  <c r="S219" i="4"/>
  <c r="R181" i="4"/>
  <c r="S41" i="4"/>
  <c r="R58" i="4"/>
  <c r="S105" i="4"/>
  <c r="R224" i="4"/>
  <c r="S119" i="4"/>
  <c r="S167" i="4"/>
  <c r="S239" i="4"/>
  <c r="S17" i="4"/>
  <c r="S217" i="4"/>
  <c r="S317" i="4"/>
  <c r="R67" i="4"/>
  <c r="S84" i="4"/>
  <c r="R123" i="4"/>
  <c r="R139" i="4"/>
  <c r="R155" i="4"/>
  <c r="R251" i="4"/>
  <c r="R275" i="4"/>
  <c r="S300" i="4"/>
  <c r="R45" i="4"/>
  <c r="R154" i="4"/>
  <c r="S271" i="4"/>
  <c r="R220" i="4"/>
  <c r="S287" i="4"/>
  <c r="R242" i="4"/>
  <c r="R330" i="4"/>
  <c r="R109" i="4"/>
  <c r="R202" i="4"/>
  <c r="R196" i="4"/>
  <c r="R241" i="4"/>
  <c r="R108" i="4"/>
  <c r="S43" i="4"/>
  <c r="R27" i="4"/>
  <c r="S132" i="4"/>
  <c r="R187" i="4"/>
  <c r="R267" i="4"/>
  <c r="S27" i="4"/>
  <c r="S110" i="4"/>
  <c r="S203" i="4"/>
  <c r="R284" i="4"/>
  <c r="R252" i="4"/>
  <c r="R81" i="4"/>
  <c r="S154" i="4"/>
  <c r="S258" i="4"/>
  <c r="S290" i="4"/>
  <c r="R70" i="4"/>
  <c r="S25" i="4"/>
  <c r="S325" i="4"/>
  <c r="R167" i="4"/>
  <c r="R283" i="4"/>
  <c r="S91" i="4"/>
  <c r="R31" i="4"/>
  <c r="R43" i="4"/>
  <c r="R171" i="4"/>
  <c r="R313" i="4"/>
  <c r="R208" i="4"/>
  <c r="R186" i="4"/>
  <c r="R122" i="4"/>
  <c r="R80" i="4"/>
  <c r="R16" i="4"/>
  <c r="R200" i="4"/>
  <c r="R93" i="4"/>
  <c r="R110" i="4"/>
  <c r="R46" i="4"/>
  <c r="R60" i="4"/>
  <c r="R85" i="4"/>
  <c r="S86" i="4"/>
  <c r="R307" i="4"/>
  <c r="R306" i="4"/>
  <c r="R184" i="4"/>
  <c r="R183" i="4"/>
  <c r="S259" i="4"/>
  <c r="R258" i="4"/>
  <c r="S165" i="4"/>
  <c r="R164" i="4"/>
  <c r="R143" i="4"/>
  <c r="S144" i="4"/>
  <c r="S101" i="4"/>
  <c r="R100" i="4"/>
  <c r="R101" i="4"/>
  <c r="S288" i="4"/>
  <c r="R287" i="4"/>
  <c r="S256" i="4"/>
  <c r="R255" i="4"/>
  <c r="S240" i="4"/>
  <c r="R239" i="4"/>
  <c r="S222" i="4"/>
  <c r="R221" i="4"/>
  <c r="R116" i="4"/>
  <c r="S116" i="4"/>
  <c r="R29" i="4"/>
  <c r="S30" i="4"/>
  <c r="R222" i="4"/>
  <c r="R159" i="4"/>
  <c r="S159" i="4"/>
  <c r="R126" i="4"/>
  <c r="S127" i="4"/>
  <c r="R95" i="4"/>
  <c r="S95" i="4"/>
  <c r="R63" i="4"/>
  <c r="R62" i="4"/>
  <c r="R30" i="4"/>
  <c r="S295" i="4"/>
  <c r="R294" i="4"/>
  <c r="R180" i="4"/>
  <c r="R228" i="4"/>
  <c r="S58" i="4"/>
  <c r="R261" i="4"/>
  <c r="R319" i="4"/>
  <c r="S47" i="4"/>
  <c r="R86" i="4"/>
  <c r="R174" i="4"/>
  <c r="S223" i="4"/>
  <c r="S277" i="4"/>
  <c r="S16" i="4"/>
  <c r="S52" i="4"/>
  <c r="S80" i="4"/>
  <c r="R179" i="4"/>
  <c r="S208" i="4"/>
  <c r="R271" i="4"/>
  <c r="R303" i="4"/>
  <c r="S129" i="4"/>
  <c r="R157" i="4"/>
  <c r="R281" i="4"/>
  <c r="R282" i="4"/>
  <c r="R225" i="4"/>
  <c r="S226" i="4"/>
  <c r="R36" i="4"/>
  <c r="R55" i="4"/>
  <c r="S329" i="4"/>
  <c r="S314" i="4"/>
  <c r="R141" i="4"/>
  <c r="S245" i="4"/>
  <c r="R259" i="4"/>
  <c r="S137" i="4"/>
  <c r="R165" i="4"/>
  <c r="S31" i="4"/>
  <c r="R140" i="4"/>
  <c r="R249" i="4"/>
  <c r="R245" i="4"/>
  <c r="S111" i="4"/>
  <c r="R206" i="4"/>
  <c r="S293" i="4"/>
  <c r="S73" i="4"/>
  <c r="S201" i="4"/>
  <c r="R314" i="4"/>
  <c r="S94" i="4"/>
  <c r="R175" i="4"/>
  <c r="R111" i="4"/>
  <c r="R47" i="4"/>
  <c r="R231" i="4"/>
  <c r="R61" i="4"/>
  <c r="R182" i="4"/>
  <c r="R151" i="4"/>
  <c r="R54" i="4"/>
  <c r="R84" i="4"/>
  <c r="R212" i="4"/>
  <c r="R205" i="4"/>
  <c r="S75" i="4"/>
  <c r="R25" i="4"/>
  <c r="S82" i="4"/>
  <c r="R32" i="4"/>
  <c r="S169" i="4"/>
  <c r="R22" i="4"/>
  <c r="R198" i="4"/>
  <c r="R253" i="4"/>
  <c r="R162" i="4"/>
  <c r="S269" i="4"/>
  <c r="S20" i="4"/>
  <c r="S48" i="4"/>
  <c r="S193" i="4"/>
  <c r="R117" i="4"/>
  <c r="R172" i="4"/>
  <c r="R135" i="4"/>
  <c r="R52" i="4"/>
  <c r="S37" i="4"/>
  <c r="S197" i="4"/>
  <c r="R132" i="4"/>
  <c r="R285" i="4"/>
  <c r="R48" i="4"/>
  <c r="R112" i="4"/>
  <c r="R176" i="4"/>
  <c r="R240" i="4"/>
  <c r="R256" i="4"/>
  <c r="R272" i="4"/>
  <c r="R288" i="4"/>
  <c r="R304" i="4"/>
  <c r="R320" i="4"/>
  <c r="S34" i="4"/>
  <c r="R73" i="4"/>
  <c r="R137" i="4"/>
  <c r="R169" i="4"/>
  <c r="R185" i="4"/>
  <c r="R201" i="4"/>
  <c r="R233" i="4"/>
  <c r="S250" i="4"/>
  <c r="R277" i="4"/>
  <c r="S63" i="4"/>
  <c r="R65" i="4"/>
  <c r="R213" i="4"/>
  <c r="R77" i="4"/>
  <c r="R232" i="4"/>
  <c r="S71" i="4"/>
  <c r="R102" i="4"/>
  <c r="R150" i="4"/>
  <c r="S199" i="4"/>
  <c r="S215" i="4"/>
  <c r="R69" i="4"/>
  <c r="R133" i="4"/>
  <c r="R234" i="4"/>
  <c r="R268" i="4"/>
  <c r="R15" i="4"/>
  <c r="R23" i="4"/>
  <c r="R79" i="4"/>
  <c r="R115" i="4"/>
  <c r="R127" i="4"/>
  <c r="S184" i="4"/>
  <c r="R191" i="4"/>
  <c r="R207" i="4"/>
  <c r="R223" i="4"/>
  <c r="R247" i="4"/>
  <c r="R44" i="4"/>
  <c r="R236" i="4"/>
  <c r="S176" i="4"/>
  <c r="R189" i="4"/>
  <c r="R130" i="4"/>
  <c r="S243" i="4"/>
  <c r="R290" i="4"/>
  <c r="S307" i="4"/>
  <c r="R318" i="4"/>
  <c r="R218" i="4"/>
  <c r="R293" i="4"/>
  <c r="R68" i="4"/>
  <c r="R97" i="4"/>
  <c r="R317" i="4"/>
  <c r="R56" i="4"/>
  <c r="R120" i="4"/>
  <c r="R248" i="4"/>
  <c r="R264" i="4"/>
  <c r="R280" i="4"/>
  <c r="R312" i="4"/>
  <c r="R328" i="4"/>
  <c r="R41" i="4"/>
  <c r="R105" i="4"/>
  <c r="R121" i="4"/>
  <c r="R193" i="4"/>
  <c r="R149" i="4"/>
  <c r="R38" i="4"/>
  <c r="R94" i="4"/>
  <c r="R158" i="4"/>
  <c r="R190" i="4"/>
  <c r="R144" i="4"/>
  <c r="R324" i="4"/>
  <c r="R279" i="4"/>
  <c r="R76" i="4"/>
  <c r="S88" i="4"/>
  <c r="R87" i="4"/>
  <c r="R114" i="4"/>
  <c r="S115" i="4"/>
  <c r="D14" i="4"/>
  <c r="M18" i="4"/>
  <c r="O19" i="4" s="1"/>
  <c r="M15" i="4"/>
  <c r="O16" i="4" s="1"/>
  <c r="M16" i="4"/>
  <c r="O17" i="4" s="1"/>
  <c r="M17" i="4"/>
  <c r="O18" i="4" s="1"/>
  <c r="M19" i="4"/>
  <c r="M20" i="4"/>
  <c r="O21" i="4" s="1"/>
  <c r="M21" i="4"/>
  <c r="O22" i="4" s="1"/>
  <c r="M23" i="4"/>
  <c r="O24" i="4" s="1"/>
  <c r="M24" i="4"/>
  <c r="O25" i="4" s="1"/>
  <c r="M25" i="4"/>
  <c r="O26" i="4" s="1"/>
  <c r="M27" i="4"/>
  <c r="O28" i="4" s="1"/>
  <c r="M28" i="4"/>
  <c r="O29" i="4" s="1"/>
  <c r="M29" i="4"/>
  <c r="O30" i="4" s="1"/>
  <c r="M31" i="4"/>
  <c r="O32" i="4" s="1"/>
  <c r="M32" i="4"/>
  <c r="O33" i="4" s="1"/>
  <c r="M33" i="4"/>
  <c r="O34" i="4" s="1"/>
  <c r="M35" i="4"/>
  <c r="O36" i="4" s="1"/>
  <c r="M36" i="4"/>
  <c r="O37" i="4" s="1"/>
  <c r="M37" i="4"/>
  <c r="O38" i="4" s="1"/>
  <c r="M39" i="4"/>
  <c r="O40" i="4" s="1"/>
  <c r="M40" i="4"/>
  <c r="O41" i="4" s="1"/>
  <c r="M41" i="4"/>
  <c r="O42" i="4" s="1"/>
  <c r="M43" i="4"/>
  <c r="O44" i="4" s="1"/>
  <c r="M44" i="4"/>
  <c r="O45" i="4" s="1"/>
  <c r="M45" i="4"/>
  <c r="O46" i="4" s="1"/>
  <c r="M47" i="4"/>
  <c r="O48" i="4" s="1"/>
  <c r="M48" i="4"/>
  <c r="O49" i="4" s="1"/>
  <c r="M49" i="4"/>
  <c r="O50" i="4" s="1"/>
  <c r="M51" i="4"/>
  <c r="O52" i="4" s="1"/>
  <c r="M52" i="4"/>
  <c r="O53" i="4" s="1"/>
  <c r="M53" i="4"/>
  <c r="O54" i="4" s="1"/>
  <c r="M55" i="4"/>
  <c r="O56" i="4" s="1"/>
  <c r="M56" i="4"/>
  <c r="O57" i="4" s="1"/>
  <c r="M57" i="4"/>
  <c r="O58" i="4" s="1"/>
  <c r="M59" i="4"/>
  <c r="O60" i="4" s="1"/>
  <c r="M60" i="4"/>
  <c r="O61" i="4" s="1"/>
  <c r="M61" i="4"/>
  <c r="O62" i="4" s="1"/>
  <c r="M63" i="4"/>
  <c r="O64" i="4" s="1"/>
  <c r="M64" i="4"/>
  <c r="O65" i="4" s="1"/>
  <c r="M65" i="4"/>
  <c r="O66" i="4" s="1"/>
  <c r="M67" i="4"/>
  <c r="O68" i="4" s="1"/>
  <c r="M68" i="4"/>
  <c r="O69" i="4" s="1"/>
  <c r="M69" i="4"/>
  <c r="O70" i="4" s="1"/>
  <c r="M71" i="4"/>
  <c r="O72" i="4" s="1"/>
  <c r="M72" i="4"/>
  <c r="O73" i="4" s="1"/>
  <c r="M73" i="4"/>
  <c r="O74" i="4" s="1"/>
  <c r="M75" i="4"/>
  <c r="O76" i="4" s="1"/>
  <c r="M76" i="4"/>
  <c r="O77" i="4" s="1"/>
  <c r="M77" i="4"/>
  <c r="O78" i="4" s="1"/>
  <c r="M79" i="4"/>
  <c r="O80" i="4" s="1"/>
  <c r="M80" i="4"/>
  <c r="O81" i="4" s="1"/>
  <c r="M81" i="4"/>
  <c r="O82" i="4" s="1"/>
  <c r="M83" i="4"/>
  <c r="O84" i="4" s="1"/>
  <c r="M84" i="4"/>
  <c r="O85" i="4" s="1"/>
  <c r="M85" i="4"/>
  <c r="O86" i="4" s="1"/>
  <c r="M87" i="4"/>
  <c r="O88" i="4" s="1"/>
  <c r="M88" i="4"/>
  <c r="O89" i="4" s="1"/>
  <c r="M89" i="4"/>
  <c r="O90" i="4" s="1"/>
  <c r="M91" i="4"/>
  <c r="O92" i="4" s="1"/>
  <c r="M92" i="4"/>
  <c r="O93" i="4" s="1"/>
  <c r="M93" i="4"/>
  <c r="O94" i="4" s="1"/>
  <c r="M95" i="4"/>
  <c r="O96" i="4" s="1"/>
  <c r="M96" i="4"/>
  <c r="O97" i="4" s="1"/>
  <c r="M97" i="4"/>
  <c r="O98" i="4" s="1"/>
  <c r="M99" i="4"/>
  <c r="O100" i="4" s="1"/>
  <c r="M100" i="4"/>
  <c r="O101" i="4" s="1"/>
  <c r="M101" i="4"/>
  <c r="O102" i="4" s="1"/>
  <c r="M103" i="4"/>
  <c r="O104" i="4" s="1"/>
  <c r="M104" i="4"/>
  <c r="O105" i="4" s="1"/>
  <c r="M105" i="4"/>
  <c r="O106" i="4" s="1"/>
  <c r="M107" i="4"/>
  <c r="O108" i="4" s="1"/>
  <c r="M108" i="4"/>
  <c r="O109" i="4" s="1"/>
  <c r="M109" i="4"/>
  <c r="O110" i="4" s="1"/>
  <c r="M111" i="4"/>
  <c r="O112" i="4" s="1"/>
  <c r="M112" i="4"/>
  <c r="O113" i="4" s="1"/>
  <c r="M113" i="4"/>
  <c r="O114" i="4" s="1"/>
  <c r="M115" i="4"/>
  <c r="O116" i="4" s="1"/>
  <c r="M116" i="4"/>
  <c r="O117" i="4" s="1"/>
  <c r="M117" i="4"/>
  <c r="O118" i="4" s="1"/>
  <c r="M119" i="4"/>
  <c r="O120" i="4" s="1"/>
  <c r="M120" i="4"/>
  <c r="O121" i="4" s="1"/>
  <c r="M121" i="4"/>
  <c r="O122" i="4" s="1"/>
  <c r="M123" i="4"/>
  <c r="O124" i="4" s="1"/>
  <c r="M124" i="4"/>
  <c r="O125" i="4" s="1"/>
  <c r="M125" i="4"/>
  <c r="O126" i="4" s="1"/>
  <c r="M127" i="4"/>
  <c r="O128" i="4" s="1"/>
  <c r="M128" i="4"/>
  <c r="O129" i="4" s="1"/>
  <c r="M129" i="4"/>
  <c r="O130" i="4" s="1"/>
  <c r="M131" i="4"/>
  <c r="O132" i="4" s="1"/>
  <c r="M132" i="4"/>
  <c r="O133" i="4" s="1"/>
  <c r="M133" i="4"/>
  <c r="O134" i="4" s="1"/>
  <c r="M135" i="4"/>
  <c r="O136" i="4" s="1"/>
  <c r="M136" i="4"/>
  <c r="O137" i="4" s="1"/>
  <c r="M137" i="4"/>
  <c r="O138" i="4" s="1"/>
  <c r="M139" i="4"/>
  <c r="O140" i="4" s="1"/>
  <c r="M140" i="4"/>
  <c r="O141" i="4" s="1"/>
  <c r="M141" i="4"/>
  <c r="O142" i="4" s="1"/>
  <c r="M143" i="4"/>
  <c r="O144" i="4" s="1"/>
  <c r="M144" i="4"/>
  <c r="O145" i="4" s="1"/>
  <c r="M145" i="4"/>
  <c r="O146" i="4" s="1"/>
  <c r="M147" i="4"/>
  <c r="O148" i="4" s="1"/>
  <c r="M148" i="4"/>
  <c r="O149" i="4" s="1"/>
  <c r="M149" i="4"/>
  <c r="O150" i="4" s="1"/>
  <c r="M151" i="4"/>
  <c r="O152" i="4" s="1"/>
  <c r="M152" i="4"/>
  <c r="O153" i="4" s="1"/>
  <c r="M153" i="4"/>
  <c r="O154" i="4" s="1"/>
  <c r="M155" i="4"/>
  <c r="O156" i="4" s="1"/>
  <c r="M156" i="4"/>
  <c r="O157" i="4" s="1"/>
  <c r="M157" i="4"/>
  <c r="O158" i="4" s="1"/>
  <c r="M159" i="4"/>
  <c r="O160" i="4" s="1"/>
  <c r="M160" i="4"/>
  <c r="O161" i="4" s="1"/>
  <c r="M161" i="4"/>
  <c r="O162" i="4" s="1"/>
  <c r="M163" i="4"/>
  <c r="O164" i="4" s="1"/>
  <c r="M164" i="4"/>
  <c r="O165" i="4" s="1"/>
  <c r="M165" i="4"/>
  <c r="O166" i="4" s="1"/>
  <c r="M167" i="4"/>
  <c r="O168" i="4" s="1"/>
  <c r="M168" i="4"/>
  <c r="O169" i="4" s="1"/>
  <c r="M169" i="4"/>
  <c r="O170" i="4" s="1"/>
  <c r="M171" i="4"/>
  <c r="O172" i="4" s="1"/>
  <c r="M172" i="4"/>
  <c r="O173" i="4" s="1"/>
  <c r="M173" i="4"/>
  <c r="O174" i="4" s="1"/>
  <c r="M175" i="4"/>
  <c r="O176" i="4" s="1"/>
  <c r="M176" i="4"/>
  <c r="O177" i="4" s="1"/>
  <c r="M177" i="4"/>
  <c r="O178" i="4" s="1"/>
  <c r="M179" i="4"/>
  <c r="O180" i="4" s="1"/>
  <c r="M180" i="4"/>
  <c r="O181" i="4" s="1"/>
  <c r="M181" i="4"/>
  <c r="O182" i="4" s="1"/>
  <c r="M183" i="4"/>
  <c r="O184" i="4" s="1"/>
  <c r="M184" i="4"/>
  <c r="O185" i="4" s="1"/>
  <c r="M185" i="4"/>
  <c r="O186" i="4" s="1"/>
  <c r="M187" i="4"/>
  <c r="O188" i="4" s="1"/>
  <c r="M188" i="4"/>
  <c r="O189" i="4" s="1"/>
  <c r="M189" i="4"/>
  <c r="O190" i="4" s="1"/>
  <c r="M191" i="4"/>
  <c r="O192" i="4" s="1"/>
  <c r="M192" i="4"/>
  <c r="O193" i="4" s="1"/>
  <c r="M193" i="4"/>
  <c r="O194" i="4" s="1"/>
  <c r="M195" i="4"/>
  <c r="O196" i="4" s="1"/>
  <c r="M196" i="4"/>
  <c r="O197" i="4" s="1"/>
  <c r="M197" i="4"/>
  <c r="O198" i="4" s="1"/>
  <c r="M199" i="4"/>
  <c r="O200" i="4" s="1"/>
  <c r="M200" i="4"/>
  <c r="O201" i="4" s="1"/>
  <c r="M201" i="4"/>
  <c r="O202" i="4" s="1"/>
  <c r="M203" i="4"/>
  <c r="O204" i="4" s="1"/>
  <c r="M204" i="4"/>
  <c r="O205" i="4" s="1"/>
  <c r="M205" i="4"/>
  <c r="O206" i="4" s="1"/>
  <c r="M207" i="4"/>
  <c r="O208" i="4" s="1"/>
  <c r="M208" i="4"/>
  <c r="O209" i="4" s="1"/>
  <c r="M209" i="4"/>
  <c r="O210" i="4" s="1"/>
  <c r="M211" i="4"/>
  <c r="O212" i="4" s="1"/>
  <c r="M212" i="4"/>
  <c r="O213" i="4" s="1"/>
  <c r="M213" i="4"/>
  <c r="O214" i="4" s="1"/>
  <c r="M215" i="4"/>
  <c r="O216" i="4" s="1"/>
  <c r="M216" i="4"/>
  <c r="O217" i="4" s="1"/>
  <c r="M217" i="4"/>
  <c r="O218" i="4" s="1"/>
  <c r="M219" i="4"/>
  <c r="O220" i="4" s="1"/>
  <c r="M220" i="4"/>
  <c r="O221" i="4" s="1"/>
  <c r="M221" i="4"/>
  <c r="O222" i="4" s="1"/>
  <c r="M223" i="4"/>
  <c r="O224" i="4" s="1"/>
  <c r="M224" i="4"/>
  <c r="O225" i="4" s="1"/>
  <c r="M225" i="4"/>
  <c r="O226" i="4" s="1"/>
  <c r="M226" i="4"/>
  <c r="O227" i="4" s="1"/>
  <c r="M227" i="4"/>
  <c r="O228" i="4" s="1"/>
  <c r="M228" i="4"/>
  <c r="O229" i="4" s="1"/>
  <c r="M229" i="4"/>
  <c r="O230" i="4" s="1"/>
  <c r="M230" i="4"/>
  <c r="O231" i="4" s="1"/>
  <c r="M231" i="4"/>
  <c r="O232" i="4" s="1"/>
  <c r="M232" i="4"/>
  <c r="O233" i="4" s="1"/>
  <c r="M233" i="4"/>
  <c r="O234" i="4" s="1"/>
  <c r="M234" i="4"/>
  <c r="O235" i="4" s="1"/>
  <c r="M235" i="4"/>
  <c r="O236" i="4" s="1"/>
  <c r="M236" i="4"/>
  <c r="O237" i="4" s="1"/>
  <c r="M237" i="4"/>
  <c r="O238" i="4" s="1"/>
  <c r="M238" i="4"/>
  <c r="O239" i="4" s="1"/>
  <c r="M239" i="4"/>
  <c r="O240" i="4" s="1"/>
  <c r="M240" i="4"/>
  <c r="O241" i="4" s="1"/>
  <c r="M241" i="4"/>
  <c r="O242" i="4" s="1"/>
  <c r="M242" i="4"/>
  <c r="O243" i="4" s="1"/>
  <c r="M243" i="4"/>
  <c r="O244" i="4" s="1"/>
  <c r="M244" i="4"/>
  <c r="O245" i="4" s="1"/>
  <c r="M245" i="4"/>
  <c r="O246" i="4" s="1"/>
  <c r="M246" i="4"/>
  <c r="O247" i="4" s="1"/>
  <c r="M247" i="4"/>
  <c r="O248" i="4" s="1"/>
  <c r="M248" i="4"/>
  <c r="O249" i="4" s="1"/>
  <c r="M249" i="4"/>
  <c r="O250" i="4" s="1"/>
  <c r="M250" i="4"/>
  <c r="O251" i="4" s="1"/>
  <c r="M251" i="4"/>
  <c r="O252" i="4" s="1"/>
  <c r="M252" i="4"/>
  <c r="O253" i="4" s="1"/>
  <c r="M253" i="4"/>
  <c r="O254" i="4" s="1"/>
  <c r="M254" i="4"/>
  <c r="O255" i="4" s="1"/>
  <c r="M255" i="4"/>
  <c r="O256" i="4" s="1"/>
  <c r="M256" i="4"/>
  <c r="O257" i="4" s="1"/>
  <c r="M257" i="4"/>
  <c r="O258" i="4" s="1"/>
  <c r="M258" i="4"/>
  <c r="O259" i="4" s="1"/>
  <c r="M259" i="4"/>
  <c r="O260" i="4" s="1"/>
  <c r="M260" i="4"/>
  <c r="O261" i="4" s="1"/>
  <c r="M261" i="4"/>
  <c r="O262" i="4" s="1"/>
  <c r="M262" i="4"/>
  <c r="O263" i="4" s="1"/>
  <c r="M263" i="4"/>
  <c r="O264" i="4" s="1"/>
  <c r="M264" i="4"/>
  <c r="O265" i="4" s="1"/>
  <c r="M265" i="4"/>
  <c r="O266" i="4" s="1"/>
  <c r="M266" i="4"/>
  <c r="O267" i="4" s="1"/>
  <c r="M267" i="4"/>
  <c r="O268" i="4" s="1"/>
  <c r="M268" i="4"/>
  <c r="O269" i="4" s="1"/>
  <c r="M269" i="4"/>
  <c r="O270" i="4" s="1"/>
  <c r="M270" i="4"/>
  <c r="O271" i="4" s="1"/>
  <c r="M271" i="4"/>
  <c r="O272" i="4" s="1"/>
  <c r="M272" i="4"/>
  <c r="O273" i="4" s="1"/>
  <c r="M273" i="4"/>
  <c r="O274" i="4" s="1"/>
  <c r="M274" i="4"/>
  <c r="O275" i="4" s="1"/>
  <c r="M275" i="4"/>
  <c r="O276" i="4" s="1"/>
  <c r="M276" i="4"/>
  <c r="O277" i="4" s="1"/>
  <c r="M277" i="4"/>
  <c r="O278" i="4" s="1"/>
  <c r="M278" i="4"/>
  <c r="O279" i="4" s="1"/>
  <c r="M279" i="4"/>
  <c r="O280" i="4" s="1"/>
  <c r="M280" i="4"/>
  <c r="O281" i="4" s="1"/>
  <c r="M281" i="4"/>
  <c r="O282" i="4" s="1"/>
  <c r="M282" i="4"/>
  <c r="O283" i="4" s="1"/>
  <c r="M283" i="4"/>
  <c r="O284" i="4" s="1"/>
  <c r="M284" i="4"/>
  <c r="O285" i="4" s="1"/>
  <c r="M285" i="4"/>
  <c r="O286" i="4" s="1"/>
  <c r="M286" i="4"/>
  <c r="O287" i="4" s="1"/>
  <c r="M287" i="4"/>
  <c r="O288" i="4" s="1"/>
  <c r="M288" i="4"/>
  <c r="O289" i="4" s="1"/>
  <c r="M289" i="4"/>
  <c r="O290" i="4" s="1"/>
  <c r="M290" i="4"/>
  <c r="O291" i="4" s="1"/>
  <c r="M291" i="4"/>
  <c r="O292" i="4" s="1"/>
  <c r="M292" i="4"/>
  <c r="O293" i="4" s="1"/>
  <c r="M293" i="4"/>
  <c r="O294" i="4" s="1"/>
  <c r="M294" i="4"/>
  <c r="O295" i="4" s="1"/>
  <c r="M295" i="4"/>
  <c r="O296" i="4" s="1"/>
  <c r="M296" i="4"/>
  <c r="O297" i="4" s="1"/>
  <c r="M297" i="4"/>
  <c r="O298" i="4" s="1"/>
  <c r="M298" i="4"/>
  <c r="O299" i="4" s="1"/>
  <c r="M299" i="4"/>
  <c r="O300" i="4" s="1"/>
  <c r="M300" i="4"/>
  <c r="O301" i="4" s="1"/>
  <c r="M301" i="4"/>
  <c r="O302" i="4" s="1"/>
  <c r="M302" i="4"/>
  <c r="O303" i="4" s="1"/>
  <c r="M303" i="4"/>
  <c r="O304" i="4" s="1"/>
  <c r="M304" i="4"/>
  <c r="O305" i="4" s="1"/>
  <c r="M305" i="4"/>
  <c r="O306" i="4" s="1"/>
  <c r="M306" i="4"/>
  <c r="O307" i="4" s="1"/>
  <c r="M307" i="4"/>
  <c r="O308" i="4" s="1"/>
  <c r="M308" i="4"/>
  <c r="O309" i="4" s="1"/>
  <c r="M309" i="4"/>
  <c r="O310" i="4" s="1"/>
  <c r="M310" i="4"/>
  <c r="O311" i="4" s="1"/>
  <c r="M311" i="4"/>
  <c r="O312" i="4" s="1"/>
  <c r="M312" i="4"/>
  <c r="O313" i="4" s="1"/>
  <c r="M313" i="4"/>
  <c r="O314" i="4" s="1"/>
  <c r="M314" i="4"/>
  <c r="O315" i="4" s="1"/>
  <c r="M315" i="4"/>
  <c r="O316" i="4" s="1"/>
  <c r="M316" i="4"/>
  <c r="O317" i="4" s="1"/>
  <c r="M317" i="4"/>
  <c r="O318" i="4" s="1"/>
  <c r="M318" i="4"/>
  <c r="O319" i="4" s="1"/>
  <c r="M319" i="4"/>
  <c r="O320" i="4" s="1"/>
  <c r="M320" i="4"/>
  <c r="O321" i="4" s="1"/>
  <c r="M321" i="4"/>
  <c r="O322" i="4" s="1"/>
  <c r="M322" i="4"/>
  <c r="O323" i="4" s="1"/>
  <c r="M323" i="4"/>
  <c r="O324" i="4" s="1"/>
  <c r="M324" i="4"/>
  <c r="O325" i="4" s="1"/>
  <c r="M325" i="4"/>
  <c r="O326" i="4" s="1"/>
  <c r="M326" i="4"/>
  <c r="O327" i="4" s="1"/>
  <c r="M327" i="4"/>
  <c r="O328" i="4" s="1"/>
  <c r="M328" i="4"/>
  <c r="O329" i="4" s="1"/>
  <c r="M329" i="4"/>
  <c r="O330" i="4" s="1"/>
  <c r="M330" i="4"/>
  <c r="M14" i="4"/>
  <c r="O15" i="4" s="1"/>
  <c r="H15" i="4"/>
  <c r="I15" i="4" s="1"/>
  <c r="K16" i="4" s="1"/>
  <c r="H16" i="4"/>
  <c r="I16" i="4" s="1"/>
  <c r="K17" i="4" s="1"/>
  <c r="H17" i="4"/>
  <c r="I17" i="4" s="1"/>
  <c r="K18" i="4" s="1"/>
  <c r="H18" i="4"/>
  <c r="I18" i="4" s="1"/>
  <c r="K19" i="4" s="1"/>
  <c r="H19" i="4"/>
  <c r="I19" i="4" s="1"/>
  <c r="K20" i="4" s="1"/>
  <c r="H20" i="4"/>
  <c r="I20" i="4" s="1"/>
  <c r="K21" i="4" s="1"/>
  <c r="H21" i="4"/>
  <c r="I21" i="4" s="1"/>
  <c r="K22" i="4" s="1"/>
  <c r="H22" i="4"/>
  <c r="I22" i="4" s="1"/>
  <c r="K23" i="4" s="1"/>
  <c r="H23" i="4"/>
  <c r="I23" i="4" s="1"/>
  <c r="K24" i="4" s="1"/>
  <c r="H24" i="4"/>
  <c r="I24" i="4" s="1"/>
  <c r="K25" i="4" s="1"/>
  <c r="H25" i="4"/>
  <c r="I25" i="4" s="1"/>
  <c r="K26" i="4" s="1"/>
  <c r="H26" i="4"/>
  <c r="I26" i="4" s="1"/>
  <c r="K27" i="4" s="1"/>
  <c r="H27" i="4"/>
  <c r="I27" i="4" s="1"/>
  <c r="K28" i="4" s="1"/>
  <c r="H28" i="4"/>
  <c r="I28" i="4" s="1"/>
  <c r="K29" i="4" s="1"/>
  <c r="H29" i="4"/>
  <c r="I29" i="4" s="1"/>
  <c r="K30" i="4" s="1"/>
  <c r="H30" i="4"/>
  <c r="I30" i="4" s="1"/>
  <c r="K31" i="4" s="1"/>
  <c r="H31" i="4"/>
  <c r="I31" i="4" s="1"/>
  <c r="K32" i="4" s="1"/>
  <c r="H32" i="4"/>
  <c r="I32" i="4" s="1"/>
  <c r="K33" i="4" s="1"/>
  <c r="H33" i="4"/>
  <c r="I33" i="4" s="1"/>
  <c r="K34" i="4" s="1"/>
  <c r="H34" i="4"/>
  <c r="I34" i="4" s="1"/>
  <c r="K35" i="4" s="1"/>
  <c r="H35" i="4"/>
  <c r="I35" i="4" s="1"/>
  <c r="K36" i="4" s="1"/>
  <c r="H36" i="4"/>
  <c r="I36" i="4" s="1"/>
  <c r="K37" i="4" s="1"/>
  <c r="H37" i="4"/>
  <c r="I37" i="4" s="1"/>
  <c r="K38" i="4" s="1"/>
  <c r="H38" i="4"/>
  <c r="I38" i="4" s="1"/>
  <c r="K39" i="4" s="1"/>
  <c r="H39" i="4"/>
  <c r="I39" i="4" s="1"/>
  <c r="K40" i="4" s="1"/>
  <c r="H40" i="4"/>
  <c r="I40" i="4" s="1"/>
  <c r="K41" i="4" s="1"/>
  <c r="H41" i="4"/>
  <c r="I41" i="4" s="1"/>
  <c r="K42" i="4" s="1"/>
  <c r="H42" i="4"/>
  <c r="I42" i="4" s="1"/>
  <c r="K43" i="4" s="1"/>
  <c r="H43" i="4"/>
  <c r="I43" i="4" s="1"/>
  <c r="K44" i="4" s="1"/>
  <c r="H44" i="4"/>
  <c r="I44" i="4" s="1"/>
  <c r="K45" i="4" s="1"/>
  <c r="H45" i="4"/>
  <c r="I45" i="4" s="1"/>
  <c r="K46" i="4" s="1"/>
  <c r="H46" i="4"/>
  <c r="I46" i="4" s="1"/>
  <c r="K47" i="4" s="1"/>
  <c r="H47" i="4"/>
  <c r="I47" i="4" s="1"/>
  <c r="K48" i="4" s="1"/>
  <c r="H48" i="4"/>
  <c r="I48" i="4" s="1"/>
  <c r="K49" i="4" s="1"/>
  <c r="H49" i="4"/>
  <c r="I49" i="4" s="1"/>
  <c r="K50" i="4" s="1"/>
  <c r="H50" i="4"/>
  <c r="I50" i="4" s="1"/>
  <c r="K51" i="4" s="1"/>
  <c r="H51" i="4"/>
  <c r="I51" i="4" s="1"/>
  <c r="K52" i="4" s="1"/>
  <c r="H52" i="4"/>
  <c r="I52" i="4" s="1"/>
  <c r="K53" i="4" s="1"/>
  <c r="H53" i="4"/>
  <c r="I53" i="4" s="1"/>
  <c r="K54" i="4" s="1"/>
  <c r="H54" i="4"/>
  <c r="I54" i="4" s="1"/>
  <c r="K55" i="4" s="1"/>
  <c r="H55" i="4"/>
  <c r="I55" i="4" s="1"/>
  <c r="K56" i="4" s="1"/>
  <c r="H56" i="4"/>
  <c r="I56" i="4" s="1"/>
  <c r="K57" i="4" s="1"/>
  <c r="H57" i="4"/>
  <c r="I57" i="4" s="1"/>
  <c r="K58" i="4" s="1"/>
  <c r="H58" i="4"/>
  <c r="I58" i="4" s="1"/>
  <c r="K59" i="4" s="1"/>
  <c r="H59" i="4"/>
  <c r="I59" i="4" s="1"/>
  <c r="K60" i="4" s="1"/>
  <c r="H60" i="4"/>
  <c r="I60" i="4" s="1"/>
  <c r="K61" i="4" s="1"/>
  <c r="H61" i="4"/>
  <c r="I61" i="4" s="1"/>
  <c r="K62" i="4" s="1"/>
  <c r="H62" i="4"/>
  <c r="I62" i="4" s="1"/>
  <c r="K63" i="4" s="1"/>
  <c r="H63" i="4"/>
  <c r="I63" i="4" s="1"/>
  <c r="K64" i="4" s="1"/>
  <c r="H64" i="4"/>
  <c r="I64" i="4" s="1"/>
  <c r="K65" i="4" s="1"/>
  <c r="H65" i="4"/>
  <c r="I65" i="4" s="1"/>
  <c r="K66" i="4" s="1"/>
  <c r="H66" i="4"/>
  <c r="I66" i="4" s="1"/>
  <c r="K67" i="4" s="1"/>
  <c r="H67" i="4"/>
  <c r="I67" i="4" s="1"/>
  <c r="K68" i="4" s="1"/>
  <c r="H68" i="4"/>
  <c r="I68" i="4" s="1"/>
  <c r="K69" i="4" s="1"/>
  <c r="H69" i="4"/>
  <c r="I69" i="4" s="1"/>
  <c r="K70" i="4" s="1"/>
  <c r="H70" i="4"/>
  <c r="I70" i="4" s="1"/>
  <c r="K71" i="4" s="1"/>
  <c r="H71" i="4"/>
  <c r="I71" i="4" s="1"/>
  <c r="K72" i="4" s="1"/>
  <c r="H72" i="4"/>
  <c r="I72" i="4" s="1"/>
  <c r="K73" i="4" s="1"/>
  <c r="H73" i="4"/>
  <c r="I73" i="4" s="1"/>
  <c r="K74" i="4" s="1"/>
  <c r="H74" i="4"/>
  <c r="I74" i="4" s="1"/>
  <c r="K75" i="4" s="1"/>
  <c r="H75" i="4"/>
  <c r="I75" i="4" s="1"/>
  <c r="K76" i="4" s="1"/>
  <c r="H76" i="4"/>
  <c r="I76" i="4" s="1"/>
  <c r="K77" i="4" s="1"/>
  <c r="H77" i="4"/>
  <c r="I77" i="4" s="1"/>
  <c r="K78" i="4" s="1"/>
  <c r="H78" i="4"/>
  <c r="I78" i="4" s="1"/>
  <c r="K79" i="4" s="1"/>
  <c r="H79" i="4"/>
  <c r="I79" i="4" s="1"/>
  <c r="K80" i="4" s="1"/>
  <c r="H80" i="4"/>
  <c r="I80" i="4" s="1"/>
  <c r="K81" i="4" s="1"/>
  <c r="H81" i="4"/>
  <c r="I81" i="4" s="1"/>
  <c r="K82" i="4" s="1"/>
  <c r="H82" i="4"/>
  <c r="I82" i="4" s="1"/>
  <c r="K83" i="4" s="1"/>
  <c r="H83" i="4"/>
  <c r="I83" i="4" s="1"/>
  <c r="K84" i="4" s="1"/>
  <c r="H84" i="4"/>
  <c r="I84" i="4" s="1"/>
  <c r="K85" i="4" s="1"/>
  <c r="H85" i="4"/>
  <c r="I85" i="4" s="1"/>
  <c r="K86" i="4" s="1"/>
  <c r="H86" i="4"/>
  <c r="I86" i="4" s="1"/>
  <c r="K87" i="4" s="1"/>
  <c r="H87" i="4"/>
  <c r="I87" i="4" s="1"/>
  <c r="K88" i="4" s="1"/>
  <c r="H88" i="4"/>
  <c r="I88" i="4" s="1"/>
  <c r="K89" i="4" s="1"/>
  <c r="H89" i="4"/>
  <c r="I89" i="4" s="1"/>
  <c r="K90" i="4" s="1"/>
  <c r="H90" i="4"/>
  <c r="I90" i="4" s="1"/>
  <c r="K91" i="4" s="1"/>
  <c r="H91" i="4"/>
  <c r="I91" i="4" s="1"/>
  <c r="K92" i="4" s="1"/>
  <c r="H92" i="4"/>
  <c r="I92" i="4" s="1"/>
  <c r="K93" i="4" s="1"/>
  <c r="H93" i="4"/>
  <c r="I93" i="4" s="1"/>
  <c r="K94" i="4" s="1"/>
  <c r="H94" i="4"/>
  <c r="I94" i="4" s="1"/>
  <c r="K95" i="4" s="1"/>
  <c r="H95" i="4"/>
  <c r="I95" i="4" s="1"/>
  <c r="K96" i="4" s="1"/>
  <c r="H96" i="4"/>
  <c r="I96" i="4" s="1"/>
  <c r="K97" i="4" s="1"/>
  <c r="H97" i="4"/>
  <c r="I97" i="4" s="1"/>
  <c r="K98" i="4" s="1"/>
  <c r="H98" i="4"/>
  <c r="I98" i="4" s="1"/>
  <c r="K99" i="4" s="1"/>
  <c r="H99" i="4"/>
  <c r="I99" i="4" s="1"/>
  <c r="K100" i="4" s="1"/>
  <c r="H100" i="4"/>
  <c r="I100" i="4" s="1"/>
  <c r="K101" i="4" s="1"/>
  <c r="H101" i="4"/>
  <c r="I101" i="4" s="1"/>
  <c r="K102" i="4" s="1"/>
  <c r="H102" i="4"/>
  <c r="I102" i="4" s="1"/>
  <c r="K103" i="4" s="1"/>
  <c r="H103" i="4"/>
  <c r="I103" i="4" s="1"/>
  <c r="K104" i="4" s="1"/>
  <c r="H104" i="4"/>
  <c r="I104" i="4" s="1"/>
  <c r="K105" i="4" s="1"/>
  <c r="H105" i="4"/>
  <c r="I105" i="4" s="1"/>
  <c r="K106" i="4" s="1"/>
  <c r="H106" i="4"/>
  <c r="I106" i="4" s="1"/>
  <c r="K107" i="4" s="1"/>
  <c r="H107" i="4"/>
  <c r="I107" i="4" s="1"/>
  <c r="K108" i="4" s="1"/>
  <c r="H108" i="4"/>
  <c r="I108" i="4" s="1"/>
  <c r="H109" i="4"/>
  <c r="I109" i="4" s="1"/>
  <c r="K110" i="4" s="1"/>
  <c r="H110" i="4"/>
  <c r="I110" i="4" s="1"/>
  <c r="K111" i="4" s="1"/>
  <c r="H111" i="4"/>
  <c r="I111" i="4" s="1"/>
  <c r="K112" i="4" s="1"/>
  <c r="H112" i="4"/>
  <c r="I112" i="4" s="1"/>
  <c r="K113" i="4" s="1"/>
  <c r="H113" i="4"/>
  <c r="I113" i="4" s="1"/>
  <c r="K114" i="4" s="1"/>
  <c r="H114" i="4"/>
  <c r="I114" i="4" s="1"/>
  <c r="K115" i="4" s="1"/>
  <c r="H115" i="4"/>
  <c r="I115" i="4" s="1"/>
  <c r="K116" i="4" s="1"/>
  <c r="H116" i="4"/>
  <c r="I116" i="4" s="1"/>
  <c r="K117" i="4" s="1"/>
  <c r="H117" i="4"/>
  <c r="I117" i="4" s="1"/>
  <c r="K118" i="4" s="1"/>
  <c r="H118" i="4"/>
  <c r="I118" i="4" s="1"/>
  <c r="K119" i="4" s="1"/>
  <c r="H119" i="4"/>
  <c r="I119" i="4" s="1"/>
  <c r="K120" i="4" s="1"/>
  <c r="H120" i="4"/>
  <c r="I120" i="4" s="1"/>
  <c r="K121" i="4" s="1"/>
  <c r="H121" i="4"/>
  <c r="I121" i="4" s="1"/>
  <c r="K122" i="4" s="1"/>
  <c r="H122" i="4"/>
  <c r="I122" i="4" s="1"/>
  <c r="K123" i="4" s="1"/>
  <c r="H123" i="4"/>
  <c r="I123" i="4" s="1"/>
  <c r="K124" i="4" s="1"/>
  <c r="H124" i="4"/>
  <c r="I124" i="4" s="1"/>
  <c r="K125" i="4" s="1"/>
  <c r="H125" i="4"/>
  <c r="I125" i="4" s="1"/>
  <c r="K126" i="4" s="1"/>
  <c r="H126" i="4"/>
  <c r="I126" i="4" s="1"/>
  <c r="K127" i="4" s="1"/>
  <c r="H127" i="4"/>
  <c r="I127" i="4" s="1"/>
  <c r="K128" i="4" s="1"/>
  <c r="H128" i="4"/>
  <c r="I128" i="4" s="1"/>
  <c r="K129" i="4" s="1"/>
  <c r="H129" i="4"/>
  <c r="I129" i="4" s="1"/>
  <c r="K130" i="4" s="1"/>
  <c r="H130" i="4"/>
  <c r="I130" i="4" s="1"/>
  <c r="K131" i="4" s="1"/>
  <c r="H131" i="4"/>
  <c r="I131" i="4" s="1"/>
  <c r="K132" i="4" s="1"/>
  <c r="H132" i="4"/>
  <c r="I132" i="4" s="1"/>
  <c r="K133" i="4" s="1"/>
  <c r="H133" i="4"/>
  <c r="I133" i="4" s="1"/>
  <c r="K134" i="4" s="1"/>
  <c r="H134" i="4"/>
  <c r="I134" i="4" s="1"/>
  <c r="K135" i="4" s="1"/>
  <c r="H135" i="4"/>
  <c r="I135" i="4" s="1"/>
  <c r="K136" i="4" s="1"/>
  <c r="H136" i="4"/>
  <c r="I136" i="4" s="1"/>
  <c r="K137" i="4" s="1"/>
  <c r="H137" i="4"/>
  <c r="I137" i="4" s="1"/>
  <c r="K138" i="4" s="1"/>
  <c r="H138" i="4"/>
  <c r="I138" i="4" s="1"/>
  <c r="K139" i="4" s="1"/>
  <c r="H139" i="4"/>
  <c r="I139" i="4" s="1"/>
  <c r="K140" i="4" s="1"/>
  <c r="H140" i="4"/>
  <c r="I140" i="4" s="1"/>
  <c r="K141" i="4" s="1"/>
  <c r="H141" i="4"/>
  <c r="I141" i="4" s="1"/>
  <c r="K142" i="4" s="1"/>
  <c r="H142" i="4"/>
  <c r="I142" i="4" s="1"/>
  <c r="K143" i="4" s="1"/>
  <c r="H143" i="4"/>
  <c r="I143" i="4" s="1"/>
  <c r="K144" i="4" s="1"/>
  <c r="H144" i="4"/>
  <c r="I144" i="4" s="1"/>
  <c r="K145" i="4" s="1"/>
  <c r="H145" i="4"/>
  <c r="I145" i="4" s="1"/>
  <c r="K146" i="4" s="1"/>
  <c r="H146" i="4"/>
  <c r="I146" i="4" s="1"/>
  <c r="K147" i="4" s="1"/>
  <c r="H147" i="4"/>
  <c r="I147" i="4" s="1"/>
  <c r="K148" i="4" s="1"/>
  <c r="H148" i="4"/>
  <c r="I148" i="4" s="1"/>
  <c r="K149" i="4" s="1"/>
  <c r="H149" i="4"/>
  <c r="I149" i="4" s="1"/>
  <c r="K150" i="4" s="1"/>
  <c r="H150" i="4"/>
  <c r="I150" i="4" s="1"/>
  <c r="K151" i="4" s="1"/>
  <c r="H151" i="4"/>
  <c r="I151" i="4" s="1"/>
  <c r="K152" i="4" s="1"/>
  <c r="H152" i="4"/>
  <c r="I152" i="4" s="1"/>
  <c r="K153" i="4" s="1"/>
  <c r="H153" i="4"/>
  <c r="I153" i="4" s="1"/>
  <c r="K154" i="4" s="1"/>
  <c r="H154" i="4"/>
  <c r="I154" i="4" s="1"/>
  <c r="K155" i="4" s="1"/>
  <c r="H155" i="4"/>
  <c r="I155" i="4" s="1"/>
  <c r="K156" i="4" s="1"/>
  <c r="H156" i="4"/>
  <c r="I156" i="4" s="1"/>
  <c r="K157" i="4" s="1"/>
  <c r="H157" i="4"/>
  <c r="I157" i="4" s="1"/>
  <c r="K158" i="4" s="1"/>
  <c r="H158" i="4"/>
  <c r="I158" i="4" s="1"/>
  <c r="K159" i="4" s="1"/>
  <c r="H159" i="4"/>
  <c r="I159" i="4" s="1"/>
  <c r="K160" i="4" s="1"/>
  <c r="H160" i="4"/>
  <c r="I160" i="4" s="1"/>
  <c r="K161" i="4" s="1"/>
  <c r="H161" i="4"/>
  <c r="I161" i="4" s="1"/>
  <c r="K162" i="4" s="1"/>
  <c r="H162" i="4"/>
  <c r="I162" i="4" s="1"/>
  <c r="K163" i="4" s="1"/>
  <c r="H163" i="4"/>
  <c r="I163" i="4" s="1"/>
  <c r="K164" i="4" s="1"/>
  <c r="H164" i="4"/>
  <c r="I164" i="4" s="1"/>
  <c r="K165" i="4" s="1"/>
  <c r="H165" i="4"/>
  <c r="I165" i="4" s="1"/>
  <c r="K166" i="4" s="1"/>
  <c r="H166" i="4"/>
  <c r="I166" i="4" s="1"/>
  <c r="K167" i="4" s="1"/>
  <c r="H167" i="4"/>
  <c r="I167" i="4" s="1"/>
  <c r="K168" i="4" s="1"/>
  <c r="H168" i="4"/>
  <c r="I168" i="4" s="1"/>
  <c r="K169" i="4" s="1"/>
  <c r="H169" i="4"/>
  <c r="I169" i="4" s="1"/>
  <c r="K170" i="4" s="1"/>
  <c r="H170" i="4"/>
  <c r="I170" i="4" s="1"/>
  <c r="K171" i="4" s="1"/>
  <c r="H171" i="4"/>
  <c r="I171" i="4" s="1"/>
  <c r="K172" i="4" s="1"/>
  <c r="H172" i="4"/>
  <c r="I172" i="4" s="1"/>
  <c r="K173" i="4" s="1"/>
  <c r="H173" i="4"/>
  <c r="I173" i="4" s="1"/>
  <c r="K174" i="4" s="1"/>
  <c r="H174" i="4"/>
  <c r="I174" i="4" s="1"/>
  <c r="K175" i="4" s="1"/>
  <c r="H175" i="4"/>
  <c r="I175" i="4" s="1"/>
  <c r="K176" i="4" s="1"/>
  <c r="H176" i="4"/>
  <c r="I176" i="4" s="1"/>
  <c r="K177" i="4" s="1"/>
  <c r="H177" i="4"/>
  <c r="I177" i="4" s="1"/>
  <c r="K178" i="4" s="1"/>
  <c r="H178" i="4"/>
  <c r="I178" i="4" s="1"/>
  <c r="K179" i="4" s="1"/>
  <c r="H179" i="4"/>
  <c r="I179" i="4" s="1"/>
  <c r="K180" i="4" s="1"/>
  <c r="H180" i="4"/>
  <c r="I180" i="4" s="1"/>
  <c r="K181" i="4" s="1"/>
  <c r="H181" i="4"/>
  <c r="I181" i="4" s="1"/>
  <c r="K182" i="4" s="1"/>
  <c r="H182" i="4"/>
  <c r="I182" i="4" s="1"/>
  <c r="K183" i="4" s="1"/>
  <c r="H183" i="4"/>
  <c r="I183" i="4" s="1"/>
  <c r="K184" i="4" s="1"/>
  <c r="H184" i="4"/>
  <c r="I184" i="4" s="1"/>
  <c r="K185" i="4" s="1"/>
  <c r="H185" i="4"/>
  <c r="I185" i="4" s="1"/>
  <c r="K186" i="4" s="1"/>
  <c r="H186" i="4"/>
  <c r="I186" i="4" s="1"/>
  <c r="K187" i="4" s="1"/>
  <c r="H187" i="4"/>
  <c r="I187" i="4" s="1"/>
  <c r="K188" i="4" s="1"/>
  <c r="H188" i="4"/>
  <c r="I188" i="4" s="1"/>
  <c r="K189" i="4" s="1"/>
  <c r="H189" i="4"/>
  <c r="I189" i="4" s="1"/>
  <c r="K190" i="4" s="1"/>
  <c r="H190" i="4"/>
  <c r="I190" i="4" s="1"/>
  <c r="K191" i="4" s="1"/>
  <c r="H191" i="4"/>
  <c r="I191" i="4" s="1"/>
  <c r="K192" i="4" s="1"/>
  <c r="H192" i="4"/>
  <c r="I192" i="4" s="1"/>
  <c r="K193" i="4" s="1"/>
  <c r="H193" i="4"/>
  <c r="I193" i="4" s="1"/>
  <c r="K194" i="4" s="1"/>
  <c r="H194" i="4"/>
  <c r="I194" i="4" s="1"/>
  <c r="K195" i="4" s="1"/>
  <c r="H195" i="4"/>
  <c r="I195" i="4" s="1"/>
  <c r="K196" i="4" s="1"/>
  <c r="H196" i="4"/>
  <c r="I196" i="4" s="1"/>
  <c r="K197" i="4" s="1"/>
  <c r="H197" i="4"/>
  <c r="I197" i="4" s="1"/>
  <c r="K198" i="4" s="1"/>
  <c r="H198" i="4"/>
  <c r="I198" i="4" s="1"/>
  <c r="K199" i="4" s="1"/>
  <c r="H199" i="4"/>
  <c r="I199" i="4" s="1"/>
  <c r="K200" i="4" s="1"/>
  <c r="H200" i="4"/>
  <c r="I200" i="4" s="1"/>
  <c r="K201" i="4" s="1"/>
  <c r="H201" i="4"/>
  <c r="I201" i="4" s="1"/>
  <c r="K202" i="4" s="1"/>
  <c r="H202" i="4"/>
  <c r="I202" i="4" s="1"/>
  <c r="K203" i="4" s="1"/>
  <c r="H203" i="4"/>
  <c r="I203" i="4" s="1"/>
  <c r="K204" i="4" s="1"/>
  <c r="H204" i="4"/>
  <c r="I204" i="4" s="1"/>
  <c r="K205" i="4" s="1"/>
  <c r="H205" i="4"/>
  <c r="I205" i="4" s="1"/>
  <c r="K206" i="4" s="1"/>
  <c r="H206" i="4"/>
  <c r="I206" i="4" s="1"/>
  <c r="K207" i="4" s="1"/>
  <c r="H207" i="4"/>
  <c r="I207" i="4" s="1"/>
  <c r="K208" i="4" s="1"/>
  <c r="H208" i="4"/>
  <c r="I208" i="4" s="1"/>
  <c r="K209" i="4" s="1"/>
  <c r="H209" i="4"/>
  <c r="I209" i="4" s="1"/>
  <c r="K210" i="4" s="1"/>
  <c r="H210" i="4"/>
  <c r="I210" i="4" s="1"/>
  <c r="K211" i="4" s="1"/>
  <c r="H211" i="4"/>
  <c r="I211" i="4" s="1"/>
  <c r="K212" i="4" s="1"/>
  <c r="H212" i="4"/>
  <c r="I212" i="4" s="1"/>
  <c r="K213" i="4" s="1"/>
  <c r="H213" i="4"/>
  <c r="I213" i="4" s="1"/>
  <c r="K214" i="4" s="1"/>
  <c r="H214" i="4"/>
  <c r="I214" i="4" s="1"/>
  <c r="K215" i="4" s="1"/>
  <c r="H215" i="4"/>
  <c r="I215" i="4" s="1"/>
  <c r="K216" i="4" s="1"/>
  <c r="H216" i="4"/>
  <c r="I216" i="4" s="1"/>
  <c r="K217" i="4" s="1"/>
  <c r="H217" i="4"/>
  <c r="I217" i="4" s="1"/>
  <c r="K218" i="4" s="1"/>
  <c r="H218" i="4"/>
  <c r="I218" i="4" s="1"/>
  <c r="K219" i="4" s="1"/>
  <c r="H219" i="4"/>
  <c r="I219" i="4" s="1"/>
  <c r="K220" i="4" s="1"/>
  <c r="H220" i="4"/>
  <c r="I220" i="4" s="1"/>
  <c r="K221" i="4" s="1"/>
  <c r="H221" i="4"/>
  <c r="I221" i="4" s="1"/>
  <c r="K222" i="4" s="1"/>
  <c r="H222" i="4"/>
  <c r="I222" i="4" s="1"/>
  <c r="K223" i="4" s="1"/>
  <c r="H223" i="4"/>
  <c r="I223" i="4" s="1"/>
  <c r="K224" i="4" s="1"/>
  <c r="H224" i="4"/>
  <c r="I224" i="4" s="1"/>
  <c r="K225" i="4" s="1"/>
  <c r="H225" i="4"/>
  <c r="I225" i="4" s="1"/>
  <c r="K226" i="4" s="1"/>
  <c r="H226" i="4"/>
  <c r="I226" i="4" s="1"/>
  <c r="K227" i="4" s="1"/>
  <c r="H227" i="4"/>
  <c r="I227" i="4" s="1"/>
  <c r="K228" i="4" s="1"/>
  <c r="H228" i="4"/>
  <c r="I228" i="4" s="1"/>
  <c r="K229" i="4" s="1"/>
  <c r="H229" i="4"/>
  <c r="I229" i="4" s="1"/>
  <c r="K230" i="4" s="1"/>
  <c r="H230" i="4"/>
  <c r="I230" i="4" s="1"/>
  <c r="K231" i="4" s="1"/>
  <c r="H231" i="4"/>
  <c r="I231" i="4" s="1"/>
  <c r="K232" i="4" s="1"/>
  <c r="H232" i="4"/>
  <c r="I232" i="4" s="1"/>
  <c r="K233" i="4" s="1"/>
  <c r="H233" i="4"/>
  <c r="I233" i="4" s="1"/>
  <c r="K234" i="4" s="1"/>
  <c r="H234" i="4"/>
  <c r="I234" i="4" s="1"/>
  <c r="K235" i="4" s="1"/>
  <c r="H235" i="4"/>
  <c r="I235" i="4" s="1"/>
  <c r="K236" i="4" s="1"/>
  <c r="H236" i="4"/>
  <c r="I236" i="4" s="1"/>
  <c r="H237" i="4"/>
  <c r="I237" i="4" s="1"/>
  <c r="K238" i="4" s="1"/>
  <c r="H238" i="4"/>
  <c r="I238" i="4" s="1"/>
  <c r="K239" i="4" s="1"/>
  <c r="H239" i="4"/>
  <c r="I239" i="4" s="1"/>
  <c r="K240" i="4" s="1"/>
  <c r="H240" i="4"/>
  <c r="I240" i="4" s="1"/>
  <c r="K241" i="4" s="1"/>
  <c r="H241" i="4"/>
  <c r="I241" i="4" s="1"/>
  <c r="K242" i="4" s="1"/>
  <c r="H242" i="4"/>
  <c r="I242" i="4" s="1"/>
  <c r="K243" i="4" s="1"/>
  <c r="H243" i="4"/>
  <c r="I243" i="4" s="1"/>
  <c r="K244" i="4" s="1"/>
  <c r="H244" i="4"/>
  <c r="I244" i="4" s="1"/>
  <c r="K245" i="4" s="1"/>
  <c r="H245" i="4"/>
  <c r="I245" i="4" s="1"/>
  <c r="K246" i="4" s="1"/>
  <c r="H246" i="4"/>
  <c r="I246" i="4" s="1"/>
  <c r="K247" i="4" s="1"/>
  <c r="H247" i="4"/>
  <c r="I247" i="4" s="1"/>
  <c r="K248" i="4" s="1"/>
  <c r="H248" i="4"/>
  <c r="I248" i="4" s="1"/>
  <c r="K249" i="4" s="1"/>
  <c r="H249" i="4"/>
  <c r="I249" i="4" s="1"/>
  <c r="K250" i="4" s="1"/>
  <c r="H250" i="4"/>
  <c r="I250" i="4" s="1"/>
  <c r="K251" i="4" s="1"/>
  <c r="H251" i="4"/>
  <c r="I251" i="4" s="1"/>
  <c r="K252" i="4" s="1"/>
  <c r="H252" i="4"/>
  <c r="I252" i="4" s="1"/>
  <c r="K253" i="4" s="1"/>
  <c r="H253" i="4"/>
  <c r="I253" i="4" s="1"/>
  <c r="K254" i="4" s="1"/>
  <c r="H254" i="4"/>
  <c r="I254" i="4" s="1"/>
  <c r="K255" i="4" s="1"/>
  <c r="H255" i="4"/>
  <c r="I255" i="4" s="1"/>
  <c r="K256" i="4" s="1"/>
  <c r="H256" i="4"/>
  <c r="I256" i="4" s="1"/>
  <c r="K257" i="4" s="1"/>
  <c r="H257" i="4"/>
  <c r="I257" i="4" s="1"/>
  <c r="K258" i="4" s="1"/>
  <c r="H258" i="4"/>
  <c r="I258" i="4" s="1"/>
  <c r="K259" i="4" s="1"/>
  <c r="H259" i="4"/>
  <c r="I259" i="4" s="1"/>
  <c r="K260" i="4" s="1"/>
  <c r="H260" i="4"/>
  <c r="I260" i="4" s="1"/>
  <c r="K261" i="4" s="1"/>
  <c r="H261" i="4"/>
  <c r="I261" i="4" s="1"/>
  <c r="K262" i="4" s="1"/>
  <c r="H262" i="4"/>
  <c r="I262" i="4" s="1"/>
  <c r="K263" i="4" s="1"/>
  <c r="H263" i="4"/>
  <c r="I263" i="4" s="1"/>
  <c r="K264" i="4" s="1"/>
  <c r="H264" i="4"/>
  <c r="I264" i="4" s="1"/>
  <c r="K265" i="4" s="1"/>
  <c r="H265" i="4"/>
  <c r="I265" i="4" s="1"/>
  <c r="K266" i="4" s="1"/>
  <c r="H266" i="4"/>
  <c r="I266" i="4" s="1"/>
  <c r="K267" i="4" s="1"/>
  <c r="H267" i="4"/>
  <c r="I267" i="4" s="1"/>
  <c r="K268" i="4" s="1"/>
  <c r="H268" i="4"/>
  <c r="I268" i="4" s="1"/>
  <c r="K269" i="4" s="1"/>
  <c r="H269" i="4"/>
  <c r="I269" i="4" s="1"/>
  <c r="K270" i="4" s="1"/>
  <c r="H270" i="4"/>
  <c r="I270" i="4" s="1"/>
  <c r="K271" i="4" s="1"/>
  <c r="H271" i="4"/>
  <c r="I271" i="4" s="1"/>
  <c r="K272" i="4" s="1"/>
  <c r="H272" i="4"/>
  <c r="I272" i="4" s="1"/>
  <c r="K273" i="4" s="1"/>
  <c r="H273" i="4"/>
  <c r="I273" i="4" s="1"/>
  <c r="K274" i="4" s="1"/>
  <c r="H274" i="4"/>
  <c r="I274" i="4" s="1"/>
  <c r="K275" i="4" s="1"/>
  <c r="H275" i="4"/>
  <c r="I275" i="4" s="1"/>
  <c r="K276" i="4" s="1"/>
  <c r="H276" i="4"/>
  <c r="I276" i="4" s="1"/>
  <c r="K277" i="4" s="1"/>
  <c r="H277" i="4"/>
  <c r="I277" i="4" s="1"/>
  <c r="H278" i="4"/>
  <c r="I278" i="4" s="1"/>
  <c r="K279" i="4" s="1"/>
  <c r="H279" i="4"/>
  <c r="I279" i="4" s="1"/>
  <c r="K280" i="4" s="1"/>
  <c r="H280" i="4"/>
  <c r="I280" i="4" s="1"/>
  <c r="K281" i="4" s="1"/>
  <c r="H281" i="4"/>
  <c r="I281" i="4" s="1"/>
  <c r="K282" i="4" s="1"/>
  <c r="H282" i="4"/>
  <c r="I282" i="4" s="1"/>
  <c r="K283" i="4" s="1"/>
  <c r="H283" i="4"/>
  <c r="I283" i="4" s="1"/>
  <c r="K284" i="4" s="1"/>
  <c r="H284" i="4"/>
  <c r="I284" i="4" s="1"/>
  <c r="K285" i="4" s="1"/>
  <c r="H285" i="4"/>
  <c r="I285" i="4" s="1"/>
  <c r="K286" i="4" s="1"/>
  <c r="H286" i="4"/>
  <c r="I286" i="4" s="1"/>
  <c r="K287" i="4" s="1"/>
  <c r="H287" i="4"/>
  <c r="I287" i="4" s="1"/>
  <c r="K288" i="4" s="1"/>
  <c r="H288" i="4"/>
  <c r="I288" i="4" s="1"/>
  <c r="K289" i="4" s="1"/>
  <c r="H289" i="4"/>
  <c r="I289" i="4" s="1"/>
  <c r="K290" i="4" s="1"/>
  <c r="H290" i="4"/>
  <c r="I290" i="4" s="1"/>
  <c r="K291" i="4" s="1"/>
  <c r="H291" i="4"/>
  <c r="I291" i="4" s="1"/>
  <c r="K292" i="4" s="1"/>
  <c r="H292" i="4"/>
  <c r="I292" i="4" s="1"/>
  <c r="K293" i="4" s="1"/>
  <c r="H293" i="4"/>
  <c r="I293" i="4" s="1"/>
  <c r="K294" i="4" s="1"/>
  <c r="H294" i="4"/>
  <c r="I294" i="4" s="1"/>
  <c r="K295" i="4" s="1"/>
  <c r="H295" i="4"/>
  <c r="I295" i="4" s="1"/>
  <c r="K296" i="4" s="1"/>
  <c r="H296" i="4"/>
  <c r="I296" i="4" s="1"/>
  <c r="K297" i="4" s="1"/>
  <c r="H297" i="4"/>
  <c r="I297" i="4" s="1"/>
  <c r="K298" i="4" s="1"/>
  <c r="H298" i="4"/>
  <c r="I298" i="4" s="1"/>
  <c r="K299" i="4" s="1"/>
  <c r="H299" i="4"/>
  <c r="I299" i="4" s="1"/>
  <c r="K300" i="4" s="1"/>
  <c r="H300" i="4"/>
  <c r="I300" i="4" s="1"/>
  <c r="K301" i="4" s="1"/>
  <c r="H301" i="4"/>
  <c r="I301" i="4" s="1"/>
  <c r="K302" i="4" s="1"/>
  <c r="H302" i="4"/>
  <c r="I302" i="4" s="1"/>
  <c r="K303" i="4" s="1"/>
  <c r="H303" i="4"/>
  <c r="I303" i="4" s="1"/>
  <c r="K304" i="4" s="1"/>
  <c r="H304" i="4"/>
  <c r="I304" i="4" s="1"/>
  <c r="K305" i="4" s="1"/>
  <c r="H305" i="4"/>
  <c r="I305" i="4" s="1"/>
  <c r="K306" i="4" s="1"/>
  <c r="H306" i="4"/>
  <c r="I306" i="4" s="1"/>
  <c r="K307" i="4" s="1"/>
  <c r="H307" i="4"/>
  <c r="I307" i="4" s="1"/>
  <c r="K308" i="4" s="1"/>
  <c r="H308" i="4"/>
  <c r="I308" i="4" s="1"/>
  <c r="K309" i="4" s="1"/>
  <c r="H309" i="4"/>
  <c r="I309" i="4" s="1"/>
  <c r="K310" i="4" s="1"/>
  <c r="H310" i="4"/>
  <c r="I310" i="4" s="1"/>
  <c r="K311" i="4" s="1"/>
  <c r="H311" i="4"/>
  <c r="I311" i="4" s="1"/>
  <c r="K312" i="4" s="1"/>
  <c r="H312" i="4"/>
  <c r="I312" i="4" s="1"/>
  <c r="K313" i="4" s="1"/>
  <c r="H313" i="4"/>
  <c r="I313" i="4" s="1"/>
  <c r="K314" i="4" s="1"/>
  <c r="H314" i="4"/>
  <c r="I314" i="4" s="1"/>
  <c r="K315" i="4" s="1"/>
  <c r="H315" i="4"/>
  <c r="I315" i="4" s="1"/>
  <c r="K316" i="4" s="1"/>
  <c r="H316" i="4"/>
  <c r="I316" i="4" s="1"/>
  <c r="K317" i="4" s="1"/>
  <c r="H317" i="4"/>
  <c r="I317" i="4" s="1"/>
  <c r="K318" i="4" s="1"/>
  <c r="H318" i="4"/>
  <c r="I318" i="4" s="1"/>
  <c r="K319" i="4" s="1"/>
  <c r="H319" i="4"/>
  <c r="I319" i="4" s="1"/>
  <c r="K320" i="4" s="1"/>
  <c r="H320" i="4"/>
  <c r="I320" i="4" s="1"/>
  <c r="K321" i="4" s="1"/>
  <c r="H321" i="4"/>
  <c r="I321" i="4" s="1"/>
  <c r="K322" i="4" s="1"/>
  <c r="H322" i="4"/>
  <c r="I322" i="4" s="1"/>
  <c r="K323" i="4" s="1"/>
  <c r="H323" i="4"/>
  <c r="I323" i="4" s="1"/>
  <c r="K324" i="4" s="1"/>
  <c r="H324" i="4"/>
  <c r="I324" i="4" s="1"/>
  <c r="K325" i="4" s="1"/>
  <c r="H325" i="4"/>
  <c r="I325" i="4" s="1"/>
  <c r="K326" i="4" s="1"/>
  <c r="H326" i="4"/>
  <c r="I326" i="4" s="1"/>
  <c r="K327" i="4" s="1"/>
  <c r="H327" i="4"/>
  <c r="I327" i="4" s="1"/>
  <c r="K328" i="4" s="1"/>
  <c r="H328" i="4"/>
  <c r="I328" i="4" s="1"/>
  <c r="K329" i="4" s="1"/>
  <c r="H329" i="4"/>
  <c r="I329" i="4" s="1"/>
  <c r="K330" i="4" s="1"/>
  <c r="H330" i="4"/>
  <c r="I330" i="4" s="1"/>
  <c r="H14" i="4"/>
  <c r="I14" i="4" s="1"/>
  <c r="K15" i="4" s="1"/>
  <c r="I9" i="4" l="1"/>
  <c r="I10" i="4"/>
  <c r="O331" i="4"/>
  <c r="N331" i="4"/>
  <c r="K331" i="4"/>
  <c r="J331" i="4"/>
  <c r="N19" i="4"/>
  <c r="O20" i="4"/>
  <c r="J236" i="4"/>
  <c r="K237" i="4"/>
  <c r="J108" i="4"/>
  <c r="K109" i="4"/>
  <c r="J277" i="4"/>
  <c r="K278" i="4"/>
  <c r="N300" i="4"/>
  <c r="N213" i="4"/>
  <c r="N197" i="4"/>
  <c r="N181" i="4"/>
  <c r="N165" i="4"/>
  <c r="N149" i="4"/>
  <c r="N133" i="4"/>
  <c r="N117" i="4"/>
  <c r="N101" i="4"/>
  <c r="N85" i="4"/>
  <c r="N69" i="4"/>
  <c r="N53" i="4"/>
  <c r="N327" i="4"/>
  <c r="N323" i="4"/>
  <c r="N319" i="4"/>
  <c r="N315" i="4"/>
  <c r="N311" i="4"/>
  <c r="N307" i="4"/>
  <c r="N303" i="4"/>
  <c r="N299" i="4"/>
  <c r="N295" i="4"/>
  <c r="N291" i="4"/>
  <c r="N287" i="4"/>
  <c r="N283" i="4"/>
  <c r="N279" i="4"/>
  <c r="N275" i="4"/>
  <c r="N271" i="4"/>
  <c r="N267" i="4"/>
  <c r="N263" i="4"/>
  <c r="N259" i="4"/>
  <c r="N255" i="4"/>
  <c r="N251" i="4"/>
  <c r="N247" i="4"/>
  <c r="N243" i="4"/>
  <c r="N239" i="4"/>
  <c r="N235" i="4"/>
  <c r="N231" i="4"/>
  <c r="N227" i="4"/>
  <c r="N153" i="4"/>
  <c r="J323" i="4"/>
  <c r="J319" i="4"/>
  <c r="J315" i="4"/>
  <c r="J311" i="4"/>
  <c r="J307" i="4"/>
  <c r="J303" i="4"/>
  <c r="J299" i="4"/>
  <c r="J295" i="4"/>
  <c r="J291" i="4"/>
  <c r="J287" i="4"/>
  <c r="J283" i="4"/>
  <c r="J279" i="4"/>
  <c r="J275" i="4"/>
  <c r="J271" i="4"/>
  <c r="J267" i="4"/>
  <c r="J263" i="4"/>
  <c r="J259" i="4"/>
  <c r="J255" i="4"/>
  <c r="J251" i="4"/>
  <c r="J247" i="4"/>
  <c r="J243" i="4"/>
  <c r="J239" i="4"/>
  <c r="J235" i="4"/>
  <c r="J231" i="4"/>
  <c r="J227" i="4"/>
  <c r="J223" i="4"/>
  <c r="J219" i="4"/>
  <c r="J215" i="4"/>
  <c r="J211" i="4"/>
  <c r="J207" i="4"/>
  <c r="J203" i="4"/>
  <c r="J199" i="4"/>
  <c r="J195" i="4"/>
  <c r="J191" i="4"/>
  <c r="J187" i="4"/>
  <c r="J183" i="4"/>
  <c r="J179" i="4"/>
  <c r="J175" i="4"/>
  <c r="J171" i="4"/>
  <c r="J167" i="4"/>
  <c r="J163" i="4"/>
  <c r="J159" i="4"/>
  <c r="J155" i="4"/>
  <c r="J151" i="4"/>
  <c r="J147" i="4"/>
  <c r="J143" i="4"/>
  <c r="J139" i="4"/>
  <c r="J135" i="4"/>
  <c r="J131" i="4"/>
  <c r="J127" i="4"/>
  <c r="J123" i="4"/>
  <c r="J119" i="4"/>
  <c r="J115" i="4"/>
  <c r="J111" i="4"/>
  <c r="J107" i="4"/>
  <c r="J103" i="4"/>
  <c r="J99" i="4"/>
  <c r="J95" i="4"/>
  <c r="J91" i="4"/>
  <c r="J87" i="4"/>
  <c r="J83" i="4"/>
  <c r="J79" i="4"/>
  <c r="J75" i="4"/>
  <c r="J71" i="4"/>
  <c r="J67" i="4"/>
  <c r="J63" i="4"/>
  <c r="J59" i="4"/>
  <c r="J55" i="4"/>
  <c r="J51" i="4"/>
  <c r="J47" i="4"/>
  <c r="J43" i="4"/>
  <c r="J39" i="4"/>
  <c r="J35" i="4"/>
  <c r="J31" i="4"/>
  <c r="J27" i="4"/>
  <c r="J23" i="4"/>
  <c r="J19" i="4"/>
  <c r="N217" i="4"/>
  <c r="N57" i="4"/>
  <c r="N290" i="4"/>
  <c r="N205" i="4"/>
  <c r="N189" i="4"/>
  <c r="N141" i="4"/>
  <c r="N125" i="4"/>
  <c r="N109" i="4"/>
  <c r="N93" i="4"/>
  <c r="N77" i="4"/>
  <c r="N321" i="4"/>
  <c r="N209" i="4"/>
  <c r="N193" i="4"/>
  <c r="N161" i="4"/>
  <c r="N145" i="4"/>
  <c r="N129" i="4"/>
  <c r="J202" i="4"/>
  <c r="J313" i="4"/>
  <c r="J309" i="4"/>
  <c r="J297" i="4"/>
  <c r="J289" i="4"/>
  <c r="J285" i="4"/>
  <c r="J281" i="4"/>
  <c r="J273" i="4"/>
  <c r="J265" i="4"/>
  <c r="J261" i="4"/>
  <c r="J253" i="4"/>
  <c r="J249" i="4"/>
  <c r="J245" i="4"/>
  <c r="J237" i="4"/>
  <c r="J229" i="4"/>
  <c r="J225" i="4"/>
  <c r="J213" i="4"/>
  <c r="J209" i="4"/>
  <c r="J197" i="4"/>
  <c r="J193" i="4"/>
  <c r="J181" i="4"/>
  <c r="J169" i="4"/>
  <c r="J165" i="4"/>
  <c r="J161" i="4"/>
  <c r="J153" i="4"/>
  <c r="J149" i="4"/>
  <c r="J145" i="4"/>
  <c r="J133" i="4"/>
  <c r="J125" i="4"/>
  <c r="J121" i="4"/>
  <c r="J117" i="4"/>
  <c r="J113" i="4"/>
  <c r="J101" i="4"/>
  <c r="J97" i="4"/>
  <c r="J89" i="4"/>
  <c r="J85" i="4"/>
  <c r="J81" i="4"/>
  <c r="J69" i="4"/>
  <c r="J65" i="4"/>
  <c r="J61" i="4"/>
  <c r="J53" i="4"/>
  <c r="J49" i="4"/>
  <c r="J33" i="4"/>
  <c r="J25" i="4"/>
  <c r="J17" i="4"/>
  <c r="J327" i="4"/>
  <c r="J305" i="4"/>
  <c r="J157" i="4"/>
  <c r="N325" i="4"/>
  <c r="N317" i="4"/>
  <c r="N309" i="4"/>
  <c r="N293" i="4"/>
  <c r="N289" i="4"/>
  <c r="N281" i="4"/>
  <c r="N277" i="4"/>
  <c r="N273" i="4"/>
  <c r="N269" i="4"/>
  <c r="N261" i="4"/>
  <c r="N257" i="4"/>
  <c r="N253" i="4"/>
  <c r="N245" i="4"/>
  <c r="N237" i="4"/>
  <c r="N229" i="4"/>
  <c r="N225" i="4"/>
  <c r="N89" i="4"/>
  <c r="N25" i="4"/>
  <c r="N15" i="4"/>
  <c r="N330" i="4"/>
  <c r="N326" i="4"/>
  <c r="N322" i="4"/>
  <c r="N314" i="4"/>
  <c r="N310" i="4"/>
  <c r="N306" i="4"/>
  <c r="N302" i="4"/>
  <c r="N298" i="4"/>
  <c r="N294" i="4"/>
  <c r="N286" i="4"/>
  <c r="N282" i="4"/>
  <c r="N278" i="4"/>
  <c r="N274" i="4"/>
  <c r="N266" i="4"/>
  <c r="N262" i="4"/>
  <c r="N254" i="4"/>
  <c r="N250" i="4"/>
  <c r="N246" i="4"/>
  <c r="N242" i="4"/>
  <c r="N234" i="4"/>
  <c r="N230" i="4"/>
  <c r="N226" i="4"/>
  <c r="N173" i="4"/>
  <c r="N61" i="4"/>
  <c r="N29" i="4"/>
  <c r="N18" i="4"/>
  <c r="M222" i="4"/>
  <c r="M218" i="4"/>
  <c r="M214" i="4"/>
  <c r="M210" i="4"/>
  <c r="M206" i="4"/>
  <c r="M202" i="4"/>
  <c r="M198" i="4"/>
  <c r="M194" i="4"/>
  <c r="M190" i="4"/>
  <c r="M186" i="4"/>
  <c r="M182" i="4"/>
  <c r="M178" i="4"/>
  <c r="M174" i="4"/>
  <c r="M170" i="4"/>
  <c r="M166" i="4"/>
  <c r="M162" i="4"/>
  <c r="M158" i="4"/>
  <c r="M154" i="4"/>
  <c r="M150" i="4"/>
  <c r="M146" i="4"/>
  <c r="M142" i="4"/>
  <c r="M138" i="4"/>
  <c r="M134" i="4"/>
  <c r="M130" i="4"/>
  <c r="M126" i="4"/>
  <c r="M122" i="4"/>
  <c r="M118" i="4"/>
  <c r="M114" i="4"/>
  <c r="M110" i="4"/>
  <c r="M106" i="4"/>
  <c r="M102" i="4"/>
  <c r="M98" i="4"/>
  <c r="M94" i="4"/>
  <c r="M90" i="4"/>
  <c r="M86" i="4"/>
  <c r="M82" i="4"/>
  <c r="M78" i="4"/>
  <c r="M74" i="4"/>
  <c r="M70" i="4"/>
  <c r="M66" i="4"/>
  <c r="M62" i="4"/>
  <c r="M58" i="4"/>
  <c r="M54" i="4"/>
  <c r="M50" i="4"/>
  <c r="M46" i="4"/>
  <c r="M42" i="4"/>
  <c r="M38" i="4"/>
  <c r="M34" i="4"/>
  <c r="M30" i="4"/>
  <c r="M26" i="4"/>
  <c r="M22" i="4"/>
  <c r="N328" i="4"/>
  <c r="N329" i="4"/>
  <c r="N248" i="4"/>
  <c r="N220" i="4"/>
  <c r="N200" i="4"/>
  <c r="N201" i="4"/>
  <c r="N318" i="4"/>
  <c r="N270" i="4"/>
  <c r="N236" i="4"/>
  <c r="N312" i="4"/>
  <c r="N301" i="4"/>
  <c r="N284" i="4"/>
  <c r="N264" i="4"/>
  <c r="N265" i="4"/>
  <c r="N252" i="4"/>
  <c r="N216" i="4"/>
  <c r="N184" i="4"/>
  <c r="N172" i="4"/>
  <c r="N120" i="4"/>
  <c r="N108" i="4"/>
  <c r="N88" i="4"/>
  <c r="N316" i="4"/>
  <c r="N280" i="4"/>
  <c r="N188" i="4"/>
  <c r="N258" i="4"/>
  <c r="N238" i="4"/>
  <c r="N156" i="4"/>
  <c r="N136" i="4"/>
  <c r="N137" i="4"/>
  <c r="N56" i="4"/>
  <c r="N324" i="4"/>
  <c r="N320" i="4"/>
  <c r="N308" i="4"/>
  <c r="N304" i="4"/>
  <c r="N292" i="4"/>
  <c r="N288" i="4"/>
  <c r="N276" i="4"/>
  <c r="N272" i="4"/>
  <c r="N260" i="4"/>
  <c r="N256" i="4"/>
  <c r="N244" i="4"/>
  <c r="N240" i="4"/>
  <c r="N228" i="4"/>
  <c r="N224" i="4"/>
  <c r="N212" i="4"/>
  <c r="N208" i="4"/>
  <c r="N196" i="4"/>
  <c r="N192" i="4"/>
  <c r="N180" i="4"/>
  <c r="N176" i="4"/>
  <c r="N164" i="4"/>
  <c r="N160" i="4"/>
  <c r="N148" i="4"/>
  <c r="N144" i="4"/>
  <c r="N132" i="4"/>
  <c r="N128" i="4"/>
  <c r="N116" i="4"/>
  <c r="N112" i="4"/>
  <c r="N100" i="4"/>
  <c r="N96" i="4"/>
  <c r="N84" i="4"/>
  <c r="N80" i="4"/>
  <c r="N68" i="4"/>
  <c r="N64" i="4"/>
  <c r="N52" i="4"/>
  <c r="N44" i="4"/>
  <c r="N36" i="4"/>
  <c r="N28" i="4"/>
  <c r="N20" i="4"/>
  <c r="N313" i="4"/>
  <c r="N305" i="4"/>
  <c r="N296" i="4"/>
  <c r="N297" i="4"/>
  <c r="N285" i="4"/>
  <c r="N268" i="4"/>
  <c r="N249" i="4"/>
  <c r="N241" i="4"/>
  <c r="N232" i="4"/>
  <c r="N233" i="4"/>
  <c r="N221" i="4"/>
  <c r="N204" i="4"/>
  <c r="N185" i="4"/>
  <c r="N177" i="4"/>
  <c r="N168" i="4"/>
  <c r="N169" i="4"/>
  <c r="N157" i="4"/>
  <c r="N140" i="4"/>
  <c r="N121" i="4"/>
  <c r="N113" i="4"/>
  <c r="N104" i="4"/>
  <c r="N105" i="4"/>
  <c r="N72" i="4"/>
  <c r="N73" i="4"/>
  <c r="N45" i="4"/>
  <c r="N152" i="4"/>
  <c r="N124" i="4"/>
  <c r="N97" i="4"/>
  <c r="N92" i="4"/>
  <c r="N81" i="4"/>
  <c r="N76" i="4"/>
  <c r="N65" i="4"/>
  <c r="N60" i="4"/>
  <c r="N48" i="4"/>
  <c r="N40" i="4"/>
  <c r="N32" i="4"/>
  <c r="N24" i="4"/>
  <c r="N16" i="4"/>
  <c r="N41" i="4"/>
  <c r="N49" i="4"/>
  <c r="N37" i="4"/>
  <c r="N33" i="4"/>
  <c r="N21" i="4"/>
  <c r="N17" i="4"/>
  <c r="J321" i="4"/>
  <c r="J257" i="4"/>
  <c r="J141" i="4"/>
  <c r="J142" i="4"/>
  <c r="J221" i="4"/>
  <c r="J129" i="4"/>
  <c r="J93" i="4"/>
  <c r="J77" i="4"/>
  <c r="J78" i="4"/>
  <c r="J57" i="4"/>
  <c r="J37" i="4"/>
  <c r="J284" i="4"/>
  <c r="J109" i="4"/>
  <c r="J105" i="4"/>
  <c r="J41" i="4"/>
  <c r="J15" i="4"/>
  <c r="J330" i="4"/>
  <c r="J326" i="4"/>
  <c r="J310" i="4"/>
  <c r="J294" i="4"/>
  <c r="J278" i="4"/>
  <c r="J270" i="4"/>
  <c r="J266" i="4"/>
  <c r="J250" i="4"/>
  <c r="J242" i="4"/>
  <c r="J234" i="4"/>
  <c r="J218" i="4"/>
  <c r="J214" i="4"/>
  <c r="J206" i="4"/>
  <c r="J186" i="4"/>
  <c r="J178" i="4"/>
  <c r="J170" i="4"/>
  <c r="J154" i="4"/>
  <c r="J150" i="4"/>
  <c r="J138" i="4"/>
  <c r="J122" i="4"/>
  <c r="J114" i="4"/>
  <c r="J106" i="4"/>
  <c r="J94" i="4"/>
  <c r="J90" i="4"/>
  <c r="J86" i="4"/>
  <c r="J74" i="4"/>
  <c r="J58" i="4"/>
  <c r="J50" i="4"/>
  <c r="J46" i="4"/>
  <c r="J38" i="4"/>
  <c r="J30" i="4"/>
  <c r="J22" i="4"/>
  <c r="J18" i="4"/>
  <c r="J316" i="4"/>
  <c r="J208" i="4"/>
  <c r="J72" i="4"/>
  <c r="J73" i="4"/>
  <c r="J298" i="4"/>
  <c r="J286" i="4"/>
  <c r="J254" i="4"/>
  <c r="J238" i="4"/>
  <c r="J222" i="4"/>
  <c r="J158" i="4"/>
  <c r="J126" i="4"/>
  <c r="J110" i="4"/>
  <c r="J62" i="4"/>
  <c r="J300" i="4"/>
  <c r="J272" i="4"/>
  <c r="J172" i="4"/>
  <c r="J80" i="4"/>
  <c r="J317" i="4"/>
  <c r="J318" i="4"/>
  <c r="J301" i="4"/>
  <c r="J302" i="4"/>
  <c r="J189" i="4"/>
  <c r="J190" i="4"/>
  <c r="J173" i="4"/>
  <c r="J174" i="4"/>
  <c r="J200" i="4"/>
  <c r="J201" i="4"/>
  <c r="J136" i="4"/>
  <c r="J137" i="4"/>
  <c r="J328" i="4"/>
  <c r="J324" i="4"/>
  <c r="J312" i="4"/>
  <c r="J308" i="4"/>
  <c r="J296" i="4"/>
  <c r="J292" i="4"/>
  <c r="J280" i="4"/>
  <c r="J268" i="4"/>
  <c r="J252" i="4"/>
  <c r="J240" i="4"/>
  <c r="J232" i="4"/>
  <c r="J233" i="4"/>
  <c r="J224" i="4"/>
  <c r="J216" i="4"/>
  <c r="J217" i="4"/>
  <c r="J204" i="4"/>
  <c r="J188" i="4"/>
  <c r="J176" i="4"/>
  <c r="J168" i="4"/>
  <c r="J160" i="4"/>
  <c r="J152" i="4"/>
  <c r="J124" i="4"/>
  <c r="J96" i="4"/>
  <c r="J88" i="4"/>
  <c r="J60" i="4"/>
  <c r="J44" i="4"/>
  <c r="J24" i="4"/>
  <c r="J329" i="4"/>
  <c r="J264" i="4"/>
  <c r="J144" i="4"/>
  <c r="J32" i="4"/>
  <c r="J282" i="4"/>
  <c r="J274" i="4"/>
  <c r="J258" i="4"/>
  <c r="J230" i="4"/>
  <c r="J210" i="4"/>
  <c r="J194" i="4"/>
  <c r="J162" i="4"/>
  <c r="J146" i="4"/>
  <c r="J134" i="4"/>
  <c r="J118" i="4"/>
  <c r="J102" i="4"/>
  <c r="J82" i="4"/>
  <c r="J66" i="4"/>
  <c r="J54" i="4"/>
  <c r="J34" i="4"/>
  <c r="J26" i="4"/>
  <c r="J325" i="4"/>
  <c r="J304" i="4"/>
  <c r="J288" i="4"/>
  <c r="J269" i="4"/>
  <c r="J256" i="4"/>
  <c r="J241" i="4"/>
  <c r="J220" i="4"/>
  <c r="J205" i="4"/>
  <c r="J184" i="4"/>
  <c r="J128" i="4"/>
  <c r="J64" i="4"/>
  <c r="J28" i="4"/>
  <c r="J185" i="4"/>
  <c r="J276" i="4"/>
  <c r="J260" i="4"/>
  <c r="J244" i="4"/>
  <c r="J228" i="4"/>
  <c r="J212" i="4"/>
  <c r="J196" i="4"/>
  <c r="J180" i="4"/>
  <c r="J164" i="4"/>
  <c r="J148" i="4"/>
  <c r="J132" i="4"/>
  <c r="J116" i="4"/>
  <c r="J100" i="4"/>
  <c r="J84" i="4"/>
  <c r="J68" i="4"/>
  <c r="J52" i="4"/>
  <c r="J20" i="4"/>
  <c r="J322" i="4"/>
  <c r="J314" i="4"/>
  <c r="J306" i="4"/>
  <c r="J290" i="4"/>
  <c r="J262" i="4"/>
  <c r="J246" i="4"/>
  <c r="J226" i="4"/>
  <c r="J198" i="4"/>
  <c r="J182" i="4"/>
  <c r="J166" i="4"/>
  <c r="J130" i="4"/>
  <c r="J98" i="4"/>
  <c r="J70" i="4"/>
  <c r="J42" i="4"/>
  <c r="J320" i="4"/>
  <c r="J293" i="4"/>
  <c r="J248" i="4"/>
  <c r="J192" i="4"/>
  <c r="J177" i="4"/>
  <c r="J156" i="4"/>
  <c r="J120" i="4"/>
  <c r="J92" i="4"/>
  <c r="J56" i="4"/>
  <c r="J40" i="4"/>
  <c r="J45" i="4"/>
  <c r="J29" i="4"/>
  <c r="J21" i="4"/>
  <c r="J140" i="4"/>
  <c r="J112" i="4"/>
  <c r="J104" i="4"/>
  <c r="J76" i="4"/>
  <c r="J48" i="4"/>
  <c r="J36" i="4"/>
  <c r="J16" i="4"/>
  <c r="E14" i="4"/>
  <c r="G15" i="4" s="1"/>
  <c r="J9" i="4" l="1"/>
  <c r="G3" i="3" s="1"/>
  <c r="N46" i="4"/>
  <c r="O47" i="4"/>
  <c r="N79" i="4"/>
  <c r="O79" i="4"/>
  <c r="N110" i="4"/>
  <c r="O111" i="4"/>
  <c r="N142" i="4"/>
  <c r="O143" i="4"/>
  <c r="N174" i="4"/>
  <c r="O175" i="4"/>
  <c r="N206" i="4"/>
  <c r="O207" i="4"/>
  <c r="N50" i="4"/>
  <c r="O51" i="4"/>
  <c r="N82" i="4"/>
  <c r="O83" i="4"/>
  <c r="N114" i="4"/>
  <c r="O115" i="4"/>
  <c r="N146" i="4"/>
  <c r="O147" i="4"/>
  <c r="N178" i="4"/>
  <c r="O179" i="4"/>
  <c r="N211" i="4"/>
  <c r="O211" i="4"/>
  <c r="N22" i="4"/>
  <c r="O23" i="4"/>
  <c r="N38" i="4"/>
  <c r="O39" i="4"/>
  <c r="N54" i="4"/>
  <c r="O55" i="4"/>
  <c r="N70" i="4"/>
  <c r="O71" i="4"/>
  <c r="N86" i="4"/>
  <c r="O87" i="4"/>
  <c r="N102" i="4"/>
  <c r="O103" i="4"/>
  <c r="N118" i="4"/>
  <c r="O119" i="4"/>
  <c r="N134" i="4"/>
  <c r="O135" i="4"/>
  <c r="N150" i="4"/>
  <c r="O151" i="4"/>
  <c r="N166" i="4"/>
  <c r="O167" i="4"/>
  <c r="N182" i="4"/>
  <c r="O183" i="4"/>
  <c r="N198" i="4"/>
  <c r="O199" i="4"/>
  <c r="N214" i="4"/>
  <c r="O215" i="4"/>
  <c r="N30" i="4"/>
  <c r="O31" i="4"/>
  <c r="N62" i="4"/>
  <c r="O63" i="4"/>
  <c r="N94" i="4"/>
  <c r="O95" i="4"/>
  <c r="N127" i="4"/>
  <c r="O127" i="4"/>
  <c r="N158" i="4"/>
  <c r="O159" i="4"/>
  <c r="N191" i="4"/>
  <c r="O191" i="4"/>
  <c r="N222" i="4"/>
  <c r="O223" i="4"/>
  <c r="N34" i="4"/>
  <c r="O35" i="4"/>
  <c r="N66" i="4"/>
  <c r="O67" i="4"/>
  <c r="N98" i="4"/>
  <c r="O99" i="4"/>
  <c r="N130" i="4"/>
  <c r="O131" i="4"/>
  <c r="N162" i="4"/>
  <c r="O163" i="4"/>
  <c r="N194" i="4"/>
  <c r="O195" i="4"/>
  <c r="N26" i="4"/>
  <c r="O27" i="4"/>
  <c r="N42" i="4"/>
  <c r="O43" i="4"/>
  <c r="N58" i="4"/>
  <c r="O59" i="4"/>
  <c r="N74" i="4"/>
  <c r="O75" i="4"/>
  <c r="N90" i="4"/>
  <c r="O91" i="4"/>
  <c r="N106" i="4"/>
  <c r="O107" i="4"/>
  <c r="N122" i="4"/>
  <c r="O123" i="4"/>
  <c r="N138" i="4"/>
  <c r="O139" i="4"/>
  <c r="N154" i="4"/>
  <c r="O155" i="4"/>
  <c r="N170" i="4"/>
  <c r="O171" i="4"/>
  <c r="N186" i="4"/>
  <c r="O187" i="4"/>
  <c r="N202" i="4"/>
  <c r="O203" i="4"/>
  <c r="N218" i="4"/>
  <c r="O219" i="4"/>
  <c r="N210" i="4"/>
  <c r="N147" i="4"/>
  <c r="N155" i="4"/>
  <c r="N27" i="4"/>
  <c r="N175" i="4"/>
  <c r="N67" i="4"/>
  <c r="N95" i="4"/>
  <c r="N223" i="4"/>
  <c r="N78" i="4"/>
  <c r="N83" i="4"/>
  <c r="N179" i="4"/>
  <c r="N47" i="4"/>
  <c r="N111" i="4"/>
  <c r="N190" i="4"/>
  <c r="N126" i="4"/>
  <c r="N35" i="4"/>
  <c r="N131" i="4"/>
  <c r="N195" i="4"/>
  <c r="N203" i="4"/>
  <c r="N63" i="4"/>
  <c r="N159" i="4"/>
  <c r="N103" i="4"/>
  <c r="N91" i="4"/>
  <c r="N59" i="4"/>
  <c r="N171" i="4"/>
  <c r="N55" i="4"/>
  <c r="N119" i="4"/>
  <c r="N183" i="4"/>
  <c r="N51" i="4"/>
  <c r="N99" i="4"/>
  <c r="N163" i="4"/>
  <c r="N107" i="4"/>
  <c r="N75" i="4"/>
  <c r="N187" i="4"/>
  <c r="N71" i="4"/>
  <c r="N135" i="4"/>
  <c r="N199" i="4"/>
  <c r="N43" i="4"/>
  <c r="N39" i="4"/>
  <c r="N167" i="4"/>
  <c r="N115" i="4"/>
  <c r="N139" i="4"/>
  <c r="N31" i="4"/>
  <c r="N143" i="4"/>
  <c r="N207" i="4"/>
  <c r="N123" i="4"/>
  <c r="N23" i="4"/>
  <c r="N87" i="4"/>
  <c r="N151" i="4"/>
  <c r="N215" i="4"/>
  <c r="N219" i="4"/>
  <c r="F15" i="4"/>
  <c r="M15" i="3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15" i="3"/>
  <c r="I15" i="3" s="1"/>
  <c r="Q15" i="3" s="1"/>
  <c r="F14" i="3"/>
  <c r="Q16" i="3" l="1"/>
  <c r="L16" i="3"/>
  <c r="P15" i="3"/>
  <c r="F25" i="3"/>
  <c r="N15" i="3"/>
  <c r="K15" i="3"/>
  <c r="J15" i="3"/>
  <c r="J5" i="4"/>
  <c r="M16" i="3"/>
  <c r="H24" i="3"/>
  <c r="I24" i="3" s="1"/>
  <c r="P16" i="3" l="1"/>
  <c r="K16" i="3"/>
  <c r="L17" i="3"/>
  <c r="N16" i="3"/>
  <c r="J16" i="3"/>
  <c r="Q17" i="3" s="1"/>
  <c r="J7" i="4"/>
  <c r="J3" i="4"/>
  <c r="M17" i="3"/>
  <c r="P17" i="3" l="1"/>
  <c r="O16" i="3"/>
  <c r="R16" i="3" s="1"/>
  <c r="K17" i="3"/>
  <c r="L18" i="3"/>
  <c r="N17" i="3"/>
  <c r="J17" i="3"/>
  <c r="Q18" i="3" s="1"/>
  <c r="M18" i="3"/>
  <c r="P18" i="3" l="1"/>
  <c r="O17" i="3"/>
  <c r="R17" i="3" s="1"/>
  <c r="K18" i="3"/>
  <c r="L19" i="3"/>
  <c r="N18" i="3"/>
  <c r="J18" i="3"/>
  <c r="Q19" i="3" s="1"/>
  <c r="M19" i="3"/>
  <c r="P19" i="3" l="1"/>
  <c r="O18" i="3"/>
  <c r="R18" i="3" s="1"/>
  <c r="K19" i="3"/>
  <c r="L20" i="3"/>
  <c r="N19" i="3"/>
  <c r="J19" i="3"/>
  <c r="Q20" i="3" s="1"/>
  <c r="M20" i="3"/>
  <c r="P20" i="3" l="1"/>
  <c r="O19" i="3"/>
  <c r="R19" i="3" s="1"/>
  <c r="K20" i="3"/>
  <c r="L21" i="3"/>
  <c r="N20" i="3"/>
  <c r="J20" i="3"/>
  <c r="Q21" i="3" s="1"/>
  <c r="M21" i="3"/>
  <c r="P21" i="3" l="1"/>
  <c r="O20" i="3"/>
  <c r="R20" i="3" s="1"/>
  <c r="K21" i="3"/>
  <c r="L22" i="3"/>
  <c r="N21" i="3"/>
  <c r="J21" i="3"/>
  <c r="Q22" i="3" s="1"/>
  <c r="M22" i="3"/>
  <c r="P22" i="3" l="1"/>
  <c r="O21" i="3"/>
  <c r="R21" i="3" s="1"/>
  <c r="K22" i="3"/>
  <c r="L23" i="3"/>
  <c r="N22" i="3"/>
  <c r="J22" i="3"/>
  <c r="Q23" i="3" s="1"/>
  <c r="M23" i="3"/>
  <c r="P23" i="3" l="1"/>
  <c r="O22" i="3"/>
  <c r="R22" i="3" s="1"/>
  <c r="K23" i="3"/>
  <c r="L24" i="3"/>
  <c r="N23" i="3"/>
  <c r="J23" i="3"/>
  <c r="Q24" i="3" s="1"/>
  <c r="M24" i="3"/>
  <c r="P24" i="3" l="1"/>
  <c r="O23" i="3"/>
  <c r="R23" i="3" s="1"/>
  <c r="K24" i="3"/>
  <c r="L25" i="3"/>
  <c r="N24" i="3"/>
  <c r="J24" i="3"/>
  <c r="O24" i="3" l="1"/>
  <c r="R24" i="3" s="1"/>
  <c r="H25" i="3"/>
  <c r="I25" i="3" s="1"/>
  <c r="Q25" i="3" s="1"/>
  <c r="M25" i="3" l="1"/>
  <c r="L26" i="3" s="1"/>
  <c r="H26" i="3"/>
  <c r="I26" i="3" s="1"/>
  <c r="P25" i="3" l="1"/>
  <c r="N25" i="3"/>
  <c r="J25" i="3"/>
  <c r="Q26" i="3" s="1"/>
  <c r="K25" i="3"/>
  <c r="M26" i="3"/>
  <c r="H27" i="3"/>
  <c r="I27" i="3" s="1"/>
  <c r="P26" i="3" l="1"/>
  <c r="O25" i="3"/>
  <c r="R25" i="3" s="1"/>
  <c r="L27" i="3"/>
  <c r="J26" i="3"/>
  <c r="Q27" i="3" s="1"/>
  <c r="K26" i="3"/>
  <c r="N26" i="3"/>
  <c r="O26" i="3" s="1"/>
  <c r="R26" i="3" s="1"/>
  <c r="M27" i="3"/>
  <c r="H28" i="3"/>
  <c r="I28" i="3" s="1"/>
  <c r="P27" i="3" l="1"/>
  <c r="J27" i="3"/>
  <c r="Q28" i="3" s="1"/>
  <c r="K27" i="3"/>
  <c r="H29" i="3"/>
  <c r="I29" i="3" s="1"/>
  <c r="N27" i="3"/>
  <c r="O27" i="3" s="1"/>
  <c r="R27" i="3" s="1"/>
  <c r="L28" i="3" l="1"/>
  <c r="M28" i="3" s="1"/>
  <c r="H30" i="3"/>
  <c r="I30" i="3" s="1"/>
  <c r="J28" i="3" l="1"/>
  <c r="Q29" i="3" s="1"/>
  <c r="P28" i="3"/>
  <c r="N28" i="3"/>
  <c r="O28" i="3" s="1"/>
  <c r="R28" i="3" s="1"/>
  <c r="K28" i="3"/>
  <c r="H31" i="3"/>
  <c r="I31" i="3" s="1"/>
  <c r="L29" i="3" l="1"/>
  <c r="M29" i="3" s="1"/>
  <c r="H32" i="3"/>
  <c r="I32" i="3" s="1"/>
  <c r="P29" i="3" l="1"/>
  <c r="N29" i="3"/>
  <c r="O29" i="3" s="1"/>
  <c r="R29" i="3" s="1"/>
  <c r="K29" i="3"/>
  <c r="L30" i="3" s="1"/>
  <c r="M30" i="3" s="1"/>
  <c r="N30" i="3" s="1"/>
  <c r="O30" i="3" s="1"/>
  <c r="R30" i="3" s="1"/>
  <c r="J29" i="3"/>
  <c r="Q30" i="3" s="1"/>
  <c r="H33" i="3"/>
  <c r="I33" i="3" s="1"/>
  <c r="K30" i="3" l="1"/>
  <c r="J30" i="3"/>
  <c r="Q31" i="3" s="1"/>
  <c r="P30" i="3"/>
  <c r="L31" i="3"/>
  <c r="M31" i="3" s="1"/>
  <c r="H34" i="3"/>
  <c r="I34" i="3" s="1"/>
  <c r="P31" i="3" l="1"/>
  <c r="K31" i="3"/>
  <c r="N31" i="3"/>
  <c r="O31" i="3" s="1"/>
  <c r="R31" i="3" s="1"/>
  <c r="J31" i="3"/>
  <c r="Q32" i="3" s="1"/>
  <c r="H35" i="3"/>
  <c r="I35" i="3" s="1"/>
  <c r="L32" i="3" l="1"/>
  <c r="M32" i="3" s="1"/>
  <c r="H36" i="3"/>
  <c r="I36" i="3" s="1"/>
  <c r="P32" i="3" l="1"/>
  <c r="K32" i="3"/>
  <c r="J32" i="3"/>
  <c r="Q33" i="3" s="1"/>
  <c r="N32" i="3"/>
  <c r="O32" i="3" s="1"/>
  <c r="R32" i="3" s="1"/>
  <c r="H37" i="3"/>
  <c r="I37" i="3" s="1"/>
  <c r="L33" i="3" l="1"/>
  <c r="M33" i="3" s="1"/>
  <c r="J33" i="3" s="1"/>
  <c r="Q34" i="3" s="1"/>
  <c r="H38" i="3"/>
  <c r="I38" i="3" s="1"/>
  <c r="P33" i="3" l="1"/>
  <c r="K33" i="3"/>
  <c r="L34" i="3" s="1"/>
  <c r="M34" i="3" s="1"/>
  <c r="K34" i="3" s="1"/>
  <c r="N33" i="3"/>
  <c r="O33" i="3" s="1"/>
  <c r="R33" i="3" s="1"/>
  <c r="H39" i="3"/>
  <c r="I39" i="3" s="1"/>
  <c r="P34" i="3" l="1"/>
  <c r="N34" i="3"/>
  <c r="O34" i="3" s="1"/>
  <c r="R34" i="3" s="1"/>
  <c r="J34" i="3"/>
  <c r="Q35" i="3" s="1"/>
  <c r="H40" i="3"/>
  <c r="I40" i="3" s="1"/>
  <c r="L35" i="3" l="1"/>
  <c r="M35" i="3" s="1"/>
  <c r="N35" i="3" s="1"/>
  <c r="O35" i="3" s="1"/>
  <c r="R35" i="3" s="1"/>
  <c r="H41" i="3"/>
  <c r="I41" i="3" s="1"/>
  <c r="P35" i="3" l="1"/>
  <c r="K35" i="3"/>
  <c r="J35" i="3"/>
  <c r="Q36" i="3" s="1"/>
  <c r="H42" i="3"/>
  <c r="I42" i="3" s="1"/>
  <c r="L36" i="3" l="1"/>
  <c r="M36" i="3" s="1"/>
  <c r="K36" i="3" s="1"/>
  <c r="H43" i="3"/>
  <c r="I43" i="3" s="1"/>
  <c r="N36" i="3" l="1"/>
  <c r="O36" i="3" s="1"/>
  <c r="R36" i="3" s="1"/>
  <c r="J36" i="3"/>
  <c r="P36" i="3"/>
  <c r="H44" i="3"/>
  <c r="I44" i="3" s="1"/>
  <c r="L37" i="3" l="1"/>
  <c r="M37" i="3" s="1"/>
  <c r="K37" i="3" s="1"/>
  <c r="Q37" i="3"/>
  <c r="H45" i="3"/>
  <c r="I45" i="3" s="1"/>
  <c r="J37" i="3" l="1"/>
  <c r="Q38" i="3" s="1"/>
  <c r="P37" i="3"/>
  <c r="N37" i="3"/>
  <c r="O37" i="3" s="1"/>
  <c r="R37" i="3" s="1"/>
  <c r="L38" i="3"/>
  <c r="M38" i="3" s="1"/>
  <c r="N38" i="3" s="1"/>
  <c r="O38" i="3" s="1"/>
  <c r="R38" i="3" s="1"/>
  <c r="H46" i="3"/>
  <c r="I46" i="3" s="1"/>
  <c r="P38" i="3" l="1"/>
  <c r="J38" i="3"/>
  <c r="Q39" i="3" s="1"/>
  <c r="K38" i="3"/>
  <c r="H47" i="3"/>
  <c r="I47" i="3" s="1"/>
  <c r="L39" i="3" l="1"/>
  <c r="M39" i="3" s="1"/>
  <c r="J39" i="3" s="1"/>
  <c r="Q40" i="3" s="1"/>
  <c r="H48" i="3"/>
  <c r="I48" i="3" s="1"/>
  <c r="P39" i="3" l="1"/>
  <c r="N39" i="3"/>
  <c r="O39" i="3" s="1"/>
  <c r="R39" i="3" s="1"/>
  <c r="K39" i="3"/>
  <c r="L40" i="3" s="1"/>
  <c r="M40" i="3" s="1"/>
  <c r="N40" i="3" s="1"/>
  <c r="H49" i="3"/>
  <c r="I49" i="3" s="1"/>
  <c r="O40" i="3" l="1"/>
  <c r="R40" i="3" s="1"/>
  <c r="K40" i="3"/>
  <c r="P40" i="3"/>
  <c r="J40" i="3"/>
  <c r="Q41" i="3" s="1"/>
  <c r="H50" i="3"/>
  <c r="I50" i="3" s="1"/>
  <c r="L41" i="3" l="1"/>
  <c r="M41" i="3" s="1"/>
  <c r="H51" i="3"/>
  <c r="I51" i="3" s="1"/>
  <c r="K41" i="3" l="1"/>
  <c r="J41" i="3"/>
  <c r="Q42" i="3" s="1"/>
  <c r="N41" i="3"/>
  <c r="O41" i="3" s="1"/>
  <c r="R41" i="3" s="1"/>
  <c r="P41" i="3"/>
  <c r="H52" i="3"/>
  <c r="I52" i="3" s="1"/>
  <c r="L42" i="3" l="1"/>
  <c r="M42" i="3" s="1"/>
  <c r="H53" i="3"/>
  <c r="I53" i="3" s="1"/>
  <c r="P42" i="3" l="1"/>
  <c r="K42" i="3"/>
  <c r="N42" i="3"/>
  <c r="O42" i="3" s="1"/>
  <c r="R42" i="3" s="1"/>
  <c r="J42" i="3"/>
  <c r="Q43" i="3" s="1"/>
  <c r="H54" i="3"/>
  <c r="I54" i="3" s="1"/>
  <c r="L43" i="3" l="1"/>
  <c r="M43" i="3" s="1"/>
  <c r="N43" i="3" s="1"/>
  <c r="O43" i="3" s="1"/>
  <c r="R43" i="3" s="1"/>
  <c r="H55" i="3"/>
  <c r="I55" i="3" s="1"/>
  <c r="K43" i="3" l="1"/>
  <c r="P43" i="3"/>
  <c r="J43" i="3"/>
  <c r="Q44" i="3" s="1"/>
  <c r="H56" i="3"/>
  <c r="I56" i="3" s="1"/>
  <c r="L44" i="3" l="1"/>
  <c r="M44" i="3" s="1"/>
  <c r="K44" i="3" s="1"/>
  <c r="H57" i="3"/>
  <c r="I57" i="3" s="1"/>
  <c r="J44" i="3" l="1"/>
  <c r="N44" i="3"/>
  <c r="O44" i="3" s="1"/>
  <c r="R44" i="3" s="1"/>
  <c r="P44" i="3"/>
  <c r="H58" i="3"/>
  <c r="I58" i="3" s="1"/>
  <c r="L45" i="3" l="1"/>
  <c r="M45" i="3" s="1"/>
  <c r="Q45" i="3"/>
  <c r="K45" i="3"/>
  <c r="J45" i="3"/>
  <c r="N45" i="3"/>
  <c r="O45" i="3" s="1"/>
  <c r="R45" i="3" s="1"/>
  <c r="P45" i="3"/>
  <c r="H59" i="3"/>
  <c r="I59" i="3" s="1"/>
  <c r="L46" i="3" l="1"/>
  <c r="M46" i="3" s="1"/>
  <c r="J46" i="3" s="1"/>
  <c r="Q47" i="3" s="1"/>
  <c r="Q46" i="3"/>
  <c r="K46" i="3"/>
  <c r="H60" i="3"/>
  <c r="I60" i="3" s="1"/>
  <c r="N46" i="3" l="1"/>
  <c r="O46" i="3" s="1"/>
  <c r="R46" i="3" s="1"/>
  <c r="P46" i="3"/>
  <c r="L47" i="3"/>
  <c r="M47" i="3" s="1"/>
  <c r="N47" i="3" s="1"/>
  <c r="O47" i="3" s="1"/>
  <c r="R47" i="3" s="1"/>
  <c r="H61" i="3"/>
  <c r="I61" i="3" s="1"/>
  <c r="K47" i="3" l="1"/>
  <c r="P47" i="3"/>
  <c r="J47" i="3"/>
  <c r="H62" i="3"/>
  <c r="I62" i="3" s="1"/>
  <c r="L48" i="3" l="1"/>
  <c r="M48" i="3" s="1"/>
  <c r="Q48" i="3"/>
  <c r="K48" i="3"/>
  <c r="P48" i="3"/>
  <c r="J48" i="3"/>
  <c r="Q49" i="3" s="1"/>
  <c r="N48" i="3"/>
  <c r="O48" i="3" s="1"/>
  <c r="R48" i="3" s="1"/>
  <c r="L49" i="3"/>
  <c r="M49" i="3" s="1"/>
  <c r="H63" i="3"/>
  <c r="I63" i="3" s="1"/>
  <c r="P49" i="3" l="1"/>
  <c r="K49" i="3"/>
  <c r="N49" i="3"/>
  <c r="O49" i="3" s="1"/>
  <c r="R49" i="3" s="1"/>
  <c r="J49" i="3"/>
  <c r="Q50" i="3" s="1"/>
  <c r="H64" i="3"/>
  <c r="I64" i="3" s="1"/>
  <c r="L50" i="3" l="1"/>
  <c r="M50" i="3" s="1"/>
  <c r="J50" i="3" s="1"/>
  <c r="Q51" i="3" s="1"/>
  <c r="H65" i="3"/>
  <c r="I65" i="3" s="1"/>
  <c r="P50" i="3" l="1"/>
  <c r="N50" i="3"/>
  <c r="O50" i="3" s="1"/>
  <c r="R50" i="3" s="1"/>
  <c r="K50" i="3"/>
  <c r="L51" i="3" s="1"/>
  <c r="M51" i="3" s="1"/>
  <c r="H66" i="3"/>
  <c r="I66" i="3" s="1"/>
  <c r="P51" i="3" l="1"/>
  <c r="N51" i="3"/>
  <c r="O51" i="3" s="1"/>
  <c r="R51" i="3" s="1"/>
  <c r="K51" i="3"/>
  <c r="J51" i="3"/>
  <c r="Q52" i="3" s="1"/>
  <c r="H67" i="3"/>
  <c r="I67" i="3" s="1"/>
  <c r="L52" i="3" l="1"/>
  <c r="M52" i="3" s="1"/>
  <c r="H68" i="3"/>
  <c r="I68" i="3" s="1"/>
  <c r="K52" i="3" l="1"/>
  <c r="P52" i="3"/>
  <c r="J52" i="3"/>
  <c r="Q53" i="3" s="1"/>
  <c r="N52" i="3"/>
  <c r="O52" i="3" s="1"/>
  <c r="R52" i="3" s="1"/>
  <c r="H69" i="3"/>
  <c r="I69" i="3" s="1"/>
  <c r="L53" i="3" l="1"/>
  <c r="M53" i="3" s="1"/>
  <c r="P53" i="3" s="1"/>
  <c r="H70" i="3"/>
  <c r="I70" i="3" s="1"/>
  <c r="N53" i="3" l="1"/>
  <c r="O53" i="3" s="1"/>
  <c r="R53" i="3" s="1"/>
  <c r="K53" i="3"/>
  <c r="J53" i="3"/>
  <c r="Q54" i="3" s="1"/>
  <c r="H71" i="3"/>
  <c r="I71" i="3" s="1"/>
  <c r="L54" i="3" l="1"/>
  <c r="M54" i="3" s="1"/>
  <c r="J54" i="3" s="1"/>
  <c r="Q55" i="3" s="1"/>
  <c r="H72" i="3"/>
  <c r="I72" i="3" s="1"/>
  <c r="K54" i="3" l="1"/>
  <c r="L55" i="3" s="1"/>
  <c r="M55" i="3" s="1"/>
  <c r="K55" i="3" s="1"/>
  <c r="N54" i="3"/>
  <c r="O54" i="3" s="1"/>
  <c r="R54" i="3" s="1"/>
  <c r="P54" i="3"/>
  <c r="H73" i="3"/>
  <c r="I73" i="3" s="1"/>
  <c r="P55" i="3" l="1"/>
  <c r="N55" i="3"/>
  <c r="O55" i="3" s="1"/>
  <c r="R55" i="3" s="1"/>
  <c r="J55" i="3"/>
  <c r="H74" i="3"/>
  <c r="I74" i="3" s="1"/>
  <c r="L56" i="3" l="1"/>
  <c r="M56" i="3" s="1"/>
  <c r="J56" i="3" s="1"/>
  <c r="Q57" i="3" s="1"/>
  <c r="Q56" i="3"/>
  <c r="H75" i="3"/>
  <c r="I75" i="3" s="1"/>
  <c r="K56" i="3" l="1"/>
  <c r="L57" i="3" s="1"/>
  <c r="M57" i="3" s="1"/>
  <c r="P57" i="3" s="1"/>
  <c r="P56" i="3"/>
  <c r="N56" i="3"/>
  <c r="O56" i="3" s="1"/>
  <c r="R56" i="3" s="1"/>
  <c r="H76" i="3"/>
  <c r="I76" i="3" s="1"/>
  <c r="N57" i="3" l="1"/>
  <c r="O57" i="3" s="1"/>
  <c r="R57" i="3" s="1"/>
  <c r="J57" i="3"/>
  <c r="Q58" i="3" s="1"/>
  <c r="K57" i="3"/>
  <c r="L58" i="3" s="1"/>
  <c r="M58" i="3" s="1"/>
  <c r="J58" i="3" s="1"/>
  <c r="Q59" i="3" s="1"/>
  <c r="H77" i="3"/>
  <c r="I77" i="3" s="1"/>
  <c r="K58" i="3" l="1"/>
  <c r="L59" i="3" s="1"/>
  <c r="M59" i="3" s="1"/>
  <c r="K59" i="3" s="1"/>
  <c r="N58" i="3"/>
  <c r="O58" i="3" s="1"/>
  <c r="R58" i="3" s="1"/>
  <c r="P58" i="3"/>
  <c r="H78" i="3"/>
  <c r="I78" i="3" s="1"/>
  <c r="P59" i="3" l="1"/>
  <c r="J59" i="3"/>
  <c r="N59" i="3"/>
  <c r="O59" i="3" s="1"/>
  <c r="R59" i="3" s="1"/>
  <c r="H79" i="3"/>
  <c r="I79" i="3" s="1"/>
  <c r="L60" i="3" l="1"/>
  <c r="M60" i="3" s="1"/>
  <c r="N60" i="3" s="1"/>
  <c r="Q60" i="3"/>
  <c r="O60" i="3"/>
  <c r="R60" i="3" s="1"/>
  <c r="P60" i="3"/>
  <c r="K60" i="3"/>
  <c r="J60" i="3"/>
  <c r="Q61" i="3" s="1"/>
  <c r="H80" i="3"/>
  <c r="I80" i="3" s="1"/>
  <c r="L61" i="3" l="1"/>
  <c r="M61" i="3" s="1"/>
  <c r="H81" i="3"/>
  <c r="I81" i="3" s="1"/>
  <c r="P61" i="3" l="1"/>
  <c r="J61" i="3"/>
  <c r="Q62" i="3" s="1"/>
  <c r="K61" i="3"/>
  <c r="N61" i="3"/>
  <c r="H82" i="3"/>
  <c r="I82" i="3" s="1"/>
  <c r="O61" i="3" l="1"/>
  <c r="R61" i="3" s="1"/>
  <c r="L62" i="3"/>
  <c r="M62" i="3" s="1"/>
  <c r="K62" i="3" s="1"/>
  <c r="H83" i="3"/>
  <c r="I83" i="3" s="1"/>
  <c r="P62" i="3" l="1"/>
  <c r="J62" i="3"/>
  <c r="Q63" i="3" s="1"/>
  <c r="N62" i="3"/>
  <c r="O62" i="3" s="1"/>
  <c r="R62" i="3" s="1"/>
  <c r="H84" i="3"/>
  <c r="I84" i="3" s="1"/>
  <c r="L63" i="3" l="1"/>
  <c r="M63" i="3" s="1"/>
  <c r="K63" i="3" s="1"/>
  <c r="H85" i="3"/>
  <c r="I85" i="3" s="1"/>
  <c r="P63" i="3" l="1"/>
  <c r="J63" i="3"/>
  <c r="Q64" i="3" s="1"/>
  <c r="N63" i="3"/>
  <c r="O63" i="3" s="1"/>
  <c r="R63" i="3" s="1"/>
  <c r="H86" i="3"/>
  <c r="I86" i="3" s="1"/>
  <c r="L64" i="3" l="1"/>
  <c r="M64" i="3" s="1"/>
  <c r="H87" i="3"/>
  <c r="I87" i="3" s="1"/>
  <c r="N64" i="3" l="1"/>
  <c r="O64" i="3" s="1"/>
  <c r="R64" i="3" s="1"/>
  <c r="P64" i="3"/>
  <c r="J64" i="3"/>
  <c r="Q65" i="3" s="1"/>
  <c r="K64" i="3"/>
  <c r="H88" i="3"/>
  <c r="I88" i="3" s="1"/>
  <c r="L65" i="3" l="1"/>
  <c r="M65" i="3" s="1"/>
  <c r="H89" i="3"/>
  <c r="I89" i="3" s="1"/>
  <c r="K65" i="3" l="1"/>
  <c r="N65" i="3"/>
  <c r="O65" i="3" s="1"/>
  <c r="R65" i="3" s="1"/>
  <c r="J65" i="3"/>
  <c r="Q66" i="3" s="1"/>
  <c r="P65" i="3"/>
  <c r="H90" i="3"/>
  <c r="I90" i="3" s="1"/>
  <c r="L66" i="3" l="1"/>
  <c r="M66" i="3" s="1"/>
  <c r="K66" i="3" s="1"/>
  <c r="H91" i="3"/>
  <c r="I91" i="3" s="1"/>
  <c r="P66" i="3" l="1"/>
  <c r="N66" i="3"/>
  <c r="O66" i="3" s="1"/>
  <c r="R66" i="3" s="1"/>
  <c r="J66" i="3"/>
  <c r="H92" i="3"/>
  <c r="I92" i="3" s="1"/>
  <c r="L67" i="3" l="1"/>
  <c r="M67" i="3" s="1"/>
  <c r="J67" i="3" s="1"/>
  <c r="Q68" i="3" s="1"/>
  <c r="Q67" i="3"/>
  <c r="H93" i="3"/>
  <c r="I93" i="3" s="1"/>
  <c r="K67" i="3" l="1"/>
  <c r="L68" i="3" s="1"/>
  <c r="M68" i="3" s="1"/>
  <c r="J68" i="3" s="1"/>
  <c r="Q69" i="3" s="1"/>
  <c r="N67" i="3"/>
  <c r="O67" i="3" s="1"/>
  <c r="R67" i="3" s="1"/>
  <c r="P67" i="3"/>
  <c r="H94" i="3"/>
  <c r="I94" i="3" s="1"/>
  <c r="N68" i="3" l="1"/>
  <c r="O68" i="3" s="1"/>
  <c r="R68" i="3" s="1"/>
  <c r="K68" i="3"/>
  <c r="L69" i="3" s="1"/>
  <c r="M69" i="3" s="1"/>
  <c r="K69" i="3" s="1"/>
  <c r="P68" i="3"/>
  <c r="H95" i="3"/>
  <c r="I95" i="3" s="1"/>
  <c r="N69" i="3" l="1"/>
  <c r="O69" i="3" s="1"/>
  <c r="R69" i="3" s="1"/>
  <c r="J69" i="3"/>
  <c r="P69" i="3"/>
  <c r="H96" i="3"/>
  <c r="I96" i="3" s="1"/>
  <c r="L70" i="3" l="1"/>
  <c r="M70" i="3" s="1"/>
  <c r="Q70" i="3"/>
  <c r="H97" i="3"/>
  <c r="I97" i="3" s="1"/>
  <c r="K70" i="3" l="1"/>
  <c r="L71" i="3" s="1"/>
  <c r="M71" i="3" s="1"/>
  <c r="P70" i="3"/>
  <c r="N70" i="3"/>
  <c r="O70" i="3" s="1"/>
  <c r="R70" i="3" s="1"/>
  <c r="J70" i="3"/>
  <c r="Q71" i="3" s="1"/>
  <c r="H98" i="3"/>
  <c r="I98" i="3" s="1"/>
  <c r="P71" i="3" l="1"/>
  <c r="N71" i="3"/>
  <c r="O71" i="3" s="1"/>
  <c r="R71" i="3" s="1"/>
  <c r="J71" i="3"/>
  <c r="Q72" i="3" s="1"/>
  <c r="K71" i="3"/>
  <c r="H99" i="3"/>
  <c r="I99" i="3" s="1"/>
  <c r="L72" i="3" l="1"/>
  <c r="M72" i="3" s="1"/>
  <c r="K72" i="3" s="1"/>
  <c r="H100" i="3"/>
  <c r="I100" i="3" s="1"/>
  <c r="P72" i="3" l="1"/>
  <c r="J72" i="3"/>
  <c r="Q73" i="3" s="1"/>
  <c r="N72" i="3"/>
  <c r="O72" i="3" s="1"/>
  <c r="R72" i="3" s="1"/>
  <c r="H101" i="3"/>
  <c r="I101" i="3" s="1"/>
  <c r="L73" i="3" l="1"/>
  <c r="M73" i="3" s="1"/>
  <c r="N73" i="3" s="1"/>
  <c r="O73" i="3" s="1"/>
  <c r="R73" i="3" s="1"/>
  <c r="P73" i="3"/>
  <c r="K73" i="3"/>
  <c r="H102" i="3"/>
  <c r="I102" i="3" s="1"/>
  <c r="J73" i="3" l="1"/>
  <c r="Q74" i="3" s="1"/>
  <c r="L74" i="3"/>
  <c r="M74" i="3" s="1"/>
  <c r="K74" i="3" s="1"/>
  <c r="H103" i="3"/>
  <c r="I103" i="3" s="1"/>
  <c r="J74" i="3" l="1"/>
  <c r="Q75" i="3" s="1"/>
  <c r="N74" i="3"/>
  <c r="O74" i="3" s="1"/>
  <c r="R74" i="3" s="1"/>
  <c r="L75" i="3"/>
  <c r="M75" i="3" s="1"/>
  <c r="K75" i="3" s="1"/>
  <c r="P74" i="3"/>
  <c r="H104" i="3"/>
  <c r="I104" i="3" s="1"/>
  <c r="N75" i="3" l="1"/>
  <c r="O75" i="3" s="1"/>
  <c r="R75" i="3" s="1"/>
  <c r="P75" i="3"/>
  <c r="J75" i="3"/>
  <c r="Q76" i="3" s="1"/>
  <c r="H105" i="3"/>
  <c r="I105" i="3" s="1"/>
  <c r="L76" i="3" l="1"/>
  <c r="M76" i="3" s="1"/>
  <c r="H106" i="3"/>
  <c r="I106" i="3" s="1"/>
  <c r="K76" i="3" l="1"/>
  <c r="N76" i="3"/>
  <c r="O76" i="3" s="1"/>
  <c r="R76" i="3" s="1"/>
  <c r="J76" i="3"/>
  <c r="Q77" i="3" s="1"/>
  <c r="P76" i="3"/>
  <c r="H107" i="3"/>
  <c r="I107" i="3" s="1"/>
  <c r="L77" i="3" l="1"/>
  <c r="M77" i="3" s="1"/>
  <c r="N77" i="3" s="1"/>
  <c r="O77" i="3" s="1"/>
  <c r="R77" i="3" s="1"/>
  <c r="H108" i="3"/>
  <c r="I108" i="3" s="1"/>
  <c r="P77" i="3" l="1"/>
  <c r="J77" i="3"/>
  <c r="Q78" i="3" s="1"/>
  <c r="K77" i="3"/>
  <c r="L78" i="3" s="1"/>
  <c r="M78" i="3" s="1"/>
  <c r="J78" i="3" s="1"/>
  <c r="Q79" i="3" s="1"/>
  <c r="H109" i="3"/>
  <c r="I109" i="3" s="1"/>
  <c r="K78" i="3" l="1"/>
  <c r="L79" i="3" s="1"/>
  <c r="M79" i="3" s="1"/>
  <c r="N79" i="3" s="1"/>
  <c r="P78" i="3"/>
  <c r="N78" i="3"/>
  <c r="O78" i="3" s="1"/>
  <c r="R78" i="3" s="1"/>
  <c r="H110" i="3"/>
  <c r="I110" i="3" s="1"/>
  <c r="P79" i="3" l="1"/>
  <c r="O79" i="3"/>
  <c r="R79" i="3" s="1"/>
  <c r="J79" i="3"/>
  <c r="Q80" i="3" s="1"/>
  <c r="K79" i="3"/>
  <c r="H111" i="3"/>
  <c r="I111" i="3" s="1"/>
  <c r="L80" i="3" l="1"/>
  <c r="M80" i="3" s="1"/>
  <c r="N80" i="3" s="1"/>
  <c r="O80" i="3" s="1"/>
  <c r="R80" i="3" s="1"/>
  <c r="H112" i="3"/>
  <c r="I112" i="3" s="1"/>
  <c r="P80" i="3" l="1"/>
  <c r="J80" i="3"/>
  <c r="Q81" i="3" s="1"/>
  <c r="K80" i="3"/>
  <c r="H113" i="3"/>
  <c r="I113" i="3" s="1"/>
  <c r="L81" i="3" l="1"/>
  <c r="M81" i="3" s="1"/>
  <c r="K81" i="3" s="1"/>
  <c r="N81" i="3"/>
  <c r="O81" i="3" s="1"/>
  <c r="R81" i="3" s="1"/>
  <c r="P81" i="3"/>
  <c r="J81" i="3"/>
  <c r="Q82" i="3" s="1"/>
  <c r="H114" i="3"/>
  <c r="I114" i="3" s="1"/>
  <c r="L82" i="3" l="1"/>
  <c r="M82" i="3" s="1"/>
  <c r="H115" i="3"/>
  <c r="I115" i="3" s="1"/>
  <c r="K82" i="3" l="1"/>
  <c r="J82" i="3"/>
  <c r="Q83" i="3" s="1"/>
  <c r="N82" i="3"/>
  <c r="O82" i="3" s="1"/>
  <c r="R82" i="3" s="1"/>
  <c r="P82" i="3"/>
  <c r="H116" i="3"/>
  <c r="I116" i="3" s="1"/>
  <c r="L83" i="3" l="1"/>
  <c r="M83" i="3" s="1"/>
  <c r="P83" i="3" s="1"/>
  <c r="H117" i="3"/>
  <c r="I117" i="3" s="1"/>
  <c r="K83" i="3" l="1"/>
  <c r="N83" i="3"/>
  <c r="O83" i="3" s="1"/>
  <c r="R83" i="3" s="1"/>
  <c r="J83" i="3"/>
  <c r="H118" i="3"/>
  <c r="I118" i="3" s="1"/>
  <c r="L84" i="3" l="1"/>
  <c r="M84" i="3" s="1"/>
  <c r="J84" i="3" s="1"/>
  <c r="Q85" i="3" s="1"/>
  <c r="Q84" i="3"/>
  <c r="H119" i="3"/>
  <c r="I119" i="3" s="1"/>
  <c r="K84" i="3" l="1"/>
  <c r="L85" i="3" s="1"/>
  <c r="M85" i="3" s="1"/>
  <c r="N85" i="3" s="1"/>
  <c r="O85" i="3" s="1"/>
  <c r="R85" i="3" s="1"/>
  <c r="P84" i="3"/>
  <c r="N84" i="3"/>
  <c r="O84" i="3" s="1"/>
  <c r="R84" i="3" s="1"/>
  <c r="H120" i="3"/>
  <c r="I120" i="3" s="1"/>
  <c r="J85" i="3" l="1"/>
  <c r="Q86" i="3" s="1"/>
  <c r="P85" i="3"/>
  <c r="K85" i="3"/>
  <c r="L86" i="3"/>
  <c r="M86" i="3" s="1"/>
  <c r="P86" i="3" s="1"/>
  <c r="H121" i="3"/>
  <c r="I121" i="3" s="1"/>
  <c r="J86" i="3" l="1"/>
  <c r="Q87" i="3" s="1"/>
  <c r="N86" i="3"/>
  <c r="O86" i="3" s="1"/>
  <c r="R86" i="3" s="1"/>
  <c r="K86" i="3"/>
  <c r="L87" i="3" s="1"/>
  <c r="M87" i="3" s="1"/>
  <c r="H122" i="3"/>
  <c r="I122" i="3" s="1"/>
  <c r="P87" i="3" l="1"/>
  <c r="K87" i="3"/>
  <c r="N87" i="3"/>
  <c r="O87" i="3" s="1"/>
  <c r="R87" i="3" s="1"/>
  <c r="J87" i="3"/>
  <c r="Q88" i="3" s="1"/>
  <c r="H123" i="3"/>
  <c r="I123" i="3" s="1"/>
  <c r="L88" i="3" l="1"/>
  <c r="M88" i="3" s="1"/>
  <c r="H124" i="3"/>
  <c r="I124" i="3" s="1"/>
  <c r="P88" i="3" l="1"/>
  <c r="J88" i="3"/>
  <c r="Q89" i="3" s="1"/>
  <c r="K88" i="3"/>
  <c r="N88" i="3"/>
  <c r="O88" i="3" s="1"/>
  <c r="R88" i="3" s="1"/>
  <c r="H125" i="3"/>
  <c r="I125" i="3" s="1"/>
  <c r="L89" i="3" l="1"/>
  <c r="M89" i="3" s="1"/>
  <c r="K89" i="3" s="1"/>
  <c r="H126" i="3"/>
  <c r="I126" i="3" s="1"/>
  <c r="P89" i="3" l="1"/>
  <c r="N89" i="3"/>
  <c r="O89" i="3" s="1"/>
  <c r="R89" i="3" s="1"/>
  <c r="J89" i="3"/>
  <c r="Q90" i="3" s="1"/>
  <c r="H127" i="3"/>
  <c r="I127" i="3" s="1"/>
  <c r="L90" i="3" l="1"/>
  <c r="M90" i="3" s="1"/>
  <c r="N90" i="3" s="1"/>
  <c r="O90" i="3" s="1"/>
  <c r="R90" i="3" s="1"/>
  <c r="H128" i="3"/>
  <c r="I128" i="3" s="1"/>
  <c r="P90" i="3" l="1"/>
  <c r="J90" i="3"/>
  <c r="Q91" i="3" s="1"/>
  <c r="K90" i="3"/>
  <c r="L91" i="3"/>
  <c r="M91" i="3" s="1"/>
  <c r="J91" i="3" s="1"/>
  <c r="Q92" i="3" s="1"/>
  <c r="H129" i="3"/>
  <c r="I129" i="3" s="1"/>
  <c r="P91" i="3" l="1"/>
  <c r="N91" i="3"/>
  <c r="O91" i="3" s="1"/>
  <c r="R91" i="3" s="1"/>
  <c r="K91" i="3"/>
  <c r="L92" i="3" s="1"/>
  <c r="M92" i="3" s="1"/>
  <c r="H130" i="3"/>
  <c r="I130" i="3" s="1"/>
  <c r="P92" i="3" l="1"/>
  <c r="J92" i="3"/>
  <c r="Q93" i="3" s="1"/>
  <c r="K92" i="3"/>
  <c r="N92" i="3"/>
  <c r="O92" i="3" s="1"/>
  <c r="R92" i="3" s="1"/>
  <c r="H131" i="3"/>
  <c r="I131" i="3" s="1"/>
  <c r="L93" i="3" l="1"/>
  <c r="M93" i="3" s="1"/>
  <c r="N93" i="3" s="1"/>
  <c r="O93" i="3" s="1"/>
  <c r="R93" i="3" s="1"/>
  <c r="H132" i="3"/>
  <c r="I132" i="3" s="1"/>
  <c r="P93" i="3" l="1"/>
  <c r="K93" i="3"/>
  <c r="J93" i="3"/>
  <c r="Q94" i="3" s="1"/>
  <c r="H133" i="3"/>
  <c r="I133" i="3" s="1"/>
  <c r="L94" i="3" l="1"/>
  <c r="M94" i="3" s="1"/>
  <c r="K94" i="3" s="1"/>
  <c r="H134" i="3"/>
  <c r="I134" i="3" s="1"/>
  <c r="P94" i="3" l="1"/>
  <c r="J94" i="3"/>
  <c r="Q95" i="3" s="1"/>
  <c r="N94" i="3"/>
  <c r="H135" i="3"/>
  <c r="I135" i="3" s="1"/>
  <c r="O94" i="3" l="1"/>
  <c r="R94" i="3" s="1"/>
  <c r="L95" i="3"/>
  <c r="M95" i="3" s="1"/>
  <c r="H136" i="3"/>
  <c r="I136" i="3" s="1"/>
  <c r="P95" i="3" l="1"/>
  <c r="J95" i="3"/>
  <c r="Q96" i="3" s="1"/>
  <c r="N95" i="3"/>
  <c r="O95" i="3" s="1"/>
  <c r="R95" i="3" s="1"/>
  <c r="K95" i="3"/>
  <c r="H137" i="3"/>
  <c r="I137" i="3" s="1"/>
  <c r="L96" i="3" l="1"/>
  <c r="M96" i="3" s="1"/>
  <c r="N96" i="3" s="1"/>
  <c r="O96" i="3" s="1"/>
  <c r="R96" i="3" s="1"/>
  <c r="H138" i="3"/>
  <c r="I138" i="3" s="1"/>
  <c r="P96" i="3" l="1"/>
  <c r="K96" i="3"/>
  <c r="J96" i="3"/>
  <c r="Q97" i="3" s="1"/>
  <c r="H139" i="3"/>
  <c r="I139" i="3" s="1"/>
  <c r="L97" i="3" l="1"/>
  <c r="M97" i="3" s="1"/>
  <c r="K97" i="3" s="1"/>
  <c r="H140" i="3"/>
  <c r="I140" i="3" s="1"/>
  <c r="J97" i="3" l="1"/>
  <c r="Q98" i="3" s="1"/>
  <c r="P97" i="3"/>
  <c r="N97" i="3"/>
  <c r="O97" i="3" s="1"/>
  <c r="R97" i="3" s="1"/>
  <c r="L98" i="3"/>
  <c r="M98" i="3" s="1"/>
  <c r="N98" i="3" s="1"/>
  <c r="H141" i="3"/>
  <c r="I141" i="3" s="1"/>
  <c r="P98" i="3" l="1"/>
  <c r="O98" i="3"/>
  <c r="R98" i="3" s="1"/>
  <c r="K98" i="3"/>
  <c r="J98" i="3"/>
  <c r="Q99" i="3" s="1"/>
  <c r="H142" i="3"/>
  <c r="I142" i="3" s="1"/>
  <c r="L99" i="3" l="1"/>
  <c r="M99" i="3" s="1"/>
  <c r="K99" i="3" s="1"/>
  <c r="H143" i="3"/>
  <c r="I143" i="3" s="1"/>
  <c r="P99" i="3" l="1"/>
  <c r="J99" i="3"/>
  <c r="Q100" i="3" s="1"/>
  <c r="N99" i="3"/>
  <c r="O99" i="3" s="1"/>
  <c r="R99" i="3" s="1"/>
  <c r="H144" i="3"/>
  <c r="I144" i="3" s="1"/>
  <c r="L100" i="3" l="1"/>
  <c r="M100" i="3" s="1"/>
  <c r="K100" i="3" s="1"/>
  <c r="H145" i="3"/>
  <c r="I145" i="3" s="1"/>
  <c r="N100" i="3" l="1"/>
  <c r="O100" i="3" s="1"/>
  <c r="R100" i="3" s="1"/>
  <c r="J100" i="3"/>
  <c r="P100" i="3"/>
  <c r="H146" i="3"/>
  <c r="I146" i="3" s="1"/>
  <c r="L101" i="3" l="1"/>
  <c r="M101" i="3" s="1"/>
  <c r="P101" i="3" s="1"/>
  <c r="Q101" i="3"/>
  <c r="K101" i="3"/>
  <c r="J101" i="3"/>
  <c r="Q102" i="3" s="1"/>
  <c r="N101" i="3"/>
  <c r="O101" i="3" s="1"/>
  <c r="R101" i="3" s="1"/>
  <c r="H147" i="3"/>
  <c r="I147" i="3" s="1"/>
  <c r="L102" i="3" l="1"/>
  <c r="M102" i="3" s="1"/>
  <c r="H148" i="3"/>
  <c r="I148" i="3" s="1"/>
  <c r="J102" i="3" l="1"/>
  <c r="Q103" i="3" s="1"/>
  <c r="K102" i="3"/>
  <c r="N102" i="3"/>
  <c r="O102" i="3" s="1"/>
  <c r="R102" i="3" s="1"/>
  <c r="P102" i="3"/>
  <c r="H149" i="3"/>
  <c r="I149" i="3" s="1"/>
  <c r="L103" i="3" l="1"/>
  <c r="M103" i="3" s="1"/>
  <c r="J103" i="3" s="1"/>
  <c r="Q104" i="3" s="1"/>
  <c r="H150" i="3"/>
  <c r="I150" i="3" s="1"/>
  <c r="K103" i="3" l="1"/>
  <c r="L104" i="3" s="1"/>
  <c r="M104" i="3" s="1"/>
  <c r="N103" i="3"/>
  <c r="O103" i="3" s="1"/>
  <c r="R103" i="3" s="1"/>
  <c r="P103" i="3"/>
  <c r="H151" i="3"/>
  <c r="I151" i="3" s="1"/>
  <c r="P104" i="3" l="1"/>
  <c r="J104" i="3"/>
  <c r="Q105" i="3" s="1"/>
  <c r="N104" i="3"/>
  <c r="O104" i="3" s="1"/>
  <c r="R104" i="3" s="1"/>
  <c r="K104" i="3"/>
  <c r="L105" i="3" s="1"/>
  <c r="M105" i="3" s="1"/>
  <c r="H152" i="3"/>
  <c r="I152" i="3" s="1"/>
  <c r="P105" i="3" l="1"/>
  <c r="J105" i="3"/>
  <c r="Q106" i="3" s="1"/>
  <c r="K105" i="3"/>
  <c r="N105" i="3"/>
  <c r="O105" i="3" s="1"/>
  <c r="R105" i="3" s="1"/>
  <c r="H153" i="3"/>
  <c r="I153" i="3" s="1"/>
  <c r="L106" i="3" l="1"/>
  <c r="M106" i="3" s="1"/>
  <c r="H154" i="3"/>
  <c r="I154" i="3" s="1"/>
  <c r="P106" i="3" l="1"/>
  <c r="J106" i="3"/>
  <c r="Q107" i="3" s="1"/>
  <c r="K106" i="3"/>
  <c r="N106" i="3"/>
  <c r="O106" i="3" s="1"/>
  <c r="R106" i="3" s="1"/>
  <c r="H155" i="3"/>
  <c r="I155" i="3" s="1"/>
  <c r="L107" i="3" l="1"/>
  <c r="M107" i="3" s="1"/>
  <c r="H156" i="3"/>
  <c r="I156" i="3" s="1"/>
  <c r="P107" i="3" l="1"/>
  <c r="J107" i="3"/>
  <c r="Q108" i="3" s="1"/>
  <c r="K107" i="3"/>
  <c r="N107" i="3"/>
  <c r="O107" i="3" s="1"/>
  <c r="R107" i="3" s="1"/>
  <c r="H157" i="3"/>
  <c r="I157" i="3" s="1"/>
  <c r="L108" i="3" l="1"/>
  <c r="M108" i="3" s="1"/>
  <c r="H158" i="3"/>
  <c r="I158" i="3" s="1"/>
  <c r="P108" i="3" l="1"/>
  <c r="K108" i="3"/>
  <c r="N108" i="3"/>
  <c r="O108" i="3" s="1"/>
  <c r="R108" i="3" s="1"/>
  <c r="J108" i="3"/>
  <c r="Q109" i="3" s="1"/>
  <c r="H159" i="3"/>
  <c r="I159" i="3" s="1"/>
  <c r="L109" i="3" l="1"/>
  <c r="M109" i="3" s="1"/>
  <c r="P109" i="3" s="1"/>
  <c r="H160" i="3"/>
  <c r="I160" i="3" s="1"/>
  <c r="K109" i="3" l="1"/>
  <c r="J109" i="3"/>
  <c r="Q110" i="3" s="1"/>
  <c r="N109" i="3"/>
  <c r="O109" i="3" s="1"/>
  <c r="R109" i="3" s="1"/>
  <c r="H161" i="3"/>
  <c r="I161" i="3" s="1"/>
  <c r="L110" i="3" l="1"/>
  <c r="M110" i="3" s="1"/>
  <c r="J110" i="3" s="1"/>
  <c r="Q111" i="3" s="1"/>
  <c r="H162" i="3"/>
  <c r="I162" i="3" s="1"/>
  <c r="P110" i="3" l="1"/>
  <c r="N110" i="3"/>
  <c r="O110" i="3" s="1"/>
  <c r="R110" i="3" s="1"/>
  <c r="K110" i="3"/>
  <c r="L111" i="3" s="1"/>
  <c r="M111" i="3" s="1"/>
  <c r="J111" i="3" s="1"/>
  <c r="Q112" i="3" s="1"/>
  <c r="H163" i="3"/>
  <c r="I163" i="3" s="1"/>
  <c r="P111" i="3" l="1"/>
  <c r="N111" i="3"/>
  <c r="O111" i="3" s="1"/>
  <c r="R111" i="3" s="1"/>
  <c r="K111" i="3"/>
  <c r="L112" i="3" s="1"/>
  <c r="M112" i="3" s="1"/>
  <c r="H164" i="3"/>
  <c r="I164" i="3" s="1"/>
  <c r="P112" i="3" l="1"/>
  <c r="K112" i="3"/>
  <c r="N112" i="3"/>
  <c r="O112" i="3" s="1"/>
  <c r="R112" i="3" s="1"/>
  <c r="J112" i="3"/>
  <c r="Q113" i="3" s="1"/>
  <c r="H165" i="3"/>
  <c r="I165" i="3" s="1"/>
  <c r="L113" i="3" l="1"/>
  <c r="M113" i="3" s="1"/>
  <c r="H166" i="3"/>
  <c r="I166" i="3" s="1"/>
  <c r="P113" i="3" l="1"/>
  <c r="K113" i="3"/>
  <c r="N113" i="3"/>
  <c r="O113" i="3" s="1"/>
  <c r="R113" i="3" s="1"/>
  <c r="J113" i="3"/>
  <c r="Q114" i="3" s="1"/>
  <c r="H167" i="3"/>
  <c r="I167" i="3" s="1"/>
  <c r="L114" i="3" l="1"/>
  <c r="M114" i="3" s="1"/>
  <c r="H168" i="3"/>
  <c r="I168" i="3" s="1"/>
  <c r="P114" i="3" l="1"/>
  <c r="K114" i="3"/>
  <c r="N114" i="3"/>
  <c r="O114" i="3" s="1"/>
  <c r="R114" i="3" s="1"/>
  <c r="J114" i="3"/>
  <c r="Q115" i="3" s="1"/>
  <c r="H169" i="3"/>
  <c r="I169" i="3" s="1"/>
  <c r="L115" i="3" l="1"/>
  <c r="M115" i="3" s="1"/>
  <c r="J115" i="3" s="1"/>
  <c r="Q116" i="3" s="1"/>
  <c r="H170" i="3"/>
  <c r="I170" i="3" s="1"/>
  <c r="P115" i="3" l="1"/>
  <c r="N115" i="3"/>
  <c r="O115" i="3" s="1"/>
  <c r="R115" i="3" s="1"/>
  <c r="K115" i="3"/>
  <c r="L116" i="3" s="1"/>
  <c r="M116" i="3" s="1"/>
  <c r="H171" i="3"/>
  <c r="I171" i="3" s="1"/>
  <c r="P116" i="3" l="1"/>
  <c r="K116" i="3"/>
  <c r="J116" i="3"/>
  <c r="Q117" i="3" s="1"/>
  <c r="N116" i="3"/>
  <c r="O116" i="3" s="1"/>
  <c r="R116" i="3" s="1"/>
  <c r="H172" i="3"/>
  <c r="I172" i="3" s="1"/>
  <c r="L117" i="3" l="1"/>
  <c r="M117" i="3" s="1"/>
  <c r="K117" i="3" s="1"/>
  <c r="H173" i="3"/>
  <c r="I173" i="3" s="1"/>
  <c r="P117" i="3" l="1"/>
  <c r="N117" i="3"/>
  <c r="O117" i="3" s="1"/>
  <c r="R117" i="3" s="1"/>
  <c r="J117" i="3"/>
  <c r="Q118" i="3" s="1"/>
  <c r="H174" i="3"/>
  <c r="I174" i="3" s="1"/>
  <c r="L118" i="3" l="1"/>
  <c r="M118" i="3" s="1"/>
  <c r="J118" i="3" s="1"/>
  <c r="Q119" i="3" s="1"/>
  <c r="H175" i="3"/>
  <c r="I175" i="3" s="1"/>
  <c r="P118" i="3" l="1"/>
  <c r="K118" i="3"/>
  <c r="L119" i="3" s="1"/>
  <c r="M119" i="3" s="1"/>
  <c r="N119" i="3" s="1"/>
  <c r="N118" i="3"/>
  <c r="O118" i="3" s="1"/>
  <c r="R118" i="3" s="1"/>
  <c r="H176" i="3"/>
  <c r="I176" i="3" s="1"/>
  <c r="P119" i="3" l="1"/>
  <c r="O119" i="3"/>
  <c r="R119" i="3" s="1"/>
  <c r="K119" i="3"/>
  <c r="J119" i="3"/>
  <c r="Q120" i="3" s="1"/>
  <c r="H177" i="3"/>
  <c r="I177" i="3" s="1"/>
  <c r="L120" i="3" l="1"/>
  <c r="M120" i="3" s="1"/>
  <c r="N120" i="3" s="1"/>
  <c r="O120" i="3" s="1"/>
  <c r="R120" i="3" s="1"/>
  <c r="H178" i="3"/>
  <c r="I178" i="3" s="1"/>
  <c r="P120" i="3" l="1"/>
  <c r="J120" i="3"/>
  <c r="Q121" i="3" s="1"/>
  <c r="K120" i="3"/>
  <c r="H179" i="3"/>
  <c r="I179" i="3" s="1"/>
  <c r="L121" i="3" l="1"/>
  <c r="M121" i="3" s="1"/>
  <c r="N121" i="3" s="1"/>
  <c r="O121" i="3" s="1"/>
  <c r="R121" i="3" s="1"/>
  <c r="H180" i="3"/>
  <c r="I180" i="3" s="1"/>
  <c r="J121" i="3" l="1"/>
  <c r="Q122" i="3" s="1"/>
  <c r="P121" i="3"/>
  <c r="K121" i="3"/>
  <c r="L122" i="3"/>
  <c r="M122" i="3" s="1"/>
  <c r="K122" i="3" s="1"/>
  <c r="H181" i="3"/>
  <c r="I181" i="3" s="1"/>
  <c r="P122" i="3" l="1"/>
  <c r="J122" i="3"/>
  <c r="Q123" i="3" s="1"/>
  <c r="N122" i="3"/>
  <c r="H182" i="3"/>
  <c r="I182" i="3" s="1"/>
  <c r="O122" i="3" l="1"/>
  <c r="R122" i="3" s="1"/>
  <c r="L123" i="3"/>
  <c r="M123" i="3" s="1"/>
  <c r="K123" i="3" s="1"/>
  <c r="H183" i="3"/>
  <c r="I183" i="3" s="1"/>
  <c r="P123" i="3" l="1"/>
  <c r="N123" i="3"/>
  <c r="O123" i="3" s="1"/>
  <c r="R123" i="3" s="1"/>
  <c r="J123" i="3"/>
  <c r="Q124" i="3" s="1"/>
  <c r="H184" i="3"/>
  <c r="I184" i="3" s="1"/>
  <c r="L124" i="3" l="1"/>
  <c r="M124" i="3" s="1"/>
  <c r="P124" i="3" s="1"/>
  <c r="H185" i="3"/>
  <c r="I185" i="3" s="1"/>
  <c r="N124" i="3" l="1"/>
  <c r="O124" i="3" s="1"/>
  <c r="R124" i="3" s="1"/>
  <c r="K124" i="3"/>
  <c r="J124" i="3"/>
  <c r="Q125" i="3" s="1"/>
  <c r="H186" i="3"/>
  <c r="I186" i="3" s="1"/>
  <c r="L125" i="3" l="1"/>
  <c r="M125" i="3" s="1"/>
  <c r="H187" i="3"/>
  <c r="I187" i="3" s="1"/>
  <c r="P125" i="3" l="1"/>
  <c r="K125" i="3"/>
  <c r="J125" i="3"/>
  <c r="Q126" i="3" s="1"/>
  <c r="N125" i="3"/>
  <c r="O125" i="3" s="1"/>
  <c r="R125" i="3" s="1"/>
  <c r="H188" i="3"/>
  <c r="I188" i="3" s="1"/>
  <c r="L126" i="3" l="1"/>
  <c r="M126" i="3" s="1"/>
  <c r="H189" i="3"/>
  <c r="I189" i="3" s="1"/>
  <c r="P126" i="3" l="1"/>
  <c r="J126" i="3"/>
  <c r="Q127" i="3" s="1"/>
  <c r="N126" i="3"/>
  <c r="O126" i="3" s="1"/>
  <c r="R126" i="3" s="1"/>
  <c r="K126" i="3"/>
  <c r="H190" i="3"/>
  <c r="I190" i="3" s="1"/>
  <c r="L127" i="3" l="1"/>
  <c r="M127" i="3" s="1"/>
  <c r="H191" i="3"/>
  <c r="I191" i="3" s="1"/>
  <c r="N127" i="3" l="1"/>
  <c r="O127" i="3" s="1"/>
  <c r="R127" i="3" s="1"/>
  <c r="K127" i="3"/>
  <c r="J127" i="3"/>
  <c r="Q128" i="3" s="1"/>
  <c r="P127" i="3"/>
  <c r="H192" i="3"/>
  <c r="I192" i="3" s="1"/>
  <c r="L128" i="3" l="1"/>
  <c r="M128" i="3" s="1"/>
  <c r="K128" i="3" s="1"/>
  <c r="H193" i="3"/>
  <c r="I193" i="3" s="1"/>
  <c r="N128" i="3" l="1"/>
  <c r="O128" i="3" s="1"/>
  <c r="R128" i="3" s="1"/>
  <c r="P128" i="3"/>
  <c r="J128" i="3"/>
  <c r="Q129" i="3" s="1"/>
  <c r="L129" i="3"/>
  <c r="M129" i="3" s="1"/>
  <c r="N129" i="3" s="1"/>
  <c r="H194" i="3"/>
  <c r="I194" i="3" s="1"/>
  <c r="O129" i="3" l="1"/>
  <c r="R129" i="3" s="1"/>
  <c r="K129" i="3"/>
  <c r="J129" i="3"/>
  <c r="Q130" i="3" s="1"/>
  <c r="P129" i="3"/>
  <c r="H195" i="3"/>
  <c r="I195" i="3" s="1"/>
  <c r="L130" i="3" l="1"/>
  <c r="M130" i="3" s="1"/>
  <c r="K130" i="3" s="1"/>
  <c r="H196" i="3"/>
  <c r="I196" i="3" s="1"/>
  <c r="P130" i="3" l="1"/>
  <c r="N130" i="3"/>
  <c r="O130" i="3" s="1"/>
  <c r="R130" i="3" s="1"/>
  <c r="J130" i="3"/>
  <c r="Q131" i="3" s="1"/>
  <c r="H197" i="3"/>
  <c r="I197" i="3" s="1"/>
  <c r="L131" i="3" l="1"/>
  <c r="M131" i="3" s="1"/>
  <c r="H198" i="3"/>
  <c r="I198" i="3" s="1"/>
  <c r="N131" i="3" l="1"/>
  <c r="O131" i="3" s="1"/>
  <c r="R131" i="3" s="1"/>
  <c r="J131" i="3"/>
  <c r="Q132" i="3" s="1"/>
  <c r="K131" i="3"/>
  <c r="P131" i="3"/>
  <c r="H199" i="3"/>
  <c r="I199" i="3" s="1"/>
  <c r="L132" i="3" l="1"/>
  <c r="M132" i="3" s="1"/>
  <c r="H200" i="3"/>
  <c r="I200" i="3" s="1"/>
  <c r="K132" i="3" l="1"/>
  <c r="J132" i="3"/>
  <c r="Q133" i="3" s="1"/>
  <c r="N132" i="3"/>
  <c r="O132" i="3" s="1"/>
  <c r="R132" i="3" s="1"/>
  <c r="P132" i="3"/>
  <c r="H201" i="3"/>
  <c r="I201" i="3" s="1"/>
  <c r="L133" i="3" l="1"/>
  <c r="M133" i="3" s="1"/>
  <c r="K133" i="3" s="1"/>
  <c r="H202" i="3"/>
  <c r="I202" i="3" s="1"/>
  <c r="P133" i="3" l="1"/>
  <c r="J133" i="3"/>
  <c r="N133" i="3"/>
  <c r="O133" i="3" s="1"/>
  <c r="R133" i="3" s="1"/>
  <c r="H203" i="3"/>
  <c r="I203" i="3" s="1"/>
  <c r="L134" i="3" l="1"/>
  <c r="M134" i="3" s="1"/>
  <c r="J134" i="3" s="1"/>
  <c r="Q135" i="3" s="1"/>
  <c r="Q134" i="3"/>
  <c r="H204" i="3"/>
  <c r="I204" i="3" s="1"/>
  <c r="K134" i="3" l="1"/>
  <c r="L135" i="3" s="1"/>
  <c r="M135" i="3" s="1"/>
  <c r="N135" i="3" s="1"/>
  <c r="N134" i="3"/>
  <c r="O134" i="3" s="1"/>
  <c r="R134" i="3" s="1"/>
  <c r="P134" i="3"/>
  <c r="O135" i="3"/>
  <c r="R135" i="3" s="1"/>
  <c r="K135" i="3"/>
  <c r="J135" i="3"/>
  <c r="Q136" i="3" s="1"/>
  <c r="P135" i="3"/>
  <c r="H205" i="3"/>
  <c r="I205" i="3" s="1"/>
  <c r="L136" i="3" l="1"/>
  <c r="M136" i="3" s="1"/>
  <c r="H206" i="3"/>
  <c r="I206" i="3" s="1"/>
  <c r="N136" i="3" l="1"/>
  <c r="O136" i="3" s="1"/>
  <c r="R136" i="3" s="1"/>
  <c r="K136" i="3"/>
  <c r="J136" i="3"/>
  <c r="Q137" i="3" s="1"/>
  <c r="P136" i="3"/>
  <c r="H207" i="3"/>
  <c r="I207" i="3" s="1"/>
  <c r="L137" i="3" l="1"/>
  <c r="M137" i="3" s="1"/>
  <c r="H208" i="3"/>
  <c r="I208" i="3" s="1"/>
  <c r="K137" i="3" l="1"/>
  <c r="P137" i="3"/>
  <c r="N137" i="3"/>
  <c r="O137" i="3" s="1"/>
  <c r="R137" i="3" s="1"/>
  <c r="J137" i="3"/>
  <c r="Q138" i="3" s="1"/>
  <c r="H209" i="3"/>
  <c r="I209" i="3" s="1"/>
  <c r="L138" i="3" l="1"/>
  <c r="M138" i="3" s="1"/>
  <c r="K138" i="3" s="1"/>
  <c r="H210" i="3"/>
  <c r="I210" i="3" s="1"/>
  <c r="N138" i="3" l="1"/>
  <c r="O138" i="3" s="1"/>
  <c r="R138" i="3" s="1"/>
  <c r="J138" i="3"/>
  <c r="P138" i="3"/>
  <c r="H211" i="3"/>
  <c r="I211" i="3" s="1"/>
  <c r="L139" i="3" l="1"/>
  <c r="M139" i="3" s="1"/>
  <c r="K139" i="3" s="1"/>
  <c r="Q139" i="3"/>
  <c r="J139" i="3"/>
  <c r="N139" i="3"/>
  <c r="O139" i="3" s="1"/>
  <c r="R139" i="3" s="1"/>
  <c r="P139" i="3"/>
  <c r="H212" i="3"/>
  <c r="I212" i="3" s="1"/>
  <c r="L140" i="3" l="1"/>
  <c r="M140" i="3" s="1"/>
  <c r="N140" i="3" s="1"/>
  <c r="O140" i="3" s="1"/>
  <c r="R140" i="3" s="1"/>
  <c r="Q140" i="3"/>
  <c r="H213" i="3"/>
  <c r="I213" i="3" s="1"/>
  <c r="K140" i="3" l="1"/>
  <c r="L141" i="3" s="1"/>
  <c r="M141" i="3" s="1"/>
  <c r="J141" i="3" s="1"/>
  <c r="Q142" i="3" s="1"/>
  <c r="J140" i="3"/>
  <c r="Q141" i="3" s="1"/>
  <c r="P140" i="3"/>
  <c r="H214" i="3"/>
  <c r="I214" i="3" s="1"/>
  <c r="P141" i="3" l="1"/>
  <c r="N141" i="3"/>
  <c r="O141" i="3" s="1"/>
  <c r="R141" i="3" s="1"/>
  <c r="K141" i="3"/>
  <c r="L142" i="3" s="1"/>
  <c r="M142" i="3" s="1"/>
  <c r="J142" i="3" s="1"/>
  <c r="Q143" i="3" s="1"/>
  <c r="H215" i="3"/>
  <c r="I215" i="3" s="1"/>
  <c r="P142" i="3" l="1"/>
  <c r="K142" i="3"/>
  <c r="L143" i="3" s="1"/>
  <c r="M143" i="3" s="1"/>
  <c r="N143" i="3" s="1"/>
  <c r="N142" i="3"/>
  <c r="O142" i="3" s="1"/>
  <c r="R142" i="3" s="1"/>
  <c r="H216" i="3"/>
  <c r="I216" i="3" s="1"/>
  <c r="O143" i="3" l="1"/>
  <c r="R143" i="3" s="1"/>
  <c r="K143" i="3"/>
  <c r="J143" i="3"/>
  <c r="P143" i="3"/>
  <c r="H217" i="3"/>
  <c r="I217" i="3" s="1"/>
  <c r="L144" i="3" l="1"/>
  <c r="M144" i="3" s="1"/>
  <c r="Q144" i="3"/>
  <c r="K144" i="3"/>
  <c r="J144" i="3"/>
  <c r="Q145" i="3" s="1"/>
  <c r="N144" i="3"/>
  <c r="O144" i="3" s="1"/>
  <c r="R144" i="3" s="1"/>
  <c r="P144" i="3"/>
  <c r="H218" i="3"/>
  <c r="I218" i="3" s="1"/>
  <c r="L145" i="3" l="1"/>
  <c r="M145" i="3" s="1"/>
  <c r="K145" i="3" s="1"/>
  <c r="H219" i="3"/>
  <c r="I219" i="3" s="1"/>
  <c r="J145" i="3" l="1"/>
  <c r="N145" i="3"/>
  <c r="O145" i="3" s="1"/>
  <c r="R145" i="3" s="1"/>
  <c r="P145" i="3"/>
  <c r="H220" i="3"/>
  <c r="I220" i="3" s="1"/>
  <c r="L146" i="3" l="1"/>
  <c r="M146" i="3" s="1"/>
  <c r="P146" i="3" s="1"/>
  <c r="Q146" i="3"/>
  <c r="H221" i="3"/>
  <c r="I221" i="3" s="1"/>
  <c r="J146" i="3" l="1"/>
  <c r="Q147" i="3" s="1"/>
  <c r="N146" i="3"/>
  <c r="O146" i="3" s="1"/>
  <c r="R146" i="3" s="1"/>
  <c r="K146" i="3"/>
  <c r="L147" i="3" s="1"/>
  <c r="M147" i="3" s="1"/>
  <c r="J147" i="3" s="1"/>
  <c r="Q148" i="3" s="1"/>
  <c r="H222" i="3"/>
  <c r="I222" i="3" s="1"/>
  <c r="K147" i="3" l="1"/>
  <c r="P147" i="3"/>
  <c r="L148" i="3"/>
  <c r="M148" i="3" s="1"/>
  <c r="N148" i="3" s="1"/>
  <c r="O148" i="3" s="1"/>
  <c r="R148" i="3" s="1"/>
  <c r="N147" i="3"/>
  <c r="O147" i="3" s="1"/>
  <c r="R147" i="3" s="1"/>
  <c r="H223" i="3"/>
  <c r="I223" i="3" s="1"/>
  <c r="L149" i="3" l="1"/>
  <c r="M149" i="3" s="1"/>
  <c r="J149" i="3" s="1"/>
  <c r="Q150" i="3" s="1"/>
  <c r="J148" i="3"/>
  <c r="Q149" i="3" s="1"/>
  <c r="K148" i="3"/>
  <c r="P148" i="3"/>
  <c r="K149" i="3"/>
  <c r="L150" i="3" s="1"/>
  <c r="M150" i="3" s="1"/>
  <c r="N150" i="3" s="1"/>
  <c r="N149" i="3"/>
  <c r="O149" i="3" s="1"/>
  <c r="R149" i="3" s="1"/>
  <c r="H224" i="3"/>
  <c r="I224" i="3" s="1"/>
  <c r="K150" i="3" l="1"/>
  <c r="L151" i="3"/>
  <c r="M151" i="3" s="1"/>
  <c r="N151" i="3" s="1"/>
  <c r="P149" i="3"/>
  <c r="O150" i="3"/>
  <c r="R150" i="3" s="1"/>
  <c r="J150" i="3"/>
  <c r="P150" i="3"/>
  <c r="H225" i="3"/>
  <c r="I225" i="3" s="1"/>
  <c r="K151" i="3" l="1"/>
  <c r="P151" i="3"/>
  <c r="Q151" i="3"/>
  <c r="O151" i="3"/>
  <c r="R151" i="3" s="1"/>
  <c r="J151" i="3"/>
  <c r="Q152" i="3" s="1"/>
  <c r="L152" i="3"/>
  <c r="M152" i="3" s="1"/>
  <c r="H226" i="3"/>
  <c r="I226" i="3" s="1"/>
  <c r="P152" i="3" l="1"/>
  <c r="K152" i="3"/>
  <c r="N152" i="3"/>
  <c r="O152" i="3" s="1"/>
  <c r="R152" i="3" s="1"/>
  <c r="J152" i="3"/>
  <c r="Q153" i="3" s="1"/>
  <c r="H227" i="3"/>
  <c r="I227" i="3" s="1"/>
  <c r="L153" i="3" l="1"/>
  <c r="M153" i="3" s="1"/>
  <c r="H228" i="3"/>
  <c r="I228" i="3" s="1"/>
  <c r="P153" i="3" l="1"/>
  <c r="J153" i="3"/>
  <c r="Q154" i="3" s="1"/>
  <c r="K153" i="3"/>
  <c r="N153" i="3"/>
  <c r="O153" i="3" s="1"/>
  <c r="R153" i="3" s="1"/>
  <c r="H229" i="3"/>
  <c r="I229" i="3" s="1"/>
  <c r="L154" i="3" l="1"/>
  <c r="M154" i="3" s="1"/>
  <c r="J154" i="3" s="1"/>
  <c r="Q155" i="3" s="1"/>
  <c r="H230" i="3"/>
  <c r="I230" i="3" s="1"/>
  <c r="P154" i="3" l="1"/>
  <c r="N154" i="3"/>
  <c r="O154" i="3" s="1"/>
  <c r="R154" i="3" s="1"/>
  <c r="K154" i="3"/>
  <c r="L155" i="3" s="1"/>
  <c r="M155" i="3" s="1"/>
  <c r="H231" i="3"/>
  <c r="I231" i="3" s="1"/>
  <c r="P155" i="3" l="1"/>
  <c r="N155" i="3"/>
  <c r="O155" i="3" s="1"/>
  <c r="R155" i="3" s="1"/>
  <c r="K155" i="3"/>
  <c r="J155" i="3"/>
  <c r="Q156" i="3" s="1"/>
  <c r="H232" i="3"/>
  <c r="I232" i="3" s="1"/>
  <c r="L156" i="3" l="1"/>
  <c r="M156" i="3" s="1"/>
  <c r="J156" i="3" s="1"/>
  <c r="Q157" i="3" s="1"/>
  <c r="H233" i="3"/>
  <c r="I233" i="3" s="1"/>
  <c r="P156" i="3" l="1"/>
  <c r="K156" i="3"/>
  <c r="L157" i="3" s="1"/>
  <c r="M157" i="3" s="1"/>
  <c r="N156" i="3"/>
  <c r="O156" i="3" s="1"/>
  <c r="R156" i="3" s="1"/>
  <c r="H234" i="3"/>
  <c r="I234" i="3" s="1"/>
  <c r="P157" i="3" l="1"/>
  <c r="K157" i="3"/>
  <c r="J157" i="3"/>
  <c r="Q158" i="3" s="1"/>
  <c r="N157" i="3"/>
  <c r="O157" i="3" s="1"/>
  <c r="R157" i="3" s="1"/>
  <c r="H235" i="3"/>
  <c r="I235" i="3" s="1"/>
  <c r="L158" i="3" l="1"/>
  <c r="M158" i="3" s="1"/>
  <c r="L159" i="3" s="1"/>
  <c r="M159" i="3" s="1"/>
  <c r="H236" i="3"/>
  <c r="I236" i="3" s="1"/>
  <c r="P158" i="3" l="1"/>
  <c r="K158" i="3"/>
  <c r="K159" i="3" s="1"/>
  <c r="N158" i="3"/>
  <c r="O158" i="3" s="1"/>
  <c r="R158" i="3" s="1"/>
  <c r="J158" i="3"/>
  <c r="Q159" i="3" s="1"/>
  <c r="N159" i="3"/>
  <c r="H237" i="3"/>
  <c r="I237" i="3" s="1"/>
  <c r="P159" i="3" l="1"/>
  <c r="J159" i="3"/>
  <c r="Q160" i="3" s="1"/>
  <c r="O159" i="3"/>
  <c r="R159" i="3" s="1"/>
  <c r="L160" i="3"/>
  <c r="M160" i="3" s="1"/>
  <c r="H238" i="3"/>
  <c r="I238" i="3" s="1"/>
  <c r="P160" i="3" l="1"/>
  <c r="J160" i="3"/>
  <c r="Q161" i="3" s="1"/>
  <c r="K160" i="3"/>
  <c r="L161" i="3"/>
  <c r="M161" i="3" s="1"/>
  <c r="N160" i="3"/>
  <c r="O160" i="3" s="1"/>
  <c r="R160" i="3" s="1"/>
  <c r="H239" i="3"/>
  <c r="I239" i="3" s="1"/>
  <c r="P161" i="3" l="1"/>
  <c r="J161" i="3"/>
  <c r="Q162" i="3" s="1"/>
  <c r="K161" i="3"/>
  <c r="L162" i="3" s="1"/>
  <c r="M162" i="3" s="1"/>
  <c r="L163" i="3" s="1"/>
  <c r="M163" i="3" s="1"/>
  <c r="J163" i="3" s="1"/>
  <c r="Q164" i="3" s="1"/>
  <c r="N161" i="3"/>
  <c r="O161" i="3" s="1"/>
  <c r="R161" i="3" s="1"/>
  <c r="H240" i="3"/>
  <c r="I240" i="3" s="1"/>
  <c r="P162" i="3" l="1"/>
  <c r="N163" i="3"/>
  <c r="K163" i="3"/>
  <c r="L164" i="3" s="1"/>
  <c r="M164" i="3" s="1"/>
  <c r="K164" i="3" s="1"/>
  <c r="K162" i="3"/>
  <c r="N162" i="3"/>
  <c r="O162" i="3" s="1"/>
  <c r="J162" i="3"/>
  <c r="Q163" i="3" s="1"/>
  <c r="H241" i="3"/>
  <c r="I241" i="3" s="1"/>
  <c r="P164" i="3" l="1"/>
  <c r="P163" i="3"/>
  <c r="O163" i="3"/>
  <c r="R163" i="3" s="1"/>
  <c r="R162" i="3"/>
  <c r="J164" i="3"/>
  <c r="Q165" i="3" s="1"/>
  <c r="N164" i="3"/>
  <c r="H242" i="3"/>
  <c r="I242" i="3" s="1"/>
  <c r="O164" i="3" l="1"/>
  <c r="R164" i="3" s="1"/>
  <c r="L165" i="3"/>
  <c r="M165" i="3" s="1"/>
  <c r="K165" i="3" s="1"/>
  <c r="H243" i="3"/>
  <c r="I243" i="3" s="1"/>
  <c r="P165" i="3" l="1"/>
  <c r="J165" i="3"/>
  <c r="Q166" i="3" s="1"/>
  <c r="N165" i="3"/>
  <c r="O165" i="3" s="1"/>
  <c r="R165" i="3" s="1"/>
  <c r="H244" i="3"/>
  <c r="I244" i="3" s="1"/>
  <c r="L166" i="3" l="1"/>
  <c r="M166" i="3" s="1"/>
  <c r="H245" i="3"/>
  <c r="I245" i="3" s="1"/>
  <c r="P166" i="3" l="1"/>
  <c r="K166" i="3"/>
  <c r="N166" i="3"/>
  <c r="O166" i="3" s="1"/>
  <c r="R166" i="3" s="1"/>
  <c r="J166" i="3"/>
  <c r="Q167" i="3" s="1"/>
  <c r="H246" i="3"/>
  <c r="I246" i="3" s="1"/>
  <c r="L167" i="3" l="1"/>
  <c r="M167" i="3" s="1"/>
  <c r="N167" i="3" s="1"/>
  <c r="O167" i="3" s="1"/>
  <c r="R167" i="3" s="1"/>
  <c r="H247" i="3"/>
  <c r="I247" i="3" s="1"/>
  <c r="L168" i="3" l="1"/>
  <c r="M168" i="3" s="1"/>
  <c r="J168" i="3" s="1"/>
  <c r="Q169" i="3" s="1"/>
  <c r="J167" i="3"/>
  <c r="Q168" i="3" s="1"/>
  <c r="K167" i="3"/>
  <c r="P167" i="3"/>
  <c r="H248" i="3"/>
  <c r="I248" i="3" s="1"/>
  <c r="K168" i="3" l="1"/>
  <c r="L169" i="3" s="1"/>
  <c r="M169" i="3" s="1"/>
  <c r="J169" i="3" s="1"/>
  <c r="Q170" i="3" s="1"/>
  <c r="P168" i="3"/>
  <c r="N168" i="3"/>
  <c r="O168" i="3" s="1"/>
  <c r="R168" i="3" s="1"/>
  <c r="H249" i="3"/>
  <c r="I249" i="3" s="1"/>
  <c r="P169" i="3" l="1"/>
  <c r="K169" i="3"/>
  <c r="L170" i="3" s="1"/>
  <c r="M170" i="3" s="1"/>
  <c r="J170" i="3" s="1"/>
  <c r="Q171" i="3" s="1"/>
  <c r="N169" i="3"/>
  <c r="O169" i="3" s="1"/>
  <c r="R169" i="3" s="1"/>
  <c r="H250" i="3"/>
  <c r="I250" i="3" s="1"/>
  <c r="K170" i="3" l="1"/>
  <c r="L171" i="3" s="1"/>
  <c r="M171" i="3" s="1"/>
  <c r="J171" i="3" s="1"/>
  <c r="Q172" i="3" s="1"/>
  <c r="P170" i="3"/>
  <c r="N170" i="3"/>
  <c r="O170" i="3" s="1"/>
  <c r="R170" i="3" s="1"/>
  <c r="H251" i="3"/>
  <c r="I251" i="3" s="1"/>
  <c r="P171" i="3" l="1"/>
  <c r="N171" i="3"/>
  <c r="O171" i="3" s="1"/>
  <c r="R171" i="3" s="1"/>
  <c r="L172" i="3"/>
  <c r="M172" i="3" s="1"/>
  <c r="K171" i="3"/>
  <c r="H252" i="3"/>
  <c r="I252" i="3" s="1"/>
  <c r="P172" i="3" l="1"/>
  <c r="J172" i="3"/>
  <c r="Q173" i="3" s="1"/>
  <c r="N172" i="3"/>
  <c r="O172" i="3" s="1"/>
  <c r="R172" i="3" s="1"/>
  <c r="K172" i="3"/>
  <c r="L173" i="3" s="1"/>
  <c r="M173" i="3" s="1"/>
  <c r="N173" i="3" s="1"/>
  <c r="H253" i="3"/>
  <c r="I253" i="3" s="1"/>
  <c r="P173" i="3" l="1"/>
  <c r="O173" i="3"/>
  <c r="R173" i="3" s="1"/>
  <c r="J173" i="3"/>
  <c r="Q174" i="3" s="1"/>
  <c r="K173" i="3"/>
  <c r="L174" i="3" s="1"/>
  <c r="M174" i="3" s="1"/>
  <c r="N174" i="3" s="1"/>
  <c r="H254" i="3"/>
  <c r="I254" i="3" s="1"/>
  <c r="O174" i="3" l="1"/>
  <c r="R174" i="3" s="1"/>
  <c r="J174" i="3"/>
  <c r="Q175" i="3" s="1"/>
  <c r="K174" i="3"/>
  <c r="P174" i="3"/>
  <c r="H255" i="3"/>
  <c r="I255" i="3" s="1"/>
  <c r="L175" i="3" l="1"/>
  <c r="M175" i="3" s="1"/>
  <c r="J175" i="3" s="1"/>
  <c r="Q176" i="3" s="1"/>
  <c r="H256" i="3"/>
  <c r="I256" i="3" s="1"/>
  <c r="P175" i="3" l="1"/>
  <c r="N175" i="3"/>
  <c r="O175" i="3" s="1"/>
  <c r="R175" i="3" s="1"/>
  <c r="K175" i="3"/>
  <c r="L176" i="3" s="1"/>
  <c r="M176" i="3" s="1"/>
  <c r="H257" i="3"/>
  <c r="I257" i="3" s="1"/>
  <c r="N176" i="3" l="1"/>
  <c r="O176" i="3" s="1"/>
  <c r="R176" i="3" s="1"/>
  <c r="K176" i="3"/>
  <c r="P176" i="3"/>
  <c r="J176" i="3"/>
  <c r="Q177" i="3" s="1"/>
  <c r="H258" i="3"/>
  <c r="I258" i="3" s="1"/>
  <c r="L177" i="3" l="1"/>
  <c r="M177" i="3" s="1"/>
  <c r="J177" i="3" s="1"/>
  <c r="Q178" i="3" s="1"/>
  <c r="H259" i="3"/>
  <c r="I259" i="3" s="1"/>
  <c r="P177" i="3" l="1"/>
  <c r="K177" i="3"/>
  <c r="L178" i="3" s="1"/>
  <c r="M178" i="3" s="1"/>
  <c r="P178" i="3" s="1"/>
  <c r="N177" i="3"/>
  <c r="O177" i="3" s="1"/>
  <c r="R177" i="3" s="1"/>
  <c r="H260" i="3"/>
  <c r="I260" i="3" s="1"/>
  <c r="K178" i="3" l="1"/>
  <c r="N178" i="3"/>
  <c r="O178" i="3" s="1"/>
  <c r="R178" i="3" s="1"/>
  <c r="J178" i="3"/>
  <c r="Q179" i="3" s="1"/>
  <c r="H261" i="3"/>
  <c r="I261" i="3" s="1"/>
  <c r="L179" i="3" l="1"/>
  <c r="M179" i="3" s="1"/>
  <c r="N179" i="3" s="1"/>
  <c r="O179" i="3" s="1"/>
  <c r="R179" i="3" s="1"/>
  <c r="H262" i="3"/>
  <c r="I262" i="3" s="1"/>
  <c r="K179" i="3" l="1"/>
  <c r="J179" i="3"/>
  <c r="Q180" i="3" s="1"/>
  <c r="P179" i="3"/>
  <c r="H263" i="3"/>
  <c r="I263" i="3" s="1"/>
  <c r="L180" i="3" l="1"/>
  <c r="M180" i="3" s="1"/>
  <c r="K180" i="3" s="1"/>
  <c r="H264" i="3"/>
  <c r="I264" i="3" s="1"/>
  <c r="N180" i="3" l="1"/>
  <c r="O180" i="3" s="1"/>
  <c r="R180" i="3" s="1"/>
  <c r="J180" i="3"/>
  <c r="Q181" i="3" s="1"/>
  <c r="P180" i="3"/>
  <c r="H265" i="3"/>
  <c r="I265" i="3" s="1"/>
  <c r="L181" i="3" l="1"/>
  <c r="M181" i="3" s="1"/>
  <c r="J181" i="3" s="1"/>
  <c r="Q182" i="3" s="1"/>
  <c r="H266" i="3"/>
  <c r="I266" i="3" s="1"/>
  <c r="K181" i="3" l="1"/>
  <c r="N181" i="3"/>
  <c r="O181" i="3" s="1"/>
  <c r="R181" i="3" s="1"/>
  <c r="P181" i="3"/>
  <c r="L182" i="3"/>
  <c r="M182" i="3" s="1"/>
  <c r="P182" i="3" s="1"/>
  <c r="H267" i="3"/>
  <c r="I267" i="3" s="1"/>
  <c r="K182" i="3" l="1"/>
  <c r="N182" i="3"/>
  <c r="O182" i="3" s="1"/>
  <c r="R182" i="3" s="1"/>
  <c r="J182" i="3"/>
  <c r="Q183" i="3" s="1"/>
  <c r="H268" i="3"/>
  <c r="I268" i="3" s="1"/>
  <c r="L183" i="3" l="1"/>
  <c r="M183" i="3" s="1"/>
  <c r="P183" i="3" s="1"/>
  <c r="H269" i="3"/>
  <c r="I269" i="3" s="1"/>
  <c r="J183" i="3" l="1"/>
  <c r="Q184" i="3" s="1"/>
  <c r="N183" i="3"/>
  <c r="O183" i="3" s="1"/>
  <c r="R183" i="3" s="1"/>
  <c r="K183" i="3"/>
  <c r="L184" i="3" s="1"/>
  <c r="M184" i="3" s="1"/>
  <c r="H270" i="3"/>
  <c r="I270" i="3" s="1"/>
  <c r="N184" i="3" l="1"/>
  <c r="O184" i="3" s="1"/>
  <c r="R184" i="3" s="1"/>
  <c r="K184" i="3"/>
  <c r="J184" i="3"/>
  <c r="Q185" i="3" s="1"/>
  <c r="P184" i="3"/>
  <c r="H271" i="3"/>
  <c r="I271" i="3" s="1"/>
  <c r="L185" i="3" l="1"/>
  <c r="M185" i="3" s="1"/>
  <c r="N185" i="3" s="1"/>
  <c r="O185" i="3" s="1"/>
  <c r="R185" i="3" s="1"/>
  <c r="H272" i="3"/>
  <c r="I272" i="3" s="1"/>
  <c r="K185" i="3" l="1"/>
  <c r="J185" i="3"/>
  <c r="Q186" i="3" s="1"/>
  <c r="P185" i="3"/>
  <c r="H273" i="3"/>
  <c r="I273" i="3" s="1"/>
  <c r="L186" i="3" l="1"/>
  <c r="M186" i="3" s="1"/>
  <c r="H274" i="3"/>
  <c r="I274" i="3" s="1"/>
  <c r="P186" i="3" l="1"/>
  <c r="L187" i="3"/>
  <c r="M187" i="3" s="1"/>
  <c r="K186" i="3"/>
  <c r="J186" i="3"/>
  <c r="Q187" i="3" s="1"/>
  <c r="N186" i="3"/>
  <c r="O186" i="3" s="1"/>
  <c r="R186" i="3" s="1"/>
  <c r="H275" i="3"/>
  <c r="I275" i="3" s="1"/>
  <c r="P187" i="3" l="1"/>
  <c r="K187" i="3"/>
  <c r="N187" i="3"/>
  <c r="O187" i="3" s="1"/>
  <c r="R187" i="3" s="1"/>
  <c r="J187" i="3"/>
  <c r="Q188" i="3" s="1"/>
  <c r="H276" i="3"/>
  <c r="I276" i="3" s="1"/>
  <c r="L188" i="3" l="1"/>
  <c r="M188" i="3" s="1"/>
  <c r="H277" i="3"/>
  <c r="I277" i="3" s="1"/>
  <c r="P188" i="3" l="1"/>
  <c r="K188" i="3"/>
  <c r="N188" i="3"/>
  <c r="O188" i="3" s="1"/>
  <c r="R188" i="3" s="1"/>
  <c r="J188" i="3"/>
  <c r="Q189" i="3" s="1"/>
  <c r="H278" i="3"/>
  <c r="I278" i="3" s="1"/>
  <c r="L189" i="3" l="1"/>
  <c r="M189" i="3" s="1"/>
  <c r="P189" i="3" s="1"/>
  <c r="H279" i="3"/>
  <c r="I279" i="3" s="1"/>
  <c r="K189" i="3" l="1"/>
  <c r="J189" i="3"/>
  <c r="Q190" i="3" s="1"/>
  <c r="N189" i="3"/>
  <c r="O189" i="3" s="1"/>
  <c r="R189" i="3" s="1"/>
  <c r="H280" i="3"/>
  <c r="I280" i="3" s="1"/>
  <c r="L190" i="3" l="1"/>
  <c r="M190" i="3" s="1"/>
  <c r="K190" i="3" s="1"/>
  <c r="H281" i="3"/>
  <c r="I281" i="3" s="1"/>
  <c r="P190" i="3" l="1"/>
  <c r="N190" i="3"/>
  <c r="O190" i="3" s="1"/>
  <c r="R190" i="3" s="1"/>
  <c r="J190" i="3"/>
  <c r="H282" i="3"/>
  <c r="I282" i="3" s="1"/>
  <c r="L191" i="3" l="1"/>
  <c r="M191" i="3" s="1"/>
  <c r="N191" i="3" s="1"/>
  <c r="O191" i="3" s="1"/>
  <c r="R191" i="3" s="1"/>
  <c r="Q191" i="3"/>
  <c r="K191" i="3"/>
  <c r="P191" i="3"/>
  <c r="H283" i="3"/>
  <c r="I283" i="3" s="1"/>
  <c r="J191" i="3" l="1"/>
  <c r="Q192" i="3" s="1"/>
  <c r="L192" i="3"/>
  <c r="M192" i="3" s="1"/>
  <c r="N192" i="3" s="1"/>
  <c r="O192" i="3" s="1"/>
  <c r="R192" i="3" s="1"/>
  <c r="H284" i="3"/>
  <c r="I284" i="3" s="1"/>
  <c r="J192" i="3" l="1"/>
  <c r="K192" i="3"/>
  <c r="P192" i="3"/>
  <c r="H285" i="3"/>
  <c r="I285" i="3" s="1"/>
  <c r="L193" i="3" l="1"/>
  <c r="M193" i="3" s="1"/>
  <c r="J193" i="3" s="1"/>
  <c r="Q194" i="3" s="1"/>
  <c r="Q193" i="3"/>
  <c r="P193" i="3"/>
  <c r="H286" i="3"/>
  <c r="I286" i="3" s="1"/>
  <c r="N193" i="3" l="1"/>
  <c r="O193" i="3" s="1"/>
  <c r="R193" i="3" s="1"/>
  <c r="L194" i="3"/>
  <c r="M194" i="3" s="1"/>
  <c r="P194" i="3" s="1"/>
  <c r="K193" i="3"/>
  <c r="H287" i="3"/>
  <c r="I287" i="3" s="1"/>
  <c r="J194" i="3" l="1"/>
  <c r="Q195" i="3" s="1"/>
  <c r="N194" i="3"/>
  <c r="O194" i="3" s="1"/>
  <c r="R194" i="3" s="1"/>
  <c r="K194" i="3"/>
  <c r="L195" i="3" s="1"/>
  <c r="M195" i="3" s="1"/>
  <c r="P195" i="3" s="1"/>
  <c r="H288" i="3"/>
  <c r="I288" i="3" s="1"/>
  <c r="N195" i="3" l="1"/>
  <c r="O195" i="3" s="1"/>
  <c r="R195" i="3" s="1"/>
  <c r="K195" i="3"/>
  <c r="J195" i="3"/>
  <c r="Q196" i="3" s="1"/>
  <c r="H289" i="3"/>
  <c r="I289" i="3" s="1"/>
  <c r="L196" i="3" l="1"/>
  <c r="M196" i="3" s="1"/>
  <c r="J196" i="3" s="1"/>
  <c r="Q197" i="3" s="1"/>
  <c r="H290" i="3"/>
  <c r="I290" i="3" s="1"/>
  <c r="N196" i="3" l="1"/>
  <c r="O196" i="3" s="1"/>
  <c r="R196" i="3" s="1"/>
  <c r="K196" i="3"/>
  <c r="L197" i="3" s="1"/>
  <c r="M197" i="3" s="1"/>
  <c r="K197" i="3" s="1"/>
  <c r="P196" i="3"/>
  <c r="H291" i="3"/>
  <c r="I291" i="3" s="1"/>
  <c r="N197" i="3" l="1"/>
  <c r="O197" i="3" s="1"/>
  <c r="R197" i="3" s="1"/>
  <c r="J197" i="3"/>
  <c r="Q198" i="3" s="1"/>
  <c r="L198" i="3"/>
  <c r="M198" i="3" s="1"/>
  <c r="P197" i="3"/>
  <c r="H292" i="3"/>
  <c r="I292" i="3" s="1"/>
  <c r="P198" i="3" l="1"/>
  <c r="N198" i="3"/>
  <c r="O198" i="3" s="1"/>
  <c r="R198" i="3" s="1"/>
  <c r="J198" i="3"/>
  <c r="Q199" i="3" s="1"/>
  <c r="K198" i="3"/>
  <c r="H293" i="3"/>
  <c r="I293" i="3" s="1"/>
  <c r="L199" i="3" l="1"/>
  <c r="M199" i="3" s="1"/>
  <c r="N199" i="3" s="1"/>
  <c r="O199" i="3" s="1"/>
  <c r="R199" i="3" s="1"/>
  <c r="H294" i="3"/>
  <c r="I294" i="3" s="1"/>
  <c r="K199" i="3" l="1"/>
  <c r="L200" i="3" s="1"/>
  <c r="M200" i="3" s="1"/>
  <c r="J200" i="3" s="1"/>
  <c r="Q201" i="3" s="1"/>
  <c r="J199" i="3"/>
  <c r="Q200" i="3" s="1"/>
  <c r="P199" i="3"/>
  <c r="H295" i="3"/>
  <c r="I295" i="3" s="1"/>
  <c r="P200" i="3" l="1"/>
  <c r="N200" i="3"/>
  <c r="O200" i="3" s="1"/>
  <c r="R200" i="3" s="1"/>
  <c r="K200" i="3"/>
  <c r="L201" i="3" s="1"/>
  <c r="M201" i="3" s="1"/>
  <c r="P201" i="3" s="1"/>
  <c r="H296" i="3"/>
  <c r="I296" i="3" s="1"/>
  <c r="J201" i="3" l="1"/>
  <c r="Q202" i="3" s="1"/>
  <c r="N201" i="3"/>
  <c r="O201" i="3" s="1"/>
  <c r="R201" i="3" s="1"/>
  <c r="K201" i="3"/>
  <c r="L202" i="3" s="1"/>
  <c r="M202" i="3" s="1"/>
  <c r="H297" i="3"/>
  <c r="I297" i="3" s="1"/>
  <c r="K202" i="3" l="1"/>
  <c r="L203" i="3" s="1"/>
  <c r="M203" i="3" s="1"/>
  <c r="J202" i="3"/>
  <c r="Q203" i="3" s="1"/>
  <c r="N202" i="3"/>
  <c r="O202" i="3" s="1"/>
  <c r="R202" i="3" s="1"/>
  <c r="P202" i="3"/>
  <c r="H298" i="3"/>
  <c r="I298" i="3" s="1"/>
  <c r="J203" i="3" l="1"/>
  <c r="Q204" i="3" s="1"/>
  <c r="N203" i="3"/>
  <c r="O203" i="3" s="1"/>
  <c r="R203" i="3" s="1"/>
  <c r="K203" i="3"/>
  <c r="P203" i="3"/>
  <c r="H299" i="3"/>
  <c r="I299" i="3" s="1"/>
  <c r="L204" i="3" l="1"/>
  <c r="M204" i="3" s="1"/>
  <c r="H300" i="3"/>
  <c r="I300" i="3" s="1"/>
  <c r="K204" i="3" l="1"/>
  <c r="J204" i="3"/>
  <c r="Q205" i="3" s="1"/>
  <c r="N204" i="3"/>
  <c r="O204" i="3" s="1"/>
  <c r="R204" i="3" s="1"/>
  <c r="P204" i="3"/>
  <c r="H301" i="3"/>
  <c r="I301" i="3" s="1"/>
  <c r="L205" i="3" l="1"/>
  <c r="M205" i="3" s="1"/>
  <c r="N205" i="3" s="1"/>
  <c r="O205" i="3" s="1"/>
  <c r="R205" i="3" s="1"/>
  <c r="H302" i="3"/>
  <c r="I302" i="3" s="1"/>
  <c r="P205" i="3" l="1"/>
  <c r="J205" i="3"/>
  <c r="Q206" i="3" s="1"/>
  <c r="K205" i="3"/>
  <c r="L206" i="3"/>
  <c r="M206" i="3"/>
  <c r="L207" i="3" s="1"/>
  <c r="M207" i="3" s="1"/>
  <c r="J206" i="3"/>
  <c r="Q207" i="3" s="1"/>
  <c r="N206" i="3"/>
  <c r="O206" i="3" s="1"/>
  <c r="R206" i="3" s="1"/>
  <c r="K206" i="3"/>
  <c r="P206" i="3"/>
  <c r="H303" i="3"/>
  <c r="I303" i="3" s="1"/>
  <c r="P207" i="3" l="1"/>
  <c r="J207" i="3"/>
  <c r="Q208" i="3" s="1"/>
  <c r="K207" i="3"/>
  <c r="N207" i="3"/>
  <c r="O207" i="3" s="1"/>
  <c r="R207" i="3" s="1"/>
  <c r="L208" i="3"/>
  <c r="M208" i="3" s="1"/>
  <c r="H304" i="3"/>
  <c r="I304" i="3" s="1"/>
  <c r="P208" i="3" l="1"/>
  <c r="K208" i="3"/>
  <c r="L209" i="3" s="1"/>
  <c r="M209" i="3" s="1"/>
  <c r="N208" i="3"/>
  <c r="O208" i="3" s="1"/>
  <c r="R208" i="3" s="1"/>
  <c r="J208" i="3"/>
  <c r="Q209" i="3" s="1"/>
  <c r="H305" i="3"/>
  <c r="I305" i="3" s="1"/>
  <c r="N209" i="3" l="1"/>
  <c r="O209" i="3" s="1"/>
  <c r="R209" i="3" s="1"/>
  <c r="J209" i="3"/>
  <c r="Q210" i="3" s="1"/>
  <c r="K209" i="3"/>
  <c r="P209" i="3"/>
  <c r="H306" i="3"/>
  <c r="I306" i="3" s="1"/>
  <c r="L210" i="3" l="1"/>
  <c r="M210" i="3" s="1"/>
  <c r="J210" i="3" s="1"/>
  <c r="Q211" i="3" s="1"/>
  <c r="H307" i="3"/>
  <c r="I307" i="3" s="1"/>
  <c r="N210" i="3" l="1"/>
  <c r="O210" i="3" s="1"/>
  <c r="R210" i="3" s="1"/>
  <c r="K210" i="3"/>
  <c r="L211" i="3" s="1"/>
  <c r="M211" i="3" s="1"/>
  <c r="K211" i="3" s="1"/>
  <c r="P210" i="3"/>
  <c r="H308" i="3"/>
  <c r="I308" i="3" s="1"/>
  <c r="P211" i="3" l="1"/>
  <c r="J211" i="3"/>
  <c r="Q212" i="3" s="1"/>
  <c r="N211" i="3"/>
  <c r="O211" i="3" s="1"/>
  <c r="R211" i="3" s="1"/>
  <c r="H309" i="3"/>
  <c r="I309" i="3" s="1"/>
  <c r="L212" i="3" l="1"/>
  <c r="M212" i="3" s="1"/>
  <c r="J212" i="3" s="1"/>
  <c r="Q213" i="3" s="1"/>
  <c r="H310" i="3"/>
  <c r="I310" i="3" s="1"/>
  <c r="K212" i="3" l="1"/>
  <c r="N212" i="3"/>
  <c r="O212" i="3" s="1"/>
  <c r="R212" i="3" s="1"/>
  <c r="P212" i="3"/>
  <c r="L213" i="3"/>
  <c r="M213" i="3" s="1"/>
  <c r="H311" i="3"/>
  <c r="I311" i="3" s="1"/>
  <c r="J213" i="3" l="1"/>
  <c r="Q214" i="3" s="1"/>
  <c r="N213" i="3"/>
  <c r="O213" i="3" s="1"/>
  <c r="R213" i="3" s="1"/>
  <c r="K213" i="3"/>
  <c r="L214" i="3" s="1"/>
  <c r="M214" i="3" s="1"/>
  <c r="P214" i="3" s="1"/>
  <c r="P213" i="3"/>
  <c r="H312" i="3"/>
  <c r="I312" i="3" s="1"/>
  <c r="K214" i="3" l="1"/>
  <c r="N214" i="3"/>
  <c r="O214" i="3" s="1"/>
  <c r="R214" i="3" s="1"/>
  <c r="J214" i="3"/>
  <c r="H313" i="3"/>
  <c r="I313" i="3" s="1"/>
  <c r="L215" i="3" l="1"/>
  <c r="M215" i="3" s="1"/>
  <c r="J215" i="3" s="1"/>
  <c r="Q215" i="3"/>
  <c r="H314" i="3"/>
  <c r="I314" i="3" s="1"/>
  <c r="Q216" i="3" l="1"/>
  <c r="K215" i="3"/>
  <c r="L216" i="3" s="1"/>
  <c r="M216" i="3" s="1"/>
  <c r="N215" i="3"/>
  <c r="O215" i="3" s="1"/>
  <c r="R215" i="3" s="1"/>
  <c r="P215" i="3"/>
  <c r="H315" i="3"/>
  <c r="I315" i="3" s="1"/>
  <c r="K216" i="3" l="1"/>
  <c r="J216" i="3"/>
  <c r="Q217" i="3" s="1"/>
  <c r="L217" i="3"/>
  <c r="M217" i="3" s="1"/>
  <c r="K217" i="3" s="1"/>
  <c r="P216" i="3"/>
  <c r="N216" i="3"/>
  <c r="O216" i="3" s="1"/>
  <c r="R216" i="3" s="1"/>
  <c r="J217" i="3"/>
  <c r="H316" i="3"/>
  <c r="I316" i="3" s="1"/>
  <c r="N217" i="3" l="1"/>
  <c r="O217" i="3" s="1"/>
  <c r="R217" i="3" s="1"/>
  <c r="P217" i="3"/>
  <c r="L218" i="3"/>
  <c r="M218" i="3" s="1"/>
  <c r="J218" i="3" s="1"/>
  <c r="Q219" i="3" s="1"/>
  <c r="Q218" i="3"/>
  <c r="K218" i="3"/>
  <c r="H317" i="3"/>
  <c r="I317" i="3" s="1"/>
  <c r="P218" i="3" l="1"/>
  <c r="N218" i="3"/>
  <c r="O218" i="3" s="1"/>
  <c r="R218" i="3" s="1"/>
  <c r="L219" i="3"/>
  <c r="M219" i="3" s="1"/>
  <c r="H318" i="3"/>
  <c r="I318" i="3" s="1"/>
  <c r="P219" i="3" l="1"/>
  <c r="N219" i="3"/>
  <c r="K219" i="3"/>
  <c r="J219" i="3"/>
  <c r="Q220" i="3" s="1"/>
  <c r="H319" i="3"/>
  <c r="I319" i="3" s="1"/>
  <c r="L220" i="3" l="1"/>
  <c r="M220" i="3" s="1"/>
  <c r="O219" i="3"/>
  <c r="R219" i="3" s="1"/>
  <c r="H320" i="3"/>
  <c r="I320" i="3" s="1"/>
  <c r="P220" i="3" l="1"/>
  <c r="N220" i="3"/>
  <c r="J220" i="3"/>
  <c r="Q221" i="3" s="1"/>
  <c r="K220" i="3"/>
  <c r="L221" i="3" s="1"/>
  <c r="M221" i="3" s="1"/>
  <c r="H321" i="3"/>
  <c r="I321" i="3" s="1"/>
  <c r="P221" i="3" l="1"/>
  <c r="K221" i="3"/>
  <c r="N221" i="3"/>
  <c r="L222" i="3"/>
  <c r="M222" i="3" s="1"/>
  <c r="J221" i="3"/>
  <c r="Q222" i="3" s="1"/>
  <c r="O220" i="3"/>
  <c r="R220" i="3" s="1"/>
  <c r="H322" i="3"/>
  <c r="I322" i="3" s="1"/>
  <c r="P222" i="3" l="1"/>
  <c r="K222" i="3"/>
  <c r="L223" i="3"/>
  <c r="M223" i="3" s="1"/>
  <c r="J222" i="3"/>
  <c r="Q223" i="3" s="1"/>
  <c r="N222" i="3"/>
  <c r="O221" i="3"/>
  <c r="R221" i="3" s="1"/>
  <c r="H323" i="3"/>
  <c r="I323" i="3" s="1"/>
  <c r="O222" i="3" l="1"/>
  <c r="R222" i="3" s="1"/>
  <c r="P223" i="3"/>
  <c r="N223" i="3"/>
  <c r="K223" i="3"/>
  <c r="L224" i="3" s="1"/>
  <c r="M224" i="3" s="1"/>
  <c r="J223" i="3"/>
  <c r="Q224" i="3" s="1"/>
  <c r="H324" i="3"/>
  <c r="I324" i="3" s="1"/>
  <c r="P224" i="3" l="1"/>
  <c r="L225" i="3"/>
  <c r="M225" i="3" s="1"/>
  <c r="N224" i="3"/>
  <c r="J224" i="3"/>
  <c r="Q225" i="3" s="1"/>
  <c r="K224" i="3"/>
  <c r="O223" i="3"/>
  <c r="R223" i="3" s="1"/>
  <c r="H325" i="3"/>
  <c r="I325" i="3" s="1"/>
  <c r="P225" i="3" l="1"/>
  <c r="O224" i="3"/>
  <c r="R224" i="3" s="1"/>
  <c r="N225" i="3"/>
  <c r="K225" i="3"/>
  <c r="L226" i="3" s="1"/>
  <c r="M226" i="3" s="1"/>
  <c r="J225" i="3"/>
  <c r="Q226" i="3" s="1"/>
  <c r="H326" i="3"/>
  <c r="I326" i="3" s="1"/>
  <c r="P226" i="3" l="1"/>
  <c r="K226" i="3"/>
  <c r="J226" i="3"/>
  <c r="Q227" i="3" s="1"/>
  <c r="N226" i="3"/>
  <c r="L227" i="3"/>
  <c r="M227" i="3" s="1"/>
  <c r="O225" i="3"/>
  <c r="R225" i="3" s="1"/>
  <c r="H327" i="3"/>
  <c r="I327" i="3" s="1"/>
  <c r="P227" i="3" l="1"/>
  <c r="N227" i="3"/>
  <c r="K227" i="3"/>
  <c r="J227" i="3"/>
  <c r="Q228" i="3" s="1"/>
  <c r="L228" i="3"/>
  <c r="M228" i="3" s="1"/>
  <c r="O226" i="3"/>
  <c r="R226" i="3" s="1"/>
  <c r="H328" i="3"/>
  <c r="I328" i="3" s="1"/>
  <c r="P228" i="3" l="1"/>
  <c r="O227" i="3"/>
  <c r="R227" i="3" s="1"/>
  <c r="J228" i="3"/>
  <c r="Q229" i="3" s="1"/>
  <c r="K228" i="3"/>
  <c r="N228" i="3"/>
  <c r="H329" i="3"/>
  <c r="I329" i="3" s="1"/>
  <c r="L229" i="3" l="1"/>
  <c r="M229" i="3" s="1"/>
  <c r="O228" i="3"/>
  <c r="R228" i="3" s="1"/>
  <c r="H330" i="3"/>
  <c r="I330" i="3" s="1"/>
  <c r="P229" i="3" l="1"/>
  <c r="N229" i="3"/>
  <c r="K229" i="3"/>
  <c r="J229" i="3"/>
  <c r="Q230" i="3" s="1"/>
  <c r="H331" i="3"/>
  <c r="I331" i="3" s="1"/>
  <c r="L230" i="3" l="1"/>
  <c r="M230" i="3" s="1"/>
  <c r="P230" i="3" s="1"/>
  <c r="O229" i="3"/>
  <c r="R229" i="3" s="1"/>
  <c r="N230" i="3" l="1"/>
  <c r="O230" i="3" s="1"/>
  <c r="R230" i="3" s="1"/>
  <c r="J230" i="3"/>
  <c r="Q231" i="3" s="1"/>
  <c r="K230" i="3"/>
  <c r="L231" i="3" l="1"/>
  <c r="M231" i="3" s="1"/>
  <c r="K231" i="3" s="1"/>
  <c r="J231" i="3" l="1"/>
  <c r="P231" i="3"/>
  <c r="N231" i="3"/>
  <c r="O231" i="3" s="1"/>
  <c r="R231" i="3" s="1"/>
  <c r="L232" i="3" l="1"/>
  <c r="M232" i="3" s="1"/>
  <c r="P232" i="3" s="1"/>
  <c r="Q232" i="3"/>
  <c r="K232" i="3" l="1"/>
  <c r="L233" i="3" s="1"/>
  <c r="M233" i="3" s="1"/>
  <c r="N232" i="3"/>
  <c r="O232" i="3" s="1"/>
  <c r="R232" i="3" s="1"/>
  <c r="J232" i="3"/>
  <c r="Q233" i="3" s="1"/>
  <c r="J233" i="3" l="1"/>
  <c r="Q234" i="3" s="1"/>
  <c r="N233" i="3"/>
  <c r="O233" i="3" s="1"/>
  <c r="R233" i="3" s="1"/>
  <c r="K233" i="3"/>
  <c r="P233" i="3"/>
  <c r="L234" i="3" l="1"/>
  <c r="M234" i="3" s="1"/>
  <c r="N234" i="3" l="1"/>
  <c r="O234" i="3" s="1"/>
  <c r="R234" i="3" s="1"/>
  <c r="K234" i="3"/>
  <c r="J234" i="3"/>
  <c r="Q235" i="3" s="1"/>
  <c r="P234" i="3"/>
  <c r="L235" i="3" l="1"/>
  <c r="M235" i="3" s="1"/>
  <c r="J235" i="3" l="1"/>
  <c r="Q236" i="3" s="1"/>
  <c r="N235" i="3"/>
  <c r="O235" i="3" s="1"/>
  <c r="R235" i="3" s="1"/>
  <c r="P235" i="3"/>
  <c r="K235" i="3"/>
  <c r="L236" i="3" s="1"/>
  <c r="M236" i="3" s="1"/>
  <c r="N236" i="3" s="1"/>
  <c r="O236" i="3" s="1"/>
  <c r="R236" i="3" s="1"/>
  <c r="P236" i="3" l="1"/>
  <c r="J236" i="3"/>
  <c r="Q237" i="3" s="1"/>
  <c r="K236" i="3"/>
  <c r="L237" i="3" l="1"/>
  <c r="M237" i="3" s="1"/>
  <c r="P237" i="3" s="1"/>
  <c r="J237" i="3" l="1"/>
  <c r="Q238" i="3" s="1"/>
  <c r="N237" i="3"/>
  <c r="O237" i="3" s="1"/>
  <c r="R237" i="3" s="1"/>
  <c r="K237" i="3"/>
  <c r="L238" i="3" l="1"/>
  <c r="M238" i="3" s="1"/>
  <c r="N238" i="3" s="1"/>
  <c r="O238" i="3" s="1"/>
  <c r="R238" i="3" s="1"/>
  <c r="P238" i="3" l="1"/>
  <c r="J238" i="3"/>
  <c r="Q239" i="3" s="1"/>
  <c r="K238" i="3"/>
  <c r="L239" i="3" l="1"/>
  <c r="M239" i="3" s="1"/>
  <c r="J239" i="3" s="1"/>
  <c r="Q240" i="3" s="1"/>
  <c r="K239" i="3" l="1"/>
  <c r="L240" i="3" s="1"/>
  <c r="M240" i="3" s="1"/>
  <c r="N239" i="3"/>
  <c r="O239" i="3" s="1"/>
  <c r="R239" i="3" s="1"/>
  <c r="P239" i="3"/>
  <c r="K240" i="3" l="1"/>
  <c r="J240" i="3"/>
  <c r="N240" i="3"/>
  <c r="O240" i="3" s="1"/>
  <c r="R240" i="3" s="1"/>
  <c r="P240" i="3"/>
  <c r="L241" i="3" l="1"/>
  <c r="M241" i="3" s="1"/>
  <c r="K241" i="3" s="1"/>
  <c r="Q241" i="3"/>
  <c r="J241" i="3"/>
  <c r="Q242" i="3" s="1"/>
  <c r="P241" i="3"/>
  <c r="N241" i="3"/>
  <c r="O241" i="3" s="1"/>
  <c r="R241" i="3" s="1"/>
  <c r="L242" i="3" l="1"/>
  <c r="M242" i="3" s="1"/>
  <c r="P242" i="3" s="1"/>
  <c r="K242" i="3" l="1"/>
  <c r="N242" i="3"/>
  <c r="O242" i="3" s="1"/>
  <c r="R242" i="3" s="1"/>
  <c r="J242" i="3"/>
  <c r="L243" i="3" l="1"/>
  <c r="M243" i="3" s="1"/>
  <c r="K243" i="3" s="1"/>
  <c r="Q243" i="3"/>
  <c r="P243" i="3" l="1"/>
  <c r="J243" i="3"/>
  <c r="Q244" i="3" s="1"/>
  <c r="N243" i="3"/>
  <c r="O243" i="3" s="1"/>
  <c r="R243" i="3" s="1"/>
  <c r="L244" i="3"/>
  <c r="M244" i="3" s="1"/>
  <c r="P244" i="3" l="1"/>
  <c r="N244" i="3"/>
  <c r="O244" i="3" s="1"/>
  <c r="R244" i="3" s="1"/>
  <c r="K244" i="3"/>
  <c r="J244" i="3"/>
  <c r="Q245" i="3" s="1"/>
  <c r="L245" i="3" l="1"/>
  <c r="M245" i="3" s="1"/>
  <c r="K245" i="3" l="1"/>
  <c r="L246" i="3" s="1"/>
  <c r="M246" i="3" s="1"/>
  <c r="N245" i="3"/>
  <c r="O245" i="3" s="1"/>
  <c r="R245" i="3" s="1"/>
  <c r="J245" i="3"/>
  <c r="Q246" i="3" s="1"/>
  <c r="P245" i="3"/>
  <c r="J246" i="3" l="1"/>
  <c r="Q247" i="3" s="1"/>
  <c r="K246" i="3"/>
  <c r="L247" i="3" s="1"/>
  <c r="M247" i="3" s="1"/>
  <c r="N246" i="3"/>
  <c r="O246" i="3" s="1"/>
  <c r="R246" i="3" s="1"/>
  <c r="P246" i="3"/>
  <c r="P247" i="3" l="1"/>
  <c r="J247" i="3"/>
  <c r="Q248" i="3" s="1"/>
  <c r="K247" i="3"/>
  <c r="N247" i="3"/>
  <c r="O247" i="3" s="1"/>
  <c r="R247" i="3" s="1"/>
  <c r="L248" i="3" l="1"/>
  <c r="M248" i="3" s="1"/>
  <c r="J248" i="3" s="1"/>
  <c r="Q249" i="3" s="1"/>
  <c r="N248" i="3" l="1"/>
  <c r="O248" i="3" s="1"/>
  <c r="R248" i="3" s="1"/>
  <c r="K248" i="3"/>
  <c r="L249" i="3" s="1"/>
  <c r="M249" i="3" s="1"/>
  <c r="P248" i="3"/>
  <c r="K249" i="3" l="1"/>
  <c r="N249" i="3"/>
  <c r="O249" i="3" s="1"/>
  <c r="R249" i="3" s="1"/>
  <c r="P249" i="3"/>
  <c r="J249" i="3"/>
  <c r="Q250" i="3" s="1"/>
  <c r="L250" i="3" l="1"/>
  <c r="M250" i="3" s="1"/>
  <c r="K250" i="3" s="1"/>
  <c r="N250" i="3" l="1"/>
  <c r="O250" i="3" s="1"/>
  <c r="R250" i="3" s="1"/>
  <c r="P250" i="3"/>
  <c r="J250" i="3"/>
  <c r="L251" i="3" l="1"/>
  <c r="M251" i="3" s="1"/>
  <c r="N251" i="3" s="1"/>
  <c r="O251" i="3" s="1"/>
  <c r="R251" i="3" s="1"/>
  <c r="Q251" i="3"/>
  <c r="J251" i="3" l="1"/>
  <c r="Q252" i="3" s="1"/>
  <c r="P251" i="3"/>
  <c r="K251" i="3"/>
  <c r="L252" i="3" s="1"/>
  <c r="M252" i="3" s="1"/>
  <c r="K252" i="3" s="1"/>
  <c r="N252" i="3" l="1"/>
  <c r="O252" i="3" s="1"/>
  <c r="R252" i="3" s="1"/>
  <c r="P252" i="3"/>
  <c r="J252" i="3"/>
  <c r="L253" i="3" l="1"/>
  <c r="M253" i="3" s="1"/>
  <c r="Q253" i="3"/>
  <c r="K253" i="3" l="1"/>
  <c r="N253" i="3"/>
  <c r="O253" i="3" s="1"/>
  <c r="R253" i="3" s="1"/>
  <c r="J253" i="3"/>
  <c r="Q254" i="3" s="1"/>
  <c r="P253" i="3"/>
  <c r="L254" i="3" l="1"/>
  <c r="M254" i="3" s="1"/>
  <c r="J254" i="3" l="1"/>
  <c r="Q255" i="3" s="1"/>
  <c r="N254" i="3"/>
  <c r="O254" i="3" s="1"/>
  <c r="R254" i="3" s="1"/>
  <c r="K254" i="3"/>
  <c r="L255" i="3" s="1"/>
  <c r="M255" i="3" s="1"/>
  <c r="P254" i="3"/>
  <c r="N255" i="3" l="1"/>
  <c r="O255" i="3" s="1"/>
  <c r="R255" i="3" s="1"/>
  <c r="K255" i="3"/>
  <c r="J255" i="3"/>
  <c r="Q256" i="3" s="1"/>
  <c r="P255" i="3"/>
  <c r="L256" i="3"/>
  <c r="M256" i="3" s="1"/>
  <c r="K256" i="3" s="1"/>
  <c r="J256" i="3" l="1"/>
  <c r="P256" i="3"/>
  <c r="N256" i="3"/>
  <c r="O256" i="3" s="1"/>
  <c r="R256" i="3" s="1"/>
  <c r="L257" i="3" l="1"/>
  <c r="M257" i="3" s="1"/>
  <c r="K257" i="3" s="1"/>
  <c r="Q257" i="3"/>
  <c r="N257" i="3" l="1"/>
  <c r="O257" i="3" s="1"/>
  <c r="R257" i="3" s="1"/>
  <c r="P257" i="3"/>
  <c r="L258" i="3"/>
  <c r="M258" i="3" s="1"/>
  <c r="N258" i="3" s="1"/>
  <c r="O258" i="3" s="1"/>
  <c r="R258" i="3" s="1"/>
  <c r="J257" i="3"/>
  <c r="Q258" i="3" s="1"/>
  <c r="J258" i="3" l="1"/>
  <c r="Q259" i="3" s="1"/>
  <c r="P258" i="3"/>
  <c r="K258" i="3"/>
  <c r="L259" i="3" s="1"/>
  <c r="M259" i="3" s="1"/>
  <c r="N259" i="3" s="1"/>
  <c r="O259" i="3" s="1"/>
  <c r="R259" i="3" s="1"/>
  <c r="J259" i="3" l="1"/>
  <c r="Q260" i="3" s="1"/>
  <c r="K259" i="3"/>
  <c r="L260" i="3" s="1"/>
  <c r="M260" i="3" s="1"/>
  <c r="N260" i="3" s="1"/>
  <c r="O260" i="3" s="1"/>
  <c r="R260" i="3" s="1"/>
  <c r="P259" i="3"/>
  <c r="K260" i="3" l="1"/>
  <c r="J260" i="3"/>
  <c r="Q261" i="3" s="1"/>
  <c r="P260" i="3"/>
  <c r="L261" i="3" l="1"/>
  <c r="M261" i="3" s="1"/>
  <c r="K261" i="3" s="1"/>
  <c r="N261" i="3" l="1"/>
  <c r="O261" i="3" s="1"/>
  <c r="R261" i="3" s="1"/>
  <c r="J261" i="3"/>
  <c r="P261" i="3"/>
  <c r="L262" i="3" l="1"/>
  <c r="M262" i="3" s="1"/>
  <c r="K262" i="3" s="1"/>
  <c r="Q262" i="3"/>
  <c r="N262" i="3" l="1"/>
  <c r="O262" i="3" s="1"/>
  <c r="R262" i="3" s="1"/>
  <c r="P262" i="3"/>
  <c r="J262" i="3"/>
  <c r="Q263" i="3" s="1"/>
  <c r="L263" i="3"/>
  <c r="M263" i="3" s="1"/>
  <c r="K263" i="3" s="1"/>
  <c r="L264" i="3" s="1"/>
  <c r="M264" i="3" s="1"/>
  <c r="N264" i="3" s="1"/>
  <c r="P263" i="3"/>
  <c r="J263" i="3"/>
  <c r="N263" i="3"/>
  <c r="O263" i="3" s="1"/>
  <c r="R263" i="3" s="1"/>
  <c r="P264" i="3" l="1"/>
  <c r="Q264" i="3"/>
  <c r="K264" i="3"/>
  <c r="L265" i="3" s="1"/>
  <c r="M265" i="3" s="1"/>
  <c r="L266" i="3" s="1"/>
  <c r="M266" i="3" s="1"/>
  <c r="L267" i="3" s="1"/>
  <c r="M267" i="3" s="1"/>
  <c r="N267" i="3" s="1"/>
  <c r="J264" i="3"/>
  <c r="Q265" i="3" s="1"/>
  <c r="O264" i="3"/>
  <c r="R264" i="3" s="1"/>
  <c r="N265" i="3" l="1"/>
  <c r="J265" i="3"/>
  <c r="N266" i="3"/>
  <c r="K265" i="3"/>
  <c r="K266" i="3" s="1"/>
  <c r="K267" i="3" s="1"/>
  <c r="L268" i="3" s="1"/>
  <c r="M268" i="3" s="1"/>
  <c r="N268" i="3" s="1"/>
  <c r="P265" i="3"/>
  <c r="O265" i="3"/>
  <c r="P266" i="3"/>
  <c r="J266" i="3" l="1"/>
  <c r="Q266" i="3"/>
  <c r="K268" i="3"/>
  <c r="L269" i="3" s="1"/>
  <c r="M269" i="3" s="1"/>
  <c r="K269" i="3" s="1"/>
  <c r="R265" i="3"/>
  <c r="O266" i="3"/>
  <c r="N269" i="3" l="1"/>
  <c r="L270" i="3"/>
  <c r="M270" i="3" s="1"/>
  <c r="N270" i="3" s="1"/>
  <c r="P267" i="3"/>
  <c r="Q267" i="3"/>
  <c r="J267" i="3"/>
  <c r="R266" i="3"/>
  <c r="O267" i="3"/>
  <c r="K270" i="3" l="1"/>
  <c r="L271" i="3"/>
  <c r="M271" i="3"/>
  <c r="J268" i="3"/>
  <c r="Q268" i="3"/>
  <c r="P268" i="3"/>
  <c r="R267" i="3"/>
  <c r="O268" i="3"/>
  <c r="K271" i="3"/>
  <c r="N271" i="3"/>
  <c r="Q269" i="3" l="1"/>
  <c r="P269" i="3"/>
  <c r="J269" i="3"/>
  <c r="R268" i="3"/>
  <c r="O269" i="3"/>
  <c r="L272" i="3"/>
  <c r="M272" i="3" s="1"/>
  <c r="K272" i="3" s="1"/>
  <c r="Q270" i="3" l="1"/>
  <c r="P270" i="3"/>
  <c r="J270" i="3"/>
  <c r="R269" i="3"/>
  <c r="O270" i="3"/>
  <c r="J272" i="3"/>
  <c r="N272" i="3"/>
  <c r="L273" i="3" l="1"/>
  <c r="M273" i="3" s="1"/>
  <c r="N273" i="3" s="1"/>
  <c r="Q273" i="3"/>
  <c r="Q271" i="3"/>
  <c r="P271" i="3"/>
  <c r="J271" i="3"/>
  <c r="R270" i="3"/>
  <c r="O271" i="3"/>
  <c r="R271" i="3" s="1"/>
  <c r="K273" i="3"/>
  <c r="L274" i="3" s="1"/>
  <c r="M274" i="3" s="1"/>
  <c r="J273" i="3"/>
  <c r="Q274" i="3" s="1"/>
  <c r="P273" i="3"/>
  <c r="Q272" i="3" l="1"/>
  <c r="P272" i="3"/>
  <c r="O272" i="3"/>
  <c r="R272" i="3" s="1"/>
  <c r="P274" i="3"/>
  <c r="J274" i="3"/>
  <c r="Q275" i="3" s="1"/>
  <c r="K274" i="3"/>
  <c r="N274" i="3"/>
  <c r="O273" i="3" l="1"/>
  <c r="R273" i="3" s="1"/>
  <c r="L275" i="3"/>
  <c r="M275" i="3" s="1"/>
  <c r="O274" i="3" l="1"/>
  <c r="R274" i="3" s="1"/>
  <c r="P275" i="3"/>
  <c r="J275" i="3"/>
  <c r="Q276" i="3" s="1"/>
  <c r="K275" i="3"/>
  <c r="N275" i="3"/>
  <c r="O275" i="3" s="1"/>
  <c r="R275" i="3" s="1"/>
  <c r="L276" i="3" l="1"/>
  <c r="M276" i="3" s="1"/>
  <c r="N276" i="3" l="1"/>
  <c r="O276" i="3" s="1"/>
  <c r="R276" i="3" s="1"/>
  <c r="K276" i="3"/>
  <c r="J276" i="3"/>
  <c r="Q277" i="3" s="1"/>
  <c r="P276" i="3"/>
  <c r="L277" i="3" l="1"/>
  <c r="M277" i="3" s="1"/>
  <c r="N277" i="3" l="1"/>
  <c r="O277" i="3" s="1"/>
  <c r="R277" i="3" s="1"/>
  <c r="K277" i="3"/>
  <c r="J277" i="3"/>
  <c r="Q278" i="3" s="1"/>
  <c r="P277" i="3"/>
  <c r="L278" i="3" l="1"/>
  <c r="M278" i="3" s="1"/>
  <c r="P278" i="3" l="1"/>
  <c r="K278" i="3"/>
  <c r="N278" i="3"/>
  <c r="O278" i="3" s="1"/>
  <c r="R278" i="3" s="1"/>
  <c r="J278" i="3"/>
  <c r="Q279" i="3" s="1"/>
  <c r="L279" i="3" l="1"/>
  <c r="M279" i="3" s="1"/>
  <c r="J279" i="3" l="1"/>
  <c r="Q280" i="3" s="1"/>
  <c r="K279" i="3"/>
  <c r="L280" i="3" s="1"/>
  <c r="M280" i="3" s="1"/>
  <c r="N279" i="3"/>
  <c r="O279" i="3" s="1"/>
  <c r="R279" i="3" s="1"/>
  <c r="P279" i="3"/>
  <c r="P280" i="3" l="1"/>
  <c r="N280" i="3"/>
  <c r="O280" i="3" s="1"/>
  <c r="R280" i="3" s="1"/>
  <c r="K280" i="3"/>
  <c r="J280" i="3"/>
  <c r="Q281" i="3" s="1"/>
  <c r="L281" i="3" l="1"/>
  <c r="M281" i="3" s="1"/>
  <c r="P281" i="3" l="1"/>
  <c r="N281" i="3"/>
  <c r="O281" i="3" s="1"/>
  <c r="R281" i="3" s="1"/>
  <c r="K281" i="3"/>
  <c r="J281" i="3"/>
  <c r="Q282" i="3" s="1"/>
  <c r="L282" i="3" l="1"/>
  <c r="M282" i="3" s="1"/>
  <c r="K282" i="3" l="1"/>
  <c r="N282" i="3"/>
  <c r="O282" i="3" s="1"/>
  <c r="R282" i="3" s="1"/>
  <c r="P282" i="3"/>
  <c r="J282" i="3"/>
  <c r="Q283" i="3" s="1"/>
  <c r="L283" i="3" l="1"/>
  <c r="M283" i="3" s="1"/>
  <c r="P283" i="3" s="1"/>
  <c r="N283" i="3" l="1"/>
  <c r="O283" i="3" s="1"/>
  <c r="R283" i="3" s="1"/>
  <c r="J283" i="3"/>
  <c r="Q284" i="3" s="1"/>
  <c r="K283" i="3"/>
  <c r="L284" i="3"/>
  <c r="M284" i="3" s="1"/>
  <c r="J284" i="3" s="1"/>
  <c r="Q285" i="3" s="1"/>
  <c r="N284" i="3" l="1"/>
  <c r="O284" i="3" s="1"/>
  <c r="R284" i="3" s="1"/>
  <c r="K284" i="3"/>
  <c r="L285" i="3" s="1"/>
  <c r="M285" i="3" s="1"/>
  <c r="P284" i="3"/>
  <c r="N285" i="3" l="1"/>
  <c r="O285" i="3" s="1"/>
  <c r="R285" i="3" s="1"/>
  <c r="J285" i="3"/>
  <c r="Q286" i="3" s="1"/>
  <c r="P285" i="3"/>
  <c r="K285" i="3"/>
  <c r="L286" i="3" l="1"/>
  <c r="M286" i="3" s="1"/>
  <c r="P286" i="3" l="1"/>
  <c r="N286" i="3"/>
  <c r="O286" i="3" s="1"/>
  <c r="R286" i="3" s="1"/>
  <c r="K286" i="3"/>
  <c r="J286" i="3"/>
  <c r="Q287" i="3" s="1"/>
  <c r="L287" i="3" l="1"/>
  <c r="M287" i="3" s="1"/>
  <c r="P287" i="3" s="1"/>
  <c r="K287" i="3" l="1"/>
  <c r="J287" i="3"/>
  <c r="Q288" i="3" s="1"/>
  <c r="N287" i="3"/>
  <c r="O287" i="3" s="1"/>
  <c r="R287" i="3" s="1"/>
  <c r="L288" i="3" l="1"/>
  <c r="M288" i="3" s="1"/>
  <c r="K288" i="3" s="1"/>
  <c r="J288" i="3" l="1"/>
  <c r="Q289" i="3" s="1"/>
  <c r="N288" i="3"/>
  <c r="O288" i="3" s="1"/>
  <c r="R288" i="3" s="1"/>
  <c r="P288" i="3"/>
  <c r="L289" i="3" l="1"/>
  <c r="M289" i="3" s="1"/>
  <c r="P289" i="3" s="1"/>
  <c r="N289" i="3" l="1"/>
  <c r="O289" i="3" s="1"/>
  <c r="R289" i="3" s="1"/>
  <c r="K289" i="3"/>
  <c r="L290" i="3" s="1"/>
  <c r="M290" i="3" s="1"/>
  <c r="J289" i="3"/>
  <c r="Q290" i="3" s="1"/>
  <c r="J290" i="3" l="1"/>
  <c r="Q291" i="3" s="1"/>
  <c r="K290" i="3"/>
  <c r="N290" i="3"/>
  <c r="O290" i="3" s="1"/>
  <c r="R290" i="3" s="1"/>
  <c r="P290" i="3"/>
  <c r="L291" i="3" l="1"/>
  <c r="M291" i="3" s="1"/>
  <c r="P291" i="3" s="1"/>
  <c r="K291" i="3" l="1"/>
  <c r="J291" i="3"/>
  <c r="Q292" i="3" s="1"/>
  <c r="N291" i="3"/>
  <c r="O291" i="3" s="1"/>
  <c r="R291" i="3" s="1"/>
  <c r="L292" i="3" l="1"/>
  <c r="M292" i="3" s="1"/>
  <c r="J292" i="3" l="1"/>
  <c r="Q293" i="3" s="1"/>
  <c r="K292" i="3"/>
  <c r="L293" i="3" s="1"/>
  <c r="M293" i="3" s="1"/>
  <c r="N292" i="3"/>
  <c r="O292" i="3" s="1"/>
  <c r="R292" i="3" s="1"/>
  <c r="P292" i="3"/>
  <c r="N293" i="3" l="1"/>
  <c r="O293" i="3" s="1"/>
  <c r="R293" i="3" s="1"/>
  <c r="K293" i="3"/>
  <c r="L294" i="3" s="1"/>
  <c r="M294" i="3" s="1"/>
  <c r="J294" i="3" s="1"/>
  <c r="Q295" i="3" s="1"/>
  <c r="J293" i="3"/>
  <c r="Q294" i="3" s="1"/>
  <c r="P293" i="3"/>
  <c r="P294" i="3" l="1"/>
  <c r="K294" i="3"/>
  <c r="L295" i="3" s="1"/>
  <c r="M295" i="3" s="1"/>
  <c r="N295" i="3" s="1"/>
  <c r="O295" i="3" s="1"/>
  <c r="R295" i="3" s="1"/>
  <c r="N294" i="3"/>
  <c r="O294" i="3" s="1"/>
  <c r="R294" i="3" s="1"/>
  <c r="P295" i="3" l="1"/>
  <c r="K295" i="3"/>
  <c r="L296" i="3" s="1"/>
  <c r="M296" i="3" s="1"/>
  <c r="N296" i="3" s="1"/>
  <c r="O296" i="3" s="1"/>
  <c r="R296" i="3" s="1"/>
  <c r="J295" i="3"/>
  <c r="Q296" i="3" s="1"/>
  <c r="P296" i="3" l="1"/>
  <c r="K296" i="3"/>
  <c r="J296" i="3"/>
  <c r="Q297" i="3" s="1"/>
  <c r="L297" i="3" l="1"/>
  <c r="M297" i="3" s="1"/>
  <c r="K297" i="3" l="1"/>
  <c r="N297" i="3"/>
  <c r="O297" i="3" s="1"/>
  <c r="R297" i="3" s="1"/>
  <c r="P297" i="3"/>
  <c r="J297" i="3"/>
  <c r="L298" i="3" l="1"/>
  <c r="M298" i="3" s="1"/>
  <c r="J298" i="3" s="1"/>
  <c r="Q299" i="3" s="1"/>
  <c r="Q298" i="3"/>
  <c r="K298" i="3"/>
  <c r="N298" i="3"/>
  <c r="O298" i="3" s="1"/>
  <c r="R298" i="3" s="1"/>
  <c r="P298" i="3"/>
  <c r="L299" i="3" l="1"/>
  <c r="M299" i="3" s="1"/>
  <c r="N299" i="3" l="1"/>
  <c r="O299" i="3" s="1"/>
  <c r="R299" i="3" s="1"/>
  <c r="J299" i="3"/>
  <c r="Q300" i="3" s="1"/>
  <c r="K299" i="3"/>
  <c r="L300" i="3"/>
  <c r="M300" i="3" s="1"/>
  <c r="K300" i="3" s="1"/>
  <c r="L301" i="3" s="1"/>
  <c r="M301" i="3" s="1"/>
  <c r="P299" i="3"/>
  <c r="N300" i="3" l="1"/>
  <c r="O300" i="3" s="1"/>
  <c r="R300" i="3" s="1"/>
  <c r="P300" i="3"/>
  <c r="J300" i="3"/>
  <c r="L302" i="3"/>
  <c r="M302" i="3" s="1"/>
  <c r="N301" i="3"/>
  <c r="K301" i="3"/>
  <c r="P301" i="3" l="1"/>
  <c r="Q301" i="3"/>
  <c r="O301" i="3"/>
  <c r="R301" i="3" s="1"/>
  <c r="J301" i="3"/>
  <c r="Q302" i="3" s="1"/>
  <c r="K302" i="3"/>
  <c r="N302" i="3"/>
  <c r="L303" i="3"/>
  <c r="M303" i="3" s="1"/>
  <c r="J302" i="3" l="1"/>
  <c r="Q303" i="3" s="1"/>
  <c r="P302" i="3"/>
  <c r="O302" i="3"/>
  <c r="R302" i="3" s="1"/>
  <c r="P303" i="3"/>
  <c r="K303" i="3"/>
  <c r="J303" i="3"/>
  <c r="Q304" i="3" s="1"/>
  <c r="N303" i="3"/>
  <c r="L304" i="3"/>
  <c r="M304" i="3" s="1"/>
  <c r="N304" i="3" s="1"/>
  <c r="O303" i="3" l="1"/>
  <c r="R303" i="3" s="1"/>
  <c r="K304" i="3"/>
  <c r="P304" i="3"/>
  <c r="J304" i="3"/>
  <c r="Q305" i="3" s="1"/>
  <c r="O304" i="3" l="1"/>
  <c r="R304" i="3" s="1"/>
  <c r="L305" i="3"/>
  <c r="M305" i="3" s="1"/>
  <c r="P305" i="3" l="1"/>
  <c r="K305" i="3"/>
  <c r="N305" i="3"/>
  <c r="J305" i="3"/>
  <c r="Q306" i="3" s="1"/>
  <c r="L306" i="3" l="1"/>
  <c r="M306" i="3" s="1"/>
  <c r="O305" i="3"/>
  <c r="R305" i="3" s="1"/>
  <c r="P306" i="3" l="1"/>
  <c r="J306" i="3"/>
  <c r="Q307" i="3" s="1"/>
  <c r="K306" i="3"/>
  <c r="N306" i="3"/>
  <c r="L307" i="3" l="1"/>
  <c r="M307" i="3" s="1"/>
  <c r="O306" i="3"/>
  <c r="R306" i="3" s="1"/>
  <c r="K307" i="3" l="1"/>
  <c r="P307" i="3"/>
  <c r="J307" i="3"/>
  <c r="Q308" i="3" s="1"/>
  <c r="N307" i="3"/>
  <c r="O307" i="3" s="1"/>
  <c r="R307" i="3" s="1"/>
  <c r="L308" i="3" l="1"/>
  <c r="M308" i="3" s="1"/>
  <c r="J308" i="3" l="1"/>
  <c r="Q309" i="3" s="1"/>
  <c r="K308" i="3"/>
  <c r="N308" i="3"/>
  <c r="O308" i="3" s="1"/>
  <c r="R308" i="3" s="1"/>
  <c r="P308" i="3"/>
  <c r="L309" i="3" l="1"/>
  <c r="M309" i="3" s="1"/>
  <c r="P309" i="3" s="1"/>
  <c r="K309" i="3" l="1"/>
  <c r="N309" i="3"/>
  <c r="O309" i="3" s="1"/>
  <c r="R309" i="3" s="1"/>
  <c r="J309" i="3"/>
  <c r="Q310" i="3" s="1"/>
  <c r="L310" i="3" l="1"/>
  <c r="M310" i="3" s="1"/>
  <c r="P310" i="3" l="1"/>
  <c r="N310" i="3"/>
  <c r="O310" i="3" s="1"/>
  <c r="R310" i="3" s="1"/>
  <c r="J310" i="3"/>
  <c r="Q311" i="3" s="1"/>
  <c r="K310" i="3"/>
  <c r="L311" i="3" l="1"/>
  <c r="M311" i="3" s="1"/>
  <c r="P311" i="3" s="1"/>
  <c r="K311" i="3" l="1"/>
  <c r="L312" i="3" s="1"/>
  <c r="M312" i="3" s="1"/>
  <c r="J311" i="3"/>
  <c r="Q312" i="3" s="1"/>
  <c r="N311" i="3"/>
  <c r="O311" i="3" s="1"/>
  <c r="R311" i="3" s="1"/>
  <c r="N312" i="3" l="1"/>
  <c r="O312" i="3" s="1"/>
  <c r="R312" i="3" s="1"/>
  <c r="K312" i="3"/>
  <c r="J312" i="3"/>
  <c r="Q313" i="3" s="1"/>
  <c r="P312" i="3"/>
  <c r="L313" i="3" l="1"/>
  <c r="M313" i="3" s="1"/>
  <c r="K313" i="3" l="1"/>
  <c r="N313" i="3"/>
  <c r="O313" i="3" s="1"/>
  <c r="R313" i="3" s="1"/>
  <c r="J313" i="3"/>
  <c r="Q314" i="3" s="1"/>
  <c r="P313" i="3"/>
  <c r="L314" i="3" l="1"/>
  <c r="M314" i="3" s="1"/>
  <c r="P314" i="3" s="1"/>
  <c r="J314" i="3" l="1"/>
  <c r="Q315" i="3" s="1"/>
  <c r="N314" i="3"/>
  <c r="O314" i="3" s="1"/>
  <c r="R314" i="3" s="1"/>
  <c r="K314" i="3"/>
  <c r="L315" i="3" s="1"/>
  <c r="M315" i="3" s="1"/>
  <c r="K315" i="3" s="1"/>
  <c r="P315" i="3" l="1"/>
  <c r="J315" i="3"/>
  <c r="N315" i="3"/>
  <c r="O315" i="3" s="1"/>
  <c r="R315" i="3" s="1"/>
  <c r="L316" i="3" l="1"/>
  <c r="M316" i="3" s="1"/>
  <c r="J316" i="3" s="1"/>
  <c r="Q317" i="3" s="1"/>
  <c r="Q316" i="3"/>
  <c r="K316" i="3"/>
  <c r="N316" i="3"/>
  <c r="O316" i="3" s="1"/>
  <c r="R316" i="3" s="1"/>
  <c r="P316" i="3"/>
  <c r="L317" i="3" l="1"/>
  <c r="M317" i="3" s="1"/>
  <c r="J317" i="3" s="1"/>
  <c r="Q318" i="3" s="1"/>
  <c r="P317" i="3" l="1"/>
  <c r="N317" i="3"/>
  <c r="O317" i="3" s="1"/>
  <c r="R317" i="3" s="1"/>
  <c r="K317" i="3"/>
  <c r="L318" i="3" s="1"/>
  <c r="M318" i="3" s="1"/>
  <c r="K318" i="3" l="1"/>
  <c r="J318" i="3"/>
  <c r="Q319" i="3" s="1"/>
  <c r="P318" i="3"/>
  <c r="N318" i="3"/>
  <c r="O318" i="3" s="1"/>
  <c r="R318" i="3" s="1"/>
  <c r="L319" i="3" l="1"/>
  <c r="M319" i="3" s="1"/>
  <c r="N319" i="3" s="1"/>
  <c r="O319" i="3" s="1"/>
  <c r="R319" i="3" s="1"/>
  <c r="L320" i="3" l="1"/>
  <c r="M320" i="3" s="1"/>
  <c r="N320" i="3" s="1"/>
  <c r="O320" i="3" s="1"/>
  <c r="R320" i="3" s="1"/>
  <c r="P319" i="3"/>
  <c r="K319" i="3"/>
  <c r="J319" i="3"/>
  <c r="Q320" i="3" s="1"/>
  <c r="K320" i="3" l="1"/>
  <c r="J320" i="3"/>
  <c r="Q321" i="3" s="1"/>
  <c r="P320" i="3"/>
  <c r="L321" i="3" l="1"/>
  <c r="M321" i="3" s="1"/>
  <c r="P321" i="3" l="1"/>
  <c r="J321" i="3"/>
  <c r="Q322" i="3" s="1"/>
  <c r="N321" i="3"/>
  <c r="O321" i="3" s="1"/>
  <c r="R321" i="3" s="1"/>
  <c r="K321" i="3"/>
  <c r="L322" i="3" s="1"/>
  <c r="M322" i="3" s="1"/>
  <c r="N322" i="3" s="1"/>
  <c r="O322" i="3" s="1"/>
  <c r="R322" i="3" s="1"/>
  <c r="J322" i="3" l="1"/>
  <c r="Q323" i="3" s="1"/>
  <c r="K322" i="3"/>
  <c r="L323" i="3"/>
  <c r="M323" i="3" s="1"/>
  <c r="P322" i="3"/>
  <c r="P323" i="3" l="1"/>
  <c r="N323" i="3"/>
  <c r="O323" i="3" s="1"/>
  <c r="R323" i="3" s="1"/>
  <c r="K323" i="3"/>
  <c r="L324" i="3"/>
  <c r="M324" i="3" s="1"/>
  <c r="N324" i="3" s="1"/>
  <c r="J323" i="3"/>
  <c r="Q324" i="3" s="1"/>
  <c r="P324" i="3" l="1"/>
  <c r="K324" i="3"/>
  <c r="L325" i="3" s="1"/>
  <c r="M325" i="3" s="1"/>
  <c r="N325" i="3" s="1"/>
  <c r="J324" i="3"/>
  <c r="Q325" i="3" s="1"/>
  <c r="O324" i="3"/>
  <c r="R324" i="3" s="1"/>
  <c r="P325" i="3" l="1"/>
  <c r="L326" i="3"/>
  <c r="M326" i="3" s="1"/>
  <c r="J326" i="3" s="1"/>
  <c r="Q327" i="3" s="1"/>
  <c r="K325" i="3"/>
  <c r="O325" i="3"/>
  <c r="R325" i="3" s="1"/>
  <c r="J325" i="3"/>
  <c r="Q326" i="3" s="1"/>
  <c r="P326" i="3" l="1"/>
  <c r="K326" i="3"/>
  <c r="L327" i="3" s="1"/>
  <c r="M327" i="3" s="1"/>
  <c r="N326" i="3"/>
  <c r="O326" i="3" s="1"/>
  <c r="R326" i="3" s="1"/>
  <c r="K327" i="3" l="1"/>
  <c r="N327" i="3"/>
  <c r="O327" i="3" s="1"/>
  <c r="R327" i="3" s="1"/>
  <c r="J327" i="3"/>
  <c r="P327" i="3"/>
  <c r="L328" i="3" l="1"/>
  <c r="M328" i="3" s="1"/>
  <c r="N328" i="3" s="1"/>
  <c r="O328" i="3" s="1"/>
  <c r="R328" i="3" s="1"/>
  <c r="Q328" i="3"/>
  <c r="P328" i="3" l="1"/>
  <c r="J328" i="3"/>
  <c r="Q329" i="3" s="1"/>
  <c r="K328" i="3"/>
  <c r="L329" i="3"/>
  <c r="M329" i="3" s="1"/>
  <c r="K329" i="3" l="1"/>
  <c r="J329" i="3"/>
  <c r="Q330" i="3" s="1"/>
  <c r="P329" i="3"/>
  <c r="N329" i="3"/>
  <c r="O329" i="3" s="1"/>
  <c r="R329" i="3" s="1"/>
  <c r="L330" i="3" l="1"/>
  <c r="M330" i="3" s="1"/>
  <c r="J330" i="3" s="1"/>
  <c r="Q331" i="3" s="1"/>
  <c r="K330" i="3" l="1"/>
  <c r="L331" i="3" s="1"/>
  <c r="M331" i="3" s="1"/>
  <c r="K331" i="3" s="1"/>
  <c r="N330" i="3"/>
  <c r="O330" i="3" s="1"/>
  <c r="R330" i="3" s="1"/>
  <c r="P330" i="3"/>
  <c r="N331" i="3" l="1"/>
  <c r="O331" i="3" s="1"/>
  <c r="R331" i="3" s="1"/>
  <c r="P331" i="3"/>
  <c r="J331" i="3"/>
  <c r="L332" i="3" l="1"/>
  <c r="M332" i="3" s="1"/>
  <c r="K332" i="3" s="1"/>
  <c r="Q332" i="3"/>
  <c r="P332" i="3" l="1"/>
  <c r="N332" i="3"/>
  <c r="O332" i="3" s="1"/>
  <c r="R332" i="3" s="1"/>
  <c r="J332" i="3"/>
  <c r="L333" i="3" l="1"/>
  <c r="M333" i="3" s="1"/>
  <c r="P333" i="3" s="1"/>
  <c r="Q333" i="3"/>
  <c r="J333" i="3" l="1"/>
  <c r="K333" i="3"/>
  <c r="N333" i="3"/>
  <c r="O333" i="3" s="1"/>
  <c r="R333" i="3" s="1"/>
  <c r="L334" i="3" l="1"/>
  <c r="M334" i="3" s="1"/>
  <c r="P334" i="3" s="1"/>
  <c r="Q334" i="3"/>
  <c r="N334" i="3" l="1"/>
  <c r="O334" i="3" s="1"/>
  <c r="R334" i="3" s="1"/>
  <c r="K334" i="3"/>
  <c r="J334" i="3"/>
  <c r="L335" i="3" l="1"/>
  <c r="M335" i="3" s="1"/>
  <c r="P335" i="3" s="1"/>
  <c r="Q335" i="3"/>
  <c r="N335" i="3" l="1"/>
  <c r="O335" i="3" s="1"/>
  <c r="R335" i="3" s="1"/>
  <c r="K335" i="3"/>
  <c r="J335" i="3"/>
  <c r="L336" i="3" l="1"/>
  <c r="M336" i="3" s="1"/>
  <c r="P336" i="3" s="1"/>
  <c r="Q336" i="3"/>
  <c r="J336" i="3" l="1"/>
  <c r="Q337" i="3" s="1"/>
  <c r="N336" i="3"/>
  <c r="O336" i="3" s="1"/>
  <c r="R336" i="3" s="1"/>
  <c r="K336" i="3"/>
  <c r="L337" i="3" s="1"/>
  <c r="M337" i="3" s="1"/>
  <c r="P337" i="3" l="1"/>
  <c r="J337" i="3"/>
  <c r="K337" i="3"/>
  <c r="N337" i="3"/>
  <c r="O337" i="3" s="1"/>
  <c r="R337" i="3" s="1"/>
  <c r="L338" i="3" l="1"/>
  <c r="M338" i="3" s="1"/>
  <c r="P338" i="3" s="1"/>
  <c r="Q338" i="3"/>
  <c r="J338" i="3" l="1"/>
  <c r="K338" i="3"/>
  <c r="L339" i="3" s="1"/>
  <c r="M339" i="3" s="1"/>
  <c r="N338" i="3"/>
  <c r="O338" i="3" s="1"/>
  <c r="R338" i="3" s="1"/>
  <c r="J339" i="3" l="1"/>
  <c r="N339" i="3"/>
  <c r="O339" i="3" s="1"/>
  <c r="R339" i="3" s="1"/>
  <c r="K339" i="3"/>
  <c r="L340" i="3" s="1"/>
  <c r="M340" i="3" s="1"/>
  <c r="Q339" i="3"/>
  <c r="P339" i="3"/>
  <c r="K340" i="3" l="1"/>
  <c r="N340" i="3"/>
  <c r="O340" i="3" s="1"/>
  <c r="R340" i="3" s="1"/>
  <c r="J340" i="3"/>
  <c r="Q340" i="3"/>
  <c r="P340" i="3"/>
  <c r="L341" i="3" l="1"/>
  <c r="M341" i="3" s="1"/>
  <c r="P341" i="3" s="1"/>
  <c r="Q341" i="3"/>
  <c r="L342" i="3" l="1"/>
  <c r="M342" i="3" s="1"/>
  <c r="J341" i="3"/>
  <c r="N341" i="3"/>
  <c r="O341" i="3" s="1"/>
  <c r="R341" i="3" s="1"/>
  <c r="K341" i="3"/>
  <c r="Q342" i="3" l="1"/>
  <c r="P342" i="3"/>
  <c r="K342" i="3"/>
  <c r="L343" i="3" s="1"/>
  <c r="M343" i="3" s="1"/>
  <c r="N342" i="3"/>
  <c r="O342" i="3" s="1"/>
  <c r="R342" i="3" s="1"/>
  <c r="J342" i="3"/>
  <c r="Q343" i="3" s="1"/>
  <c r="P343" i="3" l="1"/>
  <c r="J343" i="3"/>
  <c r="K343" i="3"/>
  <c r="L344" i="3" s="1"/>
  <c r="M344" i="3" s="1"/>
  <c r="N343" i="3"/>
  <c r="O343" i="3" s="1"/>
  <c r="R343" i="3" s="1"/>
  <c r="N344" i="3" l="1"/>
  <c r="O344" i="3" s="1"/>
  <c r="R344" i="3" s="1"/>
  <c r="J344" i="3"/>
  <c r="K344" i="3"/>
  <c r="L345" i="3" s="1"/>
  <c r="M345" i="3" s="1"/>
  <c r="Q344" i="3"/>
  <c r="P344" i="3"/>
  <c r="K345" i="3" l="1"/>
  <c r="J345" i="3"/>
  <c r="N345" i="3"/>
  <c r="O345" i="3" s="1"/>
  <c r="R345" i="3" s="1"/>
  <c r="L346" i="3"/>
  <c r="M346" i="3" s="1"/>
  <c r="Q345" i="3"/>
  <c r="P345" i="3"/>
  <c r="K346" i="3" l="1"/>
  <c r="N346" i="3"/>
  <c r="O346" i="3" s="1"/>
  <c r="R346" i="3" s="1"/>
  <c r="J346" i="3"/>
  <c r="L347" i="3" s="1"/>
  <c r="M347" i="3" s="1"/>
  <c r="Q346" i="3"/>
  <c r="P346" i="3"/>
  <c r="N347" i="3" l="1"/>
  <c r="O347" i="3" s="1"/>
  <c r="R347" i="3" s="1"/>
  <c r="J347" i="3"/>
  <c r="K347" i="3"/>
  <c r="L348" i="3" s="1"/>
  <c r="M348" i="3" s="1"/>
  <c r="Q347" i="3"/>
  <c r="P347" i="3"/>
  <c r="J348" i="3" l="1"/>
  <c r="N348" i="3"/>
  <c r="O348" i="3" s="1"/>
  <c r="R348" i="3" s="1"/>
  <c r="K348" i="3"/>
  <c r="L349" i="3" s="1"/>
  <c r="M349" i="3" s="1"/>
  <c r="Q348" i="3"/>
  <c r="P348" i="3"/>
  <c r="J349" i="3" l="1"/>
  <c r="Q350" i="3" s="1"/>
  <c r="N349" i="3"/>
  <c r="O349" i="3" s="1"/>
  <c r="R349" i="3" s="1"/>
  <c r="K349" i="3"/>
  <c r="L350" i="3" s="1"/>
  <c r="M350" i="3" s="1"/>
  <c r="Q349" i="3"/>
  <c r="P349" i="3"/>
  <c r="P350" i="3" l="1"/>
  <c r="N350" i="3"/>
  <c r="O350" i="3" s="1"/>
  <c r="R350" i="3" s="1"/>
  <c r="L351" i="3"/>
  <c r="M351" i="3" s="1"/>
  <c r="J350" i="3"/>
  <c r="K350" i="3"/>
  <c r="K351" i="3" l="1"/>
  <c r="J351" i="3"/>
  <c r="N351" i="3"/>
  <c r="O351" i="3" s="1"/>
  <c r="R351" i="3" s="1"/>
  <c r="Q351" i="3"/>
  <c r="P351" i="3"/>
  <c r="L352" i="3" l="1"/>
  <c r="M352" i="3" s="1"/>
  <c r="P352" i="3" s="1"/>
  <c r="Q352" i="3"/>
  <c r="N352" i="3" l="1"/>
  <c r="O352" i="3" s="1"/>
  <c r="R352" i="3" s="1"/>
  <c r="K352" i="3"/>
  <c r="J352" i="3"/>
  <c r="L353" i="3" s="1"/>
  <c r="M353" i="3" s="1"/>
  <c r="N353" i="3" l="1"/>
  <c r="O353" i="3" s="1"/>
  <c r="R353" i="3" s="1"/>
  <c r="J353" i="3"/>
  <c r="K353" i="3"/>
  <c r="L354" i="3" s="1"/>
  <c r="M354" i="3" s="1"/>
  <c r="Q353" i="3"/>
  <c r="P353" i="3"/>
  <c r="J354" i="3" l="1"/>
  <c r="Q355" i="3" s="1"/>
  <c r="N354" i="3"/>
  <c r="O354" i="3" s="1"/>
  <c r="R354" i="3" s="1"/>
  <c r="K354" i="3"/>
  <c r="L355" i="3" s="1"/>
  <c r="M355" i="3" s="1"/>
  <c r="Q354" i="3"/>
  <c r="P354" i="3"/>
  <c r="K355" i="3" l="1"/>
  <c r="N355" i="3"/>
  <c r="O355" i="3" s="1"/>
  <c r="R355" i="3" s="1"/>
  <c r="P355" i="3"/>
  <c r="L356" i="3"/>
  <c r="M356" i="3" s="1"/>
  <c r="P356" i="3" s="1"/>
  <c r="J355" i="3"/>
  <c r="Q356" i="3" s="1"/>
  <c r="K356" i="3"/>
  <c r="N356" i="3" l="1"/>
  <c r="O356" i="3" s="1"/>
  <c r="R356" i="3" s="1"/>
  <c r="J356" i="3"/>
  <c r="Q357" i="3" s="1"/>
  <c r="L357" i="3"/>
  <c r="M357" i="3" s="1"/>
  <c r="K357" i="3" s="1"/>
  <c r="P357" i="3" l="1"/>
  <c r="J357" i="3"/>
  <c r="N357" i="3"/>
  <c r="O357" i="3" s="1"/>
  <c r="R357" i="3" s="1"/>
  <c r="L358" i="3" l="1"/>
  <c r="M358" i="3" s="1"/>
  <c r="J358" i="3" s="1"/>
  <c r="Q359" i="3" s="1"/>
  <c r="Q358" i="3"/>
  <c r="N358" i="3" l="1"/>
  <c r="O358" i="3" s="1"/>
  <c r="R358" i="3" s="1"/>
  <c r="P358" i="3"/>
  <c r="K358" i="3"/>
  <c r="L359" i="3" s="1"/>
  <c r="M359" i="3" s="1"/>
  <c r="P359" i="3" s="1"/>
  <c r="N359" i="3" l="1"/>
  <c r="O359" i="3" s="1"/>
  <c r="R359" i="3" s="1"/>
  <c r="K359" i="3"/>
  <c r="J359" i="3"/>
  <c r="Q360" i="3" s="1"/>
  <c r="L360" i="3"/>
  <c r="M360" i="3" s="1"/>
  <c r="J360" i="3" l="1"/>
  <c r="Q361" i="3" s="1"/>
  <c r="N360" i="3"/>
  <c r="O360" i="3" s="1"/>
  <c r="R360" i="3" s="1"/>
  <c r="K360" i="3"/>
  <c r="L361" i="3" s="1"/>
  <c r="M361" i="3" s="1"/>
  <c r="P360" i="3"/>
  <c r="K361" i="3" l="1"/>
  <c r="J361" i="3"/>
  <c r="Q362" i="3" s="1"/>
  <c r="N361" i="3"/>
  <c r="O361" i="3" s="1"/>
  <c r="R361" i="3" s="1"/>
  <c r="P361" i="3"/>
  <c r="L362" i="3" l="1"/>
  <c r="M362" i="3" s="1"/>
  <c r="K362" i="3" s="1"/>
  <c r="P362" i="3" l="1"/>
  <c r="N362" i="3"/>
  <c r="O362" i="3" s="1"/>
  <c r="R362" i="3" s="1"/>
  <c r="J362" i="3"/>
  <c r="Q363" i="3" s="1"/>
  <c r="L363" i="3" l="1"/>
  <c r="M363" i="3" s="1"/>
  <c r="J363" i="3" s="1"/>
  <c r="Q364" i="3" s="1"/>
  <c r="N363" i="3" l="1"/>
  <c r="O363" i="3" s="1"/>
  <c r="R363" i="3" s="1"/>
  <c r="K363" i="3"/>
  <c r="L364" i="3" s="1"/>
  <c r="M364" i="3" s="1"/>
  <c r="P363" i="3"/>
  <c r="P364" i="3" l="1"/>
  <c r="J364" i="3"/>
  <c r="Q365" i="3" s="1"/>
  <c r="N364" i="3"/>
  <c r="O364" i="3" s="1"/>
  <c r="R364" i="3" s="1"/>
  <c r="K364" i="3"/>
  <c r="L365" i="3" l="1"/>
  <c r="M365" i="3" s="1"/>
  <c r="P365" i="3" s="1"/>
  <c r="L366" i="3" l="1"/>
  <c r="M366" i="3" s="1"/>
  <c r="K365" i="3"/>
  <c r="N365" i="3"/>
  <c r="O365" i="3" s="1"/>
  <c r="R365" i="3" s="1"/>
  <c r="J365" i="3"/>
  <c r="Q366" i="3" s="1"/>
  <c r="P366" i="3" l="1"/>
  <c r="L367" i="3"/>
  <c r="M367" i="3" s="1"/>
  <c r="N366" i="3"/>
  <c r="O366" i="3" s="1"/>
  <c r="R366" i="3" s="1"/>
  <c r="J366" i="3"/>
  <c r="Q367" i="3" s="1"/>
  <c r="K366" i="3"/>
  <c r="K367" i="3" l="1"/>
  <c r="L368" i="3"/>
  <c r="M368" i="3" s="1"/>
  <c r="N367" i="3"/>
  <c r="O367" i="3" s="1"/>
  <c r="R367" i="3" s="1"/>
  <c r="J367" i="3"/>
  <c r="Q368" i="3" s="1"/>
  <c r="P367" i="3"/>
  <c r="P368" i="3" l="1"/>
  <c r="N368" i="3"/>
  <c r="O368" i="3" s="1"/>
  <c r="R368" i="3" s="1"/>
  <c r="K368" i="3"/>
  <c r="J368" i="3"/>
  <c r="Q369" i="3" s="1"/>
  <c r="L369" i="3"/>
  <c r="M369" i="3" s="1"/>
  <c r="K369" i="3" l="1"/>
  <c r="L370" i="3" s="1"/>
  <c r="M370" i="3" s="1"/>
  <c r="N370" i="3" s="1"/>
  <c r="J369" i="3"/>
  <c r="Q370" i="3" s="1"/>
  <c r="N369" i="3"/>
  <c r="O369" i="3" s="1"/>
  <c r="R369" i="3" s="1"/>
  <c r="P369" i="3"/>
  <c r="J370" i="3" l="1"/>
  <c r="Q371" i="3" s="1"/>
  <c r="K370" i="3"/>
  <c r="L371" i="3" s="1"/>
  <c r="M371" i="3" s="1"/>
  <c r="K371" i="3" s="1"/>
  <c r="P370" i="3"/>
  <c r="O370" i="3"/>
  <c r="R370" i="3" s="1"/>
  <c r="N371" i="3" l="1"/>
  <c r="O371" i="3" s="1"/>
  <c r="R371" i="3" s="1"/>
  <c r="L372" i="3"/>
  <c r="M372" i="3" s="1"/>
  <c r="K372" i="3" s="1"/>
  <c r="P371" i="3"/>
  <c r="J371" i="3"/>
  <c r="Q372" i="3" s="1"/>
  <c r="J372" i="3" l="1"/>
  <c r="Q373" i="3" s="1"/>
  <c r="N372" i="3"/>
  <c r="O372" i="3" s="1"/>
  <c r="R372" i="3" s="1"/>
  <c r="P372" i="3"/>
  <c r="L373" i="3"/>
  <c r="M373" i="3" s="1"/>
  <c r="N373" i="3" l="1"/>
  <c r="O373" i="3" s="1"/>
  <c r="R373" i="3" s="1"/>
  <c r="J373" i="3"/>
  <c r="Q374" i="3" s="1"/>
  <c r="K373" i="3"/>
  <c r="P373" i="3"/>
  <c r="L374" i="3" l="1"/>
  <c r="M374" i="3" s="1"/>
  <c r="N374" i="3" s="1"/>
  <c r="O374" i="3" s="1"/>
  <c r="R374" i="3" s="1"/>
  <c r="K374" i="3" l="1"/>
  <c r="J374" i="3"/>
  <c r="Q375" i="3" s="1"/>
  <c r="P374" i="3"/>
  <c r="L375" i="3" l="1"/>
  <c r="M375" i="3" s="1"/>
  <c r="J375" i="3" s="1"/>
  <c r="Q376" i="3" s="1"/>
  <c r="K375" i="3" l="1"/>
  <c r="L376" i="3" s="1"/>
  <c r="M376" i="3" s="1"/>
  <c r="K376" i="3" s="1"/>
  <c r="N375" i="3"/>
  <c r="O375" i="3" s="1"/>
  <c r="R375" i="3" s="1"/>
  <c r="P375" i="3"/>
  <c r="N376" i="3" l="1"/>
  <c r="O376" i="3" s="1"/>
  <c r="R376" i="3" s="1"/>
  <c r="P376" i="3"/>
  <c r="J376" i="3"/>
  <c r="Q377" i="3" s="1"/>
  <c r="L377" i="3" l="1"/>
  <c r="M377" i="3" s="1"/>
  <c r="J377" i="3" l="1"/>
  <c r="Q378" i="3" s="1"/>
  <c r="N377" i="3"/>
  <c r="O377" i="3" s="1"/>
  <c r="R377" i="3" s="1"/>
  <c r="K377" i="3"/>
  <c r="P377" i="3"/>
  <c r="L378" i="3" l="1"/>
  <c r="M378" i="3" s="1"/>
  <c r="P378" i="3" s="1"/>
  <c r="J378" i="3" l="1"/>
  <c r="Q379" i="3" s="1"/>
  <c r="K378" i="3"/>
  <c r="N378" i="3"/>
  <c r="O378" i="3" s="1"/>
  <c r="R378" i="3" s="1"/>
  <c r="L379" i="3" l="1"/>
  <c r="M379" i="3" s="1"/>
  <c r="J379" i="3" s="1"/>
  <c r="Q380" i="3" s="1"/>
  <c r="P379" i="3" l="1"/>
  <c r="N379" i="3"/>
  <c r="O379" i="3" s="1"/>
  <c r="R379" i="3" s="1"/>
  <c r="K379" i="3"/>
  <c r="L380" i="3" s="1"/>
  <c r="M380" i="3" s="1"/>
  <c r="J380" i="3" s="1"/>
  <c r="Q381" i="3" s="1"/>
  <c r="K380" i="3" l="1"/>
  <c r="L381" i="3" s="1"/>
  <c r="M381" i="3" s="1"/>
  <c r="P381" i="3" s="1"/>
  <c r="N380" i="3"/>
  <c r="O380" i="3" s="1"/>
  <c r="R380" i="3" s="1"/>
  <c r="P380" i="3"/>
  <c r="K381" i="3" l="1"/>
  <c r="N381" i="3"/>
  <c r="O381" i="3" s="1"/>
  <c r="R381" i="3" s="1"/>
  <c r="J381" i="3"/>
  <c r="Q382" i="3" s="1"/>
  <c r="L382" i="3" l="1"/>
  <c r="M382" i="3" s="1"/>
  <c r="P382" i="3" s="1"/>
  <c r="K382" i="3" l="1"/>
  <c r="N382" i="3"/>
  <c r="O382" i="3" s="1"/>
  <c r="R382" i="3" s="1"/>
  <c r="J382" i="3"/>
  <c r="Q383" i="3" s="1"/>
  <c r="L383" i="3" l="1"/>
  <c r="M383" i="3" s="1"/>
  <c r="K383" i="3" l="1"/>
  <c r="N383" i="3"/>
  <c r="O383" i="3" s="1"/>
  <c r="R383" i="3" s="1"/>
  <c r="J383" i="3"/>
  <c r="Q384" i="3" s="1"/>
  <c r="P383" i="3"/>
  <c r="L384" i="3" l="1"/>
  <c r="M384" i="3" s="1"/>
  <c r="P384" i="3" l="1"/>
  <c r="N384" i="3"/>
  <c r="O384" i="3" s="1"/>
  <c r="R384" i="3" s="1"/>
  <c r="J384" i="3"/>
  <c r="Q385" i="3" s="1"/>
  <c r="K384" i="3"/>
  <c r="L385" i="3" l="1"/>
  <c r="M385" i="3" s="1"/>
  <c r="J385" i="3" s="1"/>
  <c r="Q386" i="3" s="1"/>
  <c r="K385" i="3" l="1"/>
  <c r="P385" i="3"/>
  <c r="N385" i="3"/>
  <c r="O385" i="3" s="1"/>
  <c r="R385" i="3" s="1"/>
  <c r="L386" i="3"/>
  <c r="M386" i="3" s="1"/>
  <c r="N386" i="3" l="1"/>
  <c r="O386" i="3" s="1"/>
  <c r="R386" i="3" s="1"/>
  <c r="K386" i="3"/>
  <c r="J386" i="3"/>
  <c r="Q387" i="3" s="1"/>
  <c r="P386" i="3"/>
  <c r="L387" i="3" l="1"/>
  <c r="M387" i="3" s="1"/>
  <c r="P387" i="3" s="1"/>
  <c r="N387" i="3" l="1"/>
  <c r="O387" i="3" s="1"/>
  <c r="R387" i="3" s="1"/>
  <c r="K387" i="3"/>
  <c r="J387" i="3"/>
  <c r="Q388" i="3" s="1"/>
  <c r="L388" i="3" l="1"/>
  <c r="M388" i="3" s="1"/>
  <c r="J388" i="3" s="1"/>
  <c r="Q389" i="3" s="1"/>
  <c r="P388" i="3" l="1"/>
  <c r="N388" i="3"/>
  <c r="O388" i="3" s="1"/>
  <c r="R388" i="3" s="1"/>
  <c r="K388" i="3"/>
  <c r="L389" i="3" s="1"/>
  <c r="M389" i="3" s="1"/>
  <c r="K389" i="3" l="1"/>
  <c r="P389" i="3"/>
  <c r="N389" i="3"/>
  <c r="O389" i="3" s="1"/>
  <c r="R389" i="3" s="1"/>
  <c r="J389" i="3"/>
  <c r="Q390" i="3" s="1"/>
  <c r="L390" i="3" l="1"/>
  <c r="M390" i="3" s="1"/>
  <c r="P390" i="3" s="1"/>
  <c r="N390" i="3" l="1"/>
  <c r="O390" i="3" s="1"/>
  <c r="R390" i="3" s="1"/>
  <c r="J390" i="3"/>
  <c r="Q391" i="3" s="1"/>
  <c r="K390" i="3"/>
  <c r="L391" i="3" s="1"/>
  <c r="M391" i="3" s="1"/>
  <c r="P391" i="3" s="1"/>
  <c r="K391" i="3" l="1"/>
  <c r="J391" i="3"/>
  <c r="Q392" i="3" s="1"/>
  <c r="N391" i="3"/>
  <c r="O391" i="3" s="1"/>
  <c r="R391" i="3" s="1"/>
  <c r="L392" i="3" l="1"/>
  <c r="M392" i="3" s="1"/>
  <c r="K392" i="3" s="1"/>
  <c r="J392" i="3" l="1"/>
  <c r="Q393" i="3" s="1"/>
  <c r="N392" i="3"/>
  <c r="O392" i="3" s="1"/>
  <c r="R392" i="3" s="1"/>
  <c r="P392" i="3"/>
  <c r="L393" i="3"/>
  <c r="M393" i="3" s="1"/>
  <c r="P393" i="3" s="1"/>
  <c r="K393" i="3" l="1"/>
  <c r="J393" i="3"/>
  <c r="Q394" i="3" s="1"/>
  <c r="N393" i="3"/>
  <c r="O393" i="3" s="1"/>
  <c r="R393" i="3" s="1"/>
  <c r="L394" i="3" l="1"/>
  <c r="M394" i="3" s="1"/>
  <c r="J394" i="3" l="1"/>
  <c r="Q395" i="3" s="1"/>
  <c r="N394" i="3"/>
  <c r="O394" i="3" s="1"/>
  <c r="R394" i="3" s="1"/>
  <c r="K394" i="3"/>
  <c r="L395" i="3" s="1"/>
  <c r="M395" i="3" s="1"/>
  <c r="P394" i="3"/>
  <c r="N395" i="3" l="1"/>
  <c r="O395" i="3" s="1"/>
  <c r="R395" i="3" s="1"/>
  <c r="J395" i="3"/>
  <c r="Q396" i="3" s="1"/>
  <c r="P395" i="3"/>
  <c r="K395" i="3"/>
  <c r="L396" i="3" s="1"/>
  <c r="M396" i="3" s="1"/>
  <c r="P396" i="3" l="1"/>
  <c r="K396" i="3"/>
  <c r="J396" i="3"/>
  <c r="Q397" i="3" s="1"/>
  <c r="N396" i="3"/>
  <c r="O396" i="3" s="1"/>
  <c r="R396" i="3" s="1"/>
  <c r="L397" i="3" l="1"/>
  <c r="M397" i="3" s="1"/>
  <c r="K397" i="3" s="1"/>
  <c r="P397" i="3" l="1"/>
  <c r="J397" i="3"/>
  <c r="N397" i="3"/>
  <c r="O397" i="3" s="1"/>
  <c r="R397" i="3" s="1"/>
  <c r="L398" i="3" l="1"/>
  <c r="M398" i="3" s="1"/>
  <c r="J398" i="3" s="1"/>
  <c r="Q398" i="3"/>
  <c r="Q399" i="3" l="1"/>
  <c r="P398" i="3"/>
  <c r="K398" i="3"/>
  <c r="L399" i="3" s="1"/>
  <c r="M399" i="3" s="1"/>
  <c r="N398" i="3"/>
  <c r="O398" i="3" s="1"/>
  <c r="R398" i="3" s="1"/>
  <c r="N399" i="3" l="1"/>
  <c r="O399" i="3" s="1"/>
  <c r="R399" i="3" s="1"/>
  <c r="K399" i="3"/>
  <c r="L400" i="3" s="1"/>
  <c r="M400" i="3" s="1"/>
  <c r="N400" i="3" s="1"/>
  <c r="O400" i="3" s="1"/>
  <c r="R400" i="3" s="1"/>
  <c r="P399" i="3"/>
  <c r="J399" i="3"/>
  <c r="Q400" i="3" s="1"/>
  <c r="P400" i="3" l="1"/>
  <c r="K400" i="3"/>
  <c r="J400" i="3"/>
  <c r="Q401" i="3" s="1"/>
  <c r="L401" i="3" l="1"/>
  <c r="M401" i="3" s="1"/>
  <c r="N401" i="3" l="1"/>
  <c r="O401" i="3" s="1"/>
  <c r="R401" i="3" s="1"/>
  <c r="K401" i="3"/>
  <c r="J401" i="3"/>
  <c r="Q402" i="3" s="1"/>
  <c r="P401" i="3"/>
  <c r="L402" i="3" l="1"/>
  <c r="M402" i="3" s="1"/>
  <c r="P402" i="3" l="1"/>
  <c r="K402" i="3"/>
  <c r="L403" i="3"/>
  <c r="M403" i="3" s="1"/>
  <c r="J402" i="3"/>
  <c r="N402" i="3"/>
  <c r="O402" i="3" s="1"/>
  <c r="R402" i="3" s="1"/>
  <c r="Q403" i="3" l="1"/>
  <c r="P403" i="3"/>
  <c r="N403" i="3"/>
  <c r="O403" i="3" s="1"/>
  <c r="R403" i="3" s="1"/>
  <c r="K403" i="3"/>
  <c r="J403" i="3"/>
  <c r="L404" i="3"/>
  <c r="M404" i="3" s="1"/>
  <c r="J404" i="3" s="1"/>
  <c r="Q405" i="3" s="1"/>
  <c r="K404" i="3" l="1"/>
  <c r="N404" i="3"/>
  <c r="O404" i="3" s="1"/>
  <c r="R404" i="3" s="1"/>
  <c r="L405" i="3"/>
  <c r="M405" i="3" s="1"/>
  <c r="N405" i="3" s="1"/>
  <c r="O405" i="3" s="1"/>
  <c r="R405" i="3" s="1"/>
  <c r="Q404" i="3"/>
  <c r="P404" i="3"/>
  <c r="P405" i="3" l="1"/>
  <c r="K405" i="3"/>
  <c r="J405" i="3"/>
  <c r="L406" i="3"/>
  <c r="M406" i="3" s="1"/>
  <c r="J406" i="3" l="1"/>
  <c r="K406" i="3"/>
  <c r="L407" i="3" s="1"/>
  <c r="M407" i="3" s="1"/>
  <c r="N406" i="3"/>
  <c r="O406" i="3" s="1"/>
  <c r="R406" i="3" s="1"/>
  <c r="P406" i="3"/>
  <c r="Q406" i="3"/>
  <c r="K407" i="3" l="1"/>
  <c r="L408" i="3" s="1"/>
  <c r="M408" i="3" s="1"/>
  <c r="J407" i="3"/>
  <c r="Q408" i="3" s="1"/>
  <c r="N407" i="3"/>
  <c r="O407" i="3" s="1"/>
  <c r="R407" i="3" s="1"/>
  <c r="Q407" i="3"/>
  <c r="P407" i="3"/>
  <c r="K408" i="3" l="1"/>
  <c r="L409" i="3" s="1"/>
  <c r="M409" i="3" s="1"/>
  <c r="N408" i="3"/>
  <c r="O408" i="3" s="1"/>
  <c r="R408" i="3" s="1"/>
  <c r="J408" i="3"/>
  <c r="Q409" i="3" s="1"/>
  <c r="P408" i="3"/>
  <c r="K409" i="3"/>
  <c r="L410" i="3" s="1"/>
  <c r="M410" i="3" s="1"/>
  <c r="N409" i="3"/>
  <c r="O409" i="3" s="1"/>
  <c r="R409" i="3" s="1"/>
  <c r="J409" i="3"/>
  <c r="Q410" i="3" s="1"/>
  <c r="P409" i="3" l="1"/>
  <c r="N410" i="3"/>
  <c r="O410" i="3" s="1"/>
  <c r="R410" i="3" s="1"/>
  <c r="K410" i="3"/>
  <c r="L411" i="3" s="1"/>
  <c r="M411" i="3" s="1"/>
  <c r="J410" i="3"/>
  <c r="Q411" i="3" s="1"/>
  <c r="P410" i="3"/>
  <c r="P411" i="3" l="1"/>
  <c r="K411" i="3"/>
  <c r="L412" i="3" s="1"/>
  <c r="M412" i="3" s="1"/>
  <c r="J411" i="3"/>
  <c r="Q412" i="3" s="1"/>
  <c r="N411" i="3"/>
  <c r="O411" i="3" s="1"/>
  <c r="R411" i="3" s="1"/>
  <c r="N412" i="3" l="1"/>
  <c r="O412" i="3" s="1"/>
  <c r="R412" i="3" s="1"/>
  <c r="K412" i="3"/>
  <c r="J412" i="3"/>
  <c r="Q413" i="3" s="1"/>
  <c r="P412" i="3"/>
  <c r="L413" i="3" l="1"/>
  <c r="M413" i="3" s="1"/>
  <c r="K413" i="3" s="1"/>
  <c r="J413" i="3" l="1"/>
  <c r="N413" i="3"/>
  <c r="O413" i="3" s="1"/>
  <c r="R413" i="3" s="1"/>
  <c r="P413" i="3"/>
  <c r="L414" i="3" l="1"/>
  <c r="M414" i="3" s="1"/>
  <c r="Q414" i="3"/>
  <c r="J414" i="3" l="1"/>
  <c r="Q415" i="3" s="1"/>
  <c r="N414" i="3"/>
  <c r="O414" i="3" s="1"/>
  <c r="R414" i="3" s="1"/>
  <c r="K414" i="3"/>
  <c r="L415" i="3" s="1"/>
  <c r="M415" i="3" s="1"/>
  <c r="P414" i="3"/>
  <c r="P415" i="3" l="1"/>
  <c r="N415" i="3"/>
  <c r="O415" i="3" s="1"/>
  <c r="R415" i="3" s="1"/>
  <c r="J415" i="3"/>
  <c r="Q416" i="3" s="1"/>
  <c r="K415" i="3"/>
  <c r="L416" i="3" s="1"/>
  <c r="M416" i="3" s="1"/>
  <c r="N416" i="3" l="1"/>
  <c r="O416" i="3" s="1"/>
  <c r="R416" i="3" s="1"/>
  <c r="K416" i="3"/>
  <c r="J416" i="3"/>
  <c r="Q417" i="3" s="1"/>
  <c r="P416" i="3"/>
  <c r="L417" i="3"/>
  <c r="M417" i="3" s="1"/>
  <c r="J417" i="3" s="1"/>
  <c r="Q418" i="3" s="1"/>
  <c r="P417" i="3" l="1"/>
  <c r="K417" i="3"/>
  <c r="L418" i="3" s="1"/>
  <c r="M418" i="3" s="1"/>
  <c r="N417" i="3"/>
  <c r="O417" i="3" s="1"/>
  <c r="R417" i="3" s="1"/>
  <c r="N418" i="3" l="1"/>
  <c r="O418" i="3" s="1"/>
  <c r="R418" i="3" s="1"/>
  <c r="K418" i="3"/>
  <c r="J418" i="3"/>
  <c r="Q419" i="3" s="1"/>
  <c r="P418" i="3"/>
  <c r="L419" i="3" l="1"/>
  <c r="M419" i="3" s="1"/>
  <c r="N419" i="3" l="1"/>
  <c r="O419" i="3" s="1"/>
  <c r="R419" i="3" s="1"/>
  <c r="P419" i="3"/>
  <c r="L420" i="3"/>
  <c r="M420" i="3" s="1"/>
  <c r="N420" i="3" s="1"/>
  <c r="J419" i="3"/>
  <c r="Q420" i="3" s="1"/>
  <c r="K419" i="3"/>
  <c r="P420" i="3" l="1"/>
  <c r="K420" i="3"/>
  <c r="J420" i="3"/>
  <c r="Q421" i="3" s="1"/>
  <c r="O420" i="3"/>
  <c r="R420" i="3" s="1"/>
  <c r="L421" i="3" l="1"/>
  <c r="M421" i="3" s="1"/>
  <c r="P421" i="3" l="1"/>
  <c r="J421" i="3"/>
  <c r="Q422" i="3" s="1"/>
  <c r="N421" i="3"/>
  <c r="O421" i="3" s="1"/>
  <c r="R421" i="3" s="1"/>
  <c r="K421" i="3"/>
  <c r="L422" i="3" s="1"/>
  <c r="M422" i="3" s="1"/>
  <c r="N422" i="3" s="1"/>
  <c r="O422" i="3" s="1"/>
  <c r="R422" i="3" s="1"/>
  <c r="L423" i="3" l="1"/>
  <c r="M423" i="3" s="1"/>
  <c r="N423" i="3" s="1"/>
  <c r="O423" i="3" s="1"/>
  <c r="R423" i="3" s="1"/>
  <c r="J422" i="3"/>
  <c r="Q423" i="3" s="1"/>
  <c r="P422" i="3"/>
  <c r="K422" i="3"/>
  <c r="J423" i="3" l="1"/>
  <c r="Q424" i="3" s="1"/>
  <c r="K423" i="3"/>
  <c r="L424" i="3" s="1"/>
  <c r="M424" i="3" s="1"/>
  <c r="K424" i="3" s="1"/>
  <c r="P423" i="3"/>
  <c r="P424" i="3" l="1"/>
  <c r="J424" i="3"/>
  <c r="N424" i="3"/>
  <c r="O424" i="3" s="1"/>
  <c r="R424" i="3" s="1"/>
  <c r="L425" i="3" l="1"/>
  <c r="M425" i="3" s="1"/>
  <c r="P425" i="3" s="1"/>
  <c r="Q425" i="3"/>
  <c r="J425" i="3" l="1"/>
  <c r="Q426" i="3" s="1"/>
  <c r="N425" i="3"/>
  <c r="O425" i="3" s="1"/>
  <c r="R425" i="3" s="1"/>
  <c r="K425" i="3"/>
  <c r="L426" i="3"/>
  <c r="M426" i="3" s="1"/>
  <c r="N426" i="3" s="1"/>
  <c r="O426" i="3" s="1"/>
  <c r="R426" i="3" s="1"/>
  <c r="J426" i="3" l="1"/>
  <c r="Q427" i="3" s="1"/>
  <c r="P426" i="3"/>
  <c r="L427" i="3"/>
  <c r="M427" i="3" s="1"/>
  <c r="N427" i="3" s="1"/>
  <c r="O427" i="3" s="1"/>
  <c r="R427" i="3" s="1"/>
  <c r="K426" i="3"/>
  <c r="K427" i="3" l="1"/>
  <c r="J427" i="3"/>
  <c r="Q428" i="3" s="1"/>
  <c r="L428" i="3"/>
  <c r="M428" i="3"/>
  <c r="N428" i="3" s="1"/>
  <c r="O428" i="3" s="1"/>
  <c r="R428" i="3" s="1"/>
  <c r="P427" i="3"/>
  <c r="P428" i="3" l="1"/>
  <c r="J428" i="3"/>
  <c r="Q429" i="3" s="1"/>
  <c r="L429" i="3"/>
  <c r="K428" i="3"/>
  <c r="M429" i="3"/>
  <c r="K429" i="3" l="1"/>
  <c r="P429" i="3"/>
  <c r="L430" i="3"/>
  <c r="N429" i="3"/>
  <c r="O429" i="3" s="1"/>
  <c r="R429" i="3" s="1"/>
  <c r="J429" i="3"/>
  <c r="Q430" i="3" s="1"/>
  <c r="M430" i="3"/>
  <c r="N430" i="3" s="1"/>
  <c r="O430" i="3" s="1"/>
  <c r="R430" i="3" s="1"/>
  <c r="J430" i="3" l="1"/>
  <c r="Q431" i="3" s="1"/>
  <c r="K430" i="3"/>
  <c r="L431" i="3" s="1"/>
  <c r="M431" i="3" s="1"/>
  <c r="K431" i="3" s="1"/>
  <c r="P430" i="3"/>
  <c r="P431" i="3" l="1"/>
  <c r="L432" i="3"/>
  <c r="M432" i="3" s="1"/>
  <c r="J432" i="3" s="1"/>
  <c r="Q433" i="3" s="1"/>
  <c r="J431" i="3"/>
  <c r="Q432" i="3" s="1"/>
  <c r="N431" i="3"/>
  <c r="O431" i="3" s="1"/>
  <c r="R431" i="3" s="1"/>
  <c r="N432" i="3"/>
  <c r="O432" i="3" s="1"/>
  <c r="R432" i="3" s="1"/>
  <c r="K432" i="3"/>
  <c r="L433" i="3" l="1"/>
  <c r="M433" i="3" s="1"/>
  <c r="K433" i="3" s="1"/>
  <c r="P432" i="3"/>
  <c r="J433" i="3"/>
  <c r="Q434" i="3" s="1"/>
  <c r="P433" i="3"/>
  <c r="N433" i="3" l="1"/>
  <c r="O433" i="3" s="1"/>
  <c r="R433" i="3" s="1"/>
  <c r="L434" i="3"/>
  <c r="M434" i="3" s="1"/>
  <c r="J434" i="3" l="1"/>
  <c r="Q435" i="3" s="1"/>
  <c r="K434" i="3"/>
  <c r="L435" i="3" s="1"/>
  <c r="M435" i="3" s="1"/>
  <c r="J435" i="3" s="1"/>
  <c r="Q436" i="3" s="1"/>
  <c r="N434" i="3"/>
  <c r="O434" i="3" s="1"/>
  <c r="R434" i="3" s="1"/>
  <c r="P434" i="3"/>
  <c r="P435" i="3" l="1"/>
  <c r="K435" i="3"/>
  <c r="L436" i="3" s="1"/>
  <c r="M436" i="3" s="1"/>
  <c r="P436" i="3" s="1"/>
  <c r="N435" i="3"/>
  <c r="O435" i="3" s="1"/>
  <c r="R435" i="3" s="1"/>
  <c r="J436" i="3" l="1"/>
  <c r="Q437" i="3" s="1"/>
  <c r="K436" i="3"/>
  <c r="L437" i="3" s="1"/>
  <c r="M437" i="3" s="1"/>
  <c r="J437" i="3" s="1"/>
  <c r="Q438" i="3" s="1"/>
  <c r="N436" i="3"/>
  <c r="O436" i="3" s="1"/>
  <c r="R436" i="3" s="1"/>
  <c r="P437" i="3" l="1"/>
  <c r="N437" i="3"/>
  <c r="O437" i="3" s="1"/>
  <c r="R437" i="3" s="1"/>
  <c r="K437" i="3"/>
  <c r="L438" i="3" s="1"/>
  <c r="M438" i="3" s="1"/>
  <c r="N438" i="3" l="1"/>
  <c r="O438" i="3" s="1"/>
  <c r="R438" i="3" s="1"/>
  <c r="J438" i="3"/>
  <c r="Q439" i="3" s="1"/>
  <c r="K438" i="3"/>
  <c r="L439" i="3" s="1"/>
  <c r="M439" i="3" s="1"/>
  <c r="P438" i="3"/>
  <c r="M440" i="3" l="1"/>
  <c r="K440" i="3" s="1"/>
  <c r="J439" i="3"/>
  <c r="Q440" i="3" s="1"/>
  <c r="N439" i="3"/>
  <c r="O439" i="3" s="1"/>
  <c r="R439" i="3" s="1"/>
  <c r="L440" i="3"/>
  <c r="K439" i="3"/>
  <c r="P439" i="3"/>
  <c r="L441" i="3" l="1"/>
  <c r="M441" i="3" s="1"/>
  <c r="K441" i="3" s="1"/>
  <c r="J440" i="3"/>
  <c r="Q441" i="3" s="1"/>
  <c r="N440" i="3"/>
  <c r="O440" i="3" s="1"/>
  <c r="R440" i="3" s="1"/>
  <c r="P440" i="3"/>
  <c r="N441" i="3" l="1"/>
  <c r="O441" i="3" s="1"/>
  <c r="R441" i="3" s="1"/>
  <c r="J441" i="3"/>
  <c r="Q442" i="3" s="1"/>
  <c r="L442" i="3"/>
  <c r="M442" i="3" s="1"/>
  <c r="P441" i="3"/>
  <c r="P442" i="3" l="1"/>
  <c r="J442" i="3"/>
  <c r="Q443" i="3" s="1"/>
  <c r="L443" i="3"/>
  <c r="M443" i="3" s="1"/>
  <c r="P443" i="3" s="1"/>
  <c r="N442" i="3"/>
  <c r="O442" i="3" s="1"/>
  <c r="R442" i="3" s="1"/>
  <c r="K442" i="3"/>
  <c r="J443" i="3" l="1"/>
  <c r="Q444" i="3" s="1"/>
  <c r="N443" i="3"/>
  <c r="K443" i="3"/>
  <c r="L444" i="3"/>
  <c r="M444" i="3" s="1"/>
  <c r="P444" i="3" s="1"/>
  <c r="O443" i="3"/>
  <c r="R443" i="3" s="1"/>
  <c r="J444" i="3" l="1"/>
  <c r="Q445" i="3" s="1"/>
  <c r="N444" i="3"/>
  <c r="O444" i="3" s="1"/>
  <c r="R444" i="3" s="1"/>
  <c r="K444" i="3"/>
  <c r="L445" i="3" s="1"/>
  <c r="M445" i="3" s="1"/>
  <c r="P445" i="3" s="1"/>
  <c r="J445" i="3" l="1"/>
  <c r="Q446" i="3" s="1"/>
  <c r="N445" i="3"/>
  <c r="O445" i="3" s="1"/>
  <c r="R445" i="3" s="1"/>
  <c r="K445" i="3"/>
  <c r="L446" i="3" l="1"/>
  <c r="M446" i="3" s="1"/>
  <c r="J446" i="3" s="1"/>
  <c r="Q447" i="3" s="1"/>
  <c r="N446" i="3" l="1"/>
  <c r="O446" i="3" s="1"/>
  <c r="R446" i="3" s="1"/>
  <c r="K446" i="3"/>
  <c r="L447" i="3" s="1"/>
  <c r="M447" i="3" s="1"/>
  <c r="P446" i="3"/>
  <c r="N447" i="3" l="1"/>
  <c r="O447" i="3" s="1"/>
  <c r="R447" i="3" s="1"/>
  <c r="K447" i="3"/>
  <c r="P447" i="3"/>
  <c r="J447" i="3"/>
  <c r="L448" i="3" l="1"/>
  <c r="M448" i="3" s="1"/>
  <c r="N448" i="3" s="1"/>
  <c r="O448" i="3" s="1"/>
  <c r="R448" i="3" s="1"/>
  <c r="Q448" i="3"/>
  <c r="P448" i="3" l="1"/>
  <c r="J448" i="3"/>
  <c r="Q449" i="3" s="1"/>
  <c r="K448" i="3"/>
  <c r="L449" i="3" s="1"/>
  <c r="M449" i="3" s="1"/>
  <c r="J449" i="3" s="1"/>
  <c r="Q450" i="3" s="1"/>
  <c r="P449" i="3" l="1"/>
  <c r="K449" i="3"/>
  <c r="L450" i="3" s="1"/>
  <c r="M450" i="3" s="1"/>
  <c r="K450" i="3" s="1"/>
  <c r="N449" i="3"/>
  <c r="O449" i="3" s="1"/>
  <c r="R449" i="3" s="1"/>
  <c r="J450" i="3" l="1"/>
  <c r="Q451" i="3" s="1"/>
  <c r="P450" i="3"/>
  <c r="N450" i="3"/>
  <c r="O450" i="3" s="1"/>
  <c r="R450" i="3" s="1"/>
  <c r="L451" i="3"/>
  <c r="M451" i="3" s="1"/>
  <c r="P451" i="3" s="1"/>
  <c r="J451" i="3" l="1"/>
  <c r="Q452" i="3" s="1"/>
  <c r="N451" i="3"/>
  <c r="O451" i="3" s="1"/>
  <c r="R451" i="3" s="1"/>
  <c r="K451" i="3"/>
  <c r="L452" i="3" l="1"/>
  <c r="M452" i="3" s="1"/>
  <c r="J452" i="3" s="1"/>
  <c r="Q453" i="3" s="1"/>
  <c r="N452" i="3" l="1"/>
  <c r="O452" i="3" s="1"/>
  <c r="R452" i="3" s="1"/>
  <c r="K452" i="3"/>
  <c r="L453" i="3"/>
  <c r="M453" i="3" s="1"/>
  <c r="J453" i="3" s="1"/>
  <c r="Q454" i="3" s="1"/>
  <c r="P452" i="3"/>
  <c r="P453" i="3" l="1"/>
  <c r="N453" i="3"/>
  <c r="O453" i="3" s="1"/>
  <c r="R453" i="3" s="1"/>
  <c r="K453" i="3"/>
  <c r="L454" i="3" s="1"/>
  <c r="M454" i="3" s="1"/>
  <c r="L455" i="3" s="1"/>
  <c r="M455" i="3" s="1"/>
  <c r="K454" i="3" l="1"/>
  <c r="K455" i="3" s="1"/>
  <c r="L456" i="3" s="1"/>
  <c r="M456" i="3" s="1"/>
  <c r="J454" i="3"/>
  <c r="P454" i="3"/>
  <c r="N454" i="3"/>
  <c r="O454" i="3" s="1"/>
  <c r="R454" i="3" s="1"/>
  <c r="N455" i="3"/>
  <c r="J455" i="3" l="1"/>
  <c r="Q456" i="3" s="1"/>
  <c r="Q455" i="3"/>
  <c r="P455" i="3"/>
  <c r="O455" i="3"/>
  <c r="R455" i="3" s="1"/>
  <c r="K456" i="3"/>
  <c r="N456" i="3"/>
  <c r="L457" i="3"/>
  <c r="M457" i="3" s="1"/>
  <c r="J456" i="3"/>
  <c r="Q457" i="3" s="1"/>
  <c r="P456" i="3"/>
  <c r="O456" i="3" l="1"/>
  <c r="R456" i="3" s="1"/>
  <c r="P457" i="3"/>
  <c r="J457" i="3"/>
  <c r="Q458" i="3" s="1"/>
  <c r="K457" i="3"/>
  <c r="N457" i="3"/>
  <c r="L458" i="3"/>
  <c r="M458" i="3" s="1"/>
  <c r="O457" i="3" l="1"/>
  <c r="R457" i="3" s="1"/>
  <c r="P458" i="3"/>
  <c r="N458" i="3"/>
  <c r="J458" i="3"/>
  <c r="Q459" i="3" s="1"/>
  <c r="K458" i="3"/>
  <c r="L459" i="3" s="1"/>
  <c r="M459" i="3" s="1"/>
  <c r="O458" i="3" l="1"/>
  <c r="R458" i="3" s="1"/>
  <c r="P459" i="3"/>
  <c r="K459" i="3"/>
  <c r="J459" i="3"/>
  <c r="Q460" i="3" s="1"/>
  <c r="N459" i="3"/>
  <c r="O459" i="3" l="1"/>
  <c r="R459" i="3" s="1"/>
  <c r="L460" i="3"/>
  <c r="M460" i="3" s="1"/>
  <c r="K460" i="3" l="1"/>
  <c r="N460" i="3"/>
  <c r="O460" i="3" s="1"/>
  <c r="R460" i="3" s="1"/>
  <c r="J460" i="3"/>
  <c r="Q461" i="3" s="1"/>
  <c r="P460" i="3"/>
  <c r="L461" i="3" l="1"/>
  <c r="M461" i="3" s="1"/>
  <c r="P461" i="3" s="1"/>
  <c r="K461" i="3" l="1"/>
  <c r="J461" i="3"/>
  <c r="Q462" i="3" s="1"/>
  <c r="N461" i="3"/>
  <c r="O461" i="3" s="1"/>
  <c r="R461" i="3" s="1"/>
  <c r="L462" i="3" l="1"/>
  <c r="M462" i="3" s="1"/>
  <c r="P462" i="3" s="1"/>
  <c r="J462" i="3" l="1"/>
  <c r="Q463" i="3" s="1"/>
  <c r="K462" i="3"/>
  <c r="N462" i="3"/>
  <c r="O462" i="3" s="1"/>
  <c r="R462" i="3" s="1"/>
  <c r="L463" i="3" l="1"/>
  <c r="M463" i="3" s="1"/>
  <c r="P463" i="3" l="1"/>
  <c r="K463" i="3"/>
  <c r="N463" i="3"/>
  <c r="O463" i="3" s="1"/>
  <c r="R463" i="3" s="1"/>
  <c r="J463" i="3"/>
  <c r="L464" i="3" l="1"/>
  <c r="M464" i="3" s="1"/>
  <c r="J464" i="3" s="1"/>
  <c r="Q465" i="3" s="1"/>
  <c r="Q464" i="3"/>
  <c r="K464" i="3" l="1"/>
  <c r="L465" i="3" s="1"/>
  <c r="M465" i="3" s="1"/>
  <c r="P464" i="3"/>
  <c r="N464" i="3"/>
  <c r="O464" i="3" s="1"/>
  <c r="R464" i="3" s="1"/>
  <c r="P465" i="3"/>
  <c r="N465" i="3"/>
  <c r="O465" i="3" s="1"/>
  <c r="R465" i="3" s="1"/>
  <c r="J465" i="3"/>
  <c r="Q466" i="3" s="1"/>
  <c r="K465" i="3"/>
  <c r="L466" i="3" l="1"/>
  <c r="M466" i="3" s="1"/>
  <c r="K466" i="3" l="1"/>
  <c r="P466" i="3"/>
  <c r="J466" i="3"/>
  <c r="Q467" i="3" s="1"/>
  <c r="N466" i="3"/>
  <c r="O466" i="3" s="1"/>
  <c r="R466" i="3" s="1"/>
  <c r="L467" i="3" l="1"/>
  <c r="M467" i="3" s="1"/>
  <c r="J467" i="3" s="1"/>
  <c r="Q468" i="3" s="1"/>
  <c r="K467" i="3" l="1"/>
  <c r="L468" i="3" s="1"/>
  <c r="M468" i="3" s="1"/>
  <c r="J468" i="3" s="1"/>
  <c r="Q469" i="3" s="1"/>
  <c r="P467" i="3"/>
  <c r="N467" i="3"/>
  <c r="O467" i="3" s="1"/>
  <c r="R467" i="3" s="1"/>
  <c r="K468" i="3" l="1"/>
  <c r="L469" i="3" s="1"/>
  <c r="M469" i="3" s="1"/>
  <c r="N469" i="3" s="1"/>
  <c r="P468" i="3"/>
  <c r="N468" i="3"/>
  <c r="O468" i="3" s="1"/>
  <c r="R468" i="3" s="1"/>
  <c r="O469" i="3" l="1"/>
  <c r="R469" i="3" s="1"/>
  <c r="P469" i="3"/>
  <c r="J469" i="3"/>
  <c r="Q470" i="3" s="1"/>
  <c r="K469" i="3"/>
  <c r="L470" i="3" l="1"/>
  <c r="M470" i="3" s="1"/>
  <c r="J470" i="3" s="1"/>
  <c r="Q471" i="3" s="1"/>
  <c r="P470" i="3" l="1"/>
  <c r="K470" i="3"/>
  <c r="L471" i="3" s="1"/>
  <c r="M471" i="3" s="1"/>
  <c r="N470" i="3"/>
  <c r="O470" i="3" s="1"/>
  <c r="R470" i="3" s="1"/>
  <c r="P471" i="3" l="1"/>
  <c r="K471" i="3"/>
  <c r="J471" i="3"/>
  <c r="Q472" i="3" s="1"/>
  <c r="N471" i="3"/>
  <c r="O471" i="3" s="1"/>
  <c r="R471" i="3" s="1"/>
  <c r="L472" i="3" l="1"/>
  <c r="M472" i="3" s="1"/>
  <c r="P472" i="3" l="1"/>
  <c r="N472" i="3"/>
  <c r="O472" i="3" s="1"/>
  <c r="R472" i="3" s="1"/>
  <c r="J472" i="3"/>
  <c r="Q473" i="3" s="1"/>
  <c r="K472" i="3"/>
  <c r="L473" i="3" l="1"/>
  <c r="M473" i="3" s="1"/>
  <c r="N473" i="3" l="1"/>
  <c r="O473" i="3" s="1"/>
  <c r="R473" i="3" s="1"/>
  <c r="J473" i="3"/>
  <c r="Q474" i="3" s="1"/>
  <c r="K473" i="3"/>
  <c r="L474" i="3" s="1"/>
  <c r="M474" i="3" s="1"/>
  <c r="P473" i="3"/>
  <c r="J474" i="3" l="1"/>
  <c r="Q475" i="3" s="1"/>
  <c r="N474" i="3"/>
  <c r="O474" i="3" s="1"/>
  <c r="R474" i="3" s="1"/>
  <c r="K474" i="3"/>
  <c r="L475" i="3" s="1"/>
  <c r="M475" i="3" s="1"/>
  <c r="P474" i="3"/>
  <c r="N475" i="3" l="1"/>
  <c r="O475" i="3" s="1"/>
  <c r="R475" i="3" s="1"/>
  <c r="P475" i="3"/>
  <c r="J475" i="3"/>
  <c r="Q476" i="3" s="1"/>
  <c r="K475" i="3"/>
  <c r="L476" i="3" l="1"/>
  <c r="M476" i="3" s="1"/>
  <c r="P476" i="3" l="1"/>
  <c r="J476" i="3"/>
  <c r="Q477" i="3" s="1"/>
  <c r="K476" i="3"/>
  <c r="N476" i="3"/>
  <c r="O476" i="3" s="1"/>
  <c r="R476" i="3" s="1"/>
  <c r="L477" i="3" l="1"/>
  <c r="M477" i="3" s="1"/>
  <c r="P477" i="3" l="1"/>
  <c r="K477" i="3"/>
  <c r="J477" i="3"/>
  <c r="N477" i="3"/>
  <c r="O477" i="3" s="1"/>
  <c r="R477" i="3" s="1"/>
  <c r="L478" i="3" l="1"/>
  <c r="M478" i="3" s="1"/>
  <c r="N478" i="3" s="1"/>
  <c r="O478" i="3" s="1"/>
  <c r="R478" i="3" s="1"/>
  <c r="Q478" i="3"/>
  <c r="P478" i="3"/>
  <c r="J478" i="3"/>
  <c r="Q479" i="3" s="1"/>
  <c r="K478" i="3" l="1"/>
  <c r="L479" i="3"/>
  <c r="M479" i="3" s="1"/>
  <c r="K479" i="3" l="1"/>
  <c r="J479" i="3"/>
  <c r="Q480" i="3" s="1"/>
  <c r="P479" i="3"/>
  <c r="N479" i="3"/>
  <c r="O479" i="3" s="1"/>
  <c r="R479" i="3" s="1"/>
  <c r="L480" i="3" l="1"/>
  <c r="M480" i="3" s="1"/>
  <c r="P480" i="3" s="1"/>
  <c r="K480" i="3" l="1"/>
  <c r="L481" i="3"/>
  <c r="M481" i="3" s="1"/>
  <c r="J481" i="3" s="1"/>
  <c r="Q482" i="3" s="1"/>
  <c r="N480" i="3"/>
  <c r="O480" i="3" s="1"/>
  <c r="R480" i="3" s="1"/>
  <c r="J480" i="3"/>
  <c r="Q481" i="3" s="1"/>
  <c r="P481" i="3" l="1"/>
  <c r="N481" i="3"/>
  <c r="O481" i="3" s="1"/>
  <c r="R481" i="3" s="1"/>
  <c r="K481" i="3"/>
  <c r="L482" i="3" s="1"/>
  <c r="M482" i="3" s="1"/>
  <c r="N482" i="3" l="1"/>
  <c r="O482" i="3" s="1"/>
  <c r="R482" i="3" s="1"/>
  <c r="P482" i="3"/>
  <c r="K482" i="3"/>
  <c r="J482" i="3"/>
  <c r="Q483" i="3" s="1"/>
  <c r="L483" i="3" l="1"/>
  <c r="M483" i="3" s="1"/>
  <c r="K483" i="3" l="1"/>
  <c r="L484" i="3"/>
  <c r="M484" i="3" s="1"/>
  <c r="P483" i="3"/>
  <c r="N483" i="3"/>
  <c r="O483" i="3" s="1"/>
  <c r="R483" i="3" s="1"/>
  <c r="J483" i="3"/>
  <c r="Q484" i="3" s="1"/>
  <c r="K484" i="3" l="1"/>
  <c r="L485" i="3" s="1"/>
  <c r="M485" i="3" s="1"/>
  <c r="K485" i="3" s="1"/>
  <c r="J484" i="3"/>
  <c r="Q485" i="3" s="1"/>
  <c r="N484" i="3"/>
  <c r="O484" i="3" s="1"/>
  <c r="R484" i="3" s="1"/>
  <c r="P484" i="3"/>
  <c r="J485" i="3" l="1"/>
  <c r="N485" i="3"/>
  <c r="O485" i="3" s="1"/>
  <c r="R485" i="3" s="1"/>
  <c r="P485" i="3"/>
  <c r="L486" i="3" l="1"/>
  <c r="M486" i="3" s="1"/>
  <c r="Q486" i="3"/>
  <c r="N486" i="3"/>
  <c r="O486" i="3" s="1"/>
  <c r="R486" i="3" s="1"/>
  <c r="J486" i="3"/>
  <c r="Q487" i="3" s="1"/>
  <c r="P486" i="3"/>
  <c r="K486" i="3"/>
  <c r="L487" i="3" s="1"/>
  <c r="M487" i="3" s="1"/>
  <c r="J487" i="3" l="1"/>
  <c r="Q488" i="3" s="1"/>
  <c r="N487" i="3"/>
  <c r="O487" i="3" s="1"/>
  <c r="R487" i="3" s="1"/>
  <c r="K487" i="3"/>
  <c r="P487" i="3"/>
  <c r="L488" i="3" l="1"/>
  <c r="M488" i="3" s="1"/>
  <c r="N488" i="3" s="1"/>
  <c r="O488" i="3" s="1"/>
  <c r="R488" i="3" s="1"/>
  <c r="K488" i="3" l="1"/>
  <c r="P488" i="3"/>
  <c r="J488" i="3"/>
  <c r="L489" i="3" l="1"/>
  <c r="M489" i="3" s="1"/>
  <c r="K489" i="3" s="1"/>
  <c r="Q489" i="3"/>
  <c r="J489" i="3"/>
  <c r="Q490" i="3" s="1"/>
  <c r="N489" i="3"/>
  <c r="O489" i="3" s="1"/>
  <c r="R489" i="3" s="1"/>
  <c r="P489" i="3"/>
  <c r="L490" i="3" l="1"/>
  <c r="M490" i="3" s="1"/>
  <c r="N490" i="3" s="1"/>
  <c r="O490" i="3" s="1"/>
  <c r="R490" i="3" s="1"/>
  <c r="P490" i="3" l="1"/>
  <c r="K490" i="3"/>
  <c r="L491" i="3" s="1"/>
  <c r="M491" i="3" s="1"/>
  <c r="J490" i="3"/>
  <c r="Q491" i="3" s="1"/>
  <c r="P491" i="3" l="1"/>
  <c r="J491" i="3"/>
  <c r="Q492" i="3" s="1"/>
  <c r="K491" i="3"/>
  <c r="N491" i="3"/>
  <c r="O491" i="3" s="1"/>
  <c r="R491" i="3" s="1"/>
  <c r="L492" i="3" l="1"/>
  <c r="M492" i="3" s="1"/>
  <c r="K492" i="3" s="1"/>
  <c r="L493" i="3" s="1"/>
  <c r="M493" i="3" s="1"/>
  <c r="K493" i="3" s="1"/>
  <c r="P492" i="3" l="1"/>
  <c r="J493" i="3"/>
  <c r="Q494" i="3" s="1"/>
  <c r="J492" i="3"/>
  <c r="Q493" i="3" s="1"/>
  <c r="N493" i="3"/>
  <c r="N492" i="3"/>
  <c r="O492" i="3" s="1"/>
  <c r="R492" i="3" s="1"/>
  <c r="L494" i="3"/>
  <c r="M494" i="3" s="1"/>
  <c r="O493" i="3" l="1"/>
  <c r="R493" i="3" s="1"/>
  <c r="P493" i="3"/>
  <c r="P494" i="3"/>
  <c r="K494" i="3"/>
  <c r="N494" i="3"/>
  <c r="J494" i="3"/>
  <c r="Q495" i="3" s="1"/>
  <c r="L495" i="3" l="1"/>
  <c r="M495" i="3" s="1"/>
  <c r="O494" i="3"/>
  <c r="R494" i="3" s="1"/>
  <c r="P495" i="3" l="1"/>
  <c r="J495" i="3"/>
  <c r="Q496" i="3" s="1"/>
  <c r="K495" i="3"/>
  <c r="L496" i="3"/>
  <c r="M496" i="3" s="1"/>
  <c r="N495" i="3"/>
  <c r="O495" i="3" s="1"/>
  <c r="R495" i="3" s="1"/>
  <c r="P496" i="3" l="1"/>
  <c r="N496" i="3"/>
  <c r="O496" i="3" s="1"/>
  <c r="R496" i="3" s="1"/>
  <c r="J496" i="3"/>
  <c r="Q497" i="3" s="1"/>
  <c r="K496" i="3"/>
  <c r="L497" i="3" l="1"/>
  <c r="M497" i="3" s="1"/>
  <c r="J497" i="3" s="1"/>
  <c r="Q498" i="3" s="1"/>
  <c r="K497" i="3" l="1"/>
  <c r="L498" i="3" s="1"/>
  <c r="M498" i="3" s="1"/>
  <c r="P497" i="3"/>
  <c r="N497" i="3"/>
  <c r="O497" i="3" s="1"/>
  <c r="R497" i="3" s="1"/>
  <c r="N498" i="3" l="1"/>
  <c r="O498" i="3" s="1"/>
  <c r="R498" i="3" s="1"/>
  <c r="J498" i="3"/>
  <c r="Q499" i="3" s="1"/>
  <c r="P498" i="3"/>
  <c r="K498" i="3"/>
  <c r="L499" i="3" l="1"/>
  <c r="M499" i="3" s="1"/>
  <c r="P499" i="3" s="1"/>
  <c r="J499" i="3" l="1"/>
  <c r="Q500" i="3" s="1"/>
  <c r="K499" i="3"/>
  <c r="N499" i="3"/>
  <c r="O499" i="3" s="1"/>
  <c r="R499" i="3" s="1"/>
  <c r="L500" i="3" l="1"/>
  <c r="M500" i="3" s="1"/>
  <c r="P500" i="3" s="1"/>
  <c r="N500" i="3" l="1"/>
  <c r="O500" i="3" s="1"/>
  <c r="R500" i="3" s="1"/>
  <c r="K500" i="3"/>
  <c r="J500" i="3"/>
  <c r="Q501" i="3" s="1"/>
  <c r="L501" i="3" l="1"/>
  <c r="M501" i="3" s="1"/>
  <c r="N501" i="3" l="1"/>
  <c r="O501" i="3" s="1"/>
  <c r="R501" i="3" s="1"/>
  <c r="K501" i="3"/>
  <c r="J501" i="3"/>
  <c r="Q502" i="3" s="1"/>
  <c r="P501" i="3"/>
  <c r="L502" i="3" l="1"/>
  <c r="M502" i="3" s="1"/>
  <c r="M503" i="3" l="1"/>
  <c r="N503" i="3" s="1"/>
  <c r="N502" i="3"/>
  <c r="O502" i="3" s="1"/>
  <c r="R502" i="3" s="1"/>
  <c r="K502" i="3"/>
  <c r="J502" i="3"/>
  <c r="Q503" i="3" s="1"/>
  <c r="L503" i="3"/>
  <c r="P502" i="3"/>
  <c r="J503" i="3" l="1"/>
  <c r="Q504" i="3" s="1"/>
  <c r="K503" i="3"/>
  <c r="L504" i="3" s="1"/>
  <c r="M504" i="3" s="1"/>
  <c r="J504" i="3" s="1"/>
  <c r="Q505" i="3" s="1"/>
  <c r="P503" i="3"/>
  <c r="O503" i="3"/>
  <c r="R503" i="3" s="1"/>
  <c r="K504" i="3" l="1"/>
  <c r="L505" i="3" s="1"/>
  <c r="M505" i="3" s="1"/>
  <c r="P504" i="3"/>
  <c r="N504" i="3"/>
  <c r="O504" i="3" s="1"/>
  <c r="R504" i="3" s="1"/>
  <c r="P505" i="3" l="1"/>
  <c r="N505" i="3"/>
  <c r="K505" i="3"/>
  <c r="J505" i="3"/>
  <c r="Q506" i="3" s="1"/>
  <c r="O505" i="3" l="1"/>
  <c r="R505" i="3" s="1"/>
  <c r="L506" i="3"/>
  <c r="M506" i="3" s="1"/>
  <c r="P506" i="3" l="1"/>
  <c r="J506" i="3"/>
  <c r="Q507" i="3" s="1"/>
  <c r="K506" i="3"/>
  <c r="N506" i="3"/>
  <c r="O506" i="3" s="1"/>
  <c r="R506" i="3" s="1"/>
  <c r="L507" i="3" l="1"/>
  <c r="M507" i="3" s="1"/>
  <c r="P507" i="3" l="1"/>
  <c r="J507" i="3"/>
  <c r="Q508" i="3" s="1"/>
  <c r="K507" i="3"/>
  <c r="N507" i="3"/>
  <c r="O507" i="3" s="1"/>
  <c r="R507" i="3" s="1"/>
  <c r="L508" i="3" l="1"/>
  <c r="M508" i="3" s="1"/>
  <c r="K508" i="3" s="1"/>
  <c r="P508" i="3" l="1"/>
  <c r="J508" i="3"/>
  <c r="N508" i="3"/>
  <c r="O508" i="3" s="1"/>
  <c r="R508" i="3" s="1"/>
  <c r="L509" i="3" l="1"/>
  <c r="M509" i="3" s="1"/>
  <c r="K509" i="3" s="1"/>
  <c r="Q509" i="3"/>
  <c r="P509" i="3"/>
  <c r="J509" i="3"/>
  <c r="N509" i="3"/>
  <c r="O509" i="3" s="1"/>
  <c r="R509" i="3" s="1"/>
  <c r="L510" i="3" l="1"/>
  <c r="M510" i="3" s="1"/>
  <c r="K510" i="3" s="1"/>
  <c r="Q510" i="3"/>
  <c r="P510" i="3"/>
  <c r="J510" i="3"/>
  <c r="Q511" i="3" s="1"/>
  <c r="N510" i="3"/>
  <c r="O510" i="3" s="1"/>
  <c r="R510" i="3" s="1"/>
  <c r="L511" i="3" l="1"/>
  <c r="M511" i="3" s="1"/>
  <c r="P511" i="3" l="1"/>
  <c r="K511" i="3"/>
  <c r="J511" i="3"/>
  <c r="Q512" i="3" s="1"/>
  <c r="N511" i="3"/>
  <c r="O511" i="3" s="1"/>
  <c r="R511" i="3" s="1"/>
  <c r="L512" i="3" l="1"/>
  <c r="M512" i="3" s="1"/>
  <c r="P512" i="3" s="1"/>
  <c r="N512" i="3" l="1"/>
  <c r="O512" i="3" s="1"/>
  <c r="R512" i="3" s="1"/>
  <c r="J512" i="3"/>
  <c r="Q513" i="3" s="1"/>
  <c r="K512" i="3"/>
  <c r="L513" i="3" l="1"/>
  <c r="M513" i="3" s="1"/>
  <c r="P513" i="3" s="1"/>
  <c r="J513" i="3" l="1"/>
  <c r="Q514" i="3" s="1"/>
  <c r="K513" i="3"/>
  <c r="N513" i="3"/>
  <c r="O513" i="3" s="1"/>
  <c r="R513" i="3" s="1"/>
  <c r="L514" i="3" l="1"/>
  <c r="M514" i="3" s="1"/>
  <c r="J514" i="3" l="1"/>
  <c r="Q515" i="3" s="1"/>
  <c r="N514" i="3"/>
  <c r="O514" i="3" s="1"/>
  <c r="R514" i="3" s="1"/>
  <c r="K514" i="3"/>
  <c r="L515" i="3"/>
  <c r="M515" i="3" s="1"/>
  <c r="N515" i="3" s="1"/>
  <c r="O515" i="3" s="1"/>
  <c r="R515" i="3" s="1"/>
  <c r="P514" i="3"/>
  <c r="K515" i="3" l="1"/>
  <c r="J515" i="3"/>
  <c r="Q516" i="3" s="1"/>
  <c r="P515" i="3"/>
  <c r="L516" i="3" l="1"/>
  <c r="M516" i="3" s="1"/>
  <c r="P516" i="3" s="1"/>
  <c r="N516" i="3" l="1"/>
  <c r="O516" i="3" s="1"/>
  <c r="R516" i="3" s="1"/>
  <c r="K516" i="3"/>
  <c r="J516" i="3"/>
  <c r="L517" i="3" l="1"/>
  <c r="M517" i="3" s="1"/>
  <c r="P517" i="3" s="1"/>
  <c r="Q517" i="3"/>
  <c r="N517" i="3"/>
  <c r="O517" i="3" s="1"/>
  <c r="R517" i="3" s="1"/>
  <c r="K517" i="3"/>
  <c r="J517" i="3"/>
  <c r="Q518" i="3" s="1"/>
  <c r="L518" i="3" l="1"/>
  <c r="M518" i="3" s="1"/>
  <c r="P518" i="3" l="1"/>
  <c r="J518" i="3"/>
  <c r="Q519" i="3" s="1"/>
  <c r="K518" i="3"/>
  <c r="N518" i="3"/>
  <c r="O518" i="3" s="1"/>
  <c r="R518" i="3" s="1"/>
  <c r="L519" i="3" l="1"/>
  <c r="M519" i="3" s="1"/>
  <c r="K519" i="3" l="1"/>
  <c r="P519" i="3"/>
  <c r="N519" i="3"/>
  <c r="O519" i="3" s="1"/>
  <c r="R519" i="3" s="1"/>
  <c r="J519" i="3"/>
  <c r="Q520" i="3" s="1"/>
  <c r="L520" i="3" l="1"/>
  <c r="M520" i="3" s="1"/>
  <c r="P520" i="3" s="1"/>
  <c r="K520" i="3" l="1"/>
  <c r="J520" i="3"/>
  <c r="Q521" i="3" s="1"/>
  <c r="N520" i="3"/>
  <c r="O520" i="3" s="1"/>
  <c r="R520" i="3" s="1"/>
  <c r="L521" i="3" l="1"/>
  <c r="M521" i="3" s="1"/>
  <c r="J521" i="3" s="1"/>
  <c r="Q522" i="3" s="1"/>
  <c r="N521" i="3" l="1"/>
  <c r="O521" i="3" s="1"/>
  <c r="R521" i="3" s="1"/>
  <c r="K521" i="3"/>
  <c r="L522" i="3" s="1"/>
  <c r="M522" i="3" s="1"/>
  <c r="P521" i="3"/>
  <c r="J522" i="3" l="1"/>
  <c r="Q523" i="3" s="1"/>
  <c r="K522" i="3"/>
  <c r="L523" i="3" s="1"/>
  <c r="M523" i="3" s="1"/>
  <c r="J523" i="3" s="1"/>
  <c r="Q524" i="3" s="1"/>
  <c r="P522" i="3"/>
  <c r="N522" i="3"/>
  <c r="O522" i="3" s="1"/>
  <c r="R522" i="3" s="1"/>
  <c r="P523" i="3" l="1"/>
  <c r="K523" i="3"/>
  <c r="L524" i="3" s="1"/>
  <c r="M524" i="3" s="1"/>
  <c r="P524" i="3" s="1"/>
  <c r="N523" i="3"/>
  <c r="O523" i="3" s="1"/>
  <c r="R523" i="3" s="1"/>
  <c r="N524" i="3" l="1"/>
  <c r="O524" i="3" s="1"/>
  <c r="R524" i="3" s="1"/>
  <c r="J524" i="3"/>
  <c r="Q525" i="3" s="1"/>
  <c r="K524" i="3"/>
  <c r="L525" i="3"/>
  <c r="M525" i="3" s="1"/>
  <c r="P525" i="3" s="1"/>
  <c r="K525" i="3" l="1"/>
  <c r="N525" i="3"/>
  <c r="O525" i="3" s="1"/>
  <c r="R525" i="3" s="1"/>
  <c r="J525" i="3"/>
  <c r="Q526" i="3" s="1"/>
  <c r="L526" i="3" l="1"/>
  <c r="M526" i="3" s="1"/>
  <c r="P526" i="3" l="1"/>
  <c r="N526" i="3"/>
  <c r="O526" i="3" s="1"/>
  <c r="R526" i="3" s="1"/>
  <c r="J526" i="3"/>
  <c r="Q527" i="3" s="1"/>
  <c r="K526" i="3"/>
  <c r="L527" i="3" l="1"/>
  <c r="M527" i="3" s="1"/>
  <c r="P527" i="3" l="1"/>
  <c r="N527" i="3"/>
  <c r="O527" i="3" s="1"/>
  <c r="R527" i="3" s="1"/>
  <c r="J527" i="3"/>
  <c r="Q528" i="3" s="1"/>
  <c r="K527" i="3"/>
  <c r="L528" i="3" l="1"/>
  <c r="M528" i="3" s="1"/>
  <c r="P528" i="3" s="1"/>
  <c r="N528" i="3" l="1"/>
  <c r="O528" i="3" s="1"/>
  <c r="R528" i="3" s="1"/>
  <c r="K528" i="3"/>
  <c r="J528" i="3"/>
  <c r="Q529" i="3" s="1"/>
  <c r="L529" i="3" l="1"/>
  <c r="M529" i="3" s="1"/>
  <c r="P529" i="3" s="1"/>
  <c r="N529" i="3" l="1"/>
  <c r="O529" i="3" s="1"/>
  <c r="R529" i="3" s="1"/>
  <c r="J529" i="3"/>
  <c r="Q530" i="3" s="1"/>
  <c r="K529" i="3"/>
  <c r="L530" i="3" l="1"/>
  <c r="M530" i="3" s="1"/>
  <c r="J530" i="3" s="1"/>
  <c r="Q531" i="3" s="1"/>
  <c r="P530" i="3" l="1"/>
  <c r="N530" i="3"/>
  <c r="O530" i="3" s="1"/>
  <c r="R530" i="3" s="1"/>
  <c r="K530" i="3"/>
  <c r="L531" i="3" s="1"/>
  <c r="M531" i="3" s="1"/>
  <c r="P531" i="3" s="1"/>
  <c r="K531" i="3" l="1"/>
  <c r="J531" i="3"/>
  <c r="Q532" i="3" s="1"/>
  <c r="N531" i="3"/>
  <c r="O531" i="3" s="1"/>
  <c r="R531" i="3" s="1"/>
  <c r="L532" i="3" l="1"/>
  <c r="M532" i="3" s="1"/>
  <c r="P532" i="3" s="1"/>
  <c r="N532" i="3" l="1"/>
  <c r="O532" i="3" s="1"/>
  <c r="R532" i="3" s="1"/>
  <c r="K532" i="3"/>
  <c r="J532" i="3"/>
  <c r="Q533" i="3" s="1"/>
  <c r="L533" i="3" l="1"/>
  <c r="M533" i="3" s="1"/>
  <c r="K533" i="3" s="1"/>
  <c r="L534" i="3" s="1"/>
  <c r="M534" i="3" s="1"/>
  <c r="P533" i="3" l="1"/>
  <c r="N533" i="3"/>
  <c r="O533" i="3" s="1"/>
  <c r="R533" i="3" s="1"/>
  <c r="J533" i="3"/>
  <c r="Q534" i="3" s="1"/>
  <c r="N534" i="3"/>
  <c r="K534" i="3"/>
  <c r="J534" i="3"/>
  <c r="Q535" i="3" s="1"/>
  <c r="P534" i="3" l="1"/>
  <c r="L535" i="3"/>
  <c r="M535" i="3" s="1"/>
  <c r="K535" i="3" s="1"/>
  <c r="O534" i="3"/>
  <c r="R534" i="3" s="1"/>
  <c r="P535" i="3" l="1"/>
  <c r="N535" i="3"/>
  <c r="O535" i="3" s="1"/>
  <c r="R535" i="3" s="1"/>
  <c r="J535" i="3"/>
  <c r="Q536" i="3" s="1"/>
  <c r="L536" i="3" l="1"/>
  <c r="M536" i="3" s="1"/>
  <c r="J536" i="3" l="1"/>
  <c r="Q537" i="3" s="1"/>
  <c r="P536" i="3"/>
  <c r="K536" i="3"/>
  <c r="N536" i="3"/>
  <c r="O536" i="3" s="1"/>
  <c r="R536" i="3" s="1"/>
  <c r="L537" i="3" l="1"/>
  <c r="M537" i="3" s="1"/>
  <c r="N537" i="3" l="1"/>
  <c r="O537" i="3" s="1"/>
  <c r="R537" i="3" s="1"/>
  <c r="J537" i="3"/>
  <c r="Q538" i="3" s="1"/>
  <c r="K537" i="3"/>
  <c r="P537" i="3"/>
  <c r="L538" i="3"/>
  <c r="M538" i="3" s="1"/>
  <c r="P538" i="3" l="1"/>
  <c r="J538" i="3"/>
  <c r="Q539" i="3" s="1"/>
  <c r="N538" i="3"/>
  <c r="O538" i="3" s="1"/>
  <c r="R538" i="3" s="1"/>
  <c r="K538" i="3"/>
  <c r="L539" i="3" l="1"/>
  <c r="M539" i="3" s="1"/>
  <c r="P539" i="3" s="1"/>
  <c r="K539" i="3" l="1"/>
  <c r="N539" i="3"/>
  <c r="O539" i="3" s="1"/>
  <c r="R539" i="3" s="1"/>
  <c r="J539" i="3"/>
  <c r="Q540" i="3" s="1"/>
  <c r="L540" i="3" l="1"/>
  <c r="M540" i="3" s="1"/>
  <c r="L541" i="3" s="1"/>
  <c r="M541" i="3" s="1"/>
  <c r="J541" i="3" s="1"/>
  <c r="Q542" i="3" s="1"/>
  <c r="N540" i="3" l="1"/>
  <c r="O540" i="3" s="1"/>
  <c r="R540" i="3" s="1"/>
  <c r="J540" i="3"/>
  <c r="Q541" i="3" s="1"/>
  <c r="K541" i="3"/>
  <c r="N541" i="3"/>
  <c r="P540" i="3"/>
  <c r="K540" i="3"/>
  <c r="P541" i="3"/>
  <c r="L542" i="3"/>
  <c r="M542" i="3" s="1"/>
  <c r="O541" i="3" l="1"/>
  <c r="R541" i="3" s="1"/>
  <c r="P542" i="3"/>
  <c r="K542" i="3"/>
  <c r="J542" i="3"/>
  <c r="Q543" i="3" s="1"/>
  <c r="N542" i="3"/>
  <c r="O542" i="3" s="1"/>
  <c r="R542" i="3" s="1"/>
  <c r="L543" i="3" l="1"/>
  <c r="M543" i="3" s="1"/>
  <c r="K543" i="3" s="1"/>
  <c r="P543" i="3" l="1"/>
  <c r="J543" i="3"/>
  <c r="Q544" i="3" s="1"/>
  <c r="N543" i="3"/>
  <c r="O543" i="3" s="1"/>
  <c r="R543" i="3" s="1"/>
  <c r="L544" i="3" l="1"/>
  <c r="M544" i="3" s="1"/>
  <c r="P544" i="3" s="1"/>
  <c r="N544" i="3" l="1"/>
  <c r="O544" i="3" s="1"/>
  <c r="R544" i="3" s="1"/>
  <c r="J544" i="3"/>
  <c r="Q545" i="3" s="1"/>
  <c r="K544" i="3"/>
  <c r="L545" i="3" l="1"/>
  <c r="M545" i="3" s="1"/>
  <c r="P545" i="3" s="1"/>
  <c r="K545" i="3" l="1"/>
  <c r="N545" i="3"/>
  <c r="O545" i="3" s="1"/>
  <c r="R545" i="3" s="1"/>
  <c r="J545" i="3"/>
  <c r="Q546" i="3" s="1"/>
  <c r="L546" i="3" l="1"/>
  <c r="M546" i="3" s="1"/>
  <c r="J546" i="3" l="1"/>
  <c r="Q547" i="3" s="1"/>
  <c r="K546" i="3"/>
  <c r="N546" i="3"/>
  <c r="O546" i="3" s="1"/>
  <c r="R546" i="3" s="1"/>
  <c r="P546" i="3"/>
  <c r="L547" i="3" l="1"/>
  <c r="M547" i="3" s="1"/>
  <c r="P547" i="3" s="1"/>
  <c r="J547" i="3" l="1"/>
  <c r="Q548" i="3" s="1"/>
  <c r="K547" i="3"/>
  <c r="L548" i="3" s="1"/>
  <c r="M548" i="3" s="1"/>
  <c r="P548" i="3" s="1"/>
  <c r="N547" i="3"/>
  <c r="O547" i="3" s="1"/>
  <c r="R547" i="3" s="1"/>
  <c r="J548" i="3" l="1"/>
  <c r="Q549" i="3" s="1"/>
  <c r="N548" i="3"/>
  <c r="O548" i="3" s="1"/>
  <c r="R548" i="3" s="1"/>
  <c r="K548" i="3"/>
  <c r="L549" i="3" l="1"/>
  <c r="M549" i="3" s="1"/>
  <c r="N549" i="3" s="1"/>
  <c r="O549" i="3" s="1"/>
  <c r="R549" i="3" s="1"/>
  <c r="P549" i="3" l="1"/>
  <c r="J549" i="3"/>
  <c r="Q550" i="3" s="1"/>
  <c r="K549" i="3"/>
  <c r="L550" i="3" l="1"/>
  <c r="M550" i="3" s="1"/>
  <c r="P550" i="3" l="1"/>
  <c r="K550" i="3"/>
  <c r="J550" i="3"/>
  <c r="Q551" i="3" s="1"/>
  <c r="N550" i="3"/>
  <c r="O550" i="3" s="1"/>
  <c r="R550" i="3" s="1"/>
  <c r="L551" i="3" l="1"/>
  <c r="M551" i="3" s="1"/>
  <c r="J551" i="3" s="1"/>
  <c r="Q552" i="3" s="1"/>
  <c r="N551" i="3" l="1"/>
  <c r="O551" i="3" s="1"/>
  <c r="R551" i="3" s="1"/>
  <c r="P551" i="3"/>
  <c r="K551" i="3"/>
  <c r="L552" i="3" s="1"/>
  <c r="M552" i="3" s="1"/>
  <c r="P552" i="3" s="1"/>
  <c r="K552" i="3" l="1"/>
  <c r="J552" i="3"/>
  <c r="Q553" i="3" s="1"/>
  <c r="N552" i="3"/>
  <c r="O552" i="3" s="1"/>
  <c r="R552" i="3" s="1"/>
  <c r="L553" i="3"/>
  <c r="M553" i="3" s="1"/>
  <c r="J553" i="3" l="1"/>
  <c r="Q554" i="3" s="1"/>
  <c r="N553" i="3"/>
  <c r="O553" i="3" s="1"/>
  <c r="R553" i="3" s="1"/>
  <c r="P553" i="3"/>
  <c r="K553" i="3"/>
  <c r="L554" i="3" l="1"/>
  <c r="M554" i="3" s="1"/>
  <c r="J554" i="3" l="1"/>
  <c r="Q555" i="3" s="1"/>
  <c r="N554" i="3"/>
  <c r="O554" i="3" s="1"/>
  <c r="R554" i="3" s="1"/>
  <c r="P554" i="3"/>
  <c r="K554" i="3"/>
  <c r="L555" i="3"/>
  <c r="M555" i="3" s="1"/>
  <c r="P555" i="3" s="1"/>
  <c r="J555" i="3" l="1"/>
  <c r="Q556" i="3" s="1"/>
  <c r="K555" i="3"/>
  <c r="N555" i="3"/>
  <c r="O555" i="3" s="1"/>
  <c r="R555" i="3" s="1"/>
  <c r="L556" i="3"/>
  <c r="M556" i="3" s="1"/>
  <c r="P556" i="3" s="1"/>
  <c r="N556" i="3" l="1"/>
  <c r="O556" i="3" s="1"/>
  <c r="R556" i="3" s="1"/>
  <c r="K556" i="3"/>
  <c r="J556" i="3"/>
  <c r="Q557" i="3" s="1"/>
  <c r="L557" i="3" l="1"/>
  <c r="M557" i="3" s="1"/>
  <c r="J557" i="3" s="1"/>
  <c r="Q558" i="3" s="1"/>
  <c r="P557" i="3" l="1"/>
  <c r="K557" i="3"/>
  <c r="L558" i="3" s="1"/>
  <c r="M558" i="3" s="1"/>
  <c r="J558" i="3" s="1"/>
  <c r="Q559" i="3" s="1"/>
  <c r="N557" i="3"/>
  <c r="O557" i="3" s="1"/>
  <c r="R557" i="3" s="1"/>
  <c r="N558" i="3" l="1"/>
  <c r="O558" i="3" s="1"/>
  <c r="R558" i="3" s="1"/>
  <c r="P558" i="3"/>
  <c r="K558" i="3"/>
  <c r="L559" i="3" s="1"/>
  <c r="M559" i="3" s="1"/>
  <c r="P559" i="3" l="1"/>
  <c r="K559" i="3"/>
  <c r="J559" i="3"/>
  <c r="Q560" i="3" s="1"/>
  <c r="N559" i="3"/>
  <c r="O559" i="3" s="1"/>
  <c r="R559" i="3" s="1"/>
  <c r="L560" i="3" l="1"/>
  <c r="M560" i="3" s="1"/>
  <c r="K560" i="3" s="1"/>
  <c r="J560" i="3" l="1"/>
  <c r="Q561" i="3" s="1"/>
  <c r="N560" i="3"/>
  <c r="O560" i="3" s="1"/>
  <c r="R560" i="3" s="1"/>
  <c r="P560" i="3"/>
  <c r="L561" i="3"/>
  <c r="M561" i="3" s="1"/>
  <c r="P561" i="3" s="1"/>
  <c r="K561" i="3" l="1"/>
  <c r="J561" i="3"/>
  <c r="Q562" i="3" s="1"/>
  <c r="N561" i="3"/>
  <c r="O561" i="3" s="1"/>
  <c r="R561" i="3" s="1"/>
  <c r="L562" i="3" l="1"/>
  <c r="M562" i="3" s="1"/>
  <c r="P562" i="3" s="1"/>
  <c r="K562" i="3" l="1"/>
  <c r="J562" i="3"/>
  <c r="Q563" i="3" s="1"/>
  <c r="N562" i="3"/>
  <c r="O562" i="3" s="1"/>
  <c r="R562" i="3" s="1"/>
  <c r="L563" i="3" l="1"/>
  <c r="M563" i="3" s="1"/>
  <c r="P563" i="3" s="1"/>
  <c r="N563" i="3" l="1"/>
  <c r="O563" i="3" s="1"/>
  <c r="R563" i="3" s="1"/>
  <c r="K563" i="3"/>
  <c r="J563" i="3"/>
  <c r="Q564" i="3" s="1"/>
  <c r="L564" i="3"/>
  <c r="M564" i="3" s="1"/>
  <c r="K564" i="3" l="1"/>
  <c r="P564" i="3"/>
  <c r="N564" i="3"/>
  <c r="O564" i="3" s="1"/>
  <c r="R564" i="3" s="1"/>
  <c r="J564" i="3"/>
  <c r="Q565" i="3" s="1"/>
  <c r="L565" i="3" l="1"/>
  <c r="M565" i="3" s="1"/>
  <c r="N565" i="3" s="1"/>
  <c r="O565" i="3" s="1"/>
  <c r="R565" i="3" s="1"/>
  <c r="J565" i="3" l="1"/>
  <c r="K565" i="3"/>
  <c r="P565" i="3"/>
  <c r="L566" i="3" l="1"/>
  <c r="M566" i="3" s="1"/>
  <c r="K566" i="3" s="1"/>
  <c r="Q566" i="3"/>
  <c r="J566" i="3"/>
  <c r="Q567" i="3" s="1"/>
  <c r="P566" i="3"/>
  <c r="N566" i="3" l="1"/>
  <c r="O566" i="3" s="1"/>
  <c r="R566" i="3" s="1"/>
  <c r="L567" i="3"/>
  <c r="M567" i="3" s="1"/>
  <c r="K567" i="3" s="1"/>
  <c r="J567" i="3" l="1"/>
  <c r="Q568" i="3" s="1"/>
  <c r="P567" i="3"/>
  <c r="N567" i="3"/>
  <c r="O567" i="3" s="1"/>
  <c r="R567" i="3" s="1"/>
  <c r="L568" i="3"/>
  <c r="M568" i="3" s="1"/>
  <c r="J568" i="3" s="1"/>
  <c r="Q569" i="3" s="1"/>
  <c r="N568" i="3" l="1"/>
  <c r="O568" i="3" s="1"/>
  <c r="R568" i="3" s="1"/>
  <c r="K568" i="3"/>
  <c r="L569" i="3" s="1"/>
  <c r="M569" i="3" s="1"/>
  <c r="P568" i="3"/>
  <c r="N569" i="3" l="1"/>
  <c r="O569" i="3" s="1"/>
  <c r="R569" i="3" s="1"/>
  <c r="P569" i="3"/>
  <c r="K569" i="3"/>
  <c r="J569" i="3"/>
  <c r="Q570" i="3" s="1"/>
  <c r="L570" i="3" l="1"/>
  <c r="M570" i="3" s="1"/>
  <c r="N570" i="3" l="1"/>
  <c r="O570" i="3" s="1"/>
  <c r="R570" i="3" s="1"/>
  <c r="K570" i="3"/>
  <c r="J570" i="3"/>
  <c r="Q571" i="3" s="1"/>
  <c r="P570" i="3"/>
  <c r="L571" i="3" l="1"/>
  <c r="M571" i="3" s="1"/>
  <c r="N571" i="3" s="1"/>
  <c r="O571" i="3" s="1"/>
  <c r="R571" i="3" s="1"/>
  <c r="P571" i="3" l="1"/>
  <c r="K571" i="3"/>
  <c r="J571" i="3"/>
  <c r="Q572" i="3" s="1"/>
  <c r="L572" i="3" l="1"/>
  <c r="M572" i="3" s="1"/>
  <c r="K4" i="3" l="1"/>
  <c r="K6" i="3"/>
  <c r="K7" i="3"/>
  <c r="K572" i="3"/>
  <c r="K3" i="3"/>
  <c r="P572" i="3"/>
  <c r="J572" i="3"/>
  <c r="N572" i="3"/>
  <c r="O572" i="3" s="1"/>
  <c r="R572" i="3" s="1"/>
  <c r="G8" i="3" s="1"/>
  <c r="K5" i="3" l="1"/>
  <c r="K10" i="3" s="1"/>
  <c r="G9" i="3"/>
  <c r="K8" i="3" l="1"/>
  <c r="K9" i="3" s="1"/>
</calcChain>
</file>

<file path=xl/sharedStrings.xml><?xml version="1.0" encoding="utf-8"?>
<sst xmlns="http://schemas.openxmlformats.org/spreadsheetml/2006/main" count="112" uniqueCount="75">
  <si>
    <t>Date</t>
  </si>
  <si>
    <t>p-value</t>
  </si>
  <si>
    <t>Lag order</t>
  </si>
  <si>
    <t>Cointegration Output</t>
  </si>
  <si>
    <t>Input Parameters</t>
  </si>
  <si>
    <t>Average</t>
  </si>
  <si>
    <t>Stop Loss</t>
  </si>
  <si>
    <t>Take Profit</t>
  </si>
  <si>
    <t>Std Dev</t>
  </si>
  <si>
    <t>z-Score</t>
  </si>
  <si>
    <t>Buy Threshold</t>
  </si>
  <si>
    <t>Sell Threshold</t>
  </si>
  <si>
    <t>Signal</t>
  </si>
  <si>
    <t>Status</t>
  </si>
  <si>
    <t>Buy price</t>
  </si>
  <si>
    <t>Sell Price</t>
  </si>
  <si>
    <t>MTM</t>
  </si>
  <si>
    <t>Loss from SL</t>
  </si>
  <si>
    <t>Profit from TP</t>
  </si>
  <si>
    <t>Date &amp; Time</t>
  </si>
  <si>
    <t>S No.</t>
  </si>
  <si>
    <t>Output</t>
  </si>
  <si>
    <t>Total Profit</t>
  </si>
  <si>
    <t>Profitable Trades</t>
  </si>
  <si>
    <t>Loss Trades</t>
  </si>
  <si>
    <t>Bid Ask Spread is ignored.</t>
  </si>
  <si>
    <t>Assumptions</t>
  </si>
  <si>
    <t>i.e. 1 lot</t>
  </si>
  <si>
    <t>Drawdowns</t>
  </si>
  <si>
    <t>Maximum Drawdown</t>
  </si>
  <si>
    <t>Maximum loss making trade</t>
  </si>
  <si>
    <t>Profit/Loss</t>
  </si>
  <si>
    <t>Cumulative</t>
  </si>
  <si>
    <t>Aluminium</t>
  </si>
  <si>
    <t>Aluminium Order Size</t>
  </si>
  <si>
    <t>tstat</t>
  </si>
  <si>
    <t>Ye(t-1)</t>
  </si>
  <si>
    <t>Ye</t>
  </si>
  <si>
    <t>Yd</t>
  </si>
  <si>
    <t>Linear Regression on X and Y</t>
  </si>
  <si>
    <t>120 days</t>
  </si>
  <si>
    <t>90 days</t>
  </si>
  <si>
    <t>60 days</t>
  </si>
  <si>
    <t>Intercept</t>
  </si>
  <si>
    <t>Slope</t>
  </si>
  <si>
    <t>X</t>
  </si>
  <si>
    <t>Y</t>
  </si>
  <si>
    <t>Y hat</t>
  </si>
  <si>
    <t>Duration of Regression</t>
  </si>
  <si>
    <t>Linear regression on Yd and Ye(t-1)</t>
  </si>
  <si>
    <t>Variability of slope</t>
  </si>
  <si>
    <t>INR</t>
  </si>
  <si>
    <t>Overall duration</t>
  </si>
  <si>
    <t>Average Profit (INR)</t>
  </si>
  <si>
    <t>Net Average Profit (INR)</t>
  </si>
  <si>
    <t>Only looking at price at the end of each day</t>
  </si>
  <si>
    <t>CLOSE_PRICE</t>
  </si>
  <si>
    <t>Lead</t>
  </si>
  <si>
    <t>Transaction costs: INR 800 per crore of value</t>
  </si>
  <si>
    <t>Margin for each trade: 15% of the value</t>
  </si>
  <si>
    <t>Margin</t>
  </si>
  <si>
    <t>Lead Order Size</t>
  </si>
  <si>
    <t>% Margin is same for both buy and sell sides</t>
  </si>
  <si>
    <t>Margin for trades</t>
  </si>
  <si>
    <t>Transaction Charges (per INR)</t>
  </si>
  <si>
    <t>Sample Duration</t>
  </si>
  <si>
    <t>years</t>
  </si>
  <si>
    <t>Annualized Returns</t>
  </si>
  <si>
    <t>Discrete data ==&gt; squaring off only at the end of the day</t>
  </si>
  <si>
    <t>Only trading one lot at a time and ignoring signals while the trade is on</t>
  </si>
  <si>
    <t>Transaction Charge</t>
  </si>
  <si>
    <t>Drawdown</t>
  </si>
  <si>
    <t>90% confidence level</t>
  </si>
  <si>
    <t>ADF Test Statistic</t>
  </si>
  <si>
    <t>Log of price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</si>
</sst>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yyyy\-mm\-dd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2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3" xfId="0" applyFill="1" applyBorder="1" applyAlignment="1"/>
    <xf numFmtId="0" fontId="0" fillId="2" borderId="5" xfId="0" applyFill="1" applyBorder="1" applyAlignment="1"/>
    <xf numFmtId="0" fontId="0" fillId="2" borderId="0" xfId="0" applyFill="1" applyBorder="1" applyAlignment="1"/>
    <xf numFmtId="0" fontId="0" fillId="2" borderId="5" xfId="0" applyFill="1" applyBorder="1"/>
    <xf numFmtId="0" fontId="0" fillId="2" borderId="7" xfId="0" applyFill="1" applyBorder="1"/>
    <xf numFmtId="0" fontId="0" fillId="2" borderId="7" xfId="0" applyFill="1" applyBorder="1" applyAlignment="1"/>
    <xf numFmtId="0" fontId="0" fillId="2" borderId="8" xfId="0" applyFill="1" applyBorder="1"/>
    <xf numFmtId="0" fontId="0" fillId="2" borderId="0" xfId="0" applyFill="1" applyBorder="1"/>
    <xf numFmtId="0" fontId="0" fillId="2" borderId="9" xfId="0" applyFill="1" applyBorder="1"/>
    <xf numFmtId="1" fontId="0" fillId="2" borderId="4" xfId="0" applyNumberFormat="1" applyFill="1" applyBorder="1" applyAlignment="1"/>
    <xf numFmtId="1" fontId="0" fillId="2" borderId="6" xfId="0" applyNumberFormat="1" applyFill="1" applyBorder="1" applyAlignment="1"/>
    <xf numFmtId="165" fontId="0" fillId="0" borderId="0" xfId="0" applyNumberFormat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0" fontId="0" fillId="0" borderId="7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4" xfId="0" applyBorder="1"/>
    <xf numFmtId="0" fontId="0" fillId="0" borderId="17" xfId="0" applyBorder="1"/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9" borderId="20" xfId="0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1" fillId="8" borderId="19" xfId="0" applyFont="1" applyFill="1" applyBorder="1"/>
    <xf numFmtId="0" fontId="1" fillId="8" borderId="13" xfId="0" applyFont="1" applyFill="1" applyBorder="1" applyAlignment="1">
      <alignment horizontal="center"/>
    </xf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1" fillId="8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0" fillId="4" borderId="0" xfId="0" applyFill="1" applyBorder="1"/>
    <xf numFmtId="0" fontId="0" fillId="3" borderId="0" xfId="0" applyFill="1" applyBorder="1"/>
    <xf numFmtId="0" fontId="0" fillId="3" borderId="0" xfId="0" quotePrefix="1" applyFill="1" applyBorder="1"/>
    <xf numFmtId="0" fontId="0" fillId="0" borderId="0" xfId="0" applyFill="1" applyBorder="1"/>
    <xf numFmtId="22" fontId="0" fillId="0" borderId="0" xfId="0" applyNumberFormat="1" applyFill="1" applyBorder="1"/>
    <xf numFmtId="0" fontId="0" fillId="0" borderId="0" xfId="0" quotePrefix="1" applyFill="1" applyBorder="1"/>
    <xf numFmtId="14" fontId="0" fillId="0" borderId="0" xfId="0" applyNumberFormat="1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24" xfId="0" applyFill="1" applyBorder="1"/>
    <xf numFmtId="0" fontId="0" fillId="2" borderId="23" xfId="0" applyFill="1" applyBorder="1"/>
    <xf numFmtId="0" fontId="4" fillId="2" borderId="0" xfId="0" applyFont="1" applyFill="1" applyBorder="1"/>
    <xf numFmtId="0" fontId="0" fillId="2" borderId="17" xfId="0" applyFill="1" applyBorder="1"/>
    <xf numFmtId="0" fontId="0" fillId="2" borderId="18" xfId="0" applyFill="1" applyBorder="1"/>
    <xf numFmtId="0" fontId="1" fillId="4" borderId="2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right"/>
    </xf>
    <xf numFmtId="0" fontId="1" fillId="4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4" borderId="24" xfId="0" applyFill="1" applyBorder="1"/>
    <xf numFmtId="0" fontId="0" fillId="3" borderId="23" xfId="0" applyFill="1" applyBorder="1"/>
    <xf numFmtId="0" fontId="0" fillId="0" borderId="0" xfId="0" applyFill="1" applyBorder="1" applyAlignment="1">
      <alignment horizontal="center"/>
    </xf>
    <xf numFmtId="0" fontId="1" fillId="8" borderId="17" xfId="0" applyFont="1" applyFill="1" applyBorder="1" applyAlignment="1">
      <alignment horizontal="center"/>
    </xf>
    <xf numFmtId="0" fontId="0" fillId="0" borderId="23" xfId="0" applyBorder="1"/>
    <xf numFmtId="0" fontId="1" fillId="10" borderId="13" xfId="0" applyFont="1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165" fontId="0" fillId="4" borderId="0" xfId="0" applyNumberFormat="1" applyFill="1" applyBorder="1" applyProtection="1">
      <protection locked="0"/>
    </xf>
    <xf numFmtId="0" fontId="0" fillId="0" borderId="17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8" xfId="0" applyBorder="1" applyAlignment="1">
      <alignment horizontal="center"/>
    </xf>
    <xf numFmtId="165" fontId="0" fillId="0" borderId="16" xfId="0" applyNumberFormat="1" applyBorder="1" applyProtection="1">
      <protection locked="0"/>
    </xf>
    <xf numFmtId="165" fontId="0" fillId="0" borderId="23" xfId="0" applyNumberFormat="1" applyBorder="1" applyProtection="1">
      <protection locked="0"/>
    </xf>
    <xf numFmtId="165" fontId="0" fillId="0" borderId="18" xfId="0" applyNumberFormat="1" applyBorder="1" applyProtection="1">
      <protection locked="0"/>
    </xf>
    <xf numFmtId="0" fontId="0" fillId="4" borderId="17" xfId="0" applyFill="1" applyBorder="1"/>
    <xf numFmtId="165" fontId="0" fillId="4" borderId="7" xfId="0" applyNumberFormat="1" applyFill="1" applyBorder="1" applyProtection="1">
      <protection locked="0"/>
    </xf>
    <xf numFmtId="0" fontId="0" fillId="4" borderId="7" xfId="0" applyFill="1" applyBorder="1"/>
    <xf numFmtId="0" fontId="0" fillId="3" borderId="7" xfId="0" applyFill="1" applyBorder="1"/>
    <xf numFmtId="0" fontId="0" fillId="3" borderId="7" xfId="0" quotePrefix="1" applyFill="1" applyBorder="1"/>
    <xf numFmtId="0" fontId="0" fillId="2" borderId="29" xfId="0" applyFill="1" applyBorder="1"/>
    <xf numFmtId="0" fontId="0" fillId="2" borderId="30" xfId="0" applyFill="1" applyBorder="1"/>
    <xf numFmtId="0" fontId="0" fillId="2" borderId="29" xfId="0" applyFill="1" applyBorder="1" applyAlignment="1"/>
    <xf numFmtId="0" fontId="0" fillId="2" borderId="32" xfId="0" applyFill="1" applyBorder="1" applyAlignment="1"/>
    <xf numFmtId="164" fontId="0" fillId="2" borderId="31" xfId="0" applyNumberFormat="1" applyFill="1" applyBorder="1" applyAlignment="1"/>
    <xf numFmtId="0" fontId="0" fillId="2" borderId="33" xfId="0" applyFill="1" applyBorder="1" applyAlignment="1"/>
    <xf numFmtId="0" fontId="0" fillId="2" borderId="4" xfId="0" applyFill="1" applyBorder="1" applyAlignment="1"/>
    <xf numFmtId="0" fontId="0" fillId="2" borderId="34" xfId="0" applyFill="1" applyBorder="1"/>
    <xf numFmtId="0" fontId="0" fillId="2" borderId="35" xfId="0" applyFill="1" applyBorder="1"/>
    <xf numFmtId="0" fontId="1" fillId="3" borderId="23" xfId="0" applyFont="1" applyFill="1" applyBorder="1" applyAlignment="1">
      <alignment horizontal="center"/>
    </xf>
    <xf numFmtId="2" fontId="0" fillId="2" borderId="4" xfId="0" applyNumberFormat="1" applyFill="1" applyBorder="1"/>
    <xf numFmtId="0" fontId="0" fillId="2" borderId="36" xfId="0" applyFill="1" applyBorder="1"/>
    <xf numFmtId="166" fontId="0" fillId="2" borderId="0" xfId="1" applyNumberFormat="1" applyFont="1" applyFill="1" applyBorder="1"/>
    <xf numFmtId="0" fontId="0" fillId="2" borderId="31" xfId="0" applyFill="1" applyBorder="1"/>
    <xf numFmtId="0" fontId="0" fillId="2" borderId="32" xfId="0" applyFill="1" applyBorder="1"/>
    <xf numFmtId="0" fontId="0" fillId="3" borderId="18" xfId="0" applyFill="1" applyBorder="1"/>
    <xf numFmtId="2" fontId="0" fillId="2" borderId="6" xfId="0" applyNumberFormat="1" applyFill="1" applyBorder="1"/>
    <xf numFmtId="10" fontId="0" fillId="2" borderId="6" xfId="1" applyNumberFormat="1" applyFont="1" applyFill="1" applyBorder="1"/>
    <xf numFmtId="2" fontId="0" fillId="2" borderId="31" xfId="0" applyNumberFormat="1" applyFill="1" applyBorder="1" applyAlignment="1"/>
    <xf numFmtId="0" fontId="5" fillId="2" borderId="0" xfId="0" applyFont="1" applyFill="1" applyBorder="1"/>
    <xf numFmtId="0" fontId="0" fillId="3" borderId="37" xfId="0" applyFill="1" applyBorder="1"/>
    <xf numFmtId="0" fontId="1" fillId="10" borderId="14" xfId="0" applyFont="1" applyFill="1" applyBorder="1" applyAlignment="1">
      <alignment horizontal="center"/>
    </xf>
    <xf numFmtId="0" fontId="1" fillId="10" borderId="15" xfId="0" applyFont="1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1" fillId="10" borderId="21" xfId="0" applyFont="1" applyFill="1" applyBorder="1" applyAlignment="1">
      <alignment horizontal="center" vertical="center"/>
    </xf>
    <xf numFmtId="0" fontId="1" fillId="10" borderId="22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/>
    </xf>
    <xf numFmtId="0" fontId="1" fillId="8" borderId="20" xfId="0" applyFont="1" applyFill="1" applyBorder="1" applyAlignment="1">
      <alignment horizontal="center"/>
    </xf>
    <xf numFmtId="0" fontId="1" fillId="9" borderId="15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9" borderId="21" xfId="0" applyFont="1" applyFill="1" applyBorder="1" applyAlignment="1">
      <alignment horizontal="center" vertical="center"/>
    </xf>
    <xf numFmtId="0" fontId="1" fillId="9" borderId="22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7779"/>
  <sheetViews>
    <sheetView workbookViewId="0"/>
  </sheetViews>
  <sheetFormatPr defaultRowHeight="15" x14ac:dyDescent="0.25"/>
  <cols>
    <col min="1" max="1" width="10.42578125" bestFit="1" customWidth="1"/>
    <col min="2" max="2" width="12.42578125" bestFit="1" customWidth="1"/>
    <col min="3" max="3" width="15.5703125" bestFit="1" customWidth="1"/>
    <col min="4" max="4" width="11.140625" bestFit="1" customWidth="1"/>
  </cols>
  <sheetData>
    <row r="1" spans="1:3" x14ac:dyDescent="0.25">
      <c r="A1" s="3"/>
      <c r="B1" s="3" t="s">
        <v>33</v>
      </c>
      <c r="C1" s="3" t="s">
        <v>57</v>
      </c>
    </row>
    <row r="2" spans="1:3" x14ac:dyDescent="0.25">
      <c r="A2" s="3" t="s">
        <v>0</v>
      </c>
      <c r="B2" s="3" t="s">
        <v>56</v>
      </c>
      <c r="C2" s="3" t="s">
        <v>56</v>
      </c>
    </row>
    <row r="3" spans="1:3" x14ac:dyDescent="0.25">
      <c r="A3" s="17">
        <v>41730</v>
      </c>
      <c r="B3" s="18">
        <v>106.25</v>
      </c>
      <c r="C3">
        <v>124.4</v>
      </c>
    </row>
    <row r="4" spans="1:3" x14ac:dyDescent="0.25">
      <c r="A4" s="17">
        <v>41731</v>
      </c>
      <c r="B4" s="18">
        <v>106.35</v>
      </c>
      <c r="C4">
        <v>122.45</v>
      </c>
    </row>
    <row r="5" spans="1:3" x14ac:dyDescent="0.25">
      <c r="A5" s="17">
        <v>41732</v>
      </c>
      <c r="B5" s="18">
        <v>108.4</v>
      </c>
      <c r="C5">
        <v>123</v>
      </c>
    </row>
    <row r="6" spans="1:3" x14ac:dyDescent="0.25">
      <c r="A6" s="17">
        <v>41733</v>
      </c>
      <c r="B6" s="18">
        <v>109.6</v>
      </c>
      <c r="C6">
        <v>124.2</v>
      </c>
    </row>
    <row r="7" spans="1:3" x14ac:dyDescent="0.25">
      <c r="A7" s="17">
        <v>41736</v>
      </c>
      <c r="B7" s="18">
        <v>108</v>
      </c>
      <c r="C7">
        <v>123.35</v>
      </c>
    </row>
    <row r="8" spans="1:3" x14ac:dyDescent="0.25">
      <c r="A8" s="17">
        <v>41737</v>
      </c>
      <c r="B8" s="18">
        <v>108.9</v>
      </c>
      <c r="C8">
        <v>124.5</v>
      </c>
    </row>
    <row r="9" spans="1:3" x14ac:dyDescent="0.25">
      <c r="A9" s="17">
        <v>41738</v>
      </c>
      <c r="B9" s="18">
        <v>108.6</v>
      </c>
      <c r="C9">
        <v>124.8</v>
      </c>
    </row>
    <row r="10" spans="1:3" x14ac:dyDescent="0.25">
      <c r="A10" s="17">
        <v>41739</v>
      </c>
      <c r="B10" s="18">
        <v>110.8</v>
      </c>
      <c r="C10">
        <v>125.75</v>
      </c>
    </row>
    <row r="11" spans="1:3" x14ac:dyDescent="0.25">
      <c r="A11" s="17">
        <v>41740</v>
      </c>
      <c r="B11" s="18">
        <v>112.8</v>
      </c>
      <c r="C11">
        <v>127.75</v>
      </c>
    </row>
    <row r="12" spans="1:3" x14ac:dyDescent="0.25">
      <c r="A12" s="17">
        <v>41743</v>
      </c>
      <c r="B12" s="18">
        <v>112.05</v>
      </c>
      <c r="C12">
        <v>125.75</v>
      </c>
    </row>
    <row r="13" spans="1:3" x14ac:dyDescent="0.25">
      <c r="A13" s="17">
        <v>41744</v>
      </c>
      <c r="B13" s="18">
        <v>111.95</v>
      </c>
      <c r="C13">
        <v>127.4</v>
      </c>
    </row>
    <row r="14" spans="1:3" x14ac:dyDescent="0.25">
      <c r="A14" s="17">
        <v>41745</v>
      </c>
      <c r="B14" s="18">
        <v>110.2</v>
      </c>
      <c r="C14">
        <v>126.7</v>
      </c>
    </row>
    <row r="15" spans="1:3" x14ac:dyDescent="0.25">
      <c r="A15" s="17">
        <v>41746</v>
      </c>
      <c r="B15" s="18">
        <v>111.35</v>
      </c>
      <c r="C15">
        <v>128.35</v>
      </c>
    </row>
    <row r="16" spans="1:3" x14ac:dyDescent="0.25">
      <c r="A16" s="17">
        <v>41750</v>
      </c>
      <c r="B16" s="18">
        <v>111</v>
      </c>
      <c r="C16">
        <v>128.80000000000001</v>
      </c>
    </row>
    <row r="17" spans="1:3" x14ac:dyDescent="0.25">
      <c r="A17" s="17">
        <v>41751</v>
      </c>
      <c r="B17" s="18">
        <v>111.25</v>
      </c>
      <c r="C17">
        <v>129.5</v>
      </c>
    </row>
    <row r="18" spans="1:3" x14ac:dyDescent="0.25">
      <c r="A18" s="17">
        <v>41752</v>
      </c>
      <c r="B18" s="18">
        <v>113.3</v>
      </c>
      <c r="C18">
        <v>131</v>
      </c>
    </row>
    <row r="19" spans="1:3" x14ac:dyDescent="0.25">
      <c r="A19" s="17">
        <v>41754</v>
      </c>
      <c r="B19" s="18">
        <v>112.55</v>
      </c>
      <c r="C19">
        <v>130.85</v>
      </c>
    </row>
    <row r="20" spans="1:3" x14ac:dyDescent="0.25">
      <c r="A20" s="17">
        <v>41757</v>
      </c>
      <c r="B20" s="18">
        <v>113.85</v>
      </c>
      <c r="C20">
        <v>132.85</v>
      </c>
    </row>
    <row r="21" spans="1:3" x14ac:dyDescent="0.25">
      <c r="A21" s="17">
        <v>41758</v>
      </c>
      <c r="B21" s="18">
        <v>111.95</v>
      </c>
      <c r="C21">
        <v>130.1</v>
      </c>
    </row>
    <row r="22" spans="1:3" x14ac:dyDescent="0.25">
      <c r="A22" s="17">
        <v>41759</v>
      </c>
      <c r="B22" s="18">
        <v>109.8</v>
      </c>
      <c r="C22">
        <v>128.44999999999999</v>
      </c>
    </row>
    <row r="23" spans="1:3" x14ac:dyDescent="0.25">
      <c r="A23" s="17">
        <v>41760</v>
      </c>
      <c r="B23" s="18">
        <v>108.85</v>
      </c>
      <c r="C23">
        <v>128.05000000000001</v>
      </c>
    </row>
    <row r="24" spans="1:3" x14ac:dyDescent="0.25">
      <c r="A24" s="17">
        <v>41761</v>
      </c>
      <c r="B24" s="18">
        <v>107.7</v>
      </c>
      <c r="C24">
        <v>126.9</v>
      </c>
    </row>
    <row r="25" spans="1:3" x14ac:dyDescent="0.25">
      <c r="A25" s="17">
        <v>41764</v>
      </c>
      <c r="B25" s="18">
        <v>107.55</v>
      </c>
      <c r="C25">
        <v>127.2</v>
      </c>
    </row>
    <row r="26" spans="1:3" x14ac:dyDescent="0.25">
      <c r="A26" s="17">
        <v>41765</v>
      </c>
      <c r="B26" s="18">
        <v>107.7</v>
      </c>
      <c r="C26">
        <v>127.1</v>
      </c>
    </row>
    <row r="27" spans="1:3" x14ac:dyDescent="0.25">
      <c r="A27" s="17">
        <v>41766</v>
      </c>
      <c r="B27" s="18">
        <v>107</v>
      </c>
      <c r="C27">
        <v>127.25</v>
      </c>
    </row>
    <row r="28" spans="1:3" x14ac:dyDescent="0.25">
      <c r="A28" s="17">
        <v>41767</v>
      </c>
      <c r="B28" s="18">
        <v>105.9</v>
      </c>
      <c r="C28">
        <v>125.8</v>
      </c>
    </row>
    <row r="29" spans="1:3" x14ac:dyDescent="0.25">
      <c r="A29" s="17">
        <v>41768</v>
      </c>
      <c r="B29" s="18">
        <v>106</v>
      </c>
      <c r="C29">
        <v>126.55</v>
      </c>
    </row>
    <row r="30" spans="1:3" x14ac:dyDescent="0.25">
      <c r="A30" s="17">
        <v>41771</v>
      </c>
      <c r="B30" s="18">
        <v>105.35</v>
      </c>
      <c r="C30">
        <v>125.7</v>
      </c>
    </row>
    <row r="31" spans="1:3" x14ac:dyDescent="0.25">
      <c r="A31" s="17">
        <v>41772</v>
      </c>
      <c r="B31" s="18">
        <v>106.2</v>
      </c>
      <c r="C31">
        <v>127.6</v>
      </c>
    </row>
    <row r="32" spans="1:3" x14ac:dyDescent="0.25">
      <c r="A32" s="17">
        <v>41773</v>
      </c>
      <c r="B32" s="18">
        <v>105.65</v>
      </c>
      <c r="C32">
        <v>126.55</v>
      </c>
    </row>
    <row r="33" spans="1:3" x14ac:dyDescent="0.25">
      <c r="A33" s="17">
        <v>41774</v>
      </c>
      <c r="B33" s="18">
        <v>107.05</v>
      </c>
      <c r="C33">
        <v>128.65</v>
      </c>
    </row>
    <row r="34" spans="1:3" x14ac:dyDescent="0.25">
      <c r="A34" s="17">
        <v>41775</v>
      </c>
      <c r="B34" s="18">
        <v>105.15</v>
      </c>
      <c r="C34">
        <v>126.4</v>
      </c>
    </row>
    <row r="35" spans="1:3" x14ac:dyDescent="0.25">
      <c r="A35" s="17">
        <v>41778</v>
      </c>
      <c r="B35" s="18">
        <v>103.5</v>
      </c>
      <c r="C35">
        <v>125.8</v>
      </c>
    </row>
    <row r="36" spans="1:3" x14ac:dyDescent="0.25">
      <c r="A36" s="17">
        <v>41779</v>
      </c>
      <c r="B36" s="18">
        <v>103.45</v>
      </c>
      <c r="C36">
        <v>126.05</v>
      </c>
    </row>
    <row r="37" spans="1:3" x14ac:dyDescent="0.25">
      <c r="A37" s="17">
        <v>41780</v>
      </c>
      <c r="B37" s="18">
        <v>103.5</v>
      </c>
      <c r="C37">
        <v>125.45</v>
      </c>
    </row>
    <row r="38" spans="1:3" x14ac:dyDescent="0.25">
      <c r="A38" s="17">
        <v>41781</v>
      </c>
      <c r="B38" s="18">
        <v>103.55</v>
      </c>
      <c r="C38">
        <v>124.9</v>
      </c>
    </row>
    <row r="39" spans="1:3" x14ac:dyDescent="0.25">
      <c r="A39" s="17">
        <v>41782</v>
      </c>
      <c r="B39" s="18">
        <v>104.25</v>
      </c>
      <c r="C39">
        <v>124.7</v>
      </c>
    </row>
    <row r="40" spans="1:3" x14ac:dyDescent="0.25">
      <c r="A40" s="17">
        <v>41785</v>
      </c>
      <c r="B40" s="18">
        <v>105.65</v>
      </c>
      <c r="C40">
        <v>125.5</v>
      </c>
    </row>
    <row r="41" spans="1:3" x14ac:dyDescent="0.25">
      <c r="A41" s="17">
        <v>41786</v>
      </c>
      <c r="B41" s="18">
        <v>106.15</v>
      </c>
      <c r="C41">
        <v>126.4</v>
      </c>
    </row>
    <row r="42" spans="1:3" x14ac:dyDescent="0.25">
      <c r="A42" s="17">
        <v>41787</v>
      </c>
      <c r="B42" s="18">
        <v>106.45</v>
      </c>
      <c r="C42">
        <v>126.15</v>
      </c>
    </row>
    <row r="43" spans="1:3" x14ac:dyDescent="0.25">
      <c r="A43" s="17">
        <v>41788</v>
      </c>
      <c r="B43" s="18">
        <v>107.55</v>
      </c>
      <c r="C43">
        <v>125.65</v>
      </c>
    </row>
    <row r="44" spans="1:3" x14ac:dyDescent="0.25">
      <c r="A44" s="17">
        <v>41789</v>
      </c>
      <c r="B44" s="18">
        <v>107.65</v>
      </c>
      <c r="C44">
        <v>124.5</v>
      </c>
    </row>
    <row r="45" spans="1:3" x14ac:dyDescent="0.25">
      <c r="A45" s="17">
        <v>41792</v>
      </c>
      <c r="B45" s="18">
        <v>108.05</v>
      </c>
      <c r="C45">
        <v>123.75</v>
      </c>
    </row>
    <row r="46" spans="1:3" x14ac:dyDescent="0.25">
      <c r="A46" s="17">
        <v>41793</v>
      </c>
      <c r="B46" s="18">
        <v>109</v>
      </c>
      <c r="C46">
        <v>125.55</v>
      </c>
    </row>
    <row r="47" spans="1:3" x14ac:dyDescent="0.25">
      <c r="A47" s="17">
        <v>41794</v>
      </c>
      <c r="B47" s="18">
        <v>109.3</v>
      </c>
      <c r="C47">
        <v>126.4</v>
      </c>
    </row>
    <row r="48" spans="1:3" x14ac:dyDescent="0.25">
      <c r="A48" s="17">
        <v>41795</v>
      </c>
      <c r="B48" s="18">
        <v>108.4</v>
      </c>
      <c r="C48">
        <v>124.5</v>
      </c>
    </row>
    <row r="49" spans="1:3" x14ac:dyDescent="0.25">
      <c r="A49" s="17">
        <v>41796</v>
      </c>
      <c r="B49" s="18">
        <v>108.85</v>
      </c>
      <c r="C49">
        <v>124</v>
      </c>
    </row>
    <row r="50" spans="1:3" x14ac:dyDescent="0.25">
      <c r="A50" s="17">
        <v>41799</v>
      </c>
      <c r="B50" s="18">
        <v>109.8</v>
      </c>
      <c r="C50">
        <v>124</v>
      </c>
    </row>
    <row r="51" spans="1:3" x14ac:dyDescent="0.25">
      <c r="A51" s="17">
        <v>41800</v>
      </c>
      <c r="B51" s="18">
        <v>112.7</v>
      </c>
      <c r="C51">
        <v>126.45</v>
      </c>
    </row>
    <row r="52" spans="1:3" x14ac:dyDescent="0.25">
      <c r="A52" s="17">
        <v>41801</v>
      </c>
      <c r="B52" s="18">
        <v>111</v>
      </c>
      <c r="C52">
        <v>126.15</v>
      </c>
    </row>
    <row r="53" spans="1:3" x14ac:dyDescent="0.25">
      <c r="A53" s="17">
        <v>41802</v>
      </c>
      <c r="B53" s="18">
        <v>109.3</v>
      </c>
      <c r="C53">
        <v>124.7</v>
      </c>
    </row>
    <row r="54" spans="1:3" x14ac:dyDescent="0.25">
      <c r="A54" s="17">
        <v>41803</v>
      </c>
      <c r="B54" s="18">
        <v>107.35</v>
      </c>
      <c r="C54">
        <v>122</v>
      </c>
    </row>
    <row r="55" spans="1:3" x14ac:dyDescent="0.25">
      <c r="A55" s="17">
        <v>41806</v>
      </c>
      <c r="B55" s="18">
        <v>108.65</v>
      </c>
      <c r="C55">
        <v>124.05</v>
      </c>
    </row>
    <row r="56" spans="1:3" x14ac:dyDescent="0.25">
      <c r="A56" s="17">
        <v>41807</v>
      </c>
      <c r="B56" s="18">
        <v>109.65</v>
      </c>
      <c r="C56">
        <v>125.65</v>
      </c>
    </row>
    <row r="57" spans="1:3" x14ac:dyDescent="0.25">
      <c r="A57" s="17">
        <v>41808</v>
      </c>
      <c r="B57" s="18">
        <v>109.75</v>
      </c>
      <c r="C57">
        <v>126.95</v>
      </c>
    </row>
    <row r="58" spans="1:3" x14ac:dyDescent="0.25">
      <c r="A58" s="17">
        <v>41809</v>
      </c>
      <c r="B58" s="18">
        <v>110.75</v>
      </c>
      <c r="C58">
        <v>126.35</v>
      </c>
    </row>
    <row r="59" spans="1:3" x14ac:dyDescent="0.25">
      <c r="A59" s="17">
        <v>41810</v>
      </c>
      <c r="B59" s="18">
        <v>111.85</v>
      </c>
      <c r="C59">
        <v>127.4</v>
      </c>
    </row>
    <row r="60" spans="1:3" x14ac:dyDescent="0.25">
      <c r="A60" s="17">
        <v>41813</v>
      </c>
      <c r="B60" s="18">
        <v>111.6</v>
      </c>
      <c r="C60">
        <v>127.2</v>
      </c>
    </row>
    <row r="61" spans="1:3" x14ac:dyDescent="0.25">
      <c r="A61" s="17">
        <v>41814</v>
      </c>
      <c r="B61" s="18">
        <v>111.45</v>
      </c>
      <c r="C61">
        <v>129.5</v>
      </c>
    </row>
    <row r="62" spans="1:3" x14ac:dyDescent="0.25">
      <c r="A62" s="17">
        <v>41815</v>
      </c>
      <c r="B62" s="18">
        <v>112.15</v>
      </c>
      <c r="C62">
        <v>129.80000000000001</v>
      </c>
    </row>
    <row r="63" spans="1:3" x14ac:dyDescent="0.25">
      <c r="A63" s="17">
        <v>41816</v>
      </c>
      <c r="B63" s="18">
        <v>112.45</v>
      </c>
      <c r="C63">
        <v>128.75</v>
      </c>
    </row>
    <row r="64" spans="1:3" x14ac:dyDescent="0.25">
      <c r="A64" s="17">
        <v>41817</v>
      </c>
      <c r="B64" s="18">
        <v>112.05</v>
      </c>
      <c r="C64">
        <v>129.15</v>
      </c>
    </row>
    <row r="65" spans="1:3" x14ac:dyDescent="0.25">
      <c r="A65" s="17">
        <v>41820</v>
      </c>
      <c r="B65" s="18">
        <v>112.35</v>
      </c>
      <c r="C65">
        <v>129.44999999999999</v>
      </c>
    </row>
    <row r="66" spans="1:3" x14ac:dyDescent="0.25">
      <c r="A66" s="17">
        <v>41821</v>
      </c>
      <c r="B66" s="18">
        <v>112.75</v>
      </c>
      <c r="C66">
        <v>130.05000000000001</v>
      </c>
    </row>
    <row r="67" spans="1:3" x14ac:dyDescent="0.25">
      <c r="A67" s="17">
        <v>41822</v>
      </c>
      <c r="B67" s="18">
        <v>112.25</v>
      </c>
      <c r="C67">
        <v>128.80000000000001</v>
      </c>
    </row>
    <row r="68" spans="1:3" x14ac:dyDescent="0.25">
      <c r="A68" s="17">
        <v>41823</v>
      </c>
      <c r="B68" s="18">
        <v>114.15</v>
      </c>
      <c r="C68">
        <v>131.35</v>
      </c>
    </row>
    <row r="69" spans="1:3" x14ac:dyDescent="0.25">
      <c r="A69" s="17">
        <v>41824</v>
      </c>
      <c r="B69" s="18">
        <v>114.4</v>
      </c>
      <c r="C69">
        <v>130.15</v>
      </c>
    </row>
    <row r="70" spans="1:3" x14ac:dyDescent="0.25">
      <c r="A70" s="17">
        <v>41827</v>
      </c>
      <c r="B70" s="18">
        <v>114.15</v>
      </c>
      <c r="C70">
        <v>129.80000000000001</v>
      </c>
    </row>
    <row r="71" spans="1:3" x14ac:dyDescent="0.25">
      <c r="A71" s="17">
        <v>41828</v>
      </c>
      <c r="B71" s="18">
        <v>114.45</v>
      </c>
      <c r="C71">
        <v>130.75</v>
      </c>
    </row>
    <row r="72" spans="1:3" x14ac:dyDescent="0.25">
      <c r="A72" s="17">
        <v>41829</v>
      </c>
      <c r="B72" s="18">
        <v>115.3</v>
      </c>
      <c r="C72">
        <v>131.69999999999999</v>
      </c>
    </row>
    <row r="73" spans="1:3" x14ac:dyDescent="0.25">
      <c r="A73" s="17">
        <v>41830</v>
      </c>
      <c r="B73" s="18">
        <v>114.65</v>
      </c>
      <c r="C73">
        <v>129.94999999999999</v>
      </c>
    </row>
    <row r="74" spans="1:3" x14ac:dyDescent="0.25">
      <c r="A74" s="17">
        <v>41831</v>
      </c>
      <c r="B74" s="18">
        <v>114.9</v>
      </c>
      <c r="C74">
        <v>131.65</v>
      </c>
    </row>
    <row r="75" spans="1:3" x14ac:dyDescent="0.25">
      <c r="A75" s="17">
        <v>41834</v>
      </c>
      <c r="B75" s="18">
        <v>115.8</v>
      </c>
      <c r="C75">
        <v>132.1</v>
      </c>
    </row>
    <row r="76" spans="1:3" x14ac:dyDescent="0.25">
      <c r="A76" s="17">
        <v>41835</v>
      </c>
      <c r="B76" s="18">
        <v>115.95</v>
      </c>
      <c r="C76">
        <v>131.94999999999999</v>
      </c>
    </row>
    <row r="77" spans="1:3" x14ac:dyDescent="0.25">
      <c r="A77" s="17">
        <v>41836</v>
      </c>
      <c r="B77" s="18">
        <v>117.4</v>
      </c>
      <c r="C77">
        <v>132.15</v>
      </c>
    </row>
    <row r="78" spans="1:3" x14ac:dyDescent="0.25">
      <c r="A78" s="17">
        <v>41837</v>
      </c>
      <c r="B78" s="18">
        <v>117.95</v>
      </c>
      <c r="C78">
        <v>130.75</v>
      </c>
    </row>
    <row r="79" spans="1:3" x14ac:dyDescent="0.25">
      <c r="A79" s="17">
        <v>41838</v>
      </c>
      <c r="B79" s="18">
        <v>119.65</v>
      </c>
      <c r="C79">
        <v>131.69999999999999</v>
      </c>
    </row>
    <row r="80" spans="1:3" x14ac:dyDescent="0.25">
      <c r="A80" s="17">
        <v>41841</v>
      </c>
      <c r="B80" s="18">
        <v>118.7</v>
      </c>
      <c r="C80">
        <v>131.15</v>
      </c>
    </row>
    <row r="81" spans="1:3" x14ac:dyDescent="0.25">
      <c r="A81" s="17">
        <v>41842</v>
      </c>
      <c r="B81" s="18">
        <v>121.35</v>
      </c>
      <c r="C81">
        <v>132.69999999999999</v>
      </c>
    </row>
    <row r="82" spans="1:3" x14ac:dyDescent="0.25">
      <c r="A82" s="17">
        <v>41843</v>
      </c>
      <c r="B82" s="18">
        <v>122.3</v>
      </c>
      <c r="C82">
        <v>132.80000000000001</v>
      </c>
    </row>
    <row r="83" spans="1:3" x14ac:dyDescent="0.25">
      <c r="A83" s="17">
        <v>41844</v>
      </c>
      <c r="B83" s="18">
        <v>119.9</v>
      </c>
      <c r="C83">
        <v>131.35</v>
      </c>
    </row>
    <row r="84" spans="1:3" x14ac:dyDescent="0.25">
      <c r="A84" s="17">
        <v>41845</v>
      </c>
      <c r="B84" s="18">
        <v>121</v>
      </c>
      <c r="C84">
        <v>133.85</v>
      </c>
    </row>
    <row r="85" spans="1:3" x14ac:dyDescent="0.25">
      <c r="A85" s="17">
        <v>41848</v>
      </c>
      <c r="B85" s="18">
        <v>119.6</v>
      </c>
      <c r="C85">
        <v>135.94999999999999</v>
      </c>
    </row>
    <row r="86" spans="1:3" x14ac:dyDescent="0.25">
      <c r="A86" s="17">
        <v>41849</v>
      </c>
      <c r="B86" s="18">
        <v>120.45</v>
      </c>
      <c r="C86">
        <v>137.4</v>
      </c>
    </row>
    <row r="87" spans="1:3" x14ac:dyDescent="0.25">
      <c r="A87" s="17">
        <v>41850</v>
      </c>
      <c r="B87" s="18">
        <v>118.7</v>
      </c>
      <c r="C87">
        <v>133.94999999999999</v>
      </c>
    </row>
    <row r="88" spans="1:3" x14ac:dyDescent="0.25">
      <c r="A88" s="17">
        <v>41851</v>
      </c>
      <c r="B88" s="18">
        <v>122.25</v>
      </c>
      <c r="C88">
        <v>136.94999999999999</v>
      </c>
    </row>
    <row r="89" spans="1:3" x14ac:dyDescent="0.25">
      <c r="A89" s="17">
        <v>41852</v>
      </c>
      <c r="B89" s="18">
        <v>121.45</v>
      </c>
      <c r="C89">
        <v>135.30000000000001</v>
      </c>
    </row>
    <row r="90" spans="1:3" x14ac:dyDescent="0.25">
      <c r="A90" s="17">
        <v>41855</v>
      </c>
      <c r="B90" s="18">
        <v>121.2</v>
      </c>
      <c r="C90">
        <v>136.25</v>
      </c>
    </row>
    <row r="91" spans="1:3" x14ac:dyDescent="0.25">
      <c r="A91" s="17">
        <v>41856</v>
      </c>
      <c r="B91" s="18">
        <v>123.85</v>
      </c>
      <c r="C91">
        <v>138.75</v>
      </c>
    </row>
    <row r="92" spans="1:3" x14ac:dyDescent="0.25">
      <c r="A92" s="17">
        <v>41857</v>
      </c>
      <c r="B92" s="18">
        <v>122.85</v>
      </c>
      <c r="C92">
        <v>136.6</v>
      </c>
    </row>
    <row r="93" spans="1:3" x14ac:dyDescent="0.25">
      <c r="A93" s="17">
        <v>41858</v>
      </c>
      <c r="B93" s="18">
        <v>123.9</v>
      </c>
      <c r="C93">
        <v>137.5</v>
      </c>
    </row>
    <row r="94" spans="1:3" x14ac:dyDescent="0.25">
      <c r="A94" s="17">
        <v>41859</v>
      </c>
      <c r="B94" s="18">
        <v>124.2</v>
      </c>
      <c r="C94">
        <v>139.25</v>
      </c>
    </row>
    <row r="95" spans="1:3" x14ac:dyDescent="0.25">
      <c r="A95" s="17">
        <v>41862</v>
      </c>
      <c r="B95" s="18">
        <v>123.9</v>
      </c>
      <c r="C95">
        <v>136.94999999999999</v>
      </c>
    </row>
    <row r="96" spans="1:3" x14ac:dyDescent="0.25">
      <c r="A96" s="17">
        <v>41863</v>
      </c>
      <c r="B96" s="18">
        <v>124.35</v>
      </c>
      <c r="C96">
        <v>138.1</v>
      </c>
    </row>
    <row r="97" spans="1:3" x14ac:dyDescent="0.25">
      <c r="A97" s="17">
        <v>41864</v>
      </c>
      <c r="B97" s="18">
        <v>124.95</v>
      </c>
      <c r="C97">
        <v>138.44999999999999</v>
      </c>
    </row>
    <row r="98" spans="1:3" x14ac:dyDescent="0.25">
      <c r="A98" s="17">
        <v>41865</v>
      </c>
      <c r="B98" s="18">
        <v>123.45</v>
      </c>
      <c r="C98">
        <v>134.69999999999999</v>
      </c>
    </row>
    <row r="99" spans="1:3" x14ac:dyDescent="0.25">
      <c r="A99" s="17">
        <v>41869</v>
      </c>
      <c r="B99" s="18">
        <v>121.05</v>
      </c>
      <c r="C99">
        <v>133.75</v>
      </c>
    </row>
    <row r="100" spans="1:3" x14ac:dyDescent="0.25">
      <c r="A100" s="17">
        <v>41870</v>
      </c>
      <c r="B100" s="18">
        <v>122.1</v>
      </c>
      <c r="C100">
        <v>134.19999999999999</v>
      </c>
    </row>
    <row r="101" spans="1:3" x14ac:dyDescent="0.25">
      <c r="A101" s="17">
        <v>41871</v>
      </c>
      <c r="B101" s="18">
        <v>122.95</v>
      </c>
      <c r="C101">
        <v>135.35</v>
      </c>
    </row>
    <row r="102" spans="1:3" x14ac:dyDescent="0.25">
      <c r="A102" s="17">
        <v>41872</v>
      </c>
      <c r="B102" s="18">
        <v>125.2</v>
      </c>
      <c r="C102">
        <v>136.75</v>
      </c>
    </row>
    <row r="103" spans="1:3" x14ac:dyDescent="0.25">
      <c r="A103" s="17">
        <v>41873</v>
      </c>
      <c r="B103" s="18">
        <v>124.25</v>
      </c>
      <c r="C103">
        <v>135.9</v>
      </c>
    </row>
    <row r="104" spans="1:3" x14ac:dyDescent="0.25">
      <c r="A104" s="17">
        <v>41876</v>
      </c>
      <c r="B104" s="18">
        <v>124.4</v>
      </c>
      <c r="C104">
        <v>136.15</v>
      </c>
    </row>
    <row r="105" spans="1:3" x14ac:dyDescent="0.25">
      <c r="A105" s="17">
        <v>41877</v>
      </c>
      <c r="B105" s="18">
        <v>125</v>
      </c>
      <c r="C105">
        <v>136.94999999999999</v>
      </c>
    </row>
    <row r="106" spans="1:3" x14ac:dyDescent="0.25">
      <c r="A106" s="17">
        <v>41878</v>
      </c>
      <c r="B106" s="18">
        <v>125.75</v>
      </c>
      <c r="C106">
        <v>135.69999999999999</v>
      </c>
    </row>
    <row r="107" spans="1:3" x14ac:dyDescent="0.25">
      <c r="A107" s="17">
        <v>41879</v>
      </c>
      <c r="B107" s="18">
        <v>125.4</v>
      </c>
      <c r="C107">
        <v>136.6</v>
      </c>
    </row>
    <row r="108" spans="1:3" x14ac:dyDescent="0.25">
      <c r="A108" s="17">
        <v>41880</v>
      </c>
      <c r="B108" s="18">
        <v>126.2</v>
      </c>
      <c r="C108">
        <v>136.30000000000001</v>
      </c>
    </row>
    <row r="109" spans="1:3" x14ac:dyDescent="0.25">
      <c r="A109" s="17">
        <v>41883</v>
      </c>
      <c r="B109" s="18">
        <v>126.7</v>
      </c>
      <c r="C109">
        <v>135.85</v>
      </c>
    </row>
    <row r="110" spans="1:3" x14ac:dyDescent="0.25">
      <c r="A110" s="17">
        <v>41884</v>
      </c>
      <c r="B110" s="18">
        <v>126.7</v>
      </c>
      <c r="C110">
        <v>135</v>
      </c>
    </row>
    <row r="111" spans="1:3" x14ac:dyDescent="0.25">
      <c r="A111" s="17">
        <v>41885</v>
      </c>
      <c r="B111" s="18">
        <v>127.35</v>
      </c>
      <c r="C111">
        <v>135.55000000000001</v>
      </c>
    </row>
    <row r="112" spans="1:3" x14ac:dyDescent="0.25">
      <c r="A112" s="17">
        <v>41886</v>
      </c>
      <c r="B112" s="18">
        <v>125.2</v>
      </c>
      <c r="C112">
        <v>133.4</v>
      </c>
    </row>
    <row r="113" spans="1:3" x14ac:dyDescent="0.25">
      <c r="A113" s="17">
        <v>41887</v>
      </c>
      <c r="B113" s="18">
        <v>126.75</v>
      </c>
      <c r="C113">
        <v>134.6</v>
      </c>
    </row>
    <row r="114" spans="1:3" x14ac:dyDescent="0.25">
      <c r="A114" s="17">
        <v>41890</v>
      </c>
      <c r="B114" s="18">
        <v>125.65</v>
      </c>
      <c r="C114">
        <v>132.94999999999999</v>
      </c>
    </row>
    <row r="115" spans="1:3" x14ac:dyDescent="0.25">
      <c r="A115" s="17">
        <v>41891</v>
      </c>
      <c r="B115" s="18">
        <v>126.1</v>
      </c>
      <c r="C115">
        <v>132.69999999999999</v>
      </c>
    </row>
    <row r="116" spans="1:3" x14ac:dyDescent="0.25">
      <c r="A116" s="17">
        <v>41892</v>
      </c>
      <c r="B116" s="18">
        <v>124.95</v>
      </c>
      <c r="C116">
        <v>129.85</v>
      </c>
    </row>
    <row r="117" spans="1:3" x14ac:dyDescent="0.25">
      <c r="A117" s="17">
        <v>41893</v>
      </c>
      <c r="B117" s="18">
        <v>124.5</v>
      </c>
      <c r="C117">
        <v>129.15</v>
      </c>
    </row>
    <row r="118" spans="1:3" x14ac:dyDescent="0.25">
      <c r="A118" s="17">
        <v>41894</v>
      </c>
      <c r="B118" s="18">
        <v>122.9</v>
      </c>
      <c r="C118">
        <v>128.94999999999999</v>
      </c>
    </row>
    <row r="119" spans="1:3" x14ac:dyDescent="0.25">
      <c r="A119" s="17">
        <v>41897</v>
      </c>
      <c r="B119" s="18">
        <v>123</v>
      </c>
      <c r="C119">
        <v>129.6</v>
      </c>
    </row>
    <row r="120" spans="1:3" x14ac:dyDescent="0.25">
      <c r="A120" s="17">
        <v>41898</v>
      </c>
      <c r="B120" s="18">
        <v>120.55</v>
      </c>
      <c r="C120">
        <v>128.1</v>
      </c>
    </row>
    <row r="121" spans="1:3" x14ac:dyDescent="0.25">
      <c r="A121" s="17">
        <v>41899</v>
      </c>
      <c r="B121" s="18">
        <v>122.6</v>
      </c>
      <c r="C121">
        <v>129.94999999999999</v>
      </c>
    </row>
    <row r="122" spans="1:3" x14ac:dyDescent="0.25">
      <c r="A122" s="17">
        <v>41900</v>
      </c>
      <c r="B122" s="18">
        <v>120.2</v>
      </c>
      <c r="C122">
        <v>127.95</v>
      </c>
    </row>
    <row r="123" spans="1:3" x14ac:dyDescent="0.25">
      <c r="A123" s="17">
        <v>41901</v>
      </c>
      <c r="B123" s="18">
        <v>119.1</v>
      </c>
      <c r="C123">
        <v>125.8</v>
      </c>
    </row>
    <row r="124" spans="1:3" x14ac:dyDescent="0.25">
      <c r="A124" s="17">
        <v>41904</v>
      </c>
      <c r="B124" s="18">
        <v>118.9</v>
      </c>
      <c r="C124">
        <v>126.7</v>
      </c>
    </row>
    <row r="125" spans="1:3" x14ac:dyDescent="0.25">
      <c r="A125" s="17">
        <v>41905</v>
      </c>
      <c r="B125" s="18">
        <v>119.15</v>
      </c>
      <c r="C125">
        <v>126.4</v>
      </c>
    </row>
    <row r="126" spans="1:3" x14ac:dyDescent="0.25">
      <c r="A126" s="17">
        <v>41906</v>
      </c>
      <c r="B126" s="18">
        <v>118.2</v>
      </c>
      <c r="C126">
        <v>125.8</v>
      </c>
    </row>
    <row r="127" spans="1:3" x14ac:dyDescent="0.25">
      <c r="A127" s="17">
        <v>41907</v>
      </c>
      <c r="B127" s="18">
        <v>118.6</v>
      </c>
      <c r="C127">
        <v>126.95</v>
      </c>
    </row>
    <row r="128" spans="1:3" x14ac:dyDescent="0.25">
      <c r="A128" s="17">
        <v>41908</v>
      </c>
      <c r="B128" s="18">
        <v>118.4</v>
      </c>
      <c r="C128">
        <v>126.7</v>
      </c>
    </row>
    <row r="129" spans="1:3" x14ac:dyDescent="0.25">
      <c r="A129" s="17">
        <v>41911</v>
      </c>
      <c r="B129" s="18">
        <v>117.95</v>
      </c>
      <c r="C129">
        <v>126.8</v>
      </c>
    </row>
    <row r="130" spans="1:3" x14ac:dyDescent="0.25">
      <c r="A130" s="17">
        <v>41912</v>
      </c>
      <c r="B130" s="18">
        <v>120.45</v>
      </c>
      <c r="C130">
        <v>130.19999999999999</v>
      </c>
    </row>
    <row r="131" spans="1:3" x14ac:dyDescent="0.25">
      <c r="A131" s="17">
        <v>41913</v>
      </c>
      <c r="B131" s="18">
        <v>120.15</v>
      </c>
      <c r="C131">
        <v>129.55000000000001</v>
      </c>
    </row>
    <row r="132" spans="1:3" x14ac:dyDescent="0.25">
      <c r="A132" s="17">
        <v>41915</v>
      </c>
      <c r="B132" s="18">
        <v>118.35</v>
      </c>
      <c r="C132">
        <v>130.05000000000001</v>
      </c>
    </row>
    <row r="133" spans="1:3" x14ac:dyDescent="0.25">
      <c r="A133" s="17">
        <v>41918</v>
      </c>
      <c r="B133" s="18">
        <v>117.6</v>
      </c>
      <c r="C133">
        <v>128.75</v>
      </c>
    </row>
    <row r="134" spans="1:3" x14ac:dyDescent="0.25">
      <c r="A134" s="17">
        <v>41919</v>
      </c>
      <c r="B134" s="18">
        <v>117.7</v>
      </c>
      <c r="C134">
        <v>129.55000000000001</v>
      </c>
    </row>
    <row r="135" spans="1:3" x14ac:dyDescent="0.25">
      <c r="A135" s="17">
        <v>41920</v>
      </c>
      <c r="B135" s="18">
        <v>119.25</v>
      </c>
      <c r="C135">
        <v>128.55000000000001</v>
      </c>
    </row>
    <row r="136" spans="1:3" x14ac:dyDescent="0.25">
      <c r="A136" s="17">
        <v>41921</v>
      </c>
      <c r="B136" s="18">
        <v>118.35</v>
      </c>
      <c r="C136">
        <v>127.8</v>
      </c>
    </row>
    <row r="137" spans="1:3" x14ac:dyDescent="0.25">
      <c r="A137" s="17">
        <v>41922</v>
      </c>
      <c r="B137" s="18">
        <v>117.7</v>
      </c>
      <c r="C137">
        <v>127</v>
      </c>
    </row>
    <row r="138" spans="1:3" x14ac:dyDescent="0.25">
      <c r="A138" s="17">
        <v>41925</v>
      </c>
      <c r="B138" s="18">
        <v>117.6</v>
      </c>
      <c r="C138">
        <v>126.5</v>
      </c>
    </row>
    <row r="139" spans="1:3" x14ac:dyDescent="0.25">
      <c r="A139" s="17">
        <v>41926</v>
      </c>
      <c r="B139" s="18">
        <v>117.65</v>
      </c>
      <c r="C139">
        <v>126.05</v>
      </c>
    </row>
    <row r="140" spans="1:3" x14ac:dyDescent="0.25">
      <c r="A140" s="17">
        <v>41928</v>
      </c>
      <c r="B140" s="18">
        <v>118.75</v>
      </c>
      <c r="C140">
        <v>126.25</v>
      </c>
    </row>
    <row r="141" spans="1:3" x14ac:dyDescent="0.25">
      <c r="A141" s="17">
        <v>41929</v>
      </c>
      <c r="B141" s="18">
        <v>117.85</v>
      </c>
      <c r="C141">
        <v>122.4</v>
      </c>
    </row>
    <row r="142" spans="1:3" x14ac:dyDescent="0.25">
      <c r="A142" s="17">
        <v>41932</v>
      </c>
      <c r="B142" s="18">
        <v>120.2</v>
      </c>
      <c r="C142">
        <v>124.2</v>
      </c>
    </row>
    <row r="143" spans="1:3" x14ac:dyDescent="0.25">
      <c r="A143" s="17">
        <v>41933</v>
      </c>
      <c r="B143" s="18">
        <v>120.5</v>
      </c>
      <c r="C143">
        <v>122.9</v>
      </c>
    </row>
    <row r="144" spans="1:3" x14ac:dyDescent="0.25">
      <c r="A144" s="17">
        <v>41934</v>
      </c>
      <c r="B144" s="18">
        <v>121.5</v>
      </c>
      <c r="C144">
        <v>124.05</v>
      </c>
    </row>
    <row r="145" spans="1:3" x14ac:dyDescent="0.25">
      <c r="A145" s="17">
        <v>41935</v>
      </c>
      <c r="B145" s="18">
        <v>122.95</v>
      </c>
      <c r="C145">
        <v>124.1</v>
      </c>
    </row>
    <row r="146" spans="1:3" x14ac:dyDescent="0.25">
      <c r="A146" s="17">
        <v>41936</v>
      </c>
      <c r="B146" s="18">
        <v>122.25</v>
      </c>
      <c r="C146">
        <v>123.85</v>
      </c>
    </row>
    <row r="147" spans="1:3" x14ac:dyDescent="0.25">
      <c r="A147" s="17">
        <v>41939</v>
      </c>
      <c r="B147" s="18">
        <v>119.95</v>
      </c>
      <c r="C147">
        <v>121.4</v>
      </c>
    </row>
    <row r="148" spans="1:3" x14ac:dyDescent="0.25">
      <c r="A148" s="17">
        <v>41940</v>
      </c>
      <c r="B148" s="18">
        <v>121.4</v>
      </c>
      <c r="C148">
        <v>123.35</v>
      </c>
    </row>
    <row r="149" spans="1:3" x14ac:dyDescent="0.25">
      <c r="A149" s="17">
        <v>41941</v>
      </c>
      <c r="B149" s="18">
        <v>122.4</v>
      </c>
      <c r="C149">
        <v>124.1</v>
      </c>
    </row>
    <row r="150" spans="1:3" x14ac:dyDescent="0.25">
      <c r="A150" s="17">
        <v>41942</v>
      </c>
      <c r="B150" s="18">
        <v>124.7</v>
      </c>
      <c r="C150">
        <v>124.45</v>
      </c>
    </row>
    <row r="151" spans="1:3" x14ac:dyDescent="0.25">
      <c r="A151" s="17">
        <v>41943</v>
      </c>
      <c r="B151" s="18">
        <v>126.05</v>
      </c>
      <c r="C151">
        <v>123.85</v>
      </c>
    </row>
    <row r="152" spans="1:3" x14ac:dyDescent="0.25">
      <c r="A152" s="17">
        <v>41946</v>
      </c>
      <c r="B152" s="18">
        <v>126.85</v>
      </c>
      <c r="C152">
        <v>123.9</v>
      </c>
    </row>
    <row r="153" spans="1:3" x14ac:dyDescent="0.25">
      <c r="A153" s="17">
        <v>41947</v>
      </c>
      <c r="B153" s="18">
        <v>128.4</v>
      </c>
      <c r="C153">
        <v>125.05</v>
      </c>
    </row>
    <row r="154" spans="1:3" x14ac:dyDescent="0.25">
      <c r="A154" s="17">
        <v>41948</v>
      </c>
      <c r="B154" s="18">
        <v>126.95</v>
      </c>
      <c r="C154">
        <v>123.05</v>
      </c>
    </row>
    <row r="155" spans="1:3" x14ac:dyDescent="0.25">
      <c r="A155" s="17">
        <v>41949</v>
      </c>
      <c r="B155" s="18">
        <v>127.1</v>
      </c>
      <c r="C155">
        <v>122.45</v>
      </c>
    </row>
    <row r="156" spans="1:3" x14ac:dyDescent="0.25">
      <c r="A156" s="17">
        <v>41950</v>
      </c>
      <c r="B156" s="18">
        <v>128.30000000000001</v>
      </c>
      <c r="C156">
        <v>124.1</v>
      </c>
    </row>
    <row r="157" spans="1:3" x14ac:dyDescent="0.25">
      <c r="A157" s="17">
        <v>41953</v>
      </c>
      <c r="B157" s="18">
        <v>127</v>
      </c>
      <c r="C157">
        <v>124.8</v>
      </c>
    </row>
    <row r="158" spans="1:3" x14ac:dyDescent="0.25">
      <c r="A158" s="17">
        <v>41954</v>
      </c>
      <c r="B158" s="18">
        <v>126.05</v>
      </c>
      <c r="C158">
        <v>125.65</v>
      </c>
    </row>
    <row r="159" spans="1:3" x14ac:dyDescent="0.25">
      <c r="A159" s="17">
        <v>41955</v>
      </c>
      <c r="B159" s="18">
        <v>126.8</v>
      </c>
      <c r="C159">
        <v>125.8</v>
      </c>
    </row>
    <row r="160" spans="1:3" x14ac:dyDescent="0.25">
      <c r="A160" s="17">
        <v>41956</v>
      </c>
      <c r="B160" s="18">
        <v>127.5</v>
      </c>
      <c r="C160">
        <v>125.75</v>
      </c>
    </row>
    <row r="161" spans="1:3" x14ac:dyDescent="0.25">
      <c r="A161" s="17">
        <v>41957</v>
      </c>
      <c r="B161" s="18">
        <v>126.1</v>
      </c>
      <c r="C161">
        <v>124.15</v>
      </c>
    </row>
    <row r="162" spans="1:3" x14ac:dyDescent="0.25">
      <c r="A162" s="17">
        <v>41960</v>
      </c>
      <c r="B162" s="18">
        <v>125.85</v>
      </c>
      <c r="C162">
        <v>126</v>
      </c>
    </row>
    <row r="163" spans="1:3" x14ac:dyDescent="0.25">
      <c r="A163" s="17">
        <v>41961</v>
      </c>
      <c r="B163" s="18">
        <v>126.3</v>
      </c>
      <c r="C163">
        <v>126.05</v>
      </c>
    </row>
    <row r="164" spans="1:3" x14ac:dyDescent="0.25">
      <c r="A164" s="17">
        <v>41962</v>
      </c>
      <c r="B164" s="18">
        <v>124.95</v>
      </c>
      <c r="C164">
        <v>124.7</v>
      </c>
    </row>
    <row r="165" spans="1:3" x14ac:dyDescent="0.25">
      <c r="A165" s="17">
        <v>41963</v>
      </c>
      <c r="B165" s="18">
        <v>126.15</v>
      </c>
      <c r="C165">
        <v>126.1</v>
      </c>
    </row>
    <row r="166" spans="1:3" x14ac:dyDescent="0.25">
      <c r="A166" s="17">
        <v>41964</v>
      </c>
      <c r="B166" s="18">
        <v>126.55</v>
      </c>
      <c r="C166">
        <v>125.95</v>
      </c>
    </row>
    <row r="167" spans="1:3" x14ac:dyDescent="0.25">
      <c r="A167" s="17">
        <v>41967</v>
      </c>
      <c r="B167" s="18">
        <v>127.15</v>
      </c>
      <c r="C167">
        <v>126.1</v>
      </c>
    </row>
    <row r="168" spans="1:3" x14ac:dyDescent="0.25">
      <c r="A168" s="17">
        <v>41968</v>
      </c>
      <c r="B168" s="18">
        <v>127.85</v>
      </c>
      <c r="C168">
        <v>126.95</v>
      </c>
    </row>
    <row r="169" spans="1:3" x14ac:dyDescent="0.25">
      <c r="A169" s="17">
        <v>41969</v>
      </c>
      <c r="B169" s="18">
        <v>128.9</v>
      </c>
      <c r="C169">
        <v>126.55</v>
      </c>
    </row>
    <row r="170" spans="1:3" x14ac:dyDescent="0.25">
      <c r="A170" s="17">
        <v>41970</v>
      </c>
      <c r="B170" s="18">
        <v>129.30000000000001</v>
      </c>
      <c r="C170">
        <v>127.4</v>
      </c>
    </row>
    <row r="171" spans="1:3" x14ac:dyDescent="0.25">
      <c r="A171" s="17">
        <v>41971</v>
      </c>
      <c r="B171" s="18">
        <v>127.25</v>
      </c>
      <c r="C171">
        <v>127.6</v>
      </c>
    </row>
    <row r="172" spans="1:3" x14ac:dyDescent="0.25">
      <c r="A172" s="17">
        <v>41974</v>
      </c>
      <c r="B172" s="18">
        <v>125.85</v>
      </c>
      <c r="C172">
        <v>127.05</v>
      </c>
    </row>
    <row r="173" spans="1:3" x14ac:dyDescent="0.25">
      <c r="A173" s="17">
        <v>41975</v>
      </c>
      <c r="B173" s="18">
        <v>126</v>
      </c>
      <c r="C173">
        <v>128.05000000000001</v>
      </c>
    </row>
    <row r="174" spans="1:3" x14ac:dyDescent="0.25">
      <c r="A174" s="17">
        <v>41976</v>
      </c>
      <c r="B174" s="18">
        <v>122</v>
      </c>
      <c r="C174">
        <v>125.95</v>
      </c>
    </row>
    <row r="175" spans="1:3" x14ac:dyDescent="0.25">
      <c r="A175" s="17">
        <v>41977</v>
      </c>
      <c r="B175" s="18">
        <v>121.65</v>
      </c>
      <c r="C175">
        <v>125.45</v>
      </c>
    </row>
    <row r="176" spans="1:3" x14ac:dyDescent="0.25">
      <c r="A176" s="17">
        <v>41978</v>
      </c>
      <c r="B176" s="18">
        <v>122.95</v>
      </c>
      <c r="C176">
        <v>126.25</v>
      </c>
    </row>
    <row r="177" spans="1:3" x14ac:dyDescent="0.25">
      <c r="A177" s="17">
        <v>41981</v>
      </c>
      <c r="B177" s="18">
        <v>122.4</v>
      </c>
      <c r="C177">
        <v>126.2</v>
      </c>
    </row>
    <row r="178" spans="1:3" x14ac:dyDescent="0.25">
      <c r="A178" s="17">
        <v>41982</v>
      </c>
      <c r="B178" s="18">
        <v>120.85</v>
      </c>
      <c r="C178">
        <v>125.95</v>
      </c>
    </row>
    <row r="179" spans="1:3" x14ac:dyDescent="0.25">
      <c r="A179" s="17">
        <v>41983</v>
      </c>
      <c r="B179" s="18">
        <v>121.6</v>
      </c>
      <c r="C179">
        <v>125.5</v>
      </c>
    </row>
    <row r="180" spans="1:3" x14ac:dyDescent="0.25">
      <c r="A180" s="17">
        <v>41984</v>
      </c>
      <c r="B180" s="18">
        <v>121.35</v>
      </c>
      <c r="C180">
        <v>125.25</v>
      </c>
    </row>
    <row r="181" spans="1:3" x14ac:dyDescent="0.25">
      <c r="A181" s="17">
        <v>41985</v>
      </c>
      <c r="B181" s="18">
        <v>120.85</v>
      </c>
      <c r="C181">
        <v>123.95</v>
      </c>
    </row>
    <row r="182" spans="1:3" x14ac:dyDescent="0.25">
      <c r="A182" s="17">
        <v>41988</v>
      </c>
      <c r="B182" s="18">
        <v>120.65</v>
      </c>
      <c r="C182">
        <v>124.5</v>
      </c>
    </row>
    <row r="183" spans="1:3" x14ac:dyDescent="0.25">
      <c r="A183" s="17">
        <v>41989</v>
      </c>
      <c r="B183" s="18">
        <v>121.65</v>
      </c>
      <c r="C183">
        <v>124.7</v>
      </c>
    </row>
    <row r="184" spans="1:3" x14ac:dyDescent="0.25">
      <c r="A184" s="17">
        <v>41990</v>
      </c>
      <c r="B184" s="18">
        <v>120.8</v>
      </c>
      <c r="C184">
        <v>122.05</v>
      </c>
    </row>
    <row r="185" spans="1:3" x14ac:dyDescent="0.25">
      <c r="A185" s="17">
        <v>41991</v>
      </c>
      <c r="B185" s="18">
        <v>120.7</v>
      </c>
      <c r="C185">
        <v>118.95</v>
      </c>
    </row>
    <row r="186" spans="1:3" x14ac:dyDescent="0.25">
      <c r="A186" s="17">
        <v>41992</v>
      </c>
      <c r="B186" s="18">
        <v>119.25</v>
      </c>
      <c r="C186">
        <v>116.45</v>
      </c>
    </row>
    <row r="187" spans="1:3" x14ac:dyDescent="0.25">
      <c r="A187" s="17">
        <v>41995</v>
      </c>
      <c r="B187" s="18">
        <v>119.8</v>
      </c>
      <c r="C187">
        <v>119.25</v>
      </c>
    </row>
    <row r="188" spans="1:3" x14ac:dyDescent="0.25">
      <c r="A188" s="17">
        <v>41996</v>
      </c>
      <c r="B188" s="18">
        <v>118.15</v>
      </c>
      <c r="C188">
        <v>118.05</v>
      </c>
    </row>
    <row r="189" spans="1:3" x14ac:dyDescent="0.25">
      <c r="A189" s="17">
        <v>41997</v>
      </c>
      <c r="B189" s="18">
        <v>117.5</v>
      </c>
      <c r="C189">
        <v>117.6</v>
      </c>
    </row>
    <row r="190" spans="1:3" x14ac:dyDescent="0.25">
      <c r="A190" s="17">
        <v>41999</v>
      </c>
      <c r="B190" s="18">
        <v>117.25</v>
      </c>
      <c r="C190">
        <v>118.1</v>
      </c>
    </row>
    <row r="191" spans="1:3" x14ac:dyDescent="0.25">
      <c r="A191" s="17">
        <v>42002</v>
      </c>
      <c r="B191" s="18">
        <v>117</v>
      </c>
      <c r="C191">
        <v>117.6</v>
      </c>
    </row>
    <row r="192" spans="1:3" x14ac:dyDescent="0.25">
      <c r="A192" s="17">
        <v>42003</v>
      </c>
      <c r="B192" s="18">
        <v>117.25</v>
      </c>
      <c r="C192">
        <v>115.4</v>
      </c>
    </row>
    <row r="193" spans="1:3" x14ac:dyDescent="0.25">
      <c r="A193" s="17">
        <v>42004</v>
      </c>
      <c r="B193" s="18">
        <v>117.35</v>
      </c>
      <c r="C193">
        <v>119.85</v>
      </c>
    </row>
    <row r="194" spans="1:3" x14ac:dyDescent="0.25">
      <c r="A194" s="17">
        <v>42005</v>
      </c>
      <c r="B194" s="18">
        <v>116.85</v>
      </c>
      <c r="C194">
        <v>117.7</v>
      </c>
    </row>
    <row r="195" spans="1:3" x14ac:dyDescent="0.25">
      <c r="A195" s="17">
        <v>42006</v>
      </c>
      <c r="B195" s="18">
        <v>117.25</v>
      </c>
      <c r="C195">
        <v>118.05</v>
      </c>
    </row>
    <row r="196" spans="1:3" x14ac:dyDescent="0.25">
      <c r="A196" s="17">
        <v>42009</v>
      </c>
      <c r="B196" s="18">
        <v>115.7</v>
      </c>
      <c r="C196">
        <v>118.9</v>
      </c>
    </row>
    <row r="197" spans="1:3" x14ac:dyDescent="0.25">
      <c r="A197" s="17">
        <v>42010</v>
      </c>
      <c r="B197" s="18">
        <v>114.75</v>
      </c>
      <c r="C197">
        <v>117.2</v>
      </c>
    </row>
    <row r="198" spans="1:3" x14ac:dyDescent="0.25">
      <c r="A198" s="17">
        <v>42011</v>
      </c>
      <c r="B198" s="18">
        <v>112.6</v>
      </c>
      <c r="C198">
        <v>117.2</v>
      </c>
    </row>
    <row r="199" spans="1:3" x14ac:dyDescent="0.25">
      <c r="A199" s="17">
        <v>42012</v>
      </c>
      <c r="B199" s="18">
        <v>112.65</v>
      </c>
      <c r="C199">
        <v>116.45</v>
      </c>
    </row>
    <row r="200" spans="1:3" x14ac:dyDescent="0.25">
      <c r="A200" s="17">
        <v>42013</v>
      </c>
      <c r="B200" s="18">
        <v>113.85</v>
      </c>
      <c r="C200">
        <v>115.75</v>
      </c>
    </row>
    <row r="201" spans="1:3" x14ac:dyDescent="0.25">
      <c r="A201" s="17">
        <v>42016</v>
      </c>
      <c r="B201" s="18">
        <v>112.25</v>
      </c>
      <c r="C201">
        <v>115.55</v>
      </c>
    </row>
    <row r="202" spans="1:3" x14ac:dyDescent="0.25">
      <c r="A202" s="17">
        <v>42017</v>
      </c>
      <c r="B202" s="18">
        <v>112</v>
      </c>
      <c r="C202">
        <v>115.4</v>
      </c>
    </row>
    <row r="203" spans="1:3" x14ac:dyDescent="0.25">
      <c r="A203" s="17">
        <v>42018</v>
      </c>
      <c r="B203" s="18">
        <v>110.85</v>
      </c>
      <c r="C203">
        <v>112.75</v>
      </c>
    </row>
    <row r="204" spans="1:3" x14ac:dyDescent="0.25">
      <c r="A204" s="17">
        <v>42019</v>
      </c>
      <c r="B204" s="18">
        <v>110.2</v>
      </c>
      <c r="C204">
        <v>108.8</v>
      </c>
    </row>
    <row r="205" spans="1:3" x14ac:dyDescent="0.25">
      <c r="A205" s="17">
        <v>42020</v>
      </c>
      <c r="B205" s="18">
        <v>110.3</v>
      </c>
      <c r="C205">
        <v>109.1</v>
      </c>
    </row>
    <row r="206" spans="1:3" x14ac:dyDescent="0.25">
      <c r="A206" s="17">
        <v>42023</v>
      </c>
      <c r="B206" s="18">
        <v>113.3</v>
      </c>
      <c r="C206">
        <v>113.8</v>
      </c>
    </row>
    <row r="207" spans="1:3" x14ac:dyDescent="0.25">
      <c r="A207" s="17">
        <v>42024</v>
      </c>
      <c r="B207" s="18">
        <v>111.85</v>
      </c>
      <c r="C207">
        <v>114.05</v>
      </c>
    </row>
    <row r="208" spans="1:3" x14ac:dyDescent="0.25">
      <c r="A208" s="17">
        <v>42025</v>
      </c>
      <c r="B208" s="18">
        <v>114.1</v>
      </c>
      <c r="C208">
        <v>117.4</v>
      </c>
    </row>
    <row r="209" spans="1:3" x14ac:dyDescent="0.25">
      <c r="A209" s="17">
        <v>42026</v>
      </c>
      <c r="B209" s="18">
        <v>115.65</v>
      </c>
      <c r="C209">
        <v>117.2</v>
      </c>
    </row>
    <row r="210" spans="1:3" x14ac:dyDescent="0.25">
      <c r="A210" s="17">
        <v>42027</v>
      </c>
      <c r="B210" s="18">
        <v>114.4</v>
      </c>
      <c r="C210">
        <v>115.05</v>
      </c>
    </row>
    <row r="211" spans="1:3" x14ac:dyDescent="0.25">
      <c r="A211" s="17">
        <v>42031</v>
      </c>
      <c r="B211" s="18">
        <v>112.3</v>
      </c>
      <c r="C211">
        <v>112.25</v>
      </c>
    </row>
    <row r="212" spans="1:3" x14ac:dyDescent="0.25">
      <c r="A212" s="17">
        <v>42032</v>
      </c>
      <c r="B212" s="18">
        <v>114.05</v>
      </c>
      <c r="C212">
        <v>114.1</v>
      </c>
    </row>
    <row r="213" spans="1:3" x14ac:dyDescent="0.25">
      <c r="A213" s="17">
        <v>42033</v>
      </c>
      <c r="B213" s="18">
        <v>112.8</v>
      </c>
      <c r="C213">
        <v>114.55</v>
      </c>
    </row>
    <row r="214" spans="1:3" x14ac:dyDescent="0.25">
      <c r="A214" s="17">
        <v>42034</v>
      </c>
      <c r="B214" s="18">
        <v>112.45</v>
      </c>
      <c r="C214">
        <v>115.3</v>
      </c>
    </row>
    <row r="215" spans="1:3" x14ac:dyDescent="0.25">
      <c r="A215" s="17">
        <v>42037</v>
      </c>
      <c r="B215" s="18">
        <v>115.35</v>
      </c>
      <c r="C215">
        <v>115.55</v>
      </c>
    </row>
    <row r="216" spans="1:3" x14ac:dyDescent="0.25">
      <c r="A216" s="17">
        <v>42038</v>
      </c>
      <c r="B216" s="18">
        <v>115.2</v>
      </c>
      <c r="C216">
        <v>114.05</v>
      </c>
    </row>
    <row r="217" spans="1:3" x14ac:dyDescent="0.25">
      <c r="A217" s="17">
        <v>42039</v>
      </c>
      <c r="B217" s="18">
        <v>116.2</v>
      </c>
      <c r="C217">
        <v>114.4</v>
      </c>
    </row>
    <row r="218" spans="1:3" x14ac:dyDescent="0.25">
      <c r="A218" s="17">
        <v>42040</v>
      </c>
      <c r="B218" s="18">
        <v>115.6</v>
      </c>
      <c r="C218">
        <v>115.3</v>
      </c>
    </row>
    <row r="219" spans="1:3" x14ac:dyDescent="0.25">
      <c r="A219" s="17">
        <v>42041</v>
      </c>
      <c r="B219" s="18">
        <v>116</v>
      </c>
      <c r="C219">
        <v>114.15</v>
      </c>
    </row>
    <row r="220" spans="1:3" x14ac:dyDescent="0.25">
      <c r="A220" s="17">
        <v>42044</v>
      </c>
      <c r="B220" s="18">
        <v>115.85</v>
      </c>
      <c r="C220">
        <v>114.85</v>
      </c>
    </row>
    <row r="221" spans="1:3" x14ac:dyDescent="0.25">
      <c r="A221" s="17">
        <v>42045</v>
      </c>
      <c r="B221" s="18">
        <v>115.85</v>
      </c>
      <c r="C221">
        <v>114.9</v>
      </c>
    </row>
    <row r="222" spans="1:3" x14ac:dyDescent="0.25">
      <c r="A222" s="17">
        <v>42046</v>
      </c>
      <c r="B222" s="18">
        <v>114.1</v>
      </c>
      <c r="C222">
        <v>114.3</v>
      </c>
    </row>
    <row r="223" spans="1:3" x14ac:dyDescent="0.25">
      <c r="A223" s="17">
        <v>42047</v>
      </c>
      <c r="B223" s="18">
        <v>113.15</v>
      </c>
      <c r="C223">
        <v>112.25</v>
      </c>
    </row>
    <row r="224" spans="1:3" x14ac:dyDescent="0.25">
      <c r="A224" s="17">
        <v>42048</v>
      </c>
      <c r="B224" s="18">
        <v>114</v>
      </c>
      <c r="C224">
        <v>113.7</v>
      </c>
    </row>
    <row r="225" spans="1:3" x14ac:dyDescent="0.25">
      <c r="A225" s="17">
        <v>42051</v>
      </c>
      <c r="B225" s="18">
        <v>113.95</v>
      </c>
      <c r="C225">
        <v>114.25</v>
      </c>
    </row>
    <row r="226" spans="1:3" x14ac:dyDescent="0.25">
      <c r="A226" s="17">
        <v>42052</v>
      </c>
      <c r="B226" s="18">
        <v>112.8</v>
      </c>
      <c r="C226">
        <v>113.8</v>
      </c>
    </row>
    <row r="227" spans="1:3" x14ac:dyDescent="0.25">
      <c r="A227" s="17">
        <v>42053</v>
      </c>
      <c r="B227" s="18">
        <v>112.55</v>
      </c>
      <c r="C227">
        <v>111.05</v>
      </c>
    </row>
    <row r="228" spans="1:3" x14ac:dyDescent="0.25">
      <c r="A228" s="17">
        <v>42054</v>
      </c>
      <c r="B228" s="18">
        <v>112.85</v>
      </c>
      <c r="C228">
        <v>111.85</v>
      </c>
    </row>
    <row r="229" spans="1:3" x14ac:dyDescent="0.25">
      <c r="A229" s="17">
        <v>42055</v>
      </c>
      <c r="B229" s="18">
        <v>112.25</v>
      </c>
      <c r="C229">
        <v>111</v>
      </c>
    </row>
    <row r="230" spans="1:3" x14ac:dyDescent="0.25">
      <c r="A230" s="17">
        <v>42058</v>
      </c>
      <c r="B230" s="18">
        <v>111.35</v>
      </c>
      <c r="C230">
        <v>109.05</v>
      </c>
    </row>
    <row r="231" spans="1:3" x14ac:dyDescent="0.25">
      <c r="A231" s="17">
        <v>42059</v>
      </c>
      <c r="B231" s="18">
        <v>110.75</v>
      </c>
      <c r="C231">
        <v>109.05</v>
      </c>
    </row>
    <row r="232" spans="1:3" x14ac:dyDescent="0.25">
      <c r="A232" s="17">
        <v>42060</v>
      </c>
      <c r="B232" s="18">
        <v>111.5</v>
      </c>
      <c r="C232">
        <v>109.2</v>
      </c>
    </row>
    <row r="233" spans="1:3" x14ac:dyDescent="0.25">
      <c r="A233" s="17">
        <v>42061</v>
      </c>
      <c r="B233" s="18">
        <v>110.75</v>
      </c>
      <c r="C233">
        <v>107.55</v>
      </c>
    </row>
    <row r="234" spans="1:3" x14ac:dyDescent="0.25">
      <c r="A234" s="17">
        <v>42062</v>
      </c>
      <c r="B234" s="18">
        <v>111.85</v>
      </c>
      <c r="C234">
        <v>109.35</v>
      </c>
    </row>
    <row r="235" spans="1:3" x14ac:dyDescent="0.25">
      <c r="A235" s="17">
        <v>42065</v>
      </c>
      <c r="B235" s="18">
        <v>112.4</v>
      </c>
      <c r="C235">
        <v>107.7</v>
      </c>
    </row>
    <row r="236" spans="1:3" x14ac:dyDescent="0.25">
      <c r="A236" s="17">
        <v>42066</v>
      </c>
      <c r="B236" s="18">
        <v>111.8</v>
      </c>
      <c r="C236">
        <v>108.6</v>
      </c>
    </row>
    <row r="237" spans="1:3" x14ac:dyDescent="0.25">
      <c r="A237" s="17">
        <v>42067</v>
      </c>
      <c r="B237" s="18">
        <v>111.35</v>
      </c>
      <c r="C237">
        <v>108.8</v>
      </c>
    </row>
    <row r="238" spans="1:3" x14ac:dyDescent="0.25">
      <c r="A238" s="17">
        <v>42068</v>
      </c>
      <c r="B238" s="18">
        <v>112.45</v>
      </c>
      <c r="C238">
        <v>111.25</v>
      </c>
    </row>
    <row r="239" spans="1:3" x14ac:dyDescent="0.25">
      <c r="A239" s="17">
        <v>42072</v>
      </c>
      <c r="B239" s="18">
        <v>111.95</v>
      </c>
      <c r="C239">
        <v>114.55</v>
      </c>
    </row>
    <row r="240" spans="1:3" x14ac:dyDescent="0.25">
      <c r="A240" s="17">
        <v>42073</v>
      </c>
      <c r="B240" s="18">
        <v>112</v>
      </c>
      <c r="C240">
        <v>115.7</v>
      </c>
    </row>
    <row r="241" spans="1:3" x14ac:dyDescent="0.25">
      <c r="A241" s="17">
        <v>42074</v>
      </c>
      <c r="B241" s="18">
        <v>110.8</v>
      </c>
      <c r="C241">
        <v>114.6</v>
      </c>
    </row>
    <row r="242" spans="1:3" x14ac:dyDescent="0.25">
      <c r="A242" s="17">
        <v>42075</v>
      </c>
      <c r="B242" s="18">
        <v>109.8</v>
      </c>
      <c r="C242">
        <v>113.4</v>
      </c>
    </row>
    <row r="243" spans="1:3" x14ac:dyDescent="0.25">
      <c r="A243" s="17">
        <v>42076</v>
      </c>
      <c r="B243" s="18">
        <v>109.65</v>
      </c>
      <c r="C243">
        <v>114.2</v>
      </c>
    </row>
    <row r="244" spans="1:3" x14ac:dyDescent="0.25">
      <c r="A244" s="17">
        <v>42079</v>
      </c>
      <c r="B244" s="18">
        <v>111.8</v>
      </c>
      <c r="C244">
        <v>111.95</v>
      </c>
    </row>
    <row r="245" spans="1:3" x14ac:dyDescent="0.25">
      <c r="A245" s="17">
        <v>42080</v>
      </c>
      <c r="B245" s="18">
        <v>111.1</v>
      </c>
      <c r="C245">
        <v>110</v>
      </c>
    </row>
    <row r="246" spans="1:3" x14ac:dyDescent="0.25">
      <c r="A246" s="17">
        <v>42081</v>
      </c>
      <c r="B246" s="18">
        <v>112</v>
      </c>
      <c r="C246">
        <v>108.95</v>
      </c>
    </row>
    <row r="247" spans="1:3" x14ac:dyDescent="0.25">
      <c r="A247" s="17">
        <v>42082</v>
      </c>
      <c r="B247" s="18">
        <v>110.05</v>
      </c>
      <c r="C247">
        <v>106</v>
      </c>
    </row>
    <row r="248" spans="1:3" x14ac:dyDescent="0.25">
      <c r="A248" s="17">
        <v>42083</v>
      </c>
      <c r="B248" s="18">
        <v>110.95</v>
      </c>
      <c r="C248">
        <v>107.65</v>
      </c>
    </row>
    <row r="249" spans="1:3" x14ac:dyDescent="0.25">
      <c r="A249" s="17">
        <v>42086</v>
      </c>
      <c r="B249" s="18">
        <v>111.55</v>
      </c>
      <c r="C249">
        <v>111.4</v>
      </c>
    </row>
    <row r="250" spans="1:3" x14ac:dyDescent="0.25">
      <c r="A250" s="17">
        <v>42087</v>
      </c>
      <c r="B250" s="18">
        <v>111.45</v>
      </c>
      <c r="C250">
        <v>114.9</v>
      </c>
    </row>
    <row r="251" spans="1:3" x14ac:dyDescent="0.25">
      <c r="A251" s="17">
        <v>42088</v>
      </c>
      <c r="B251" s="18">
        <v>111.4</v>
      </c>
      <c r="C251">
        <v>115.55</v>
      </c>
    </row>
    <row r="252" spans="1:3" x14ac:dyDescent="0.25">
      <c r="A252" s="17">
        <v>42089</v>
      </c>
      <c r="B252" s="18">
        <v>110.85</v>
      </c>
      <c r="C252">
        <v>115.25</v>
      </c>
    </row>
    <row r="253" spans="1:3" x14ac:dyDescent="0.25">
      <c r="A253" s="17">
        <v>42090</v>
      </c>
      <c r="B253" s="18">
        <v>112.55</v>
      </c>
      <c r="C253">
        <v>115.8</v>
      </c>
    </row>
    <row r="254" spans="1:3" x14ac:dyDescent="0.25">
      <c r="A254" s="17">
        <v>42093</v>
      </c>
      <c r="B254" s="18">
        <v>111.25</v>
      </c>
      <c r="C254">
        <v>114.2</v>
      </c>
    </row>
    <row r="255" spans="1:3" x14ac:dyDescent="0.25">
      <c r="A255" s="17">
        <v>42094</v>
      </c>
      <c r="B255" s="18">
        <v>112.65</v>
      </c>
      <c r="C255">
        <v>114.8</v>
      </c>
    </row>
    <row r="256" spans="1:3" x14ac:dyDescent="0.25">
      <c r="A256" s="17">
        <v>42095</v>
      </c>
      <c r="B256" s="18">
        <v>111.9</v>
      </c>
      <c r="C256">
        <v>113.9</v>
      </c>
    </row>
    <row r="257" spans="1:3" x14ac:dyDescent="0.25">
      <c r="A257" s="17">
        <v>42096</v>
      </c>
      <c r="B257" s="18">
        <v>111.35</v>
      </c>
      <c r="C257">
        <v>115.7</v>
      </c>
    </row>
    <row r="258" spans="1:3" x14ac:dyDescent="0.25">
      <c r="A258" s="17">
        <v>42100</v>
      </c>
      <c r="B258" s="18">
        <v>111.15</v>
      </c>
      <c r="C258">
        <v>117</v>
      </c>
    </row>
    <row r="259" spans="1:3" x14ac:dyDescent="0.25">
      <c r="A259" s="17">
        <v>42101</v>
      </c>
      <c r="B259" s="18">
        <v>111.1</v>
      </c>
      <c r="C259">
        <v>117.2</v>
      </c>
    </row>
    <row r="260" spans="1:3" x14ac:dyDescent="0.25">
      <c r="A260" s="17">
        <v>42102</v>
      </c>
      <c r="B260" s="18">
        <v>111.45</v>
      </c>
      <c r="C260">
        <v>118.75</v>
      </c>
    </row>
    <row r="261" spans="1:3" x14ac:dyDescent="0.25">
      <c r="A261" s="17">
        <v>42103</v>
      </c>
      <c r="B261" s="18">
        <v>110.45</v>
      </c>
      <c r="C261">
        <v>120</v>
      </c>
    </row>
    <row r="262" spans="1:3" x14ac:dyDescent="0.25">
      <c r="A262" s="17">
        <v>42104</v>
      </c>
      <c r="B262" s="18">
        <v>109.9</v>
      </c>
      <c r="C262">
        <v>122.6</v>
      </c>
    </row>
    <row r="263" spans="1:3" x14ac:dyDescent="0.25">
      <c r="A263" s="17">
        <v>42107</v>
      </c>
      <c r="B263" s="18">
        <v>110.1</v>
      </c>
      <c r="C263">
        <v>124.5</v>
      </c>
    </row>
    <row r="264" spans="1:3" x14ac:dyDescent="0.25">
      <c r="A264" s="17">
        <v>42108</v>
      </c>
      <c r="B264" s="18">
        <v>110.6</v>
      </c>
      <c r="C264">
        <v>123.35</v>
      </c>
    </row>
    <row r="265" spans="1:3" x14ac:dyDescent="0.25">
      <c r="A265" s="17">
        <v>42109</v>
      </c>
      <c r="B265" s="18">
        <v>111.65</v>
      </c>
      <c r="C265">
        <v>123.7</v>
      </c>
    </row>
    <row r="266" spans="1:3" x14ac:dyDescent="0.25">
      <c r="A266" s="17">
        <v>42110</v>
      </c>
      <c r="B266" s="18">
        <v>113.95</v>
      </c>
      <c r="C266">
        <v>124.75</v>
      </c>
    </row>
    <row r="267" spans="1:3" x14ac:dyDescent="0.25">
      <c r="A267" s="17">
        <v>42111</v>
      </c>
      <c r="B267" s="18">
        <v>114.2</v>
      </c>
      <c r="C267">
        <v>127.5</v>
      </c>
    </row>
    <row r="268" spans="1:3" x14ac:dyDescent="0.25">
      <c r="A268" s="17">
        <v>42114</v>
      </c>
      <c r="B268" s="18">
        <v>114.35</v>
      </c>
      <c r="C268">
        <v>127.15</v>
      </c>
    </row>
    <row r="269" spans="1:3" x14ac:dyDescent="0.25">
      <c r="A269" s="17">
        <v>42115</v>
      </c>
      <c r="B269" s="18">
        <v>114.95</v>
      </c>
      <c r="C269">
        <v>127.5</v>
      </c>
    </row>
    <row r="270" spans="1:3" x14ac:dyDescent="0.25">
      <c r="A270" s="17">
        <v>42116</v>
      </c>
      <c r="B270" s="18">
        <v>114.65</v>
      </c>
      <c r="C270">
        <v>128.25</v>
      </c>
    </row>
    <row r="271" spans="1:3" x14ac:dyDescent="0.25">
      <c r="A271" s="17">
        <v>42117</v>
      </c>
      <c r="B271" s="18">
        <v>113.75</v>
      </c>
      <c r="C271">
        <v>128.94999999999999</v>
      </c>
    </row>
    <row r="272" spans="1:3" x14ac:dyDescent="0.25">
      <c r="A272" s="17">
        <v>42118</v>
      </c>
      <c r="B272" s="18">
        <v>112.75</v>
      </c>
      <c r="C272">
        <v>128.75</v>
      </c>
    </row>
    <row r="273" spans="1:3" x14ac:dyDescent="0.25">
      <c r="A273" s="17">
        <v>42121</v>
      </c>
      <c r="B273" s="18">
        <v>116.2</v>
      </c>
      <c r="C273">
        <v>131.94999999999999</v>
      </c>
    </row>
    <row r="274" spans="1:3" x14ac:dyDescent="0.25">
      <c r="A274" s="17">
        <v>42122</v>
      </c>
      <c r="B274" s="18">
        <v>116.15</v>
      </c>
      <c r="C274">
        <v>133.5</v>
      </c>
    </row>
    <row r="275" spans="1:3" x14ac:dyDescent="0.25">
      <c r="A275" s="17">
        <v>42123</v>
      </c>
      <c r="B275" s="18">
        <v>118.2</v>
      </c>
      <c r="C275">
        <v>131.75</v>
      </c>
    </row>
    <row r="276" spans="1:3" x14ac:dyDescent="0.25">
      <c r="A276" s="17">
        <v>42124</v>
      </c>
      <c r="B276" s="18">
        <v>119.5</v>
      </c>
      <c r="C276">
        <v>133.65</v>
      </c>
    </row>
    <row r="277" spans="1:3" x14ac:dyDescent="0.25">
      <c r="A277" s="17">
        <v>42125</v>
      </c>
      <c r="B277" s="18">
        <v>122.05</v>
      </c>
      <c r="C277">
        <v>135.65</v>
      </c>
    </row>
    <row r="278" spans="1:3" x14ac:dyDescent="0.25">
      <c r="A278" s="17">
        <v>42128</v>
      </c>
      <c r="B278" s="18">
        <v>121.65</v>
      </c>
      <c r="C278">
        <v>136.05000000000001</v>
      </c>
    </row>
    <row r="279" spans="1:3" x14ac:dyDescent="0.25">
      <c r="A279" s="17">
        <v>42129</v>
      </c>
      <c r="B279" s="18">
        <v>121.25</v>
      </c>
      <c r="C279">
        <v>135.4</v>
      </c>
    </row>
    <row r="280" spans="1:3" x14ac:dyDescent="0.25">
      <c r="A280" s="17">
        <v>42130</v>
      </c>
      <c r="B280" s="18">
        <v>124.6</v>
      </c>
      <c r="C280">
        <v>137.35</v>
      </c>
    </row>
    <row r="281" spans="1:3" x14ac:dyDescent="0.25">
      <c r="A281" s="17">
        <v>42131</v>
      </c>
      <c r="B281" s="18">
        <v>121.85</v>
      </c>
      <c r="C281">
        <v>133.15</v>
      </c>
    </row>
    <row r="282" spans="1:3" x14ac:dyDescent="0.25">
      <c r="A282" s="17">
        <v>42132</v>
      </c>
      <c r="B282" s="18">
        <v>119.9</v>
      </c>
      <c r="C282">
        <v>133.35</v>
      </c>
    </row>
    <row r="283" spans="1:3" x14ac:dyDescent="0.25">
      <c r="A283" s="17">
        <v>42135</v>
      </c>
      <c r="B283" s="18">
        <v>119.5</v>
      </c>
      <c r="C283">
        <v>130.55000000000001</v>
      </c>
    </row>
    <row r="284" spans="1:3" x14ac:dyDescent="0.25">
      <c r="A284" s="17">
        <v>42136</v>
      </c>
      <c r="B284" s="18">
        <v>119.1</v>
      </c>
      <c r="C284">
        <v>128.6</v>
      </c>
    </row>
    <row r="285" spans="1:3" x14ac:dyDescent="0.25">
      <c r="A285" s="17">
        <v>42137</v>
      </c>
      <c r="B285" s="18">
        <v>120.6</v>
      </c>
      <c r="C285">
        <v>132.19999999999999</v>
      </c>
    </row>
    <row r="286" spans="1:3" x14ac:dyDescent="0.25">
      <c r="A286" s="17">
        <v>42138</v>
      </c>
      <c r="B286" s="18">
        <v>119.3</v>
      </c>
      <c r="C286">
        <v>129.25</v>
      </c>
    </row>
    <row r="287" spans="1:3" x14ac:dyDescent="0.25">
      <c r="A287" s="17">
        <v>42139</v>
      </c>
      <c r="B287" s="18">
        <v>116.95</v>
      </c>
      <c r="C287">
        <v>124.3</v>
      </c>
    </row>
    <row r="288" spans="1:3" x14ac:dyDescent="0.25">
      <c r="A288" s="17">
        <v>42142</v>
      </c>
      <c r="B288" s="18">
        <v>116.25</v>
      </c>
      <c r="C288">
        <v>125.25</v>
      </c>
    </row>
    <row r="289" spans="1:3" x14ac:dyDescent="0.25">
      <c r="A289" s="17">
        <v>42143</v>
      </c>
      <c r="B289" s="18">
        <v>114.35</v>
      </c>
      <c r="C289">
        <v>124.85</v>
      </c>
    </row>
    <row r="290" spans="1:3" x14ac:dyDescent="0.25">
      <c r="A290" s="17">
        <v>42144</v>
      </c>
      <c r="B290" s="18">
        <v>112.8</v>
      </c>
      <c r="C290">
        <v>123.6</v>
      </c>
    </row>
    <row r="291" spans="1:3" x14ac:dyDescent="0.25">
      <c r="A291" s="17">
        <v>42145</v>
      </c>
      <c r="B291" s="18">
        <v>111.85</v>
      </c>
      <c r="C291">
        <v>122.95</v>
      </c>
    </row>
    <row r="292" spans="1:3" x14ac:dyDescent="0.25">
      <c r="A292" s="17">
        <v>42146</v>
      </c>
      <c r="B292" s="18">
        <v>111</v>
      </c>
      <c r="C292">
        <v>125.2</v>
      </c>
    </row>
    <row r="293" spans="1:3" x14ac:dyDescent="0.25">
      <c r="A293" s="17">
        <v>42149</v>
      </c>
      <c r="B293" s="18">
        <v>110.3</v>
      </c>
      <c r="C293">
        <v>123.1</v>
      </c>
    </row>
    <row r="294" spans="1:3" x14ac:dyDescent="0.25">
      <c r="A294" s="17">
        <v>42150</v>
      </c>
      <c r="B294" s="18">
        <v>110.3</v>
      </c>
      <c r="C294">
        <v>122.95</v>
      </c>
    </row>
    <row r="295" spans="1:3" x14ac:dyDescent="0.25">
      <c r="A295" s="17">
        <v>42151</v>
      </c>
      <c r="B295" s="18">
        <v>110.15</v>
      </c>
      <c r="C295">
        <v>123.65</v>
      </c>
    </row>
    <row r="296" spans="1:3" x14ac:dyDescent="0.25">
      <c r="A296" s="17">
        <v>42152</v>
      </c>
      <c r="B296" s="18">
        <v>109.05</v>
      </c>
      <c r="C296">
        <v>124.2</v>
      </c>
    </row>
    <row r="297" spans="1:3" x14ac:dyDescent="0.25">
      <c r="A297" s="17">
        <v>42153</v>
      </c>
      <c r="B297" s="18">
        <v>112.5</v>
      </c>
      <c r="C297">
        <v>127.1</v>
      </c>
    </row>
    <row r="298" spans="1:3" x14ac:dyDescent="0.25">
      <c r="A298" s="17">
        <v>42156</v>
      </c>
      <c r="B298" s="18">
        <v>110.1</v>
      </c>
      <c r="C298">
        <v>124.45</v>
      </c>
    </row>
    <row r="299" spans="1:3" x14ac:dyDescent="0.25">
      <c r="A299" s="17">
        <v>42157</v>
      </c>
      <c r="B299" s="18">
        <v>111</v>
      </c>
      <c r="C299">
        <v>123.05</v>
      </c>
    </row>
    <row r="300" spans="1:3" x14ac:dyDescent="0.25">
      <c r="A300" s="17">
        <v>42158</v>
      </c>
      <c r="B300" s="18">
        <v>110.2</v>
      </c>
      <c r="C300">
        <v>122.9</v>
      </c>
    </row>
    <row r="301" spans="1:3" x14ac:dyDescent="0.25">
      <c r="A301" s="17">
        <v>42159</v>
      </c>
      <c r="B301" s="18">
        <v>111.3</v>
      </c>
      <c r="C301">
        <v>124.95</v>
      </c>
    </row>
    <row r="302" spans="1:3" x14ac:dyDescent="0.25">
      <c r="A302" s="17">
        <v>42160</v>
      </c>
      <c r="B302" s="18">
        <v>110.7</v>
      </c>
      <c r="C302">
        <v>123.45</v>
      </c>
    </row>
    <row r="303" spans="1:3" x14ac:dyDescent="0.25">
      <c r="A303" s="17">
        <v>42163</v>
      </c>
      <c r="B303" s="18">
        <v>110.95</v>
      </c>
      <c r="C303">
        <v>122.05</v>
      </c>
    </row>
    <row r="304" spans="1:3" x14ac:dyDescent="0.25">
      <c r="A304" s="17">
        <v>42164</v>
      </c>
      <c r="B304" s="18">
        <v>110.75</v>
      </c>
      <c r="C304">
        <v>122.5</v>
      </c>
    </row>
    <row r="305" spans="1:3" x14ac:dyDescent="0.25">
      <c r="A305" s="17">
        <v>42165</v>
      </c>
      <c r="B305" s="18">
        <v>110.85</v>
      </c>
      <c r="C305">
        <v>123.45</v>
      </c>
    </row>
    <row r="306" spans="1:3" x14ac:dyDescent="0.25">
      <c r="A306" s="17">
        <v>42166</v>
      </c>
      <c r="B306" s="18">
        <v>110.85</v>
      </c>
      <c r="C306">
        <v>122.75</v>
      </c>
    </row>
    <row r="307" spans="1:3" x14ac:dyDescent="0.25">
      <c r="A307" s="17">
        <v>42167</v>
      </c>
      <c r="B307" s="18">
        <v>110.45</v>
      </c>
      <c r="C307">
        <v>119.3</v>
      </c>
    </row>
    <row r="308" spans="1:3" x14ac:dyDescent="0.25">
      <c r="A308" s="17">
        <v>42170</v>
      </c>
      <c r="B308" s="18">
        <v>110.05</v>
      </c>
      <c r="C308">
        <v>119.25</v>
      </c>
    </row>
    <row r="309" spans="1:3" x14ac:dyDescent="0.25">
      <c r="A309" s="17">
        <v>42171</v>
      </c>
      <c r="B309" s="18">
        <v>108.35</v>
      </c>
      <c r="C309">
        <v>116.1</v>
      </c>
    </row>
    <row r="310" spans="1:3" x14ac:dyDescent="0.25">
      <c r="A310" s="17">
        <v>42172</v>
      </c>
      <c r="B310" s="18">
        <v>107.75</v>
      </c>
      <c r="C310">
        <v>114.9</v>
      </c>
    </row>
    <row r="311" spans="1:3" x14ac:dyDescent="0.25">
      <c r="A311" s="17">
        <v>42173</v>
      </c>
      <c r="B311" s="18">
        <v>107.55</v>
      </c>
      <c r="C311">
        <v>115.35</v>
      </c>
    </row>
    <row r="312" spans="1:3" x14ac:dyDescent="0.25">
      <c r="A312" s="17">
        <v>42174</v>
      </c>
      <c r="B312" s="18">
        <v>106.75</v>
      </c>
      <c r="C312">
        <v>114.4</v>
      </c>
    </row>
    <row r="313" spans="1:3" x14ac:dyDescent="0.25">
      <c r="A313" s="17">
        <v>42177</v>
      </c>
      <c r="B313" s="18">
        <v>105.75</v>
      </c>
      <c r="C313">
        <v>113</v>
      </c>
    </row>
    <row r="314" spans="1:3" x14ac:dyDescent="0.25">
      <c r="A314" s="17">
        <v>42178</v>
      </c>
      <c r="B314" s="18">
        <v>106.2</v>
      </c>
      <c r="C314">
        <v>111.5</v>
      </c>
    </row>
    <row r="315" spans="1:3" x14ac:dyDescent="0.25">
      <c r="A315" s="17">
        <v>42179</v>
      </c>
      <c r="B315" s="18">
        <v>107.55</v>
      </c>
      <c r="C315">
        <v>113.35</v>
      </c>
    </row>
    <row r="316" spans="1:3" x14ac:dyDescent="0.25">
      <c r="A316" s="17">
        <v>42180</v>
      </c>
      <c r="B316" s="18">
        <v>106.85</v>
      </c>
      <c r="C316">
        <v>113</v>
      </c>
    </row>
    <row r="317" spans="1:3" x14ac:dyDescent="0.25">
      <c r="A317" s="17">
        <v>42181</v>
      </c>
      <c r="B317" s="18">
        <v>107.2</v>
      </c>
      <c r="C317">
        <v>113.45</v>
      </c>
    </row>
    <row r="318" spans="1:3" x14ac:dyDescent="0.25">
      <c r="A318" s="17">
        <v>42184</v>
      </c>
      <c r="B318" s="18">
        <v>106.15</v>
      </c>
      <c r="C318">
        <v>112.25</v>
      </c>
    </row>
    <row r="319" spans="1:3" x14ac:dyDescent="0.25">
      <c r="A319" s="17">
        <v>42185</v>
      </c>
      <c r="B319" s="18">
        <v>107.65</v>
      </c>
      <c r="C319">
        <v>113.9</v>
      </c>
    </row>
    <row r="320" spans="1:3" x14ac:dyDescent="0.25">
      <c r="A320" s="17">
        <v>42186</v>
      </c>
      <c r="B320" s="18">
        <v>106.65</v>
      </c>
      <c r="C320">
        <v>112.3</v>
      </c>
    </row>
    <row r="321" spans="1:3" x14ac:dyDescent="0.25">
      <c r="A321" s="17">
        <v>42187</v>
      </c>
      <c r="B321" s="18">
        <v>109.25</v>
      </c>
      <c r="C321">
        <v>113.85</v>
      </c>
    </row>
    <row r="322" spans="1:3" x14ac:dyDescent="0.25">
      <c r="A322" s="17">
        <v>42188</v>
      </c>
      <c r="B322" s="18">
        <v>108.3</v>
      </c>
      <c r="C322">
        <v>113.05</v>
      </c>
    </row>
    <row r="323" spans="1:3" x14ac:dyDescent="0.25">
      <c r="A323" s="17">
        <v>42191</v>
      </c>
      <c r="B323" s="18">
        <v>107.45</v>
      </c>
      <c r="C323">
        <v>112.15</v>
      </c>
    </row>
    <row r="324" spans="1:3" x14ac:dyDescent="0.25">
      <c r="A324" s="17">
        <v>42192</v>
      </c>
      <c r="B324" s="18">
        <v>106.05</v>
      </c>
      <c r="C324">
        <v>111.9</v>
      </c>
    </row>
    <row r="325" spans="1:3" x14ac:dyDescent="0.25">
      <c r="A325" s="17">
        <v>42193</v>
      </c>
      <c r="B325" s="18">
        <v>104.9</v>
      </c>
      <c r="C325">
        <v>109.75</v>
      </c>
    </row>
    <row r="326" spans="1:3" x14ac:dyDescent="0.25">
      <c r="A326" s="17">
        <v>42194</v>
      </c>
      <c r="B326" s="18">
        <v>105</v>
      </c>
      <c r="C326">
        <v>113</v>
      </c>
    </row>
    <row r="327" spans="1:3" x14ac:dyDescent="0.25">
      <c r="A327" s="17">
        <v>42195</v>
      </c>
      <c r="B327" s="18">
        <v>106.15</v>
      </c>
      <c r="C327">
        <v>115.1</v>
      </c>
    </row>
    <row r="328" spans="1:3" x14ac:dyDescent="0.25">
      <c r="A328" s="17">
        <v>42198</v>
      </c>
      <c r="B328" s="18">
        <v>106.15</v>
      </c>
      <c r="C328">
        <v>113.7</v>
      </c>
    </row>
    <row r="329" spans="1:3" x14ac:dyDescent="0.25">
      <c r="A329" s="17">
        <v>42199</v>
      </c>
      <c r="B329" s="18">
        <v>107</v>
      </c>
      <c r="C329">
        <v>117.05</v>
      </c>
    </row>
    <row r="330" spans="1:3" x14ac:dyDescent="0.25">
      <c r="A330" s="17">
        <v>42200</v>
      </c>
      <c r="B330" s="18">
        <v>106.25</v>
      </c>
      <c r="C330">
        <v>116.95</v>
      </c>
    </row>
    <row r="331" spans="1:3" x14ac:dyDescent="0.25">
      <c r="A331" s="17">
        <v>42201</v>
      </c>
      <c r="B331" s="18">
        <v>106.95</v>
      </c>
      <c r="C331">
        <v>118.15</v>
      </c>
    </row>
    <row r="332" spans="1:3" x14ac:dyDescent="0.25">
      <c r="A332" s="17">
        <v>42202</v>
      </c>
      <c r="B332" s="18">
        <v>106.9</v>
      </c>
      <c r="C332">
        <v>116</v>
      </c>
    </row>
    <row r="333" spans="1:3" x14ac:dyDescent="0.25">
      <c r="A333" s="17">
        <v>42205</v>
      </c>
      <c r="B333" s="18">
        <v>105.9</v>
      </c>
      <c r="C333">
        <v>115.9</v>
      </c>
    </row>
    <row r="334" spans="1:3" x14ac:dyDescent="0.25">
      <c r="A334" s="17">
        <v>42206</v>
      </c>
      <c r="B334" s="18">
        <v>105.2</v>
      </c>
      <c r="C334">
        <v>115.05</v>
      </c>
    </row>
    <row r="335" spans="1:3" x14ac:dyDescent="0.25">
      <c r="A335" s="17">
        <v>42207</v>
      </c>
      <c r="B335" s="18">
        <v>103.45</v>
      </c>
      <c r="C335">
        <v>112.95</v>
      </c>
    </row>
    <row r="336" spans="1:3" x14ac:dyDescent="0.25">
      <c r="A336" s="17">
        <v>42208</v>
      </c>
      <c r="B336" s="18">
        <v>103.4</v>
      </c>
      <c r="C336">
        <v>112.05</v>
      </c>
    </row>
    <row r="337" spans="1:3" x14ac:dyDescent="0.25">
      <c r="A337" s="17">
        <v>42209</v>
      </c>
      <c r="B337" s="18">
        <v>102.15</v>
      </c>
      <c r="C337">
        <v>109.9</v>
      </c>
    </row>
    <row r="338" spans="1:3" x14ac:dyDescent="0.25">
      <c r="A338" s="17">
        <v>42212</v>
      </c>
      <c r="B338" s="18">
        <v>103.25</v>
      </c>
      <c r="C338">
        <v>109.5</v>
      </c>
    </row>
    <row r="339" spans="1:3" x14ac:dyDescent="0.25">
      <c r="A339" s="17">
        <v>42213</v>
      </c>
      <c r="B339" s="18">
        <v>103.35</v>
      </c>
      <c r="C339">
        <v>108.5</v>
      </c>
    </row>
    <row r="340" spans="1:3" x14ac:dyDescent="0.25">
      <c r="A340" s="17">
        <v>42214</v>
      </c>
      <c r="B340" s="18">
        <v>103.9</v>
      </c>
      <c r="C340">
        <v>109.75</v>
      </c>
    </row>
    <row r="341" spans="1:3" x14ac:dyDescent="0.25">
      <c r="A341" s="17">
        <v>42215</v>
      </c>
      <c r="B341" s="18">
        <v>103.85</v>
      </c>
      <c r="C341">
        <v>109.1</v>
      </c>
    </row>
    <row r="342" spans="1:3" x14ac:dyDescent="0.25">
      <c r="A342" s="17">
        <v>42216</v>
      </c>
      <c r="B342" s="18">
        <v>104.7</v>
      </c>
      <c r="C342">
        <v>110.4</v>
      </c>
    </row>
    <row r="343" spans="1:3" x14ac:dyDescent="0.25">
      <c r="A343" s="17">
        <v>42219</v>
      </c>
      <c r="B343" s="18">
        <v>102.9</v>
      </c>
      <c r="C343">
        <v>109.1</v>
      </c>
    </row>
    <row r="344" spans="1:3" x14ac:dyDescent="0.25">
      <c r="A344" s="17">
        <v>42220</v>
      </c>
      <c r="B344" s="18">
        <v>102.55</v>
      </c>
      <c r="C344">
        <v>109.4</v>
      </c>
    </row>
    <row r="345" spans="1:3" x14ac:dyDescent="0.25">
      <c r="A345" s="17">
        <v>42221</v>
      </c>
      <c r="B345" s="18">
        <v>102.35</v>
      </c>
      <c r="C345">
        <v>111.1</v>
      </c>
    </row>
    <row r="346" spans="1:3" x14ac:dyDescent="0.25">
      <c r="A346" s="17">
        <v>42222</v>
      </c>
      <c r="B346" s="18">
        <v>100.9</v>
      </c>
      <c r="C346">
        <v>109.45</v>
      </c>
    </row>
    <row r="347" spans="1:3" x14ac:dyDescent="0.25">
      <c r="A347" s="17">
        <v>42223</v>
      </c>
      <c r="B347" s="18">
        <v>100.55</v>
      </c>
      <c r="C347">
        <v>108.9</v>
      </c>
    </row>
    <row r="348" spans="1:3" x14ac:dyDescent="0.25">
      <c r="A348" s="17">
        <v>42226</v>
      </c>
      <c r="B348" s="18">
        <v>100.35</v>
      </c>
      <c r="C348">
        <v>110.05</v>
      </c>
    </row>
    <row r="349" spans="1:3" x14ac:dyDescent="0.25">
      <c r="A349" s="17">
        <v>42227</v>
      </c>
      <c r="B349" s="18">
        <v>101.85</v>
      </c>
      <c r="C349">
        <v>112.25</v>
      </c>
    </row>
    <row r="350" spans="1:3" x14ac:dyDescent="0.25">
      <c r="A350" s="17">
        <v>42228</v>
      </c>
      <c r="B350" s="18">
        <v>101.15</v>
      </c>
      <c r="C350">
        <v>110.4</v>
      </c>
    </row>
    <row r="351" spans="1:3" x14ac:dyDescent="0.25">
      <c r="A351" s="17">
        <v>42229</v>
      </c>
      <c r="B351" s="18">
        <v>102.3</v>
      </c>
      <c r="C351">
        <v>113.5</v>
      </c>
    </row>
    <row r="352" spans="1:3" x14ac:dyDescent="0.25">
      <c r="A352" s="17">
        <v>42230</v>
      </c>
      <c r="B352" s="18">
        <v>101.7</v>
      </c>
      <c r="C352">
        <v>113.55</v>
      </c>
    </row>
    <row r="353" spans="1:3" x14ac:dyDescent="0.25">
      <c r="A353" s="17">
        <v>42233</v>
      </c>
      <c r="B353" s="18">
        <v>101.5</v>
      </c>
      <c r="C353">
        <v>114.1</v>
      </c>
    </row>
    <row r="354" spans="1:3" x14ac:dyDescent="0.25">
      <c r="A354" s="17">
        <v>42234</v>
      </c>
      <c r="B354" s="18">
        <v>101.25</v>
      </c>
      <c r="C354">
        <v>112.55</v>
      </c>
    </row>
    <row r="355" spans="1:3" x14ac:dyDescent="0.25">
      <c r="A355" s="17">
        <v>42235</v>
      </c>
      <c r="B355" s="18">
        <v>100.75</v>
      </c>
      <c r="C355">
        <v>110.25</v>
      </c>
    </row>
    <row r="356" spans="1:3" x14ac:dyDescent="0.25">
      <c r="A356" s="17">
        <v>42236</v>
      </c>
      <c r="B356" s="18">
        <v>100.5</v>
      </c>
      <c r="C356">
        <v>110.7</v>
      </c>
    </row>
    <row r="357" spans="1:3" x14ac:dyDescent="0.25">
      <c r="A357" s="17">
        <v>42237</v>
      </c>
      <c r="B357" s="18">
        <v>101.8</v>
      </c>
      <c r="C357">
        <v>111.75</v>
      </c>
    </row>
    <row r="358" spans="1:3" x14ac:dyDescent="0.25">
      <c r="A358" s="17">
        <v>42240</v>
      </c>
      <c r="B358" s="18">
        <v>101.45</v>
      </c>
      <c r="C358">
        <v>113.05</v>
      </c>
    </row>
    <row r="359" spans="1:3" x14ac:dyDescent="0.25">
      <c r="A359" s="17">
        <v>42241</v>
      </c>
      <c r="B359" s="18">
        <v>101.1</v>
      </c>
      <c r="C359">
        <v>111.2</v>
      </c>
    </row>
    <row r="360" spans="1:3" x14ac:dyDescent="0.25">
      <c r="A360" s="17">
        <v>42242</v>
      </c>
      <c r="B360" s="18">
        <v>101.95</v>
      </c>
      <c r="C360">
        <v>110.8</v>
      </c>
    </row>
    <row r="361" spans="1:3" x14ac:dyDescent="0.25">
      <c r="A361" s="17">
        <v>42243</v>
      </c>
      <c r="B361" s="18">
        <v>100.3</v>
      </c>
      <c r="C361">
        <v>108.35</v>
      </c>
    </row>
    <row r="362" spans="1:3" x14ac:dyDescent="0.25">
      <c r="A362" s="17">
        <v>42244</v>
      </c>
      <c r="B362" s="18">
        <v>101.6</v>
      </c>
      <c r="C362">
        <v>110.65</v>
      </c>
    </row>
    <row r="363" spans="1:3" x14ac:dyDescent="0.25">
      <c r="A363" s="17">
        <v>42247</v>
      </c>
      <c r="B363" s="18">
        <v>106.8</v>
      </c>
      <c r="C363">
        <v>115.4</v>
      </c>
    </row>
    <row r="364" spans="1:3" x14ac:dyDescent="0.25">
      <c r="A364" s="17">
        <v>42248</v>
      </c>
      <c r="B364" s="18">
        <v>107.15</v>
      </c>
      <c r="C364">
        <v>115.95</v>
      </c>
    </row>
    <row r="365" spans="1:3" x14ac:dyDescent="0.25">
      <c r="A365" s="17">
        <v>42249</v>
      </c>
      <c r="B365" s="18">
        <v>106.55</v>
      </c>
      <c r="C365">
        <v>114.95</v>
      </c>
    </row>
    <row r="366" spans="1:3" x14ac:dyDescent="0.25">
      <c r="A366" s="17">
        <v>42250</v>
      </c>
      <c r="B366" s="18">
        <v>106.1</v>
      </c>
      <c r="C366">
        <v>113.8</v>
      </c>
    </row>
    <row r="367" spans="1:3" x14ac:dyDescent="0.25">
      <c r="A367" s="17">
        <v>42251</v>
      </c>
      <c r="B367" s="18">
        <v>107.8</v>
      </c>
      <c r="C367">
        <v>113.35</v>
      </c>
    </row>
    <row r="368" spans="1:3" x14ac:dyDescent="0.25">
      <c r="A368" s="17">
        <v>42254</v>
      </c>
      <c r="B368" s="18">
        <v>107.4</v>
      </c>
      <c r="C368">
        <v>111.3</v>
      </c>
    </row>
    <row r="369" spans="1:3" x14ac:dyDescent="0.25">
      <c r="A369" s="17">
        <v>42255</v>
      </c>
      <c r="B369" s="18">
        <v>106.75</v>
      </c>
      <c r="C369">
        <v>111.9</v>
      </c>
    </row>
    <row r="370" spans="1:3" x14ac:dyDescent="0.25">
      <c r="A370" s="17">
        <v>42256</v>
      </c>
      <c r="B370" s="18">
        <v>108.15</v>
      </c>
      <c r="C370">
        <v>112.55</v>
      </c>
    </row>
    <row r="371" spans="1:3" x14ac:dyDescent="0.25">
      <c r="A371" s="17">
        <v>42257</v>
      </c>
      <c r="B371" s="18">
        <v>108.05</v>
      </c>
      <c r="C371">
        <v>114.15</v>
      </c>
    </row>
    <row r="372" spans="1:3" x14ac:dyDescent="0.25">
      <c r="A372" s="17">
        <v>42258</v>
      </c>
      <c r="B372" s="18">
        <v>108.5</v>
      </c>
      <c r="C372">
        <v>114.9</v>
      </c>
    </row>
    <row r="373" spans="1:3" x14ac:dyDescent="0.25">
      <c r="A373" s="17">
        <v>42261</v>
      </c>
      <c r="B373" s="18">
        <v>108.65</v>
      </c>
      <c r="C373">
        <v>113.2</v>
      </c>
    </row>
    <row r="374" spans="1:3" x14ac:dyDescent="0.25">
      <c r="A374" s="17">
        <v>42262</v>
      </c>
      <c r="B374" s="18">
        <v>106.95</v>
      </c>
      <c r="C374">
        <v>110.9</v>
      </c>
    </row>
    <row r="375" spans="1:3" x14ac:dyDescent="0.25">
      <c r="A375" s="17">
        <v>42263</v>
      </c>
      <c r="B375" s="18">
        <v>107.2</v>
      </c>
      <c r="C375">
        <v>112.75</v>
      </c>
    </row>
    <row r="376" spans="1:3" x14ac:dyDescent="0.25">
      <c r="A376" s="17">
        <v>42264</v>
      </c>
      <c r="B376" s="18">
        <v>107.45</v>
      </c>
      <c r="C376">
        <v>114.35</v>
      </c>
    </row>
    <row r="377" spans="1:3" x14ac:dyDescent="0.25">
      <c r="A377" s="17">
        <v>42265</v>
      </c>
      <c r="B377" s="18">
        <v>107.75</v>
      </c>
      <c r="C377">
        <v>113.3</v>
      </c>
    </row>
    <row r="378" spans="1:3" x14ac:dyDescent="0.25">
      <c r="A378" s="17">
        <v>42268</v>
      </c>
      <c r="B378" s="18">
        <v>106.55</v>
      </c>
      <c r="C378">
        <v>110.5</v>
      </c>
    </row>
    <row r="379" spans="1:3" x14ac:dyDescent="0.25">
      <c r="A379" s="17">
        <v>42269</v>
      </c>
      <c r="B379" s="18">
        <v>106.05</v>
      </c>
      <c r="C379">
        <v>111.55</v>
      </c>
    </row>
    <row r="380" spans="1:3" x14ac:dyDescent="0.25">
      <c r="A380" s="17">
        <v>42270</v>
      </c>
      <c r="B380" s="18">
        <v>104.35</v>
      </c>
      <c r="C380">
        <v>110.35</v>
      </c>
    </row>
    <row r="381" spans="1:3" x14ac:dyDescent="0.25">
      <c r="A381" s="17">
        <v>42271</v>
      </c>
      <c r="B381" s="18">
        <v>104.05</v>
      </c>
      <c r="C381">
        <v>111.45</v>
      </c>
    </row>
    <row r="382" spans="1:3" x14ac:dyDescent="0.25">
      <c r="A382" s="17">
        <v>42272</v>
      </c>
      <c r="B382" s="18">
        <v>104.3</v>
      </c>
      <c r="C382">
        <v>111.5</v>
      </c>
    </row>
    <row r="383" spans="1:3" x14ac:dyDescent="0.25">
      <c r="A383" s="17">
        <v>42275</v>
      </c>
      <c r="B383" s="18">
        <v>103.25</v>
      </c>
      <c r="C383">
        <v>109.75</v>
      </c>
    </row>
    <row r="384" spans="1:3" x14ac:dyDescent="0.25">
      <c r="A384" s="17">
        <v>42276</v>
      </c>
      <c r="B384" s="18">
        <v>102.45</v>
      </c>
      <c r="C384">
        <v>109.1</v>
      </c>
    </row>
    <row r="385" spans="1:4" x14ac:dyDescent="0.25">
      <c r="A385" s="17">
        <v>42277</v>
      </c>
      <c r="B385" s="18">
        <v>102.45</v>
      </c>
      <c r="C385">
        <v>110</v>
      </c>
    </row>
    <row r="386" spans="1:4" x14ac:dyDescent="0.25">
      <c r="A386" s="17">
        <v>42278</v>
      </c>
      <c r="B386" s="18">
        <v>101.85</v>
      </c>
      <c r="C386">
        <v>108.1</v>
      </c>
    </row>
    <row r="387" spans="1:4" x14ac:dyDescent="0.25">
      <c r="A387" s="17">
        <v>42282</v>
      </c>
      <c r="B387" s="18">
        <v>100.7</v>
      </c>
      <c r="C387">
        <v>105.95</v>
      </c>
    </row>
    <row r="388" spans="1:4" x14ac:dyDescent="0.25">
      <c r="A388" s="17">
        <v>42283</v>
      </c>
      <c r="B388" s="18">
        <v>100.5</v>
      </c>
      <c r="C388">
        <v>106.25</v>
      </c>
    </row>
    <row r="389" spans="1:4" x14ac:dyDescent="0.25">
      <c r="A389" s="17">
        <v>42284</v>
      </c>
      <c r="B389" s="18">
        <v>101.25</v>
      </c>
      <c r="C389">
        <v>108.9</v>
      </c>
    </row>
    <row r="390" spans="1:4" x14ac:dyDescent="0.25">
      <c r="A390" s="17">
        <v>42285</v>
      </c>
      <c r="B390" s="18">
        <v>99.95</v>
      </c>
      <c r="C390">
        <v>108.7</v>
      </c>
    </row>
    <row r="391" spans="1:4" x14ac:dyDescent="0.25">
      <c r="A391" s="17">
        <v>42286</v>
      </c>
      <c r="B391" s="18">
        <v>102.75</v>
      </c>
      <c r="C391">
        <v>115.15</v>
      </c>
    </row>
    <row r="392" spans="1:4" x14ac:dyDescent="0.25">
      <c r="A392" s="17">
        <v>42289</v>
      </c>
      <c r="B392" s="18">
        <v>101.55</v>
      </c>
      <c r="C392">
        <v>116.7</v>
      </c>
    </row>
    <row r="393" spans="1:4" x14ac:dyDescent="0.25">
      <c r="A393" s="17">
        <v>42290</v>
      </c>
      <c r="B393" s="18">
        <v>102</v>
      </c>
      <c r="C393">
        <v>115.4</v>
      </c>
    </row>
    <row r="394" spans="1:4" x14ac:dyDescent="0.25">
      <c r="A394" s="17">
        <v>42291</v>
      </c>
      <c r="B394" s="18">
        <v>101.45</v>
      </c>
      <c r="C394">
        <v>116.45</v>
      </c>
      <c r="D394" s="18"/>
    </row>
    <row r="395" spans="1:4" x14ac:dyDescent="0.25">
      <c r="A395" s="17">
        <v>42292</v>
      </c>
      <c r="B395" s="18">
        <v>100.25</v>
      </c>
      <c r="C395">
        <v>116.15</v>
      </c>
      <c r="D395" s="18"/>
    </row>
    <row r="396" spans="1:4" x14ac:dyDescent="0.25">
      <c r="A396" s="17">
        <v>42293</v>
      </c>
      <c r="B396" s="18">
        <v>99.7</v>
      </c>
      <c r="C396">
        <v>116.8</v>
      </c>
      <c r="D396" s="18"/>
    </row>
    <row r="397" spans="1:4" x14ac:dyDescent="0.25">
      <c r="A397" s="17">
        <v>42296</v>
      </c>
      <c r="B397" s="18">
        <v>98.4</v>
      </c>
      <c r="C397">
        <v>115.85</v>
      </c>
      <c r="D397" s="18"/>
    </row>
    <row r="398" spans="1:4" x14ac:dyDescent="0.25">
      <c r="A398" s="17">
        <v>42297</v>
      </c>
      <c r="B398" s="18">
        <v>98.15</v>
      </c>
      <c r="C398">
        <v>115.3</v>
      </c>
      <c r="D398" s="18"/>
    </row>
    <row r="399" spans="1:4" x14ac:dyDescent="0.25">
      <c r="A399" s="17">
        <v>42298</v>
      </c>
      <c r="B399" s="18">
        <v>96.65</v>
      </c>
      <c r="C399">
        <v>112.45</v>
      </c>
      <c r="D399" s="18"/>
    </row>
    <row r="400" spans="1:4" x14ac:dyDescent="0.25">
      <c r="A400" s="17">
        <v>42299</v>
      </c>
      <c r="B400" s="18">
        <v>94.5</v>
      </c>
      <c r="C400">
        <v>113.55</v>
      </c>
      <c r="D400" s="18"/>
    </row>
    <row r="401" spans="1:4" x14ac:dyDescent="0.25">
      <c r="A401" s="17">
        <v>42300</v>
      </c>
      <c r="B401" s="18">
        <v>95.4</v>
      </c>
      <c r="C401">
        <v>113.5</v>
      </c>
      <c r="D401" s="18"/>
    </row>
    <row r="402" spans="1:4" x14ac:dyDescent="0.25">
      <c r="A402" s="17">
        <v>42303</v>
      </c>
      <c r="B402" s="18">
        <v>93.85</v>
      </c>
      <c r="C402">
        <v>113.3</v>
      </c>
      <c r="D402" s="18"/>
    </row>
    <row r="403" spans="1:4" x14ac:dyDescent="0.25">
      <c r="A403" s="17">
        <v>42304</v>
      </c>
      <c r="B403" s="18">
        <v>94.3</v>
      </c>
      <c r="C403">
        <v>113.25</v>
      </c>
      <c r="D403" s="18"/>
    </row>
    <row r="404" spans="1:4" x14ac:dyDescent="0.25">
      <c r="A404" s="17">
        <v>42305</v>
      </c>
      <c r="B404" s="18">
        <v>94.6</v>
      </c>
      <c r="C404">
        <v>112.65</v>
      </c>
      <c r="D404" s="18"/>
    </row>
    <row r="405" spans="1:4" x14ac:dyDescent="0.25">
      <c r="A405" s="17">
        <v>42306</v>
      </c>
      <c r="B405" s="18">
        <v>94.5</v>
      </c>
      <c r="C405">
        <v>111.25</v>
      </c>
      <c r="D405" s="18"/>
    </row>
    <row r="406" spans="1:4" x14ac:dyDescent="0.25">
      <c r="A406" s="17">
        <v>42307</v>
      </c>
      <c r="B406" s="18">
        <v>96.2</v>
      </c>
      <c r="C406">
        <v>111.35</v>
      </c>
      <c r="D406" s="18"/>
    </row>
    <row r="407" spans="1:4" x14ac:dyDescent="0.25">
      <c r="A407" s="17">
        <v>42310</v>
      </c>
      <c r="B407" s="18">
        <v>97</v>
      </c>
      <c r="C407">
        <v>111.35</v>
      </c>
      <c r="D407" s="18"/>
    </row>
    <row r="408" spans="1:4" x14ac:dyDescent="0.25">
      <c r="A408" s="17">
        <v>42311</v>
      </c>
      <c r="B408" s="18">
        <v>98.05</v>
      </c>
      <c r="C408">
        <v>110.95</v>
      </c>
      <c r="D408" s="18"/>
    </row>
    <row r="409" spans="1:4" x14ac:dyDescent="0.25">
      <c r="A409" s="17">
        <v>42312</v>
      </c>
      <c r="B409" s="18">
        <v>97.7</v>
      </c>
      <c r="C409">
        <v>110.1</v>
      </c>
      <c r="D409" s="18"/>
    </row>
    <row r="410" spans="1:4" x14ac:dyDescent="0.25">
      <c r="A410" s="17">
        <v>42313</v>
      </c>
      <c r="B410" s="18">
        <v>99.3</v>
      </c>
      <c r="C410">
        <v>109.05</v>
      </c>
      <c r="D410" s="18"/>
    </row>
    <row r="411" spans="1:4" x14ac:dyDescent="0.25">
      <c r="A411" s="17">
        <v>42314</v>
      </c>
      <c r="B411" s="18">
        <v>100.95</v>
      </c>
      <c r="C411">
        <v>110.35</v>
      </c>
      <c r="D411" s="18"/>
    </row>
    <row r="412" spans="1:4" x14ac:dyDescent="0.25">
      <c r="A412" s="17">
        <v>42317</v>
      </c>
      <c r="B412" s="18">
        <v>100.35</v>
      </c>
      <c r="C412">
        <v>109.8</v>
      </c>
      <c r="D412" s="18"/>
    </row>
    <row r="413" spans="1:4" x14ac:dyDescent="0.25">
      <c r="A413" s="17">
        <v>42318</v>
      </c>
      <c r="B413" s="18">
        <v>99.75</v>
      </c>
      <c r="C413">
        <v>108.2</v>
      </c>
      <c r="D413" s="18"/>
    </row>
    <row r="414" spans="1:4" x14ac:dyDescent="0.25">
      <c r="A414" s="17">
        <v>42319</v>
      </c>
      <c r="B414" s="18">
        <v>99.55</v>
      </c>
      <c r="C414">
        <v>105.9</v>
      </c>
      <c r="D414" s="18"/>
    </row>
    <row r="415" spans="1:4" x14ac:dyDescent="0.25">
      <c r="A415" s="17">
        <v>42320</v>
      </c>
      <c r="B415" s="18">
        <v>98.65</v>
      </c>
      <c r="C415">
        <v>106.75</v>
      </c>
      <c r="D415" s="18"/>
    </row>
    <row r="416" spans="1:4" x14ac:dyDescent="0.25">
      <c r="A416" s="17">
        <v>42321</v>
      </c>
      <c r="B416" s="18">
        <v>98.45</v>
      </c>
      <c r="C416">
        <v>106.55</v>
      </c>
      <c r="D416" s="18"/>
    </row>
    <row r="417" spans="1:4" x14ac:dyDescent="0.25">
      <c r="A417" s="17">
        <v>42324</v>
      </c>
      <c r="B417" s="18">
        <v>96.6</v>
      </c>
      <c r="C417">
        <v>105.1</v>
      </c>
      <c r="D417" s="18"/>
    </row>
    <row r="418" spans="1:4" x14ac:dyDescent="0.25">
      <c r="A418" s="17">
        <v>42325</v>
      </c>
      <c r="B418" s="18">
        <v>96.95</v>
      </c>
      <c r="C418">
        <v>104.65</v>
      </c>
      <c r="D418" s="18"/>
    </row>
    <row r="419" spans="1:4" x14ac:dyDescent="0.25">
      <c r="A419" s="17">
        <v>42326</v>
      </c>
      <c r="B419" s="18">
        <v>96.95</v>
      </c>
      <c r="C419">
        <v>104.95</v>
      </c>
      <c r="D419" s="18"/>
    </row>
    <row r="420" spans="1:4" x14ac:dyDescent="0.25">
      <c r="A420" s="17">
        <v>42327</v>
      </c>
      <c r="B420" s="18">
        <v>96.65</v>
      </c>
      <c r="C420">
        <v>104.8</v>
      </c>
      <c r="D420" s="18"/>
    </row>
    <row r="421" spans="1:4" x14ac:dyDescent="0.25">
      <c r="A421" s="17">
        <v>42328</v>
      </c>
      <c r="B421" s="18">
        <v>95.55</v>
      </c>
      <c r="C421">
        <v>104.95</v>
      </c>
      <c r="D421" s="18"/>
    </row>
    <row r="422" spans="1:4" x14ac:dyDescent="0.25">
      <c r="A422" s="17">
        <v>42331</v>
      </c>
      <c r="B422" s="18">
        <v>95</v>
      </c>
      <c r="C422">
        <v>104.7</v>
      </c>
      <c r="D422" s="18"/>
    </row>
    <row r="423" spans="1:4" x14ac:dyDescent="0.25">
      <c r="A423" s="17">
        <v>42332</v>
      </c>
      <c r="B423" s="18">
        <v>95.8</v>
      </c>
      <c r="C423">
        <v>106.45</v>
      </c>
      <c r="D423" s="18"/>
    </row>
    <row r="424" spans="1:4" x14ac:dyDescent="0.25">
      <c r="A424" s="17">
        <v>42333</v>
      </c>
      <c r="B424" s="18">
        <v>96.4</v>
      </c>
      <c r="C424">
        <v>107.1</v>
      </c>
      <c r="D424" s="18"/>
    </row>
    <row r="425" spans="1:4" x14ac:dyDescent="0.25">
      <c r="A425" s="17">
        <v>42334</v>
      </c>
      <c r="B425" s="18">
        <v>100.55</v>
      </c>
      <c r="C425">
        <v>109.15</v>
      </c>
      <c r="D425" s="18"/>
    </row>
    <row r="426" spans="1:4" x14ac:dyDescent="0.25">
      <c r="A426" s="17">
        <v>42335</v>
      </c>
      <c r="B426" s="18">
        <v>96.95</v>
      </c>
      <c r="C426">
        <v>108.05</v>
      </c>
      <c r="D426" s="18"/>
    </row>
    <row r="427" spans="1:4" x14ac:dyDescent="0.25">
      <c r="A427" s="17">
        <v>42338</v>
      </c>
      <c r="B427" s="18">
        <v>97</v>
      </c>
      <c r="C427">
        <v>109.85</v>
      </c>
      <c r="D427" s="18"/>
    </row>
    <row r="428" spans="1:4" x14ac:dyDescent="0.25">
      <c r="A428" s="17">
        <v>42339</v>
      </c>
      <c r="B428" s="18">
        <v>98.9</v>
      </c>
      <c r="C428">
        <v>110.8</v>
      </c>
      <c r="D428" s="18"/>
    </row>
    <row r="429" spans="1:4" x14ac:dyDescent="0.25">
      <c r="A429" s="17">
        <v>42340</v>
      </c>
      <c r="B429" s="18">
        <v>99.25</v>
      </c>
      <c r="C429">
        <v>110</v>
      </c>
      <c r="D429" s="18"/>
    </row>
    <row r="430" spans="1:4" x14ac:dyDescent="0.25">
      <c r="A430" s="17">
        <v>42341</v>
      </c>
      <c r="B430" s="18">
        <v>99.5</v>
      </c>
      <c r="C430">
        <v>111.1</v>
      </c>
      <c r="D430" s="18"/>
    </row>
    <row r="431" spans="1:4" x14ac:dyDescent="0.25">
      <c r="A431" s="17">
        <v>42342</v>
      </c>
      <c r="B431" s="18">
        <v>101.45</v>
      </c>
      <c r="C431">
        <v>112.85</v>
      </c>
      <c r="D431" s="18"/>
    </row>
    <row r="432" spans="1:4" x14ac:dyDescent="0.25">
      <c r="A432" s="17">
        <v>42345</v>
      </c>
      <c r="B432" s="18">
        <v>99.35</v>
      </c>
      <c r="C432">
        <v>112.3</v>
      </c>
      <c r="D432" s="18"/>
    </row>
    <row r="433" spans="1:4" x14ac:dyDescent="0.25">
      <c r="A433" s="17">
        <v>42346</v>
      </c>
      <c r="B433" s="18">
        <v>98.7</v>
      </c>
      <c r="C433">
        <v>113.8</v>
      </c>
      <c r="D433" s="18"/>
    </row>
    <row r="434" spans="1:4" x14ac:dyDescent="0.25">
      <c r="A434" s="17">
        <v>42347</v>
      </c>
      <c r="B434" s="18">
        <v>99.95</v>
      </c>
      <c r="C434">
        <v>113.9</v>
      </c>
      <c r="D434" s="18"/>
    </row>
    <row r="435" spans="1:4" x14ac:dyDescent="0.25">
      <c r="A435" s="17">
        <v>42348</v>
      </c>
      <c r="B435" s="18">
        <v>99.65</v>
      </c>
      <c r="C435">
        <v>114.05</v>
      </c>
      <c r="D435" s="18"/>
    </row>
    <row r="436" spans="1:4" x14ac:dyDescent="0.25">
      <c r="A436" s="17">
        <v>42349</v>
      </c>
      <c r="B436" s="18">
        <v>99.95</v>
      </c>
      <c r="C436">
        <v>116.15</v>
      </c>
      <c r="D436" s="18"/>
    </row>
    <row r="437" spans="1:4" x14ac:dyDescent="0.25">
      <c r="A437" s="17">
        <v>42352</v>
      </c>
      <c r="B437" s="18">
        <v>100.3</v>
      </c>
      <c r="C437">
        <v>116.45</v>
      </c>
      <c r="D437" s="18"/>
    </row>
    <row r="438" spans="1:4" x14ac:dyDescent="0.25">
      <c r="A438" s="17">
        <v>42353</v>
      </c>
      <c r="B438" s="18">
        <v>98.55</v>
      </c>
      <c r="C438">
        <v>113.5</v>
      </c>
      <c r="D438" s="18"/>
    </row>
    <row r="439" spans="1:4" x14ac:dyDescent="0.25">
      <c r="A439" s="17">
        <v>42354</v>
      </c>
      <c r="B439" s="18">
        <v>99.55</v>
      </c>
      <c r="C439">
        <v>110.9</v>
      </c>
      <c r="D439" s="18"/>
    </row>
    <row r="440" spans="1:4" x14ac:dyDescent="0.25">
      <c r="A440" s="17">
        <v>42355</v>
      </c>
      <c r="B440" s="18">
        <v>98.5</v>
      </c>
      <c r="C440">
        <v>107.8</v>
      </c>
      <c r="D440" s="18"/>
    </row>
    <row r="441" spans="1:4" x14ac:dyDescent="0.25">
      <c r="A441" s="17">
        <v>42356</v>
      </c>
      <c r="B441" s="18">
        <v>99.6</v>
      </c>
      <c r="C441">
        <v>111.8</v>
      </c>
      <c r="D441" s="18"/>
    </row>
    <row r="442" spans="1:4" x14ac:dyDescent="0.25">
      <c r="A442" s="17">
        <v>42359</v>
      </c>
      <c r="B442" s="18">
        <v>100.45</v>
      </c>
      <c r="C442">
        <v>115</v>
      </c>
      <c r="D442" s="18"/>
    </row>
    <row r="443" spans="1:4" x14ac:dyDescent="0.25">
      <c r="A443" s="17">
        <v>42360</v>
      </c>
      <c r="B443" s="18">
        <v>99.7</v>
      </c>
      <c r="C443">
        <v>113.2</v>
      </c>
      <c r="D443" s="18"/>
    </row>
    <row r="444" spans="1:4" x14ac:dyDescent="0.25">
      <c r="A444" s="17">
        <v>42361</v>
      </c>
      <c r="B444" s="18">
        <v>101.5</v>
      </c>
      <c r="C444">
        <v>115.4</v>
      </c>
      <c r="D444" s="18"/>
    </row>
    <row r="445" spans="1:4" x14ac:dyDescent="0.25">
      <c r="A445" s="17">
        <v>42362</v>
      </c>
      <c r="B445" s="18">
        <v>100.8</v>
      </c>
      <c r="C445">
        <v>115.2</v>
      </c>
      <c r="D445" s="18"/>
    </row>
    <row r="446" spans="1:4" x14ac:dyDescent="0.25">
      <c r="A446" s="17">
        <v>42366</v>
      </c>
      <c r="B446" s="18">
        <v>100.55</v>
      </c>
      <c r="C446">
        <v>115</v>
      </c>
      <c r="D446" s="18"/>
    </row>
    <row r="447" spans="1:4" x14ac:dyDescent="0.25">
      <c r="A447" s="17">
        <v>42367</v>
      </c>
      <c r="B447" s="18">
        <v>100.7</v>
      </c>
      <c r="C447">
        <v>117.7</v>
      </c>
      <c r="D447" s="18"/>
    </row>
    <row r="448" spans="1:4" x14ac:dyDescent="0.25">
      <c r="A448" s="17">
        <v>42368</v>
      </c>
      <c r="B448" s="18">
        <v>101.15</v>
      </c>
      <c r="C448">
        <v>119.2</v>
      </c>
      <c r="D448" s="18"/>
    </row>
    <row r="449" spans="1:4" x14ac:dyDescent="0.25">
      <c r="A449" s="17">
        <v>42369</v>
      </c>
      <c r="B449" s="18">
        <v>100.15</v>
      </c>
      <c r="C449">
        <v>118.05</v>
      </c>
      <c r="D449" s="18"/>
    </row>
    <row r="450" spans="1:4" x14ac:dyDescent="0.25">
      <c r="A450" s="17">
        <v>42370</v>
      </c>
      <c r="B450" s="18">
        <v>100.35</v>
      </c>
      <c r="C450">
        <v>118.55</v>
      </c>
      <c r="D450" s="18"/>
    </row>
    <row r="451" spans="1:4" x14ac:dyDescent="0.25">
      <c r="A451" s="17">
        <v>42373</v>
      </c>
      <c r="B451" s="18">
        <v>98.85</v>
      </c>
      <c r="C451">
        <v>116.7</v>
      </c>
      <c r="D451" s="18"/>
    </row>
    <row r="452" spans="1:4" x14ac:dyDescent="0.25">
      <c r="A452" s="17">
        <v>42374</v>
      </c>
      <c r="B452" s="18">
        <v>98.3</v>
      </c>
      <c r="C452">
        <v>114.25</v>
      </c>
      <c r="D452" s="18"/>
    </row>
    <row r="453" spans="1:4" x14ac:dyDescent="0.25">
      <c r="A453" s="17">
        <v>42375</v>
      </c>
      <c r="B453" s="18">
        <v>99.25</v>
      </c>
      <c r="C453">
        <v>112.55</v>
      </c>
      <c r="D453" s="18"/>
    </row>
    <row r="454" spans="1:4" x14ac:dyDescent="0.25">
      <c r="A454" s="17">
        <v>42376</v>
      </c>
      <c r="B454" s="18">
        <v>98.5</v>
      </c>
      <c r="C454">
        <v>110.2</v>
      </c>
      <c r="D454" s="18"/>
    </row>
    <row r="455" spans="1:4" x14ac:dyDescent="0.25">
      <c r="A455" s="17">
        <v>42377</v>
      </c>
      <c r="B455" s="18">
        <v>100.15</v>
      </c>
      <c r="C455">
        <v>109.2</v>
      </c>
      <c r="D455" s="18"/>
    </row>
    <row r="456" spans="1:4" x14ac:dyDescent="0.25">
      <c r="A456" s="17">
        <v>42380</v>
      </c>
      <c r="B456" s="18">
        <v>98.35</v>
      </c>
      <c r="C456">
        <v>107.25</v>
      </c>
      <c r="D456" s="18"/>
    </row>
    <row r="457" spans="1:4" x14ac:dyDescent="0.25">
      <c r="A457" s="17">
        <v>42381</v>
      </c>
      <c r="B457" s="18">
        <v>97.75</v>
      </c>
      <c r="C457">
        <v>107.9</v>
      </c>
      <c r="D457" s="18"/>
    </row>
    <row r="458" spans="1:4" x14ac:dyDescent="0.25">
      <c r="A458" s="17">
        <v>42382</v>
      </c>
      <c r="B458" s="18">
        <v>98.15</v>
      </c>
      <c r="C458">
        <v>108.65</v>
      </c>
      <c r="D458" s="18"/>
    </row>
    <row r="459" spans="1:4" x14ac:dyDescent="0.25">
      <c r="A459" s="17">
        <v>42383</v>
      </c>
      <c r="B459" s="18">
        <v>100.7</v>
      </c>
      <c r="C459">
        <v>109.85</v>
      </c>
      <c r="D459" s="18"/>
    </row>
    <row r="460" spans="1:4" x14ac:dyDescent="0.25">
      <c r="A460" s="17">
        <v>42384</v>
      </c>
      <c r="B460" s="18">
        <v>100.45</v>
      </c>
      <c r="C460">
        <v>108.9</v>
      </c>
      <c r="D460" s="18"/>
    </row>
    <row r="461" spans="1:4" x14ac:dyDescent="0.25">
      <c r="A461" s="17">
        <v>42387</v>
      </c>
      <c r="B461" s="18">
        <v>101.1</v>
      </c>
      <c r="C461">
        <v>109</v>
      </c>
      <c r="D461" s="18"/>
    </row>
    <row r="462" spans="1:4" x14ac:dyDescent="0.25">
      <c r="A462" s="17">
        <v>42388</v>
      </c>
      <c r="B462" s="18">
        <v>100.85</v>
      </c>
      <c r="C462">
        <v>110.55</v>
      </c>
      <c r="D462" s="18"/>
    </row>
    <row r="463" spans="1:4" x14ac:dyDescent="0.25">
      <c r="A463" s="17">
        <v>42389</v>
      </c>
      <c r="B463" s="18">
        <v>100.15</v>
      </c>
      <c r="C463">
        <v>109.75</v>
      </c>
      <c r="D463" s="18"/>
    </row>
    <row r="464" spans="1:4" x14ac:dyDescent="0.25">
      <c r="A464" s="17">
        <v>42390</v>
      </c>
      <c r="B464" s="18">
        <v>101.05</v>
      </c>
      <c r="C464">
        <v>111.8</v>
      </c>
      <c r="D464" s="18"/>
    </row>
    <row r="465" spans="1:4" x14ac:dyDescent="0.25">
      <c r="A465" s="17">
        <v>42391</v>
      </c>
      <c r="B465" s="18">
        <v>100.75</v>
      </c>
      <c r="C465">
        <v>110.75</v>
      </c>
      <c r="D465" s="18"/>
    </row>
    <row r="466" spans="1:4" x14ac:dyDescent="0.25">
      <c r="A466" s="17">
        <v>42394</v>
      </c>
      <c r="B466" s="18">
        <v>100.5</v>
      </c>
      <c r="C466">
        <v>110.15</v>
      </c>
      <c r="D466" s="18"/>
    </row>
    <row r="467" spans="1:4" x14ac:dyDescent="0.25">
      <c r="A467" s="17">
        <v>42397</v>
      </c>
      <c r="B467" s="18">
        <v>103.35</v>
      </c>
      <c r="C467">
        <v>113.8</v>
      </c>
      <c r="D467" s="18"/>
    </row>
    <row r="468" spans="1:4" x14ac:dyDescent="0.25">
      <c r="A468" s="17">
        <v>42398</v>
      </c>
      <c r="B468" s="18">
        <v>103.85</v>
      </c>
      <c r="C468">
        <v>117.15</v>
      </c>
      <c r="D468" s="18"/>
    </row>
    <row r="469" spans="1:4" x14ac:dyDescent="0.25">
      <c r="A469" s="17">
        <v>42401</v>
      </c>
      <c r="B469" s="18">
        <v>104.2</v>
      </c>
      <c r="C469">
        <v>118.8</v>
      </c>
      <c r="D469" s="18"/>
    </row>
    <row r="470" spans="1:4" x14ac:dyDescent="0.25">
      <c r="A470" s="17">
        <v>42402</v>
      </c>
      <c r="B470" s="18">
        <v>102.9</v>
      </c>
      <c r="C470">
        <v>119.5</v>
      </c>
      <c r="D470" s="18"/>
    </row>
    <row r="471" spans="1:4" x14ac:dyDescent="0.25">
      <c r="A471" s="17">
        <v>42403</v>
      </c>
      <c r="B471" s="18">
        <v>104.05</v>
      </c>
      <c r="C471">
        <v>122.45</v>
      </c>
      <c r="D471" s="18"/>
    </row>
    <row r="472" spans="1:4" x14ac:dyDescent="0.25">
      <c r="A472" s="17">
        <v>42404</v>
      </c>
      <c r="B472" s="18">
        <v>104.45</v>
      </c>
      <c r="C472">
        <v>122.35</v>
      </c>
      <c r="D472" s="18"/>
    </row>
    <row r="473" spans="1:4" x14ac:dyDescent="0.25">
      <c r="A473" s="17">
        <v>42405</v>
      </c>
      <c r="B473" s="18">
        <v>102.3</v>
      </c>
      <c r="C473">
        <v>120.2</v>
      </c>
      <c r="D473" s="18"/>
    </row>
    <row r="474" spans="1:4" x14ac:dyDescent="0.25">
      <c r="A474" s="17">
        <v>42408</v>
      </c>
      <c r="B474" s="18">
        <v>102.55</v>
      </c>
      <c r="C474">
        <v>124.65</v>
      </c>
      <c r="D474" s="18"/>
    </row>
    <row r="475" spans="1:4" x14ac:dyDescent="0.25">
      <c r="A475" s="17">
        <v>42409</v>
      </c>
      <c r="B475" s="18">
        <v>101.2</v>
      </c>
      <c r="C475">
        <v>123.7</v>
      </c>
      <c r="D475" s="18"/>
    </row>
    <row r="476" spans="1:4" x14ac:dyDescent="0.25">
      <c r="A476" s="17">
        <v>42410</v>
      </c>
      <c r="B476" s="18">
        <v>101.3</v>
      </c>
      <c r="C476">
        <v>122.85</v>
      </c>
      <c r="D476" s="18"/>
    </row>
    <row r="477" spans="1:4" x14ac:dyDescent="0.25">
      <c r="A477" s="17">
        <v>42411</v>
      </c>
      <c r="B477" s="18">
        <v>102.1</v>
      </c>
      <c r="C477">
        <v>126.2</v>
      </c>
      <c r="D477" s="18"/>
    </row>
    <row r="478" spans="1:4" x14ac:dyDescent="0.25">
      <c r="A478" s="17">
        <v>42412</v>
      </c>
      <c r="B478" s="18">
        <v>102.6</v>
      </c>
      <c r="C478">
        <v>126.2</v>
      </c>
      <c r="D478" s="18"/>
    </row>
    <row r="479" spans="1:4" x14ac:dyDescent="0.25">
      <c r="A479" s="17">
        <v>42415</v>
      </c>
      <c r="B479" s="18">
        <v>103.15</v>
      </c>
      <c r="C479">
        <v>124.3</v>
      </c>
      <c r="D479" s="18"/>
    </row>
    <row r="480" spans="1:4" x14ac:dyDescent="0.25">
      <c r="A480" s="17">
        <v>42416</v>
      </c>
      <c r="B480" s="18">
        <v>105</v>
      </c>
      <c r="C480">
        <v>122.95</v>
      </c>
      <c r="D480" s="18"/>
    </row>
    <row r="481" spans="1:4" x14ac:dyDescent="0.25">
      <c r="A481" s="17">
        <v>42417</v>
      </c>
      <c r="B481" s="18">
        <v>104.7</v>
      </c>
      <c r="C481">
        <v>119.3</v>
      </c>
      <c r="D481" s="18"/>
    </row>
    <row r="482" spans="1:4" x14ac:dyDescent="0.25">
      <c r="A482" s="17">
        <v>42418</v>
      </c>
      <c r="B482" s="18">
        <v>105.25</v>
      </c>
      <c r="C482">
        <v>118.6</v>
      </c>
      <c r="D482" s="18"/>
    </row>
    <row r="483" spans="1:4" x14ac:dyDescent="0.25">
      <c r="A483" s="17">
        <v>42419</v>
      </c>
      <c r="B483" s="18">
        <v>107.65</v>
      </c>
      <c r="C483">
        <v>119.25</v>
      </c>
      <c r="D483" s="18"/>
    </row>
    <row r="484" spans="1:4" x14ac:dyDescent="0.25">
      <c r="A484" s="17">
        <v>42422</v>
      </c>
      <c r="B484" s="18">
        <v>108.9</v>
      </c>
      <c r="C484">
        <v>118.1</v>
      </c>
      <c r="D484" s="18"/>
    </row>
    <row r="485" spans="1:4" x14ac:dyDescent="0.25">
      <c r="A485" s="17">
        <v>42423</v>
      </c>
      <c r="B485" s="18">
        <v>107</v>
      </c>
      <c r="C485">
        <v>116.95</v>
      </c>
      <c r="D485" s="18"/>
    </row>
    <row r="486" spans="1:4" x14ac:dyDescent="0.25">
      <c r="A486" s="17">
        <v>42424</v>
      </c>
      <c r="B486" s="18">
        <v>108.65</v>
      </c>
      <c r="C486">
        <v>117.35</v>
      </c>
      <c r="D486" s="18"/>
    </row>
    <row r="487" spans="1:4" x14ac:dyDescent="0.25">
      <c r="A487" s="17">
        <v>42425</v>
      </c>
      <c r="B487" s="18">
        <v>108.45</v>
      </c>
      <c r="C487">
        <v>116.2</v>
      </c>
      <c r="D487" s="18"/>
    </row>
    <row r="488" spans="1:4" x14ac:dyDescent="0.25">
      <c r="A488" s="17">
        <v>42426</v>
      </c>
      <c r="B488" s="18">
        <v>108.35</v>
      </c>
      <c r="C488">
        <v>120.6</v>
      </c>
      <c r="D488" s="18"/>
    </row>
    <row r="489" spans="1:4" x14ac:dyDescent="0.25">
      <c r="A489" s="17">
        <v>42429</v>
      </c>
      <c r="B489" s="18">
        <v>108.2</v>
      </c>
      <c r="C489">
        <v>120.6</v>
      </c>
      <c r="D489" s="18"/>
    </row>
    <row r="490" spans="1:4" x14ac:dyDescent="0.25">
      <c r="A490" s="17">
        <v>42430</v>
      </c>
      <c r="B490" s="18">
        <v>107.35</v>
      </c>
      <c r="C490">
        <v>121.05</v>
      </c>
      <c r="D490" s="18"/>
    </row>
    <row r="491" spans="1:4" x14ac:dyDescent="0.25">
      <c r="A491" s="17">
        <v>42431</v>
      </c>
      <c r="B491" s="18">
        <v>107.7</v>
      </c>
      <c r="C491">
        <v>122.8</v>
      </c>
      <c r="D491" s="18"/>
    </row>
    <row r="492" spans="1:4" x14ac:dyDescent="0.25">
      <c r="A492" s="17">
        <v>42432</v>
      </c>
      <c r="B492" s="18">
        <v>106.25</v>
      </c>
      <c r="C492">
        <v>124</v>
      </c>
      <c r="D492" s="18"/>
    </row>
    <row r="493" spans="1:4" x14ac:dyDescent="0.25">
      <c r="A493" s="17">
        <v>42433</v>
      </c>
      <c r="B493" s="18">
        <v>106.6</v>
      </c>
      <c r="C493">
        <v>125.25</v>
      </c>
      <c r="D493" s="18"/>
    </row>
    <row r="494" spans="1:4" x14ac:dyDescent="0.25">
      <c r="A494" s="17">
        <v>42436</v>
      </c>
      <c r="B494" s="18">
        <v>107.4</v>
      </c>
      <c r="C494">
        <v>125.3</v>
      </c>
      <c r="D494" s="18"/>
    </row>
    <row r="495" spans="1:4" x14ac:dyDescent="0.25">
      <c r="A495" s="17">
        <v>42437</v>
      </c>
      <c r="B495" s="18">
        <v>105.75</v>
      </c>
      <c r="C495">
        <v>122.9</v>
      </c>
      <c r="D495" s="18"/>
    </row>
    <row r="496" spans="1:4" x14ac:dyDescent="0.25">
      <c r="A496" s="17">
        <v>42438</v>
      </c>
      <c r="B496" s="18">
        <v>106.25</v>
      </c>
      <c r="C496">
        <v>124</v>
      </c>
      <c r="D496" s="18"/>
    </row>
    <row r="497" spans="1:4" x14ac:dyDescent="0.25">
      <c r="A497" s="17">
        <v>42439</v>
      </c>
      <c r="B497" s="18">
        <v>105</v>
      </c>
      <c r="C497">
        <v>123.05</v>
      </c>
      <c r="D497" s="18"/>
    </row>
    <row r="498" spans="1:4" x14ac:dyDescent="0.25">
      <c r="A498" s="17">
        <v>42440</v>
      </c>
      <c r="B498" s="18">
        <v>104.7</v>
      </c>
      <c r="C498">
        <v>124.05</v>
      </c>
      <c r="D498" s="18"/>
    </row>
    <row r="499" spans="1:4" x14ac:dyDescent="0.25">
      <c r="A499" s="17">
        <v>42443</v>
      </c>
      <c r="B499" s="18">
        <v>103.5</v>
      </c>
      <c r="C499">
        <v>123.15</v>
      </c>
      <c r="D499" s="18"/>
    </row>
    <row r="500" spans="1:4" x14ac:dyDescent="0.25">
      <c r="A500" s="17">
        <v>42444</v>
      </c>
      <c r="B500" s="18">
        <v>102.25</v>
      </c>
      <c r="C500">
        <v>120.4</v>
      </c>
      <c r="D500" s="18"/>
    </row>
    <row r="501" spans="1:4" x14ac:dyDescent="0.25">
      <c r="A501" s="17">
        <v>42445</v>
      </c>
      <c r="B501" s="18">
        <v>101.55</v>
      </c>
      <c r="C501">
        <v>120.25</v>
      </c>
      <c r="D501" s="18"/>
    </row>
    <row r="502" spans="1:4" x14ac:dyDescent="0.25">
      <c r="A502" s="17">
        <v>42446</v>
      </c>
      <c r="B502" s="18">
        <v>101.3</v>
      </c>
      <c r="C502">
        <v>121.25</v>
      </c>
      <c r="D502" s="18"/>
    </row>
    <row r="503" spans="1:4" x14ac:dyDescent="0.25">
      <c r="A503" s="17">
        <v>42447</v>
      </c>
      <c r="B503" s="18">
        <v>100.05</v>
      </c>
      <c r="C503">
        <v>120.2</v>
      </c>
      <c r="D503" s="18"/>
    </row>
    <row r="504" spans="1:4" x14ac:dyDescent="0.25">
      <c r="A504" s="17">
        <v>42450</v>
      </c>
      <c r="B504" s="18">
        <v>99.9</v>
      </c>
      <c r="C504">
        <v>122</v>
      </c>
      <c r="D504" s="18"/>
    </row>
    <row r="505" spans="1:4" x14ac:dyDescent="0.25">
      <c r="A505" s="17">
        <v>42451</v>
      </c>
      <c r="B505" s="18">
        <v>99.25</v>
      </c>
      <c r="C505">
        <v>120.75</v>
      </c>
      <c r="D505" s="18"/>
    </row>
    <row r="506" spans="1:4" x14ac:dyDescent="0.25">
      <c r="A506" s="17">
        <v>42452</v>
      </c>
      <c r="B506" s="18">
        <v>98.4</v>
      </c>
      <c r="C506">
        <v>118.7</v>
      </c>
      <c r="D506" s="18"/>
    </row>
    <row r="507" spans="1:4" x14ac:dyDescent="0.25">
      <c r="A507" s="17">
        <v>42453</v>
      </c>
      <c r="B507" s="18">
        <v>98.75</v>
      </c>
      <c r="C507">
        <v>117.95</v>
      </c>
      <c r="D507" s="18"/>
    </row>
    <row r="508" spans="1:4" x14ac:dyDescent="0.25">
      <c r="A508" s="17">
        <v>42457</v>
      </c>
      <c r="B508" s="18">
        <v>98.75</v>
      </c>
      <c r="C508">
        <v>118.3</v>
      </c>
      <c r="D508" s="18"/>
    </row>
    <row r="509" spans="1:4" x14ac:dyDescent="0.25">
      <c r="A509" s="17">
        <v>42458</v>
      </c>
      <c r="B509" s="18">
        <v>98.8</v>
      </c>
      <c r="C509">
        <v>115.45</v>
      </c>
      <c r="D509" s="18"/>
    </row>
    <row r="510" spans="1:4" x14ac:dyDescent="0.25">
      <c r="A510" s="17">
        <v>42459</v>
      </c>
      <c r="B510" s="18">
        <v>98.5</v>
      </c>
      <c r="C510">
        <v>114</v>
      </c>
      <c r="D510" s="18"/>
    </row>
    <row r="511" spans="1:4" x14ac:dyDescent="0.25">
      <c r="A511" s="17">
        <v>42460</v>
      </c>
      <c r="B511" s="18">
        <v>100.95</v>
      </c>
      <c r="C511">
        <v>114.25</v>
      </c>
      <c r="D511" s="18"/>
    </row>
    <row r="512" spans="1:4" x14ac:dyDescent="0.25">
      <c r="A512" s="17">
        <v>42461</v>
      </c>
      <c r="B512" s="18">
        <v>102.3</v>
      </c>
      <c r="C512">
        <v>116.3</v>
      </c>
      <c r="D512" s="18"/>
    </row>
    <row r="513" spans="1:4" x14ac:dyDescent="0.25">
      <c r="A513" s="17">
        <v>42464</v>
      </c>
      <c r="B513" s="18">
        <v>101.6</v>
      </c>
      <c r="C513">
        <v>113.55</v>
      </c>
      <c r="D513" s="18"/>
    </row>
    <row r="514" spans="1:4" x14ac:dyDescent="0.25">
      <c r="A514" s="17">
        <v>42465</v>
      </c>
      <c r="B514" s="18">
        <v>101</v>
      </c>
      <c r="C514">
        <v>114.25</v>
      </c>
      <c r="D514" s="18"/>
    </row>
    <row r="515" spans="1:4" x14ac:dyDescent="0.25">
      <c r="A515" s="17">
        <v>42466</v>
      </c>
      <c r="B515" s="18">
        <v>100.55</v>
      </c>
      <c r="C515">
        <v>114.65</v>
      </c>
      <c r="D515" s="18"/>
    </row>
    <row r="516" spans="1:4" x14ac:dyDescent="0.25">
      <c r="A516" s="17">
        <v>42467</v>
      </c>
      <c r="B516" s="18">
        <v>99.9</v>
      </c>
      <c r="C516">
        <v>114.05</v>
      </c>
      <c r="D516" s="18"/>
    </row>
    <row r="517" spans="1:4" x14ac:dyDescent="0.25">
      <c r="A517" s="17">
        <v>42468</v>
      </c>
      <c r="B517" s="18">
        <v>101.1</v>
      </c>
      <c r="C517">
        <v>113.5</v>
      </c>
      <c r="D517" s="18"/>
    </row>
    <row r="518" spans="1:4" x14ac:dyDescent="0.25">
      <c r="A518" s="17">
        <v>42471</v>
      </c>
      <c r="B518" s="18">
        <v>99.7</v>
      </c>
      <c r="C518">
        <v>112.55</v>
      </c>
      <c r="D518" s="18"/>
    </row>
    <row r="519" spans="1:4" x14ac:dyDescent="0.25">
      <c r="A519" s="17">
        <v>42472</v>
      </c>
      <c r="B519" s="18">
        <v>101.8</v>
      </c>
      <c r="C519">
        <v>114.4</v>
      </c>
      <c r="D519" s="18"/>
    </row>
    <row r="520" spans="1:4" x14ac:dyDescent="0.25">
      <c r="A520" s="17">
        <v>42473</v>
      </c>
      <c r="B520" s="18">
        <v>103.3</v>
      </c>
      <c r="C520">
        <v>116.3</v>
      </c>
      <c r="D520" s="18"/>
    </row>
    <row r="521" spans="1:4" x14ac:dyDescent="0.25">
      <c r="A521" s="17">
        <v>42474</v>
      </c>
      <c r="B521" s="18">
        <v>103.55</v>
      </c>
      <c r="C521">
        <v>114.75</v>
      </c>
      <c r="D521" s="18"/>
    </row>
    <row r="522" spans="1:4" x14ac:dyDescent="0.25">
      <c r="A522" s="17">
        <v>42475</v>
      </c>
      <c r="B522" s="18">
        <v>103.3</v>
      </c>
      <c r="C522">
        <v>114</v>
      </c>
      <c r="D522" s="18"/>
    </row>
    <row r="523" spans="1:4" x14ac:dyDescent="0.25">
      <c r="A523" s="17">
        <v>42478</v>
      </c>
      <c r="B523" s="18">
        <v>104.55</v>
      </c>
      <c r="C523">
        <v>113.95</v>
      </c>
      <c r="D523" s="18"/>
    </row>
    <row r="524" spans="1:4" x14ac:dyDescent="0.25">
      <c r="A524" s="17">
        <v>42479</v>
      </c>
      <c r="B524" s="18">
        <v>105.15</v>
      </c>
      <c r="C524">
        <v>116.5</v>
      </c>
      <c r="D524" s="18"/>
    </row>
    <row r="525" spans="1:4" x14ac:dyDescent="0.25">
      <c r="A525" s="17">
        <v>42480</v>
      </c>
      <c r="B525" s="18">
        <v>107.4</v>
      </c>
      <c r="C525">
        <v>117.35</v>
      </c>
      <c r="D525" s="18"/>
    </row>
    <row r="526" spans="1:4" x14ac:dyDescent="0.25">
      <c r="A526" s="17">
        <v>42481</v>
      </c>
      <c r="B526" s="18">
        <v>108.35</v>
      </c>
      <c r="C526">
        <v>117.8</v>
      </c>
      <c r="D526" s="18"/>
    </row>
    <row r="527" spans="1:4" x14ac:dyDescent="0.25">
      <c r="A527" s="17">
        <v>42482</v>
      </c>
      <c r="B527" s="18">
        <v>109.7</v>
      </c>
      <c r="C527">
        <v>119.4</v>
      </c>
      <c r="D527" s="18"/>
    </row>
    <row r="528" spans="1:4" x14ac:dyDescent="0.25">
      <c r="A528" s="17">
        <v>42485</v>
      </c>
      <c r="B528" s="18">
        <v>109.9</v>
      </c>
      <c r="C528">
        <v>116.4</v>
      </c>
      <c r="D528" s="18"/>
    </row>
    <row r="529" spans="1:4" x14ac:dyDescent="0.25">
      <c r="A529" s="17">
        <v>42486</v>
      </c>
      <c r="B529" s="18">
        <v>109.1</v>
      </c>
      <c r="C529">
        <v>116.2</v>
      </c>
      <c r="D529" s="18"/>
    </row>
    <row r="530" spans="1:4" x14ac:dyDescent="0.25">
      <c r="A530" s="17">
        <v>42487</v>
      </c>
      <c r="B530" s="18">
        <v>109.45</v>
      </c>
      <c r="C530">
        <v>115.15</v>
      </c>
      <c r="D530" s="18"/>
    </row>
    <row r="531" spans="1:4" x14ac:dyDescent="0.25">
      <c r="A531" s="17">
        <v>42488</v>
      </c>
      <c r="B531" s="18">
        <v>110.4</v>
      </c>
      <c r="C531">
        <v>116.8</v>
      </c>
      <c r="D531" s="18"/>
    </row>
    <row r="532" spans="1:4" x14ac:dyDescent="0.25">
      <c r="A532" s="17">
        <v>42489</v>
      </c>
      <c r="B532" s="18">
        <v>111.55</v>
      </c>
      <c r="C532">
        <v>120.15</v>
      </c>
      <c r="D532" s="18"/>
    </row>
    <row r="533" spans="1:4" x14ac:dyDescent="0.25">
      <c r="A533" s="17">
        <v>42492</v>
      </c>
      <c r="B533" s="18">
        <v>111.15</v>
      </c>
      <c r="C533">
        <v>119.5</v>
      </c>
      <c r="D533" s="18"/>
    </row>
    <row r="534" spans="1:4" x14ac:dyDescent="0.25">
      <c r="A534" s="17">
        <v>42493</v>
      </c>
      <c r="B534" s="18">
        <v>108.75</v>
      </c>
      <c r="C534">
        <v>117.15</v>
      </c>
      <c r="D534" s="18"/>
    </row>
    <row r="535" spans="1:4" x14ac:dyDescent="0.25">
      <c r="A535" s="17">
        <v>42494</v>
      </c>
      <c r="B535" s="18">
        <v>108.7</v>
      </c>
      <c r="C535">
        <v>117.4</v>
      </c>
      <c r="D535" s="18"/>
    </row>
    <row r="536" spans="1:4" x14ac:dyDescent="0.25">
      <c r="A536" s="17">
        <v>42495</v>
      </c>
      <c r="B536" s="18">
        <v>106.9</v>
      </c>
      <c r="C536">
        <v>115.3</v>
      </c>
      <c r="D536" s="18"/>
    </row>
    <row r="537" spans="1:4" x14ac:dyDescent="0.25">
      <c r="A537" s="17">
        <v>42496</v>
      </c>
      <c r="B537" s="18">
        <v>106.4</v>
      </c>
      <c r="C537">
        <v>116.5</v>
      </c>
      <c r="D537" s="18"/>
    </row>
    <row r="538" spans="1:4" x14ac:dyDescent="0.25">
      <c r="A538" s="17">
        <v>42499</v>
      </c>
      <c r="B538" s="18">
        <v>103.95</v>
      </c>
      <c r="C538">
        <v>115.65</v>
      </c>
      <c r="D538" s="18"/>
    </row>
    <row r="539" spans="1:4" x14ac:dyDescent="0.25">
      <c r="A539" s="17">
        <v>42500</v>
      </c>
      <c r="B539" s="18">
        <v>103.7</v>
      </c>
      <c r="C539">
        <v>117.1</v>
      </c>
      <c r="D539" s="18"/>
    </row>
    <row r="540" spans="1:4" x14ac:dyDescent="0.25">
      <c r="A540" s="17">
        <v>42501</v>
      </c>
      <c r="B540" s="18">
        <v>104.1</v>
      </c>
      <c r="C540">
        <v>117.85</v>
      </c>
      <c r="D540" s="18"/>
    </row>
    <row r="541" spans="1:4" x14ac:dyDescent="0.25">
      <c r="A541" s="17">
        <v>42502</v>
      </c>
      <c r="B541" s="18">
        <v>103.2</v>
      </c>
      <c r="C541">
        <v>114.55</v>
      </c>
      <c r="D541" s="18"/>
    </row>
    <row r="542" spans="1:4" x14ac:dyDescent="0.25">
      <c r="A542" s="17">
        <v>42503</v>
      </c>
      <c r="B542" s="18">
        <v>102.95</v>
      </c>
      <c r="C542">
        <v>114.95</v>
      </c>
      <c r="D542" s="18"/>
    </row>
    <row r="543" spans="1:4" x14ac:dyDescent="0.25">
      <c r="A543" s="17">
        <v>42506</v>
      </c>
      <c r="B543" s="18">
        <v>103.5</v>
      </c>
      <c r="C543">
        <v>116.8</v>
      </c>
      <c r="D543" s="18"/>
    </row>
    <row r="544" spans="1:4" x14ac:dyDescent="0.25">
      <c r="A544" s="17">
        <v>42507</v>
      </c>
      <c r="B544" s="18">
        <v>103.15</v>
      </c>
      <c r="C544">
        <v>114.95</v>
      </c>
      <c r="D544" s="18"/>
    </row>
    <row r="545" spans="1:4" x14ac:dyDescent="0.25">
      <c r="A545" s="17">
        <v>42508</v>
      </c>
      <c r="B545" s="18">
        <v>104.3</v>
      </c>
      <c r="C545">
        <v>114.4</v>
      </c>
      <c r="D545" s="18"/>
    </row>
    <row r="546" spans="1:4" x14ac:dyDescent="0.25">
      <c r="A546" s="17">
        <v>42509</v>
      </c>
      <c r="B546" s="18">
        <v>104.4</v>
      </c>
      <c r="C546">
        <v>114</v>
      </c>
      <c r="D546" s="18"/>
    </row>
    <row r="547" spans="1:4" x14ac:dyDescent="0.25">
      <c r="A547" s="17">
        <v>42510</v>
      </c>
      <c r="B547" s="18">
        <v>104.1</v>
      </c>
      <c r="C547">
        <v>112.65</v>
      </c>
      <c r="D547" s="18"/>
    </row>
    <row r="548" spans="1:4" x14ac:dyDescent="0.25">
      <c r="A548" s="17">
        <v>42513</v>
      </c>
      <c r="B548" s="18">
        <v>104.6</v>
      </c>
      <c r="C548">
        <v>111.4</v>
      </c>
      <c r="D548" s="18"/>
    </row>
    <row r="549" spans="1:4" x14ac:dyDescent="0.25">
      <c r="A549" s="17">
        <v>42514</v>
      </c>
      <c r="B549" s="18">
        <v>105.35</v>
      </c>
      <c r="C549">
        <v>111.8</v>
      </c>
      <c r="D549" s="18"/>
    </row>
    <row r="550" spans="1:4" x14ac:dyDescent="0.25">
      <c r="A550" s="17">
        <v>42515</v>
      </c>
      <c r="B550" s="18">
        <v>103.65</v>
      </c>
      <c r="C550">
        <v>110</v>
      </c>
      <c r="D550" s="18"/>
    </row>
    <row r="551" spans="1:4" x14ac:dyDescent="0.25">
      <c r="A551" s="17">
        <v>42541</v>
      </c>
      <c r="B551" s="18">
        <v>109.9</v>
      </c>
      <c r="C551">
        <v>116.6</v>
      </c>
      <c r="D551" s="18"/>
    </row>
    <row r="552" spans="1:4" x14ac:dyDescent="0.25">
      <c r="A552" s="17">
        <v>42542</v>
      </c>
      <c r="B552" s="18">
        <v>110.3</v>
      </c>
      <c r="C552">
        <v>116.1</v>
      </c>
      <c r="D552" s="18"/>
    </row>
    <row r="553" spans="1:4" x14ac:dyDescent="0.25">
      <c r="A553" s="17">
        <v>42543</v>
      </c>
      <c r="B553" s="18">
        <v>109.6</v>
      </c>
      <c r="C553">
        <v>115.55</v>
      </c>
      <c r="D553" s="18"/>
    </row>
    <row r="554" spans="1:4" x14ac:dyDescent="0.25">
      <c r="A554" s="17">
        <v>42544</v>
      </c>
      <c r="B554" s="18">
        <v>110</v>
      </c>
      <c r="C554">
        <v>116.45</v>
      </c>
      <c r="D554" s="18"/>
    </row>
    <row r="555" spans="1:4" x14ac:dyDescent="0.25">
      <c r="A555" s="17">
        <v>42545</v>
      </c>
      <c r="B555" s="18">
        <v>109.15</v>
      </c>
      <c r="C555">
        <v>115.9</v>
      </c>
      <c r="D555" s="18"/>
    </row>
    <row r="556" spans="1:4" x14ac:dyDescent="0.25">
      <c r="A556" s="17">
        <v>42548</v>
      </c>
      <c r="B556" s="18">
        <v>107.9</v>
      </c>
      <c r="C556">
        <v>115.15</v>
      </c>
      <c r="D556" s="18"/>
    </row>
    <row r="557" spans="1:4" x14ac:dyDescent="0.25">
      <c r="A557" s="17">
        <v>42549</v>
      </c>
      <c r="B557" s="18">
        <v>109.75</v>
      </c>
      <c r="C557">
        <v>117.25</v>
      </c>
      <c r="D557" s="18"/>
    </row>
    <row r="558" spans="1:4" x14ac:dyDescent="0.25">
      <c r="A558" s="17">
        <v>42550</v>
      </c>
      <c r="B558" s="18">
        <v>109.75</v>
      </c>
      <c r="C558">
        <v>119.05</v>
      </c>
      <c r="D558" s="18"/>
    </row>
    <row r="559" spans="1:4" x14ac:dyDescent="0.25">
      <c r="A559" s="17">
        <v>42551</v>
      </c>
      <c r="B559" s="18">
        <v>110.55</v>
      </c>
      <c r="C559">
        <v>120.3</v>
      </c>
      <c r="D559" s="18"/>
    </row>
    <row r="560" spans="1:4" x14ac:dyDescent="0.25">
      <c r="A560" s="17">
        <v>42552</v>
      </c>
      <c r="B560" s="18">
        <v>106.9</v>
      </c>
      <c r="C560">
        <v>116.75</v>
      </c>
      <c r="D560" s="18"/>
    </row>
    <row r="561" spans="1:4" x14ac:dyDescent="0.25">
      <c r="A561" s="17"/>
      <c r="B561" s="18"/>
      <c r="C561" s="17"/>
      <c r="D561" s="18"/>
    </row>
    <row r="562" spans="1:4" x14ac:dyDescent="0.25">
      <c r="A562" s="17"/>
      <c r="B562" s="18"/>
      <c r="C562" s="17"/>
      <c r="D562" s="18"/>
    </row>
    <row r="563" spans="1:4" x14ac:dyDescent="0.25">
      <c r="A563" s="17"/>
      <c r="B563" s="18"/>
      <c r="C563" s="17"/>
      <c r="D563" s="18"/>
    </row>
    <row r="564" spans="1:4" x14ac:dyDescent="0.25">
      <c r="A564" s="17"/>
      <c r="B564" s="18"/>
      <c r="C564" s="17"/>
      <c r="D564" s="18"/>
    </row>
    <row r="565" spans="1:4" x14ac:dyDescent="0.25">
      <c r="A565" s="17"/>
      <c r="B565" s="18"/>
      <c r="C565" s="17"/>
      <c r="D565" s="18"/>
    </row>
    <row r="566" spans="1:4" x14ac:dyDescent="0.25">
      <c r="A566" s="17"/>
      <c r="B566" s="18"/>
      <c r="C566" s="17"/>
      <c r="D566" s="18"/>
    </row>
    <row r="567" spans="1:4" x14ac:dyDescent="0.25">
      <c r="A567" s="17"/>
      <c r="B567" s="18"/>
      <c r="C567" s="17"/>
      <c r="D567" s="18"/>
    </row>
    <row r="568" spans="1:4" x14ac:dyDescent="0.25">
      <c r="A568" s="17"/>
      <c r="B568" s="18"/>
      <c r="C568" s="17"/>
      <c r="D568" s="18"/>
    </row>
    <row r="569" spans="1:4" x14ac:dyDescent="0.25">
      <c r="A569" s="17"/>
      <c r="B569" s="18"/>
      <c r="C569" s="17"/>
      <c r="D569" s="18"/>
    </row>
    <row r="570" spans="1:4" x14ac:dyDescent="0.25">
      <c r="A570" s="17"/>
      <c r="B570" s="18"/>
      <c r="C570" s="17"/>
      <c r="D570" s="18"/>
    </row>
    <row r="571" spans="1:4" x14ac:dyDescent="0.25">
      <c r="A571" s="17"/>
      <c r="B571" s="18"/>
      <c r="C571" s="17"/>
      <c r="D571" s="18"/>
    </row>
    <row r="572" spans="1:4" x14ac:dyDescent="0.25">
      <c r="A572" s="17"/>
      <c r="B572" s="18"/>
      <c r="C572" s="17"/>
      <c r="D572" s="18"/>
    </row>
    <row r="573" spans="1:4" x14ac:dyDescent="0.25">
      <c r="A573" s="17"/>
      <c r="B573" s="18"/>
      <c r="C573" s="17"/>
      <c r="D573" s="18"/>
    </row>
    <row r="574" spans="1:4" x14ac:dyDescent="0.25">
      <c r="A574" s="17"/>
      <c r="B574" s="18"/>
      <c r="C574" s="17"/>
      <c r="D574" s="18"/>
    </row>
    <row r="575" spans="1:4" x14ac:dyDescent="0.25">
      <c r="A575" s="17"/>
      <c r="B575" s="18"/>
      <c r="C575" s="17"/>
      <c r="D575" s="18"/>
    </row>
    <row r="576" spans="1:4" x14ac:dyDescent="0.25">
      <c r="A576" s="17"/>
      <c r="B576" s="18"/>
      <c r="C576" s="17"/>
      <c r="D576" s="18"/>
    </row>
    <row r="577" spans="1:4" x14ac:dyDescent="0.25">
      <c r="A577" s="17"/>
      <c r="B577" s="18"/>
      <c r="C577" s="17"/>
      <c r="D577" s="18"/>
    </row>
    <row r="578" spans="1:4" x14ac:dyDescent="0.25">
      <c r="A578" s="17"/>
      <c r="B578" s="18"/>
      <c r="C578" s="17"/>
      <c r="D578" s="18"/>
    </row>
    <row r="579" spans="1:4" x14ac:dyDescent="0.25">
      <c r="A579" s="17"/>
      <c r="B579" s="18"/>
      <c r="C579" s="17"/>
      <c r="D579" s="18"/>
    </row>
    <row r="580" spans="1:4" x14ac:dyDescent="0.25">
      <c r="A580" s="17"/>
      <c r="B580" s="18"/>
      <c r="C580" s="17"/>
      <c r="D580" s="18"/>
    </row>
    <row r="581" spans="1:4" x14ac:dyDescent="0.25">
      <c r="A581" s="17"/>
      <c r="B581" s="18"/>
      <c r="C581" s="17"/>
      <c r="D581" s="18"/>
    </row>
    <row r="582" spans="1:4" x14ac:dyDescent="0.25">
      <c r="A582" s="17"/>
      <c r="B582" s="18"/>
      <c r="C582" s="17"/>
      <c r="D582" s="18"/>
    </row>
    <row r="583" spans="1:4" x14ac:dyDescent="0.25">
      <c r="A583" s="17"/>
      <c r="B583" s="18"/>
      <c r="C583" s="17"/>
      <c r="D583" s="18"/>
    </row>
    <row r="584" spans="1:4" x14ac:dyDescent="0.25">
      <c r="A584" s="17"/>
      <c r="B584" s="18"/>
      <c r="C584" s="17"/>
      <c r="D584" s="18"/>
    </row>
    <row r="585" spans="1:4" x14ac:dyDescent="0.25">
      <c r="A585" s="17"/>
      <c r="B585" s="18"/>
      <c r="C585" s="17"/>
      <c r="D585" s="18"/>
    </row>
    <row r="586" spans="1:4" x14ac:dyDescent="0.25">
      <c r="A586" s="17"/>
      <c r="B586" s="18"/>
      <c r="C586" s="17"/>
      <c r="D586" s="18"/>
    </row>
    <row r="587" spans="1:4" x14ac:dyDescent="0.25">
      <c r="A587" s="17"/>
      <c r="B587" s="18"/>
      <c r="C587" s="17"/>
      <c r="D587" s="18"/>
    </row>
    <row r="588" spans="1:4" x14ac:dyDescent="0.25">
      <c r="A588" s="17"/>
      <c r="B588" s="18"/>
      <c r="C588" s="17"/>
      <c r="D588" s="18"/>
    </row>
    <row r="589" spans="1:4" x14ac:dyDescent="0.25">
      <c r="A589" s="17"/>
      <c r="B589" s="18"/>
      <c r="C589" s="17"/>
      <c r="D589" s="18"/>
    </row>
    <row r="590" spans="1:4" x14ac:dyDescent="0.25">
      <c r="A590" s="17"/>
      <c r="B590" s="18"/>
      <c r="C590" s="17"/>
      <c r="D590" s="18"/>
    </row>
    <row r="591" spans="1:4" x14ac:dyDescent="0.25">
      <c r="A591" s="17"/>
      <c r="B591" s="18"/>
      <c r="C591" s="17"/>
      <c r="D591" s="18"/>
    </row>
    <row r="592" spans="1:4" x14ac:dyDescent="0.25">
      <c r="A592" s="17"/>
      <c r="B592" s="18"/>
      <c r="C592" s="17"/>
      <c r="D592" s="18"/>
    </row>
    <row r="593" spans="1:4" x14ac:dyDescent="0.25">
      <c r="A593" s="17"/>
      <c r="B593" s="18"/>
      <c r="C593" s="17"/>
      <c r="D593" s="18"/>
    </row>
    <row r="594" spans="1:4" x14ac:dyDescent="0.25">
      <c r="A594" s="17"/>
      <c r="B594" s="18"/>
      <c r="C594" s="17"/>
      <c r="D594" s="18"/>
    </row>
    <row r="595" spans="1:4" x14ac:dyDescent="0.25">
      <c r="A595" s="17"/>
      <c r="B595" s="18"/>
      <c r="C595" s="17"/>
      <c r="D595" s="18"/>
    </row>
    <row r="596" spans="1:4" x14ac:dyDescent="0.25">
      <c r="A596" s="17"/>
      <c r="B596" s="18"/>
      <c r="C596" s="17"/>
      <c r="D596" s="18"/>
    </row>
    <row r="597" spans="1:4" x14ac:dyDescent="0.25">
      <c r="A597" s="17"/>
      <c r="B597" s="18"/>
      <c r="C597" s="17"/>
      <c r="D597" s="18"/>
    </row>
    <row r="598" spans="1:4" x14ac:dyDescent="0.25">
      <c r="A598" s="17"/>
      <c r="B598" s="18"/>
      <c r="C598" s="17"/>
      <c r="D598" s="18"/>
    </row>
    <row r="599" spans="1:4" x14ac:dyDescent="0.25">
      <c r="A599" s="17"/>
      <c r="B599" s="18"/>
      <c r="C599" s="17"/>
      <c r="D599" s="18"/>
    </row>
    <row r="600" spans="1:4" x14ac:dyDescent="0.25">
      <c r="A600" s="17"/>
      <c r="B600" s="18"/>
      <c r="C600" s="17"/>
      <c r="D600" s="18"/>
    </row>
    <row r="601" spans="1:4" x14ac:dyDescent="0.25">
      <c r="A601" s="17"/>
      <c r="B601" s="18"/>
      <c r="C601" s="17"/>
      <c r="D601" s="18"/>
    </row>
    <row r="602" spans="1:4" x14ac:dyDescent="0.25">
      <c r="A602" s="17"/>
      <c r="B602" s="18"/>
      <c r="C602" s="17"/>
      <c r="D602" s="18"/>
    </row>
    <row r="603" spans="1:4" x14ac:dyDescent="0.25">
      <c r="A603" s="17"/>
      <c r="B603" s="18"/>
      <c r="C603" s="17"/>
      <c r="D603" s="18"/>
    </row>
    <row r="604" spans="1:4" x14ac:dyDescent="0.25">
      <c r="A604" s="17"/>
      <c r="B604" s="18"/>
      <c r="C604" s="17"/>
      <c r="D604" s="18"/>
    </row>
    <row r="605" spans="1:4" x14ac:dyDescent="0.25">
      <c r="A605" s="17"/>
      <c r="B605" s="18"/>
      <c r="C605" s="17"/>
      <c r="D605" s="18"/>
    </row>
    <row r="606" spans="1:4" x14ac:dyDescent="0.25">
      <c r="A606" s="17"/>
      <c r="B606" s="18"/>
      <c r="C606" s="17"/>
      <c r="D606" s="18"/>
    </row>
    <row r="607" spans="1:4" x14ac:dyDescent="0.25">
      <c r="A607" s="17"/>
      <c r="B607" s="18"/>
      <c r="C607" s="17"/>
      <c r="D607" s="18"/>
    </row>
    <row r="608" spans="1:4" x14ac:dyDescent="0.25">
      <c r="A608" s="17"/>
      <c r="B608" s="18"/>
      <c r="C608" s="17"/>
      <c r="D608" s="18"/>
    </row>
    <row r="609" spans="1:4" x14ac:dyDescent="0.25">
      <c r="A609" s="17"/>
      <c r="B609" s="18"/>
      <c r="C609" s="17"/>
      <c r="D609" s="18"/>
    </row>
    <row r="610" spans="1:4" x14ac:dyDescent="0.25">
      <c r="A610" s="17"/>
      <c r="B610" s="18"/>
      <c r="C610" s="17"/>
      <c r="D610" s="18"/>
    </row>
    <row r="611" spans="1:4" x14ac:dyDescent="0.25">
      <c r="A611" s="17"/>
      <c r="B611" s="18"/>
      <c r="C611" s="17"/>
      <c r="D611" s="18"/>
    </row>
    <row r="612" spans="1:4" x14ac:dyDescent="0.25">
      <c r="A612" s="17"/>
      <c r="B612" s="18"/>
      <c r="C612" s="17"/>
      <c r="D612" s="18"/>
    </row>
    <row r="613" spans="1:4" x14ac:dyDescent="0.25">
      <c r="A613" s="17"/>
      <c r="B613" s="18"/>
      <c r="C613" s="17"/>
      <c r="D613" s="18"/>
    </row>
    <row r="614" spans="1:4" x14ac:dyDescent="0.25">
      <c r="A614" s="17"/>
      <c r="B614" s="18"/>
      <c r="C614" s="17"/>
      <c r="D614" s="18"/>
    </row>
    <row r="615" spans="1:4" x14ac:dyDescent="0.25">
      <c r="A615" s="17"/>
      <c r="B615" s="18"/>
      <c r="C615" s="17"/>
      <c r="D615" s="18"/>
    </row>
    <row r="616" spans="1:4" x14ac:dyDescent="0.25">
      <c r="A616" s="17"/>
      <c r="B616" s="18"/>
      <c r="C616" s="17"/>
      <c r="D616" s="18"/>
    </row>
    <row r="617" spans="1:4" x14ac:dyDescent="0.25">
      <c r="A617" s="17"/>
      <c r="B617" s="18"/>
      <c r="C617" s="17"/>
      <c r="D617" s="18"/>
    </row>
    <row r="618" spans="1:4" x14ac:dyDescent="0.25">
      <c r="A618" s="17"/>
      <c r="B618" s="18"/>
      <c r="C618" s="17"/>
      <c r="D618" s="18"/>
    </row>
    <row r="619" spans="1:4" x14ac:dyDescent="0.25">
      <c r="A619" s="17"/>
      <c r="B619" s="18"/>
      <c r="C619" s="17"/>
      <c r="D619" s="18"/>
    </row>
    <row r="620" spans="1:4" x14ac:dyDescent="0.25">
      <c r="A620" s="17"/>
      <c r="B620" s="18"/>
      <c r="C620" s="17"/>
      <c r="D620" s="18"/>
    </row>
    <row r="621" spans="1:4" x14ac:dyDescent="0.25">
      <c r="A621" s="17"/>
      <c r="B621" s="18"/>
      <c r="C621" s="17"/>
      <c r="D621" s="18"/>
    </row>
    <row r="622" spans="1:4" x14ac:dyDescent="0.25">
      <c r="A622" s="17"/>
      <c r="B622" s="18"/>
      <c r="C622" s="17"/>
      <c r="D622" s="18"/>
    </row>
    <row r="623" spans="1:4" x14ac:dyDescent="0.25">
      <c r="A623" s="17"/>
      <c r="B623" s="18"/>
      <c r="C623" s="17"/>
      <c r="D623" s="18"/>
    </row>
    <row r="624" spans="1:4" x14ac:dyDescent="0.25">
      <c r="A624" s="17"/>
      <c r="B624" s="18"/>
      <c r="C624" s="17"/>
      <c r="D624" s="18"/>
    </row>
    <row r="625" spans="1:4" x14ac:dyDescent="0.25">
      <c r="A625" s="17"/>
      <c r="B625" s="18"/>
      <c r="C625" s="17"/>
      <c r="D625" s="18"/>
    </row>
    <row r="626" spans="1:4" x14ac:dyDescent="0.25">
      <c r="A626" s="17"/>
      <c r="B626" s="18"/>
      <c r="C626" s="17"/>
      <c r="D626" s="18"/>
    </row>
    <row r="627" spans="1:4" x14ac:dyDescent="0.25">
      <c r="A627" s="17"/>
      <c r="B627" s="18"/>
      <c r="C627" s="17"/>
      <c r="D627" s="18"/>
    </row>
    <row r="628" spans="1:4" x14ac:dyDescent="0.25">
      <c r="A628" s="17"/>
      <c r="B628" s="18"/>
      <c r="C628" s="17"/>
      <c r="D628" s="18"/>
    </row>
    <row r="629" spans="1:4" x14ac:dyDescent="0.25">
      <c r="A629" s="17"/>
      <c r="B629" s="18"/>
      <c r="C629" s="17"/>
      <c r="D629" s="18"/>
    </row>
    <row r="630" spans="1:4" x14ac:dyDescent="0.25">
      <c r="A630" s="17"/>
      <c r="B630" s="18"/>
      <c r="C630" s="17"/>
      <c r="D630" s="18"/>
    </row>
    <row r="631" spans="1:4" x14ac:dyDescent="0.25">
      <c r="A631" s="17"/>
      <c r="B631" s="18"/>
      <c r="C631" s="17"/>
      <c r="D631" s="18"/>
    </row>
    <row r="632" spans="1:4" x14ac:dyDescent="0.25">
      <c r="A632" s="17"/>
      <c r="B632" s="18"/>
      <c r="C632" s="17"/>
      <c r="D632" s="18"/>
    </row>
    <row r="633" spans="1:4" x14ac:dyDescent="0.25">
      <c r="A633" s="17"/>
      <c r="B633" s="18"/>
      <c r="C633" s="17"/>
      <c r="D633" s="18"/>
    </row>
    <row r="634" spans="1:4" x14ac:dyDescent="0.25">
      <c r="A634" s="17"/>
      <c r="B634" s="18"/>
      <c r="C634" s="17"/>
      <c r="D634" s="18"/>
    </row>
    <row r="635" spans="1:4" x14ac:dyDescent="0.25">
      <c r="A635" s="17"/>
      <c r="B635" s="18"/>
      <c r="C635" s="17"/>
      <c r="D635" s="18"/>
    </row>
    <row r="636" spans="1:4" x14ac:dyDescent="0.25">
      <c r="A636" s="17"/>
      <c r="B636" s="18"/>
      <c r="C636" s="17"/>
      <c r="D636" s="18"/>
    </row>
    <row r="637" spans="1:4" x14ac:dyDescent="0.25">
      <c r="A637" s="17"/>
      <c r="B637" s="18"/>
      <c r="C637" s="17"/>
      <c r="D637" s="18"/>
    </row>
    <row r="638" spans="1:4" x14ac:dyDescent="0.25">
      <c r="A638" s="17"/>
      <c r="B638" s="18"/>
      <c r="C638" s="17"/>
      <c r="D638" s="18"/>
    </row>
    <row r="639" spans="1:4" x14ac:dyDescent="0.25">
      <c r="A639" s="17"/>
      <c r="B639" s="18"/>
      <c r="C639" s="17"/>
      <c r="D639" s="18"/>
    </row>
    <row r="640" spans="1:4" x14ac:dyDescent="0.25">
      <c r="A640" s="17"/>
      <c r="B640" s="18"/>
      <c r="C640" s="17"/>
      <c r="D640" s="18"/>
    </row>
    <row r="641" spans="1:4" x14ac:dyDescent="0.25">
      <c r="A641" s="17"/>
      <c r="B641" s="18"/>
      <c r="C641" s="17"/>
      <c r="D641" s="18"/>
    </row>
    <row r="642" spans="1:4" x14ac:dyDescent="0.25">
      <c r="A642" s="17"/>
      <c r="B642" s="18"/>
      <c r="C642" s="17"/>
      <c r="D642" s="18"/>
    </row>
    <row r="643" spans="1:4" x14ac:dyDescent="0.25">
      <c r="A643" s="17"/>
      <c r="B643" s="18"/>
      <c r="C643" s="17"/>
      <c r="D643" s="18"/>
    </row>
    <row r="644" spans="1:4" x14ac:dyDescent="0.25">
      <c r="A644" s="17"/>
      <c r="B644" s="18"/>
      <c r="C644" s="17"/>
      <c r="D644" s="18"/>
    </row>
    <row r="645" spans="1:4" x14ac:dyDescent="0.25">
      <c r="A645" s="17"/>
      <c r="B645" s="18"/>
      <c r="C645" s="17"/>
      <c r="D645" s="18"/>
    </row>
    <row r="646" spans="1:4" x14ac:dyDescent="0.25">
      <c r="A646" s="17"/>
      <c r="B646" s="18"/>
      <c r="C646" s="17"/>
      <c r="D646" s="18"/>
    </row>
    <row r="647" spans="1:4" x14ac:dyDescent="0.25">
      <c r="A647" s="17"/>
      <c r="B647" s="18"/>
      <c r="C647" s="17"/>
      <c r="D647" s="18"/>
    </row>
    <row r="648" spans="1:4" x14ac:dyDescent="0.25">
      <c r="A648" s="17"/>
      <c r="B648" s="18"/>
      <c r="C648" s="17"/>
      <c r="D648" s="18"/>
    </row>
    <row r="649" spans="1:4" x14ac:dyDescent="0.25">
      <c r="A649" s="17"/>
      <c r="B649" s="18"/>
      <c r="C649" s="17"/>
      <c r="D649" s="18"/>
    </row>
    <row r="650" spans="1:4" x14ac:dyDescent="0.25">
      <c r="A650" s="17"/>
      <c r="B650" s="18"/>
      <c r="C650" s="17"/>
      <c r="D650" s="18"/>
    </row>
    <row r="651" spans="1:4" x14ac:dyDescent="0.25">
      <c r="A651" s="17"/>
      <c r="B651" s="18"/>
      <c r="C651" s="17"/>
      <c r="D651" s="18"/>
    </row>
    <row r="652" spans="1:4" x14ac:dyDescent="0.25">
      <c r="A652" s="17"/>
      <c r="B652" s="18"/>
      <c r="C652" s="17"/>
      <c r="D652" s="18"/>
    </row>
    <row r="653" spans="1:4" x14ac:dyDescent="0.25">
      <c r="A653" s="17"/>
      <c r="B653" s="18"/>
      <c r="C653" s="17"/>
      <c r="D653" s="18"/>
    </row>
    <row r="654" spans="1:4" x14ac:dyDescent="0.25">
      <c r="A654" s="17"/>
      <c r="B654" s="18"/>
      <c r="C654" s="17"/>
      <c r="D654" s="18"/>
    </row>
    <row r="655" spans="1:4" x14ac:dyDescent="0.25">
      <c r="A655" s="17"/>
      <c r="B655" s="18"/>
      <c r="C655" s="17"/>
      <c r="D655" s="18"/>
    </row>
    <row r="656" spans="1:4" x14ac:dyDescent="0.25">
      <c r="A656" s="17"/>
      <c r="B656" s="18"/>
      <c r="C656" s="17"/>
      <c r="D656" s="18"/>
    </row>
    <row r="657" spans="1:4" x14ac:dyDescent="0.25">
      <c r="A657" s="17"/>
      <c r="B657" s="18"/>
      <c r="C657" s="17"/>
      <c r="D657" s="18"/>
    </row>
    <row r="658" spans="1:4" x14ac:dyDescent="0.25">
      <c r="A658" s="17"/>
      <c r="B658" s="18"/>
      <c r="C658" s="17"/>
      <c r="D658" s="18"/>
    </row>
    <row r="659" spans="1:4" x14ac:dyDescent="0.25">
      <c r="A659" s="17"/>
      <c r="B659" s="18"/>
      <c r="C659" s="17"/>
      <c r="D659" s="18"/>
    </row>
    <row r="660" spans="1:4" x14ac:dyDescent="0.25">
      <c r="A660" s="17"/>
      <c r="B660" s="18"/>
      <c r="C660" s="17"/>
      <c r="D660" s="18"/>
    </row>
    <row r="661" spans="1:4" x14ac:dyDescent="0.25">
      <c r="A661" s="17"/>
      <c r="B661" s="18"/>
      <c r="C661" s="17"/>
      <c r="D661" s="18"/>
    </row>
    <row r="662" spans="1:4" x14ac:dyDescent="0.25">
      <c r="A662" s="17"/>
      <c r="B662" s="18"/>
      <c r="C662" s="17"/>
      <c r="D662" s="18"/>
    </row>
    <row r="663" spans="1:4" x14ac:dyDescent="0.25">
      <c r="A663" s="17"/>
      <c r="B663" s="18"/>
      <c r="C663" s="17"/>
      <c r="D663" s="18"/>
    </row>
    <row r="664" spans="1:4" x14ac:dyDescent="0.25">
      <c r="A664" s="17"/>
      <c r="B664" s="18"/>
      <c r="C664" s="17"/>
      <c r="D664" s="18"/>
    </row>
    <row r="665" spans="1:4" x14ac:dyDescent="0.25">
      <c r="A665" s="17"/>
      <c r="B665" s="18"/>
      <c r="C665" s="17"/>
      <c r="D665" s="18"/>
    </row>
    <row r="666" spans="1:4" x14ac:dyDescent="0.25">
      <c r="A666" s="17"/>
      <c r="B666" s="18"/>
      <c r="C666" s="17"/>
      <c r="D666" s="18"/>
    </row>
    <row r="667" spans="1:4" x14ac:dyDescent="0.25">
      <c r="A667" s="17"/>
      <c r="B667" s="18"/>
      <c r="C667" s="17"/>
      <c r="D667" s="18"/>
    </row>
    <row r="668" spans="1:4" x14ac:dyDescent="0.25">
      <c r="A668" s="17"/>
      <c r="B668" s="18"/>
      <c r="C668" s="17"/>
      <c r="D668" s="18"/>
    </row>
    <row r="669" spans="1:4" x14ac:dyDescent="0.25">
      <c r="A669" s="17"/>
      <c r="B669" s="18"/>
      <c r="C669" s="17"/>
      <c r="D669" s="18"/>
    </row>
    <row r="670" spans="1:4" x14ac:dyDescent="0.25">
      <c r="A670" s="17"/>
      <c r="B670" s="18"/>
      <c r="C670" s="17"/>
      <c r="D670" s="18"/>
    </row>
    <row r="671" spans="1:4" x14ac:dyDescent="0.25">
      <c r="A671" s="17"/>
      <c r="B671" s="18"/>
      <c r="C671" s="17"/>
      <c r="D671" s="18"/>
    </row>
    <row r="672" spans="1:4" x14ac:dyDescent="0.25">
      <c r="A672" s="17"/>
      <c r="B672" s="18"/>
      <c r="C672" s="17"/>
      <c r="D672" s="18"/>
    </row>
    <row r="673" spans="1:4" x14ac:dyDescent="0.25">
      <c r="A673" s="17"/>
      <c r="B673" s="18"/>
      <c r="C673" s="17"/>
      <c r="D673" s="18"/>
    </row>
    <row r="674" spans="1:4" x14ac:dyDescent="0.25">
      <c r="A674" s="17"/>
      <c r="B674" s="18"/>
      <c r="C674" s="17"/>
      <c r="D674" s="18"/>
    </row>
    <row r="675" spans="1:4" x14ac:dyDescent="0.25">
      <c r="A675" s="17"/>
      <c r="B675" s="18"/>
      <c r="C675" s="17"/>
      <c r="D675" s="18"/>
    </row>
    <row r="676" spans="1:4" x14ac:dyDescent="0.25">
      <c r="A676" s="17"/>
      <c r="B676" s="18"/>
      <c r="C676" s="17"/>
      <c r="D676" s="18"/>
    </row>
    <row r="677" spans="1:4" x14ac:dyDescent="0.25">
      <c r="A677" s="17"/>
      <c r="B677" s="18"/>
      <c r="C677" s="17"/>
      <c r="D677" s="18"/>
    </row>
    <row r="678" spans="1:4" x14ac:dyDescent="0.25">
      <c r="A678" s="17"/>
      <c r="B678" s="18"/>
      <c r="C678" s="17"/>
      <c r="D678" s="18"/>
    </row>
    <row r="679" spans="1:4" x14ac:dyDescent="0.25">
      <c r="A679" s="17"/>
      <c r="B679" s="18"/>
      <c r="C679" s="17"/>
      <c r="D679" s="18"/>
    </row>
    <row r="680" spans="1:4" x14ac:dyDescent="0.25">
      <c r="A680" s="17"/>
      <c r="B680" s="18"/>
      <c r="C680" s="17"/>
      <c r="D680" s="18"/>
    </row>
    <row r="681" spans="1:4" x14ac:dyDescent="0.25">
      <c r="A681" s="17"/>
      <c r="B681" s="18"/>
      <c r="C681" s="17"/>
      <c r="D681" s="18"/>
    </row>
    <row r="682" spans="1:4" x14ac:dyDescent="0.25">
      <c r="A682" s="17"/>
      <c r="B682" s="18"/>
      <c r="C682" s="17"/>
      <c r="D682" s="18"/>
    </row>
    <row r="683" spans="1:4" x14ac:dyDescent="0.25">
      <c r="A683" s="17"/>
      <c r="B683" s="18"/>
      <c r="C683" s="17"/>
      <c r="D683" s="18"/>
    </row>
    <row r="684" spans="1:4" x14ac:dyDescent="0.25">
      <c r="A684" s="17"/>
      <c r="B684" s="18"/>
      <c r="C684" s="17"/>
      <c r="D684" s="18"/>
    </row>
    <row r="685" spans="1:4" x14ac:dyDescent="0.25">
      <c r="A685" s="17"/>
      <c r="B685" s="18"/>
      <c r="C685" s="17"/>
      <c r="D685" s="18"/>
    </row>
    <row r="686" spans="1:4" x14ac:dyDescent="0.25">
      <c r="A686" s="17"/>
      <c r="B686" s="18"/>
      <c r="C686" s="17"/>
      <c r="D686" s="18"/>
    </row>
    <row r="687" spans="1:4" x14ac:dyDescent="0.25">
      <c r="A687" s="17"/>
      <c r="B687" s="18"/>
      <c r="C687" s="17"/>
      <c r="D687" s="18"/>
    </row>
    <row r="688" spans="1:4" x14ac:dyDescent="0.25">
      <c r="A688" s="17"/>
      <c r="B688" s="18"/>
      <c r="C688" s="17"/>
      <c r="D688" s="18"/>
    </row>
    <row r="689" spans="1:4" x14ac:dyDescent="0.25">
      <c r="A689" s="17"/>
      <c r="B689" s="18"/>
      <c r="C689" s="17"/>
      <c r="D689" s="18"/>
    </row>
    <row r="690" spans="1:4" x14ac:dyDescent="0.25">
      <c r="A690" s="17"/>
      <c r="B690" s="18"/>
      <c r="C690" s="17"/>
      <c r="D690" s="18"/>
    </row>
    <row r="691" spans="1:4" x14ac:dyDescent="0.25">
      <c r="A691" s="17"/>
      <c r="B691" s="18"/>
      <c r="C691" s="17"/>
      <c r="D691" s="18"/>
    </row>
    <row r="692" spans="1:4" x14ac:dyDescent="0.25">
      <c r="A692" s="17"/>
      <c r="B692" s="18"/>
      <c r="C692" s="17"/>
      <c r="D692" s="18"/>
    </row>
    <row r="693" spans="1:4" x14ac:dyDescent="0.25">
      <c r="A693" s="17"/>
      <c r="B693" s="18"/>
      <c r="C693" s="17"/>
      <c r="D693" s="18"/>
    </row>
    <row r="694" spans="1:4" x14ac:dyDescent="0.25">
      <c r="A694" s="17"/>
      <c r="B694" s="18"/>
      <c r="C694" s="17"/>
      <c r="D694" s="18"/>
    </row>
    <row r="695" spans="1:4" x14ac:dyDescent="0.25">
      <c r="A695" s="17"/>
      <c r="B695" s="18"/>
      <c r="C695" s="17"/>
      <c r="D695" s="18"/>
    </row>
    <row r="696" spans="1:4" x14ac:dyDescent="0.25">
      <c r="A696" s="17"/>
      <c r="B696" s="18"/>
      <c r="C696" s="17"/>
      <c r="D696" s="18"/>
    </row>
    <row r="697" spans="1:4" x14ac:dyDescent="0.25">
      <c r="A697" s="17"/>
      <c r="B697" s="18"/>
      <c r="C697" s="17"/>
      <c r="D697" s="18"/>
    </row>
    <row r="698" spans="1:4" x14ac:dyDescent="0.25">
      <c r="A698" s="17"/>
      <c r="B698" s="18"/>
      <c r="C698" s="17"/>
      <c r="D698" s="18"/>
    </row>
    <row r="699" spans="1:4" x14ac:dyDescent="0.25">
      <c r="A699" s="17"/>
      <c r="B699" s="18"/>
      <c r="C699" s="17"/>
      <c r="D699" s="18"/>
    </row>
    <row r="700" spans="1:4" x14ac:dyDescent="0.25">
      <c r="A700" s="17"/>
      <c r="B700" s="18"/>
      <c r="C700" s="17"/>
      <c r="D700" s="18"/>
    </row>
    <row r="701" spans="1:4" x14ac:dyDescent="0.25">
      <c r="A701" s="17"/>
      <c r="B701" s="18"/>
      <c r="C701" s="17"/>
      <c r="D701" s="18"/>
    </row>
    <row r="702" spans="1:4" x14ac:dyDescent="0.25">
      <c r="A702" s="17"/>
      <c r="B702" s="18"/>
      <c r="C702" s="17"/>
      <c r="D702" s="18"/>
    </row>
    <row r="703" spans="1:4" x14ac:dyDescent="0.25">
      <c r="A703" s="17"/>
      <c r="B703" s="18"/>
      <c r="C703" s="17"/>
      <c r="D703" s="18"/>
    </row>
    <row r="704" spans="1:4" x14ac:dyDescent="0.25">
      <c r="A704" s="17"/>
      <c r="B704" s="18"/>
      <c r="C704" s="17"/>
      <c r="D704" s="18"/>
    </row>
    <row r="705" spans="1:4" x14ac:dyDescent="0.25">
      <c r="A705" s="17"/>
      <c r="B705" s="18"/>
      <c r="C705" s="17"/>
      <c r="D705" s="18"/>
    </row>
    <row r="706" spans="1:4" x14ac:dyDescent="0.25">
      <c r="A706" s="17"/>
      <c r="B706" s="18"/>
      <c r="C706" s="17"/>
      <c r="D706" s="18"/>
    </row>
    <row r="707" spans="1:4" x14ac:dyDescent="0.25">
      <c r="A707" s="17"/>
      <c r="B707" s="18"/>
      <c r="C707" s="17"/>
      <c r="D707" s="18"/>
    </row>
    <row r="708" spans="1:4" x14ac:dyDescent="0.25">
      <c r="A708" s="17"/>
      <c r="B708" s="18"/>
      <c r="C708" s="17"/>
      <c r="D708" s="18"/>
    </row>
    <row r="709" spans="1:4" x14ac:dyDescent="0.25">
      <c r="A709" s="17"/>
      <c r="B709" s="18"/>
      <c r="C709" s="17"/>
      <c r="D709" s="18"/>
    </row>
    <row r="710" spans="1:4" x14ac:dyDescent="0.25">
      <c r="A710" s="17"/>
      <c r="B710" s="18"/>
      <c r="C710" s="17"/>
      <c r="D710" s="18"/>
    </row>
    <row r="711" spans="1:4" x14ac:dyDescent="0.25">
      <c r="A711" s="17"/>
      <c r="B711" s="18"/>
      <c r="C711" s="17"/>
      <c r="D711" s="18"/>
    </row>
    <row r="712" spans="1:4" x14ac:dyDescent="0.25">
      <c r="A712" s="17"/>
      <c r="B712" s="18"/>
      <c r="C712" s="17"/>
      <c r="D712" s="18"/>
    </row>
    <row r="713" spans="1:4" x14ac:dyDescent="0.25">
      <c r="A713" s="17"/>
      <c r="B713" s="18"/>
      <c r="C713" s="17"/>
      <c r="D713" s="18"/>
    </row>
    <row r="714" spans="1:4" x14ac:dyDescent="0.25">
      <c r="A714" s="17"/>
      <c r="B714" s="18"/>
      <c r="C714" s="17"/>
      <c r="D714" s="18"/>
    </row>
    <row r="715" spans="1:4" x14ac:dyDescent="0.25">
      <c r="A715" s="17"/>
      <c r="B715" s="18"/>
      <c r="C715" s="17"/>
      <c r="D715" s="18"/>
    </row>
    <row r="716" spans="1:4" x14ac:dyDescent="0.25">
      <c r="A716" s="17"/>
      <c r="B716" s="18"/>
      <c r="C716" s="17"/>
      <c r="D716" s="18"/>
    </row>
    <row r="717" spans="1:4" x14ac:dyDescent="0.25">
      <c r="A717" s="17"/>
      <c r="B717" s="18"/>
      <c r="C717" s="17"/>
      <c r="D717" s="18"/>
    </row>
    <row r="718" spans="1:4" x14ac:dyDescent="0.25">
      <c r="A718" s="17"/>
      <c r="B718" s="18"/>
      <c r="C718" s="17"/>
      <c r="D718" s="18"/>
    </row>
    <row r="719" spans="1:4" x14ac:dyDescent="0.25">
      <c r="A719" s="17"/>
      <c r="B719" s="18"/>
      <c r="C719" s="17"/>
      <c r="D719" s="18"/>
    </row>
    <row r="720" spans="1:4" x14ac:dyDescent="0.25">
      <c r="A720" s="17"/>
      <c r="B720" s="18"/>
      <c r="C720" s="1"/>
    </row>
    <row r="721" spans="1:3" x14ac:dyDescent="0.25">
      <c r="A721" s="17"/>
      <c r="B721" s="18"/>
      <c r="C721" s="1"/>
    </row>
    <row r="722" spans="1:3" x14ac:dyDescent="0.25">
      <c r="A722" s="17"/>
      <c r="B722" s="18"/>
      <c r="C722" s="1"/>
    </row>
    <row r="723" spans="1:3" x14ac:dyDescent="0.25">
      <c r="A723" s="17"/>
      <c r="B723" s="18"/>
      <c r="C723" s="1"/>
    </row>
    <row r="724" spans="1:3" x14ac:dyDescent="0.25">
      <c r="A724" s="17"/>
      <c r="B724" s="18"/>
      <c r="C724" s="1"/>
    </row>
    <row r="725" spans="1:3" x14ac:dyDescent="0.25">
      <c r="A725" s="17"/>
      <c r="B725" s="18"/>
      <c r="C725" s="1"/>
    </row>
    <row r="726" spans="1:3" x14ac:dyDescent="0.25">
      <c r="A726" s="17"/>
      <c r="B726" s="18"/>
      <c r="C726" s="2"/>
    </row>
    <row r="727" spans="1:3" x14ac:dyDescent="0.25">
      <c r="A727" s="1"/>
      <c r="C727" s="1"/>
    </row>
    <row r="728" spans="1:3" x14ac:dyDescent="0.25">
      <c r="A728" s="1"/>
      <c r="C728" s="1"/>
    </row>
    <row r="729" spans="1:3" x14ac:dyDescent="0.25">
      <c r="A729" s="1"/>
      <c r="C729" s="1"/>
    </row>
    <row r="730" spans="1:3" x14ac:dyDescent="0.25">
      <c r="A730" s="1"/>
      <c r="C730" s="1"/>
    </row>
    <row r="731" spans="1:3" x14ac:dyDescent="0.25">
      <c r="A731" s="1"/>
      <c r="C731" s="1"/>
    </row>
    <row r="732" spans="1:3" x14ac:dyDescent="0.25">
      <c r="A732" s="1"/>
      <c r="C732" s="1"/>
    </row>
    <row r="733" spans="1:3" x14ac:dyDescent="0.25">
      <c r="A733" s="1"/>
      <c r="C733" s="1"/>
    </row>
    <row r="734" spans="1:3" x14ac:dyDescent="0.25">
      <c r="A734" s="1"/>
      <c r="C734" s="1"/>
    </row>
    <row r="735" spans="1:3" x14ac:dyDescent="0.25">
      <c r="A735" s="1"/>
      <c r="C735" s="1"/>
    </row>
    <row r="736" spans="1:3" x14ac:dyDescent="0.25">
      <c r="A736" s="1"/>
      <c r="C736" s="1"/>
    </row>
    <row r="737" spans="1:3" x14ac:dyDescent="0.25">
      <c r="A737" s="1"/>
      <c r="C737" s="1"/>
    </row>
    <row r="738" spans="1:3" x14ac:dyDescent="0.25">
      <c r="A738" s="1"/>
      <c r="C738" s="1"/>
    </row>
    <row r="739" spans="1:3" x14ac:dyDescent="0.25">
      <c r="A739" s="1"/>
      <c r="C739" s="1"/>
    </row>
    <row r="740" spans="1:3" x14ac:dyDescent="0.25">
      <c r="A740" s="1"/>
      <c r="C740" s="1"/>
    </row>
    <row r="741" spans="1:3" x14ac:dyDescent="0.25">
      <c r="A741" s="1"/>
      <c r="C741" s="1"/>
    </row>
    <row r="742" spans="1:3" x14ac:dyDescent="0.25">
      <c r="A742" s="1"/>
      <c r="C742" s="1"/>
    </row>
    <row r="743" spans="1:3" x14ac:dyDescent="0.25">
      <c r="A743" s="1"/>
      <c r="C743" s="1"/>
    </row>
    <row r="744" spans="1:3" x14ac:dyDescent="0.25">
      <c r="A744" s="1"/>
      <c r="C744" s="1"/>
    </row>
    <row r="745" spans="1:3" x14ac:dyDescent="0.25">
      <c r="A745" s="1"/>
      <c r="C745" s="1"/>
    </row>
    <row r="746" spans="1:3" x14ac:dyDescent="0.25">
      <c r="A746" s="1"/>
      <c r="C746" s="1"/>
    </row>
    <row r="747" spans="1:3" x14ac:dyDescent="0.25">
      <c r="A747" s="2"/>
      <c r="C747" s="1"/>
    </row>
    <row r="748" spans="1:3" x14ac:dyDescent="0.25">
      <c r="A748" s="1"/>
      <c r="C748" s="1"/>
    </row>
    <row r="749" spans="1:3" x14ac:dyDescent="0.25">
      <c r="A749" s="1"/>
      <c r="C749" s="1"/>
    </row>
    <row r="750" spans="1:3" x14ac:dyDescent="0.25">
      <c r="A750" s="1"/>
      <c r="C750" s="1"/>
    </row>
    <row r="751" spans="1:3" x14ac:dyDescent="0.25">
      <c r="A751" s="1"/>
      <c r="C751" s="1"/>
    </row>
    <row r="752" spans="1:3" x14ac:dyDescent="0.25">
      <c r="A752" s="1"/>
      <c r="C752" s="1"/>
    </row>
    <row r="753" spans="1:3" x14ac:dyDescent="0.25">
      <c r="A753" s="1"/>
      <c r="C753" s="1"/>
    </row>
    <row r="754" spans="1:3" x14ac:dyDescent="0.25">
      <c r="A754" s="1"/>
      <c r="C754" s="1"/>
    </row>
    <row r="755" spans="1:3" x14ac:dyDescent="0.25">
      <c r="A755" s="1"/>
      <c r="C755" s="1"/>
    </row>
    <row r="756" spans="1:3" x14ac:dyDescent="0.25">
      <c r="A756" s="1"/>
      <c r="C756" s="1"/>
    </row>
    <row r="757" spans="1:3" x14ac:dyDescent="0.25">
      <c r="A757" s="1"/>
      <c r="C757" s="1"/>
    </row>
    <row r="758" spans="1:3" x14ac:dyDescent="0.25">
      <c r="A758" s="1"/>
      <c r="C758" s="1"/>
    </row>
    <row r="759" spans="1:3" x14ac:dyDescent="0.25">
      <c r="A759" s="1"/>
      <c r="C759" s="1"/>
    </row>
    <row r="760" spans="1:3" x14ac:dyDescent="0.25">
      <c r="A760" s="1"/>
      <c r="C760" s="1"/>
    </row>
    <row r="761" spans="1:3" x14ac:dyDescent="0.25">
      <c r="A761" s="1"/>
      <c r="C761" s="1"/>
    </row>
    <row r="762" spans="1:3" x14ac:dyDescent="0.25">
      <c r="A762" s="1"/>
      <c r="C762" s="1"/>
    </row>
    <row r="763" spans="1:3" x14ac:dyDescent="0.25">
      <c r="A763" s="1"/>
      <c r="C763" s="1"/>
    </row>
    <row r="764" spans="1:3" x14ac:dyDescent="0.25">
      <c r="A764" s="1"/>
      <c r="C764" s="1"/>
    </row>
    <row r="765" spans="1:3" x14ac:dyDescent="0.25">
      <c r="A765" s="1"/>
      <c r="C765" s="1"/>
    </row>
    <row r="766" spans="1:3" x14ac:dyDescent="0.25">
      <c r="A766" s="1"/>
      <c r="C766" s="1"/>
    </row>
    <row r="767" spans="1:3" x14ac:dyDescent="0.25">
      <c r="A767" s="1"/>
      <c r="C767" s="1"/>
    </row>
    <row r="768" spans="1:3" x14ac:dyDescent="0.25">
      <c r="A768" s="1"/>
      <c r="C768" s="1"/>
    </row>
    <row r="769" spans="1:3" x14ac:dyDescent="0.25">
      <c r="A769" s="1"/>
      <c r="C769" s="1"/>
    </row>
    <row r="770" spans="1:3" x14ac:dyDescent="0.25">
      <c r="A770" s="1"/>
      <c r="C770" s="1"/>
    </row>
    <row r="771" spans="1:3" x14ac:dyDescent="0.25">
      <c r="A771" s="1"/>
      <c r="C771" s="1"/>
    </row>
    <row r="772" spans="1:3" x14ac:dyDescent="0.25">
      <c r="A772" s="1"/>
      <c r="C772" s="1"/>
    </row>
    <row r="773" spans="1:3" x14ac:dyDescent="0.25">
      <c r="A773" s="1"/>
      <c r="C773" s="1"/>
    </row>
    <row r="774" spans="1:3" x14ac:dyDescent="0.25">
      <c r="A774" s="1"/>
      <c r="C774" s="1"/>
    </row>
    <row r="775" spans="1:3" x14ac:dyDescent="0.25">
      <c r="A775" s="1"/>
      <c r="C775" s="1"/>
    </row>
    <row r="776" spans="1:3" x14ac:dyDescent="0.25">
      <c r="A776" s="1"/>
      <c r="C776" s="1"/>
    </row>
    <row r="777" spans="1:3" x14ac:dyDescent="0.25">
      <c r="A777" s="1"/>
      <c r="C777" s="1"/>
    </row>
    <row r="778" spans="1:3" x14ac:dyDescent="0.25">
      <c r="A778" s="1"/>
      <c r="C778" s="1"/>
    </row>
    <row r="779" spans="1:3" x14ac:dyDescent="0.25">
      <c r="A779" s="1"/>
      <c r="C779" s="1"/>
    </row>
    <row r="780" spans="1:3" x14ac:dyDescent="0.25">
      <c r="A780" s="1"/>
      <c r="C780" s="1"/>
    </row>
    <row r="781" spans="1:3" x14ac:dyDescent="0.25">
      <c r="A781" s="1"/>
      <c r="C781" s="1"/>
    </row>
    <row r="782" spans="1:3" x14ac:dyDescent="0.25">
      <c r="A782" s="1"/>
      <c r="C782" s="1"/>
    </row>
    <row r="783" spans="1:3" x14ac:dyDescent="0.25">
      <c r="A783" s="1"/>
      <c r="C783" s="1"/>
    </row>
    <row r="784" spans="1:3" x14ac:dyDescent="0.25">
      <c r="A784" s="1"/>
      <c r="C784" s="1"/>
    </row>
    <row r="785" spans="1:3" x14ac:dyDescent="0.25">
      <c r="A785" s="1"/>
      <c r="C785" s="1"/>
    </row>
    <row r="786" spans="1:3" x14ac:dyDescent="0.25">
      <c r="A786" s="1"/>
      <c r="C786" s="1"/>
    </row>
    <row r="787" spans="1:3" x14ac:dyDescent="0.25">
      <c r="A787" s="1"/>
      <c r="C787" s="1"/>
    </row>
    <row r="788" spans="1:3" x14ac:dyDescent="0.25">
      <c r="A788" s="1"/>
      <c r="C788" s="1"/>
    </row>
    <row r="789" spans="1:3" x14ac:dyDescent="0.25">
      <c r="A789" s="1"/>
      <c r="C789" s="1"/>
    </row>
    <row r="790" spans="1:3" x14ac:dyDescent="0.25">
      <c r="A790" s="1"/>
      <c r="C790" s="1"/>
    </row>
    <row r="791" spans="1:3" x14ac:dyDescent="0.25">
      <c r="A791" s="1"/>
      <c r="C791" s="1"/>
    </row>
    <row r="792" spans="1:3" x14ac:dyDescent="0.25">
      <c r="A792" s="1"/>
      <c r="C792" s="1"/>
    </row>
    <row r="793" spans="1:3" x14ac:dyDescent="0.25">
      <c r="A793" s="1"/>
      <c r="C793" s="1"/>
    </row>
    <row r="794" spans="1:3" x14ac:dyDescent="0.25">
      <c r="A794" s="2"/>
      <c r="C794" s="1"/>
    </row>
    <row r="795" spans="1:3" x14ac:dyDescent="0.25">
      <c r="A795" s="1"/>
      <c r="C795" s="1"/>
    </row>
    <row r="796" spans="1:3" x14ac:dyDescent="0.25">
      <c r="A796" s="1"/>
      <c r="C796" s="1"/>
    </row>
    <row r="797" spans="1:3" x14ac:dyDescent="0.25">
      <c r="A797" s="1"/>
      <c r="C797" s="1"/>
    </row>
    <row r="798" spans="1:3" x14ac:dyDescent="0.25">
      <c r="A798" s="1"/>
      <c r="C798" s="1"/>
    </row>
    <row r="799" spans="1:3" x14ac:dyDescent="0.25">
      <c r="A799" s="1"/>
      <c r="C799" s="1"/>
    </row>
    <row r="800" spans="1:3" x14ac:dyDescent="0.25">
      <c r="A800" s="1"/>
      <c r="C800" s="1"/>
    </row>
    <row r="801" spans="1:3" x14ac:dyDescent="0.25">
      <c r="A801" s="1"/>
      <c r="C801" s="1"/>
    </row>
    <row r="802" spans="1:3" x14ac:dyDescent="0.25">
      <c r="A802" s="1"/>
      <c r="C802" s="1"/>
    </row>
    <row r="803" spans="1:3" x14ac:dyDescent="0.25">
      <c r="A803" s="1"/>
      <c r="C803" s="1"/>
    </row>
    <row r="804" spans="1:3" x14ac:dyDescent="0.25">
      <c r="A804" s="1"/>
      <c r="C804" s="1"/>
    </row>
    <row r="805" spans="1:3" x14ac:dyDescent="0.25">
      <c r="A805" s="1"/>
      <c r="C805" s="1"/>
    </row>
    <row r="806" spans="1:3" x14ac:dyDescent="0.25">
      <c r="A806" s="1"/>
      <c r="C806" s="1"/>
    </row>
    <row r="807" spans="1:3" x14ac:dyDescent="0.25">
      <c r="A807" s="1"/>
      <c r="C807" s="1"/>
    </row>
    <row r="808" spans="1:3" x14ac:dyDescent="0.25">
      <c r="A808" s="1"/>
      <c r="C808" s="1"/>
    </row>
    <row r="809" spans="1:3" x14ac:dyDescent="0.25">
      <c r="A809" s="1"/>
      <c r="C809" s="1"/>
    </row>
    <row r="810" spans="1:3" x14ac:dyDescent="0.25">
      <c r="A810" s="1"/>
      <c r="C810" s="1"/>
    </row>
    <row r="811" spans="1:3" x14ac:dyDescent="0.25">
      <c r="A811" s="1"/>
      <c r="C811" s="1"/>
    </row>
    <row r="812" spans="1:3" x14ac:dyDescent="0.25">
      <c r="A812" s="1"/>
      <c r="C812" s="1"/>
    </row>
    <row r="813" spans="1:3" x14ac:dyDescent="0.25">
      <c r="A813" s="1"/>
      <c r="C813" s="1"/>
    </row>
    <row r="814" spans="1:3" x14ac:dyDescent="0.25">
      <c r="A814" s="1"/>
      <c r="C814" s="1"/>
    </row>
    <row r="815" spans="1:3" x14ac:dyDescent="0.25">
      <c r="A815" s="1"/>
      <c r="C815" s="1"/>
    </row>
    <row r="816" spans="1:3" x14ac:dyDescent="0.25">
      <c r="A816" s="1"/>
      <c r="C816" s="1"/>
    </row>
    <row r="817" spans="1:3" x14ac:dyDescent="0.25">
      <c r="A817" s="1"/>
      <c r="C817" s="1"/>
    </row>
    <row r="818" spans="1:3" x14ac:dyDescent="0.25">
      <c r="A818" s="1"/>
      <c r="C818" s="1"/>
    </row>
    <row r="819" spans="1:3" x14ac:dyDescent="0.25">
      <c r="A819" s="1"/>
      <c r="C819" s="1"/>
    </row>
    <row r="820" spans="1:3" x14ac:dyDescent="0.25">
      <c r="A820" s="1"/>
      <c r="C820" s="1"/>
    </row>
    <row r="821" spans="1:3" x14ac:dyDescent="0.25">
      <c r="A821" s="1"/>
      <c r="C821" s="1"/>
    </row>
    <row r="822" spans="1:3" x14ac:dyDescent="0.25">
      <c r="A822" s="1"/>
      <c r="C822" s="1"/>
    </row>
    <row r="823" spans="1:3" x14ac:dyDescent="0.25">
      <c r="A823" s="1"/>
      <c r="C823" s="1"/>
    </row>
    <row r="824" spans="1:3" x14ac:dyDescent="0.25">
      <c r="A824" s="1"/>
      <c r="C824" s="1"/>
    </row>
    <row r="825" spans="1:3" x14ac:dyDescent="0.25">
      <c r="A825" s="1"/>
      <c r="C825" s="1"/>
    </row>
    <row r="826" spans="1:3" x14ac:dyDescent="0.25">
      <c r="A826" s="1"/>
      <c r="C826" s="1"/>
    </row>
    <row r="827" spans="1:3" x14ac:dyDescent="0.25">
      <c r="A827" s="1"/>
      <c r="C827" s="1"/>
    </row>
    <row r="828" spans="1:3" x14ac:dyDescent="0.25">
      <c r="A828" s="1"/>
      <c r="C828" s="1"/>
    </row>
    <row r="829" spans="1:3" x14ac:dyDescent="0.25">
      <c r="A829" s="1"/>
      <c r="C829" s="1"/>
    </row>
    <row r="830" spans="1:3" x14ac:dyDescent="0.25">
      <c r="A830" s="1"/>
      <c r="C830" s="1"/>
    </row>
    <row r="831" spans="1:3" x14ac:dyDescent="0.25">
      <c r="A831" s="1"/>
      <c r="C831" s="1"/>
    </row>
    <row r="832" spans="1:3" x14ac:dyDescent="0.25">
      <c r="A832" s="1"/>
      <c r="C832" s="1"/>
    </row>
    <row r="833" spans="1:3" x14ac:dyDescent="0.25">
      <c r="A833" s="1"/>
      <c r="C833" s="1"/>
    </row>
    <row r="834" spans="1:3" x14ac:dyDescent="0.25">
      <c r="A834" s="1"/>
      <c r="C834" s="1"/>
    </row>
    <row r="835" spans="1:3" x14ac:dyDescent="0.25">
      <c r="A835" s="1"/>
      <c r="C835" s="1"/>
    </row>
    <row r="836" spans="1:3" x14ac:dyDescent="0.25">
      <c r="A836" s="1"/>
      <c r="C836" s="1"/>
    </row>
    <row r="837" spans="1:3" x14ac:dyDescent="0.25">
      <c r="A837" s="1"/>
      <c r="C837" s="1"/>
    </row>
    <row r="838" spans="1:3" x14ac:dyDescent="0.25">
      <c r="A838" s="1"/>
      <c r="C838" s="1"/>
    </row>
    <row r="839" spans="1:3" x14ac:dyDescent="0.25">
      <c r="A839" s="1"/>
      <c r="C839" s="1"/>
    </row>
    <row r="840" spans="1:3" x14ac:dyDescent="0.25">
      <c r="A840" s="1"/>
      <c r="C840" s="1"/>
    </row>
    <row r="841" spans="1:3" x14ac:dyDescent="0.25">
      <c r="A841" s="1"/>
      <c r="C841" s="1"/>
    </row>
    <row r="842" spans="1:3" x14ac:dyDescent="0.25">
      <c r="A842" s="1"/>
      <c r="C842" s="1"/>
    </row>
    <row r="843" spans="1:3" x14ac:dyDescent="0.25">
      <c r="A843" s="1"/>
      <c r="C843" s="1"/>
    </row>
    <row r="844" spans="1:3" x14ac:dyDescent="0.25">
      <c r="A844" s="1"/>
      <c r="C844" s="1"/>
    </row>
    <row r="845" spans="1:3" x14ac:dyDescent="0.25">
      <c r="A845" s="1"/>
      <c r="C845" s="1"/>
    </row>
    <row r="846" spans="1:3" x14ac:dyDescent="0.25">
      <c r="A846" s="1"/>
      <c r="C846" s="1"/>
    </row>
    <row r="847" spans="1:3" x14ac:dyDescent="0.25">
      <c r="A847" s="1"/>
      <c r="C847" s="1"/>
    </row>
    <row r="848" spans="1:3" x14ac:dyDescent="0.25">
      <c r="A848" s="1"/>
      <c r="C848" s="1"/>
    </row>
    <row r="849" spans="1:3" x14ac:dyDescent="0.25">
      <c r="A849" s="1"/>
      <c r="C849" s="1"/>
    </row>
    <row r="850" spans="1:3" x14ac:dyDescent="0.25">
      <c r="A850" s="1"/>
      <c r="C850" s="1"/>
    </row>
    <row r="851" spans="1:3" x14ac:dyDescent="0.25">
      <c r="A851" s="1"/>
      <c r="C851" s="1"/>
    </row>
    <row r="852" spans="1:3" x14ac:dyDescent="0.25">
      <c r="A852" s="1"/>
      <c r="C852" s="1"/>
    </row>
    <row r="853" spans="1:3" x14ac:dyDescent="0.25">
      <c r="A853" s="1"/>
      <c r="C853" s="1"/>
    </row>
    <row r="854" spans="1:3" x14ac:dyDescent="0.25">
      <c r="A854" s="1"/>
      <c r="C854" s="1"/>
    </row>
    <row r="855" spans="1:3" x14ac:dyDescent="0.25">
      <c r="A855" s="1"/>
      <c r="C855" s="1"/>
    </row>
    <row r="856" spans="1:3" x14ac:dyDescent="0.25">
      <c r="A856" s="1"/>
      <c r="C856" s="1"/>
    </row>
    <row r="857" spans="1:3" x14ac:dyDescent="0.25">
      <c r="A857" s="1"/>
      <c r="C857" s="1"/>
    </row>
    <row r="858" spans="1:3" x14ac:dyDescent="0.25">
      <c r="A858" s="1"/>
      <c r="C858" s="1"/>
    </row>
    <row r="859" spans="1:3" x14ac:dyDescent="0.25">
      <c r="A859" s="1"/>
      <c r="C859" s="1"/>
    </row>
    <row r="860" spans="1:3" x14ac:dyDescent="0.25">
      <c r="A860" s="1"/>
      <c r="C860" s="1"/>
    </row>
    <row r="861" spans="1:3" x14ac:dyDescent="0.25">
      <c r="A861" s="1"/>
      <c r="C861" s="1"/>
    </row>
    <row r="862" spans="1:3" x14ac:dyDescent="0.25">
      <c r="A862" s="1"/>
      <c r="C862" s="1"/>
    </row>
    <row r="863" spans="1:3" x14ac:dyDescent="0.25">
      <c r="A863" s="1"/>
      <c r="C863" s="1"/>
    </row>
    <row r="864" spans="1:3" x14ac:dyDescent="0.25">
      <c r="A864" s="1"/>
      <c r="C864" s="1"/>
    </row>
    <row r="865" spans="1:3" x14ac:dyDescent="0.25">
      <c r="A865" s="1"/>
      <c r="C865" s="1"/>
    </row>
    <row r="866" spans="1:3" x14ac:dyDescent="0.25">
      <c r="A866" s="1"/>
      <c r="C866" s="1"/>
    </row>
    <row r="867" spans="1:3" x14ac:dyDescent="0.25">
      <c r="A867" s="1"/>
      <c r="C867" s="1"/>
    </row>
    <row r="868" spans="1:3" x14ac:dyDescent="0.25">
      <c r="A868" s="1"/>
      <c r="C868" s="1"/>
    </row>
    <row r="869" spans="1:3" x14ac:dyDescent="0.25">
      <c r="A869" s="1"/>
      <c r="C869" s="1"/>
    </row>
    <row r="870" spans="1:3" x14ac:dyDescent="0.25">
      <c r="A870" s="1"/>
      <c r="C870" s="1"/>
    </row>
    <row r="871" spans="1:3" x14ac:dyDescent="0.25">
      <c r="A871" s="1"/>
      <c r="C871" s="1"/>
    </row>
    <row r="872" spans="1:3" x14ac:dyDescent="0.25">
      <c r="A872" s="1"/>
      <c r="C872" s="1"/>
    </row>
    <row r="873" spans="1:3" x14ac:dyDescent="0.25">
      <c r="A873" s="1"/>
      <c r="C873" s="1"/>
    </row>
    <row r="874" spans="1:3" x14ac:dyDescent="0.25">
      <c r="A874" s="1"/>
      <c r="C874" s="1"/>
    </row>
    <row r="875" spans="1:3" x14ac:dyDescent="0.25">
      <c r="A875" s="1"/>
      <c r="C875" s="1"/>
    </row>
    <row r="876" spans="1:3" x14ac:dyDescent="0.25">
      <c r="A876" s="1"/>
      <c r="C876" s="1"/>
    </row>
    <row r="877" spans="1:3" x14ac:dyDescent="0.25">
      <c r="A877" s="1"/>
      <c r="C877" s="1"/>
    </row>
    <row r="878" spans="1:3" x14ac:dyDescent="0.25">
      <c r="A878" s="1"/>
      <c r="C878" s="1"/>
    </row>
    <row r="879" spans="1:3" x14ac:dyDescent="0.25">
      <c r="A879" s="1"/>
      <c r="C879" s="1"/>
    </row>
    <row r="880" spans="1:3" x14ac:dyDescent="0.25">
      <c r="A880" s="1"/>
      <c r="C880" s="1"/>
    </row>
    <row r="881" spans="1:3" x14ac:dyDescent="0.25">
      <c r="A881" s="1"/>
      <c r="C881" s="1"/>
    </row>
    <row r="882" spans="1:3" x14ac:dyDescent="0.25">
      <c r="A882" s="1"/>
      <c r="C882" s="1"/>
    </row>
    <row r="883" spans="1:3" x14ac:dyDescent="0.25">
      <c r="A883" s="1"/>
      <c r="C883" s="1"/>
    </row>
    <row r="884" spans="1:3" x14ac:dyDescent="0.25">
      <c r="A884" s="1"/>
      <c r="C884" s="1"/>
    </row>
    <row r="885" spans="1:3" x14ac:dyDescent="0.25">
      <c r="A885" s="1"/>
      <c r="C885" s="1"/>
    </row>
    <row r="886" spans="1:3" x14ac:dyDescent="0.25">
      <c r="A886" s="1"/>
      <c r="C886" s="1"/>
    </row>
    <row r="887" spans="1:3" x14ac:dyDescent="0.25">
      <c r="A887" s="1"/>
      <c r="C887" s="1"/>
    </row>
    <row r="888" spans="1:3" x14ac:dyDescent="0.25">
      <c r="A888" s="1"/>
      <c r="C888" s="1"/>
    </row>
    <row r="889" spans="1:3" x14ac:dyDescent="0.25">
      <c r="A889" s="1"/>
      <c r="C889" s="1"/>
    </row>
    <row r="890" spans="1:3" x14ac:dyDescent="0.25">
      <c r="A890" s="1"/>
      <c r="C890" s="1"/>
    </row>
    <row r="891" spans="1:3" x14ac:dyDescent="0.25">
      <c r="A891" s="1"/>
      <c r="C891" s="1"/>
    </row>
    <row r="892" spans="1:3" x14ac:dyDescent="0.25">
      <c r="A892" s="1"/>
      <c r="C892" s="1"/>
    </row>
    <row r="893" spans="1:3" x14ac:dyDescent="0.25">
      <c r="A893" s="1"/>
      <c r="C893" s="1"/>
    </row>
    <row r="894" spans="1:3" x14ac:dyDescent="0.25">
      <c r="A894" s="1"/>
      <c r="C894" s="1"/>
    </row>
    <row r="895" spans="1:3" x14ac:dyDescent="0.25">
      <c r="A895" s="1"/>
      <c r="C895" s="1"/>
    </row>
    <row r="896" spans="1:3" x14ac:dyDescent="0.25">
      <c r="A896" s="1"/>
      <c r="C896" s="1"/>
    </row>
    <row r="897" spans="1:3" x14ac:dyDescent="0.25">
      <c r="A897" s="1"/>
      <c r="C897" s="1"/>
    </row>
    <row r="898" spans="1:3" x14ac:dyDescent="0.25">
      <c r="A898" s="1"/>
      <c r="C898" s="1"/>
    </row>
    <row r="899" spans="1:3" x14ac:dyDescent="0.25">
      <c r="A899" s="1"/>
      <c r="C899" s="1"/>
    </row>
    <row r="900" spans="1:3" x14ac:dyDescent="0.25">
      <c r="A900" s="1"/>
      <c r="C900" s="1"/>
    </row>
    <row r="901" spans="1:3" x14ac:dyDescent="0.25">
      <c r="A901" s="1"/>
      <c r="C901" s="1"/>
    </row>
    <row r="902" spans="1:3" x14ac:dyDescent="0.25">
      <c r="A902" s="1"/>
      <c r="C902" s="1"/>
    </row>
    <row r="903" spans="1:3" x14ac:dyDescent="0.25">
      <c r="A903" s="1"/>
      <c r="C903" s="1"/>
    </row>
    <row r="904" spans="1:3" x14ac:dyDescent="0.25">
      <c r="A904" s="1"/>
      <c r="C904" s="1"/>
    </row>
    <row r="905" spans="1:3" x14ac:dyDescent="0.25">
      <c r="A905" s="1"/>
      <c r="C905" s="1"/>
    </row>
    <row r="906" spans="1:3" x14ac:dyDescent="0.25">
      <c r="A906" s="1"/>
      <c r="C906" s="1"/>
    </row>
    <row r="907" spans="1:3" x14ac:dyDescent="0.25">
      <c r="A907" s="1"/>
      <c r="C907" s="1"/>
    </row>
    <row r="908" spans="1:3" x14ac:dyDescent="0.25">
      <c r="A908" s="1"/>
      <c r="C908" s="1"/>
    </row>
    <row r="909" spans="1:3" x14ac:dyDescent="0.25">
      <c r="A909" s="1"/>
      <c r="C909" s="1"/>
    </row>
    <row r="910" spans="1:3" x14ac:dyDescent="0.25">
      <c r="A910" s="1"/>
      <c r="C910" s="1"/>
    </row>
    <row r="911" spans="1:3" x14ac:dyDescent="0.25">
      <c r="A911" s="1"/>
      <c r="C911" s="1"/>
    </row>
    <row r="912" spans="1:3" x14ac:dyDescent="0.25">
      <c r="A912" s="1"/>
      <c r="C912" s="1"/>
    </row>
    <row r="913" spans="1:3" x14ac:dyDescent="0.25">
      <c r="A913" s="1"/>
      <c r="C913" s="1"/>
    </row>
    <row r="914" spans="1:3" x14ac:dyDescent="0.25">
      <c r="A914" s="1"/>
      <c r="C914" s="1"/>
    </row>
    <row r="915" spans="1:3" x14ac:dyDescent="0.25">
      <c r="A915" s="1"/>
      <c r="C915" s="1"/>
    </row>
    <row r="916" spans="1:3" x14ac:dyDescent="0.25">
      <c r="A916" s="1"/>
      <c r="C916" s="1"/>
    </row>
    <row r="917" spans="1:3" x14ac:dyDescent="0.25">
      <c r="A917" s="1"/>
      <c r="C917" s="1"/>
    </row>
    <row r="918" spans="1:3" x14ac:dyDescent="0.25">
      <c r="A918" s="1"/>
      <c r="C918" s="1"/>
    </row>
    <row r="919" spans="1:3" x14ac:dyDescent="0.25">
      <c r="A919" s="1"/>
      <c r="C919" s="1"/>
    </row>
    <row r="920" spans="1:3" x14ac:dyDescent="0.25">
      <c r="A920" s="1"/>
      <c r="C920" s="1"/>
    </row>
    <row r="921" spans="1:3" x14ac:dyDescent="0.25">
      <c r="A921" s="1"/>
      <c r="C921" s="1"/>
    </row>
    <row r="922" spans="1:3" x14ac:dyDescent="0.25">
      <c r="A922" s="1"/>
      <c r="C922" s="1"/>
    </row>
    <row r="923" spans="1:3" x14ac:dyDescent="0.25">
      <c r="A923" s="1"/>
      <c r="C923" s="1"/>
    </row>
    <row r="924" spans="1:3" x14ac:dyDescent="0.25">
      <c r="A924" s="1"/>
      <c r="C924" s="1"/>
    </row>
    <row r="925" spans="1:3" x14ac:dyDescent="0.25">
      <c r="A925" s="1"/>
      <c r="C925" s="1"/>
    </row>
    <row r="926" spans="1:3" x14ac:dyDescent="0.25">
      <c r="A926" s="1"/>
      <c r="C926" s="1"/>
    </row>
    <row r="927" spans="1:3" x14ac:dyDescent="0.25">
      <c r="A927" s="1"/>
      <c r="C927" s="1"/>
    </row>
    <row r="928" spans="1:3" x14ac:dyDescent="0.25">
      <c r="A928" s="1"/>
      <c r="C928" s="1"/>
    </row>
    <row r="929" spans="1:3" x14ac:dyDescent="0.25">
      <c r="A929" s="1"/>
      <c r="C929" s="1"/>
    </row>
    <row r="930" spans="1:3" x14ac:dyDescent="0.25">
      <c r="A930" s="1"/>
      <c r="C930" s="1"/>
    </row>
    <row r="931" spans="1:3" x14ac:dyDescent="0.25">
      <c r="A931" s="1"/>
      <c r="C931" s="1"/>
    </row>
    <row r="932" spans="1:3" x14ac:dyDescent="0.25">
      <c r="A932" s="1"/>
      <c r="C932" s="1"/>
    </row>
    <row r="933" spans="1:3" x14ac:dyDescent="0.25">
      <c r="A933" s="1"/>
      <c r="C933" s="1"/>
    </row>
    <row r="934" spans="1:3" x14ac:dyDescent="0.25">
      <c r="A934" s="1"/>
      <c r="C934" s="1"/>
    </row>
    <row r="935" spans="1:3" x14ac:dyDescent="0.25">
      <c r="A935" s="1"/>
      <c r="C935" s="1"/>
    </row>
    <row r="936" spans="1:3" x14ac:dyDescent="0.25">
      <c r="A936" s="1"/>
      <c r="C936" s="1"/>
    </row>
    <row r="937" spans="1:3" x14ac:dyDescent="0.25">
      <c r="A937" s="1"/>
      <c r="C937" s="1"/>
    </row>
    <row r="938" spans="1:3" x14ac:dyDescent="0.25">
      <c r="A938" s="1"/>
      <c r="C938" s="1"/>
    </row>
    <row r="939" spans="1:3" x14ac:dyDescent="0.25">
      <c r="A939" s="1"/>
      <c r="C939" s="1"/>
    </row>
    <row r="940" spans="1:3" x14ac:dyDescent="0.25">
      <c r="A940" s="1"/>
      <c r="C940" s="1"/>
    </row>
    <row r="941" spans="1:3" x14ac:dyDescent="0.25">
      <c r="A941" s="1"/>
      <c r="C941" s="1"/>
    </row>
    <row r="942" spans="1:3" x14ac:dyDescent="0.25">
      <c r="A942" s="1"/>
      <c r="C942" s="1"/>
    </row>
    <row r="943" spans="1:3" x14ac:dyDescent="0.25">
      <c r="A943" s="1"/>
      <c r="C943" s="1"/>
    </row>
    <row r="944" spans="1:3" x14ac:dyDescent="0.25">
      <c r="A944" s="1"/>
      <c r="C944" s="1"/>
    </row>
    <row r="945" spans="1:3" x14ac:dyDescent="0.25">
      <c r="A945" s="1"/>
      <c r="C945" s="1"/>
    </row>
    <row r="946" spans="1:3" x14ac:dyDescent="0.25">
      <c r="A946" s="1"/>
      <c r="C946" s="1"/>
    </row>
    <row r="947" spans="1:3" x14ac:dyDescent="0.25">
      <c r="A947" s="1"/>
      <c r="C947" s="1"/>
    </row>
    <row r="948" spans="1:3" x14ac:dyDescent="0.25">
      <c r="A948" s="1"/>
      <c r="C948" s="1"/>
    </row>
    <row r="949" spans="1:3" x14ac:dyDescent="0.25">
      <c r="A949" s="1"/>
      <c r="C949" s="1"/>
    </row>
    <row r="950" spans="1:3" x14ac:dyDescent="0.25">
      <c r="A950" s="1"/>
      <c r="C950" s="1"/>
    </row>
    <row r="951" spans="1:3" x14ac:dyDescent="0.25">
      <c r="A951" s="1"/>
      <c r="C951" s="1"/>
    </row>
    <row r="952" spans="1:3" x14ac:dyDescent="0.25">
      <c r="A952" s="1"/>
      <c r="C952" s="1"/>
    </row>
    <row r="953" spans="1:3" x14ac:dyDescent="0.25">
      <c r="A953" s="1"/>
      <c r="C953" s="1"/>
    </row>
    <row r="954" spans="1:3" x14ac:dyDescent="0.25">
      <c r="A954" s="1"/>
      <c r="C954" s="1"/>
    </row>
    <row r="955" spans="1:3" x14ac:dyDescent="0.25">
      <c r="A955" s="1"/>
      <c r="C955" s="1"/>
    </row>
    <row r="956" spans="1:3" x14ac:dyDescent="0.25">
      <c r="A956" s="1"/>
      <c r="C956" s="1"/>
    </row>
    <row r="957" spans="1:3" x14ac:dyDescent="0.25">
      <c r="A957" s="1"/>
      <c r="C957" s="1"/>
    </row>
    <row r="958" spans="1:3" x14ac:dyDescent="0.25">
      <c r="A958" s="1"/>
      <c r="C958" s="1"/>
    </row>
    <row r="959" spans="1:3" x14ac:dyDescent="0.25">
      <c r="A959" s="1"/>
      <c r="C959" s="1"/>
    </row>
    <row r="960" spans="1:3" x14ac:dyDescent="0.25">
      <c r="A960" s="1"/>
      <c r="C960" s="1"/>
    </row>
    <row r="961" spans="1:3" x14ac:dyDescent="0.25">
      <c r="A961" s="1"/>
      <c r="C961" s="1"/>
    </row>
    <row r="962" spans="1:3" x14ac:dyDescent="0.25">
      <c r="A962" s="1"/>
      <c r="C962" s="1"/>
    </row>
    <row r="963" spans="1:3" x14ac:dyDescent="0.25">
      <c r="A963" s="1"/>
      <c r="C963" s="1"/>
    </row>
    <row r="964" spans="1:3" x14ac:dyDescent="0.25">
      <c r="A964" s="1"/>
      <c r="C964" s="1"/>
    </row>
    <row r="965" spans="1:3" x14ac:dyDescent="0.25">
      <c r="A965" s="1"/>
      <c r="C965" s="1"/>
    </row>
    <row r="966" spans="1:3" x14ac:dyDescent="0.25">
      <c r="A966" s="1"/>
      <c r="C966" s="1"/>
    </row>
    <row r="967" spans="1:3" x14ac:dyDescent="0.25">
      <c r="A967" s="1"/>
      <c r="C967" s="1"/>
    </row>
    <row r="968" spans="1:3" x14ac:dyDescent="0.25">
      <c r="A968" s="1"/>
      <c r="C968" s="1"/>
    </row>
    <row r="969" spans="1:3" x14ac:dyDescent="0.25">
      <c r="A969" s="1"/>
      <c r="C969" s="1"/>
    </row>
    <row r="970" spans="1:3" x14ac:dyDescent="0.25">
      <c r="A970" s="1"/>
      <c r="C970" s="1"/>
    </row>
    <row r="971" spans="1:3" x14ac:dyDescent="0.25">
      <c r="A971" s="1"/>
      <c r="C971" s="1"/>
    </row>
    <row r="972" spans="1:3" x14ac:dyDescent="0.25">
      <c r="A972" s="1"/>
      <c r="C972" s="1"/>
    </row>
    <row r="973" spans="1:3" x14ac:dyDescent="0.25">
      <c r="A973" s="1"/>
      <c r="C973" s="1"/>
    </row>
    <row r="974" spans="1:3" x14ac:dyDescent="0.25">
      <c r="A974" s="1"/>
      <c r="C974" s="1"/>
    </row>
    <row r="975" spans="1:3" x14ac:dyDescent="0.25">
      <c r="A975" s="1"/>
      <c r="C975" s="1"/>
    </row>
    <row r="976" spans="1:3" x14ac:dyDescent="0.25">
      <c r="A976" s="1"/>
      <c r="C976" s="1"/>
    </row>
    <row r="977" spans="1:3" x14ac:dyDescent="0.25">
      <c r="A977" s="1"/>
      <c r="C977" s="1"/>
    </row>
    <row r="978" spans="1:3" x14ac:dyDescent="0.25">
      <c r="A978" s="1"/>
      <c r="C978" s="1"/>
    </row>
    <row r="979" spans="1:3" x14ac:dyDescent="0.25">
      <c r="A979" s="1"/>
      <c r="C979" s="1"/>
    </row>
    <row r="980" spans="1:3" x14ac:dyDescent="0.25">
      <c r="A980" s="1"/>
      <c r="C980" s="1"/>
    </row>
    <row r="981" spans="1:3" x14ac:dyDescent="0.25">
      <c r="A981" s="1"/>
      <c r="C981" s="1"/>
    </row>
    <row r="982" spans="1:3" x14ac:dyDescent="0.25">
      <c r="A982" s="1"/>
      <c r="C982" s="1"/>
    </row>
    <row r="983" spans="1:3" x14ac:dyDescent="0.25">
      <c r="A983" s="1"/>
      <c r="C983" s="1"/>
    </row>
    <row r="984" spans="1:3" x14ac:dyDescent="0.25">
      <c r="A984" s="1"/>
      <c r="C984" s="1"/>
    </row>
    <row r="985" spans="1:3" x14ac:dyDescent="0.25">
      <c r="A985" s="1"/>
      <c r="C985" s="1"/>
    </row>
    <row r="986" spans="1:3" x14ac:dyDescent="0.25">
      <c r="A986" s="1"/>
      <c r="C986" s="1"/>
    </row>
    <row r="987" spans="1:3" x14ac:dyDescent="0.25">
      <c r="A987" s="1"/>
      <c r="C987" s="1"/>
    </row>
    <row r="988" spans="1:3" x14ac:dyDescent="0.25">
      <c r="A988" s="1"/>
      <c r="C988" s="1"/>
    </row>
    <row r="989" spans="1:3" x14ac:dyDescent="0.25">
      <c r="A989" s="1"/>
      <c r="C989" s="1"/>
    </row>
    <row r="990" spans="1:3" x14ac:dyDescent="0.25">
      <c r="A990" s="1"/>
      <c r="C990" s="1"/>
    </row>
    <row r="991" spans="1:3" x14ac:dyDescent="0.25">
      <c r="A991" s="1"/>
      <c r="C991" s="1"/>
    </row>
    <row r="992" spans="1:3" x14ac:dyDescent="0.25">
      <c r="A992" s="1"/>
      <c r="C992" s="1"/>
    </row>
    <row r="993" spans="1:3" x14ac:dyDescent="0.25">
      <c r="A993" s="1"/>
      <c r="C993" s="1"/>
    </row>
    <row r="994" spans="1:3" x14ac:dyDescent="0.25">
      <c r="A994" s="1"/>
      <c r="C994" s="1"/>
    </row>
    <row r="995" spans="1:3" x14ac:dyDescent="0.25">
      <c r="A995" s="1"/>
      <c r="C995" s="1"/>
    </row>
    <row r="996" spans="1:3" x14ac:dyDescent="0.25">
      <c r="A996" s="1"/>
      <c r="C996" s="1"/>
    </row>
    <row r="997" spans="1:3" x14ac:dyDescent="0.25">
      <c r="A997" s="1"/>
      <c r="C997" s="1"/>
    </row>
    <row r="998" spans="1:3" x14ac:dyDescent="0.25">
      <c r="A998" s="1"/>
      <c r="C998" s="1"/>
    </row>
    <row r="999" spans="1:3" x14ac:dyDescent="0.25">
      <c r="A999" s="1"/>
      <c r="C999" s="1"/>
    </row>
    <row r="1000" spans="1:3" x14ac:dyDescent="0.25">
      <c r="A1000" s="1"/>
      <c r="C1000" s="1"/>
    </row>
    <row r="1001" spans="1:3" x14ac:dyDescent="0.25">
      <c r="A1001" s="1"/>
      <c r="C1001" s="1"/>
    </row>
    <row r="1002" spans="1:3" x14ac:dyDescent="0.25">
      <c r="A1002" s="1"/>
      <c r="C1002" s="1"/>
    </row>
    <row r="1003" spans="1:3" x14ac:dyDescent="0.25">
      <c r="A1003" s="1"/>
      <c r="C1003" s="1"/>
    </row>
    <row r="1004" spans="1:3" x14ac:dyDescent="0.25">
      <c r="A1004" s="1"/>
      <c r="C1004" s="1"/>
    </row>
    <row r="1005" spans="1:3" x14ac:dyDescent="0.25">
      <c r="A1005" s="1"/>
      <c r="C1005" s="1"/>
    </row>
    <row r="1006" spans="1:3" x14ac:dyDescent="0.25">
      <c r="A1006" s="1"/>
      <c r="C1006" s="1"/>
    </row>
    <row r="1007" spans="1:3" x14ac:dyDescent="0.25">
      <c r="A1007" s="1"/>
      <c r="C1007" s="1"/>
    </row>
    <row r="1008" spans="1:3" x14ac:dyDescent="0.25">
      <c r="A1008" s="1"/>
      <c r="C1008" s="1"/>
    </row>
    <row r="1009" spans="1:3" x14ac:dyDescent="0.25">
      <c r="A1009" s="1"/>
      <c r="C1009" s="1"/>
    </row>
    <row r="1010" spans="1:3" x14ac:dyDescent="0.25">
      <c r="A1010" s="1"/>
      <c r="C1010" s="1"/>
    </row>
    <row r="1011" spans="1:3" x14ac:dyDescent="0.25">
      <c r="A1011" s="1"/>
      <c r="C1011" s="1"/>
    </row>
    <row r="1012" spans="1:3" x14ac:dyDescent="0.25">
      <c r="A1012" s="1"/>
      <c r="C1012" s="1"/>
    </row>
    <row r="1013" spans="1:3" x14ac:dyDescent="0.25">
      <c r="A1013" s="1"/>
      <c r="C1013" s="1"/>
    </row>
    <row r="1014" spans="1:3" x14ac:dyDescent="0.25">
      <c r="A1014" s="1"/>
      <c r="C1014" s="1"/>
    </row>
    <row r="1015" spans="1:3" x14ac:dyDescent="0.25">
      <c r="A1015" s="1"/>
      <c r="C1015" s="1"/>
    </row>
    <row r="1016" spans="1:3" x14ac:dyDescent="0.25">
      <c r="A1016" s="1"/>
      <c r="C1016" s="1"/>
    </row>
    <row r="1017" spans="1:3" x14ac:dyDescent="0.25">
      <c r="A1017" s="1"/>
      <c r="C1017" s="2"/>
    </row>
    <row r="1018" spans="1:3" x14ac:dyDescent="0.25">
      <c r="A1018" s="1"/>
      <c r="C1018" s="1"/>
    </row>
    <row r="1019" spans="1:3" x14ac:dyDescent="0.25">
      <c r="A1019" s="1"/>
      <c r="C1019" s="1"/>
    </row>
    <row r="1020" spans="1:3" x14ac:dyDescent="0.25">
      <c r="A1020" s="1"/>
      <c r="C1020" s="1"/>
    </row>
    <row r="1021" spans="1:3" x14ac:dyDescent="0.25">
      <c r="A1021" s="1"/>
      <c r="C1021" s="1"/>
    </row>
    <row r="1022" spans="1:3" x14ac:dyDescent="0.25">
      <c r="A1022" s="1"/>
      <c r="C1022" s="1"/>
    </row>
    <row r="1023" spans="1:3" x14ac:dyDescent="0.25">
      <c r="A1023" s="1"/>
      <c r="C1023" s="1"/>
    </row>
    <row r="1024" spans="1:3" x14ac:dyDescent="0.25">
      <c r="A1024" s="1"/>
      <c r="C1024" s="1"/>
    </row>
    <row r="1025" spans="1:3" x14ac:dyDescent="0.25">
      <c r="A1025" s="1"/>
      <c r="C1025" s="1"/>
    </row>
    <row r="1026" spans="1:3" x14ac:dyDescent="0.25">
      <c r="A1026" s="1"/>
      <c r="C1026" s="1"/>
    </row>
    <row r="1027" spans="1:3" x14ac:dyDescent="0.25">
      <c r="A1027" s="1"/>
      <c r="C1027" s="1"/>
    </row>
    <row r="1028" spans="1:3" x14ac:dyDescent="0.25">
      <c r="A1028" s="1"/>
      <c r="C1028" s="1"/>
    </row>
    <row r="1029" spans="1:3" x14ac:dyDescent="0.25">
      <c r="A1029" s="1"/>
      <c r="C1029" s="1"/>
    </row>
    <row r="1030" spans="1:3" x14ac:dyDescent="0.25">
      <c r="A1030" s="1"/>
      <c r="C1030" s="1"/>
    </row>
    <row r="1031" spans="1:3" x14ac:dyDescent="0.25">
      <c r="A1031" s="1"/>
      <c r="C1031" s="1"/>
    </row>
    <row r="1032" spans="1:3" x14ac:dyDescent="0.25">
      <c r="A1032" s="1"/>
      <c r="C1032" s="1"/>
    </row>
    <row r="1033" spans="1:3" x14ac:dyDescent="0.25">
      <c r="A1033" s="1"/>
      <c r="C1033" s="1"/>
    </row>
    <row r="1034" spans="1:3" x14ac:dyDescent="0.25">
      <c r="A1034" s="1"/>
      <c r="C1034" s="1"/>
    </row>
    <row r="1035" spans="1:3" x14ac:dyDescent="0.25">
      <c r="A1035" s="1"/>
      <c r="C1035" s="1"/>
    </row>
    <row r="1036" spans="1:3" x14ac:dyDescent="0.25">
      <c r="A1036" s="1"/>
      <c r="C1036" s="1"/>
    </row>
    <row r="1037" spans="1:3" x14ac:dyDescent="0.25">
      <c r="A1037" s="1"/>
      <c r="C1037" s="1"/>
    </row>
    <row r="1038" spans="1:3" x14ac:dyDescent="0.25">
      <c r="A1038" s="1"/>
      <c r="C1038" s="1"/>
    </row>
    <row r="1039" spans="1:3" x14ac:dyDescent="0.25">
      <c r="A1039" s="1"/>
      <c r="C1039" s="1"/>
    </row>
    <row r="1040" spans="1:3" x14ac:dyDescent="0.25">
      <c r="A1040" s="1"/>
      <c r="C1040" s="1"/>
    </row>
    <row r="1041" spans="1:3" x14ac:dyDescent="0.25">
      <c r="A1041" s="1"/>
      <c r="C1041" s="1"/>
    </row>
    <row r="1042" spans="1:3" x14ac:dyDescent="0.25">
      <c r="A1042" s="1"/>
      <c r="C1042" s="1"/>
    </row>
    <row r="1043" spans="1:3" x14ac:dyDescent="0.25">
      <c r="A1043" s="1"/>
      <c r="C1043" s="1"/>
    </row>
    <row r="1044" spans="1:3" x14ac:dyDescent="0.25">
      <c r="A1044" s="1"/>
      <c r="C1044" s="1"/>
    </row>
    <row r="1045" spans="1:3" x14ac:dyDescent="0.25">
      <c r="A1045" s="1"/>
      <c r="C1045" s="1"/>
    </row>
    <row r="1046" spans="1:3" x14ac:dyDescent="0.25">
      <c r="A1046" s="1"/>
      <c r="C1046" s="1"/>
    </row>
    <row r="1047" spans="1:3" x14ac:dyDescent="0.25">
      <c r="A1047" s="1"/>
      <c r="C1047" s="1"/>
    </row>
    <row r="1048" spans="1:3" x14ac:dyDescent="0.25">
      <c r="A1048" s="1"/>
      <c r="C1048" s="1"/>
    </row>
    <row r="1049" spans="1:3" x14ac:dyDescent="0.25">
      <c r="A1049" s="1"/>
      <c r="C1049" s="1"/>
    </row>
    <row r="1050" spans="1:3" x14ac:dyDescent="0.25">
      <c r="A1050" s="1"/>
      <c r="C1050" s="1"/>
    </row>
    <row r="1051" spans="1:3" x14ac:dyDescent="0.25">
      <c r="A1051" s="1"/>
      <c r="C1051" s="1"/>
    </row>
    <row r="1052" spans="1:3" x14ac:dyDescent="0.25">
      <c r="A1052" s="1"/>
      <c r="C1052" s="1"/>
    </row>
    <row r="1053" spans="1:3" x14ac:dyDescent="0.25">
      <c r="A1053" s="1"/>
      <c r="C1053" s="1"/>
    </row>
    <row r="1054" spans="1:3" x14ac:dyDescent="0.25">
      <c r="A1054" s="1"/>
      <c r="C1054" s="1"/>
    </row>
    <row r="1055" spans="1:3" x14ac:dyDescent="0.25">
      <c r="A1055" s="1"/>
      <c r="C1055" s="1"/>
    </row>
    <row r="1056" spans="1:3" x14ac:dyDescent="0.25">
      <c r="A1056" s="1"/>
      <c r="C1056" s="1"/>
    </row>
    <row r="1057" spans="1:3" x14ac:dyDescent="0.25">
      <c r="A1057" s="1"/>
      <c r="C1057" s="1"/>
    </row>
    <row r="1058" spans="1:3" x14ac:dyDescent="0.25">
      <c r="A1058" s="1"/>
      <c r="C1058" s="1"/>
    </row>
    <row r="1059" spans="1:3" x14ac:dyDescent="0.25">
      <c r="A1059" s="1"/>
      <c r="C1059" s="1"/>
    </row>
    <row r="1060" spans="1:3" x14ac:dyDescent="0.25">
      <c r="A1060" s="1"/>
      <c r="C1060" s="1"/>
    </row>
    <row r="1061" spans="1:3" x14ac:dyDescent="0.25">
      <c r="A1061" s="1"/>
      <c r="C1061" s="1"/>
    </row>
    <row r="1062" spans="1:3" x14ac:dyDescent="0.25">
      <c r="A1062" s="1"/>
      <c r="C1062" s="1"/>
    </row>
    <row r="1063" spans="1:3" x14ac:dyDescent="0.25">
      <c r="A1063" s="1"/>
      <c r="C1063" s="1"/>
    </row>
    <row r="1064" spans="1:3" x14ac:dyDescent="0.25">
      <c r="A1064" s="1"/>
      <c r="C1064" s="1"/>
    </row>
    <row r="1065" spans="1:3" x14ac:dyDescent="0.25">
      <c r="A1065" s="1"/>
      <c r="C1065" s="1"/>
    </row>
    <row r="1066" spans="1:3" x14ac:dyDescent="0.25">
      <c r="A1066" s="1"/>
      <c r="C1066" s="1"/>
    </row>
    <row r="1067" spans="1:3" x14ac:dyDescent="0.25">
      <c r="A1067" s="1"/>
      <c r="C1067" s="1"/>
    </row>
    <row r="1068" spans="1:3" x14ac:dyDescent="0.25">
      <c r="A1068" s="1"/>
      <c r="C1068" s="1"/>
    </row>
    <row r="1069" spans="1:3" x14ac:dyDescent="0.25">
      <c r="A1069" s="1"/>
      <c r="C1069" s="1"/>
    </row>
    <row r="1070" spans="1:3" x14ac:dyDescent="0.25">
      <c r="A1070" s="1"/>
      <c r="C1070" s="1"/>
    </row>
    <row r="1071" spans="1:3" x14ac:dyDescent="0.25">
      <c r="A1071" s="1"/>
      <c r="C1071" s="1"/>
    </row>
    <row r="1072" spans="1:3" x14ac:dyDescent="0.25">
      <c r="A1072" s="1"/>
      <c r="C1072" s="1"/>
    </row>
    <row r="1073" spans="1:3" x14ac:dyDescent="0.25">
      <c r="A1073" s="1"/>
      <c r="C1073" s="1"/>
    </row>
    <row r="1074" spans="1:3" x14ac:dyDescent="0.25">
      <c r="A1074" s="1"/>
      <c r="C1074" s="1"/>
    </row>
    <row r="1075" spans="1:3" x14ac:dyDescent="0.25">
      <c r="A1075" s="1"/>
      <c r="C1075" s="1"/>
    </row>
    <row r="1076" spans="1:3" x14ac:dyDescent="0.25">
      <c r="A1076" s="1"/>
      <c r="C1076" s="1"/>
    </row>
    <row r="1077" spans="1:3" x14ac:dyDescent="0.25">
      <c r="A1077" s="1"/>
      <c r="C1077" s="1"/>
    </row>
    <row r="1078" spans="1:3" x14ac:dyDescent="0.25">
      <c r="A1078" s="1"/>
      <c r="C1078" s="1"/>
    </row>
    <row r="1079" spans="1:3" x14ac:dyDescent="0.25">
      <c r="A1079" s="1"/>
      <c r="C1079" s="1"/>
    </row>
    <row r="1080" spans="1:3" x14ac:dyDescent="0.25">
      <c r="A1080" s="1"/>
      <c r="C1080" s="1"/>
    </row>
    <row r="1081" spans="1:3" x14ac:dyDescent="0.25">
      <c r="A1081" s="1"/>
      <c r="C1081" s="1"/>
    </row>
    <row r="1082" spans="1:3" x14ac:dyDescent="0.25">
      <c r="A1082" s="1"/>
      <c r="C1082" s="1"/>
    </row>
    <row r="1083" spans="1:3" x14ac:dyDescent="0.25">
      <c r="A1083" s="1"/>
      <c r="C1083" s="1"/>
    </row>
    <row r="1084" spans="1:3" x14ac:dyDescent="0.25">
      <c r="A1084" s="1"/>
      <c r="C1084" s="1"/>
    </row>
    <row r="1085" spans="1:3" x14ac:dyDescent="0.25">
      <c r="A1085" s="1"/>
      <c r="C1085" s="1"/>
    </row>
    <row r="1086" spans="1:3" x14ac:dyDescent="0.25">
      <c r="A1086" s="1"/>
      <c r="C1086" s="1"/>
    </row>
    <row r="1087" spans="1:3" x14ac:dyDescent="0.25">
      <c r="A1087" s="1"/>
      <c r="C1087" s="1"/>
    </row>
    <row r="1088" spans="1:3" x14ac:dyDescent="0.25">
      <c r="A1088" s="1"/>
      <c r="C1088" s="1"/>
    </row>
    <row r="1089" spans="1:3" x14ac:dyDescent="0.25">
      <c r="A1089" s="1"/>
      <c r="C1089" s="1"/>
    </row>
    <row r="1090" spans="1:3" x14ac:dyDescent="0.25">
      <c r="A1090" s="1"/>
      <c r="C1090" s="1"/>
    </row>
    <row r="1091" spans="1:3" x14ac:dyDescent="0.25">
      <c r="A1091" s="1"/>
      <c r="C1091" s="1"/>
    </row>
    <row r="1092" spans="1:3" x14ac:dyDescent="0.25">
      <c r="A1092" s="1"/>
      <c r="C1092" s="1"/>
    </row>
    <row r="1093" spans="1:3" x14ac:dyDescent="0.25">
      <c r="A1093" s="1"/>
      <c r="C1093" s="1"/>
    </row>
    <row r="1094" spans="1:3" x14ac:dyDescent="0.25">
      <c r="A1094" s="1"/>
      <c r="C1094" s="1"/>
    </row>
    <row r="1095" spans="1:3" x14ac:dyDescent="0.25">
      <c r="A1095" s="1"/>
      <c r="C1095" s="1"/>
    </row>
    <row r="1096" spans="1:3" x14ac:dyDescent="0.25">
      <c r="A1096" s="1"/>
      <c r="C1096" s="1"/>
    </row>
    <row r="1097" spans="1:3" x14ac:dyDescent="0.25">
      <c r="A1097" s="1"/>
      <c r="C1097" s="1"/>
    </row>
    <row r="1098" spans="1:3" x14ac:dyDescent="0.25">
      <c r="A1098" s="1"/>
      <c r="C1098" s="1"/>
    </row>
    <row r="1099" spans="1:3" x14ac:dyDescent="0.25">
      <c r="A1099" s="1"/>
      <c r="C1099" s="1"/>
    </row>
    <row r="1100" spans="1:3" x14ac:dyDescent="0.25">
      <c r="A1100" s="1"/>
      <c r="C1100" s="1"/>
    </row>
    <row r="1101" spans="1:3" x14ac:dyDescent="0.25">
      <c r="A1101" s="1"/>
      <c r="C1101" s="1"/>
    </row>
    <row r="1102" spans="1:3" x14ac:dyDescent="0.25">
      <c r="A1102" s="1"/>
      <c r="C1102" s="1"/>
    </row>
    <row r="1103" spans="1:3" x14ac:dyDescent="0.25">
      <c r="A1103" s="1"/>
      <c r="C1103" s="1"/>
    </row>
    <row r="1104" spans="1:3" x14ac:dyDescent="0.25">
      <c r="A1104" s="1"/>
      <c r="C1104" s="1"/>
    </row>
    <row r="1105" spans="1:3" x14ac:dyDescent="0.25">
      <c r="A1105" s="1"/>
      <c r="C1105" s="1"/>
    </row>
    <row r="1106" spans="1:3" x14ac:dyDescent="0.25">
      <c r="A1106" s="1"/>
      <c r="C1106" s="1"/>
    </row>
    <row r="1107" spans="1:3" x14ac:dyDescent="0.25">
      <c r="A1107" s="1"/>
      <c r="C1107" s="1"/>
    </row>
    <row r="1108" spans="1:3" x14ac:dyDescent="0.25">
      <c r="A1108" s="1"/>
      <c r="C1108" s="1"/>
    </row>
    <row r="1109" spans="1:3" x14ac:dyDescent="0.25">
      <c r="A1109" s="1"/>
      <c r="C1109" s="1"/>
    </row>
    <row r="1110" spans="1:3" x14ac:dyDescent="0.25">
      <c r="A1110" s="1"/>
      <c r="C1110" s="1"/>
    </row>
    <row r="1111" spans="1:3" x14ac:dyDescent="0.25">
      <c r="A1111" s="1"/>
      <c r="C1111" s="1"/>
    </row>
    <row r="1112" spans="1:3" x14ac:dyDescent="0.25">
      <c r="A1112" s="1"/>
      <c r="C1112" s="1"/>
    </row>
    <row r="1113" spans="1:3" x14ac:dyDescent="0.25">
      <c r="A1113" s="1"/>
      <c r="C1113" s="1"/>
    </row>
    <row r="1114" spans="1:3" x14ac:dyDescent="0.25">
      <c r="A1114" s="1"/>
      <c r="C1114" s="1"/>
    </row>
    <row r="1115" spans="1:3" x14ac:dyDescent="0.25">
      <c r="A1115" s="1"/>
      <c r="C1115" s="1"/>
    </row>
    <row r="1116" spans="1:3" x14ac:dyDescent="0.25">
      <c r="A1116" s="1"/>
      <c r="C1116" s="1"/>
    </row>
    <row r="1117" spans="1:3" x14ac:dyDescent="0.25">
      <c r="A1117" s="1"/>
      <c r="C1117" s="1"/>
    </row>
    <row r="1118" spans="1:3" x14ac:dyDescent="0.25">
      <c r="A1118" s="1"/>
      <c r="C1118" s="1"/>
    </row>
    <row r="1119" spans="1:3" x14ac:dyDescent="0.25">
      <c r="A1119" s="1"/>
      <c r="C1119" s="1"/>
    </row>
    <row r="1120" spans="1:3" x14ac:dyDescent="0.25">
      <c r="A1120" s="1"/>
      <c r="C1120" s="1"/>
    </row>
    <row r="1121" spans="1:3" x14ac:dyDescent="0.25">
      <c r="A1121" s="1"/>
      <c r="C1121" s="1"/>
    </row>
    <row r="1122" spans="1:3" x14ac:dyDescent="0.25">
      <c r="A1122" s="1"/>
      <c r="C1122" s="1"/>
    </row>
    <row r="1123" spans="1:3" x14ac:dyDescent="0.25">
      <c r="A1123" s="1"/>
      <c r="C1123" s="1"/>
    </row>
    <row r="1124" spans="1:3" x14ac:dyDescent="0.25">
      <c r="A1124" s="1"/>
      <c r="C1124" s="1"/>
    </row>
    <row r="1125" spans="1:3" x14ac:dyDescent="0.25">
      <c r="A1125" s="1"/>
      <c r="C1125" s="1"/>
    </row>
    <row r="1126" spans="1:3" x14ac:dyDescent="0.25">
      <c r="A1126" s="1"/>
      <c r="C1126" s="1"/>
    </row>
    <row r="1127" spans="1:3" x14ac:dyDescent="0.25">
      <c r="A1127" s="1"/>
      <c r="C1127" s="1"/>
    </row>
    <row r="1128" spans="1:3" x14ac:dyDescent="0.25">
      <c r="A1128" s="1"/>
      <c r="C1128" s="1"/>
    </row>
    <row r="1129" spans="1:3" x14ac:dyDescent="0.25">
      <c r="A1129" s="1"/>
      <c r="C1129" s="1"/>
    </row>
    <row r="1130" spans="1:3" x14ac:dyDescent="0.25">
      <c r="A1130" s="1"/>
      <c r="C1130" s="1"/>
    </row>
    <row r="1131" spans="1:3" x14ac:dyDescent="0.25">
      <c r="A1131" s="1"/>
      <c r="C1131" s="1"/>
    </row>
    <row r="1132" spans="1:3" x14ac:dyDescent="0.25">
      <c r="A1132" s="1"/>
      <c r="C1132" s="1"/>
    </row>
    <row r="1133" spans="1:3" x14ac:dyDescent="0.25">
      <c r="A1133" s="1"/>
      <c r="C1133" s="1"/>
    </row>
    <row r="1134" spans="1:3" x14ac:dyDescent="0.25">
      <c r="A1134" s="1"/>
      <c r="C1134" s="1"/>
    </row>
    <row r="1135" spans="1:3" x14ac:dyDescent="0.25">
      <c r="A1135" s="1"/>
      <c r="C1135" s="1"/>
    </row>
    <row r="1136" spans="1:3" x14ac:dyDescent="0.25">
      <c r="A1136" s="1"/>
      <c r="C1136" s="1"/>
    </row>
    <row r="1137" spans="1:3" x14ac:dyDescent="0.25">
      <c r="A1137" s="1"/>
      <c r="C1137" s="1"/>
    </row>
    <row r="1138" spans="1:3" x14ac:dyDescent="0.25">
      <c r="A1138" s="1"/>
      <c r="C1138" s="1"/>
    </row>
    <row r="1139" spans="1:3" x14ac:dyDescent="0.25">
      <c r="A1139" s="1"/>
      <c r="C1139" s="1"/>
    </row>
    <row r="1140" spans="1:3" x14ac:dyDescent="0.25">
      <c r="A1140" s="1"/>
      <c r="C1140" s="1"/>
    </row>
    <row r="1141" spans="1:3" x14ac:dyDescent="0.25">
      <c r="A1141" s="1"/>
      <c r="C1141" s="1"/>
    </row>
    <row r="1142" spans="1:3" x14ac:dyDescent="0.25">
      <c r="A1142" s="1"/>
      <c r="C1142" s="1"/>
    </row>
    <row r="1143" spans="1:3" x14ac:dyDescent="0.25">
      <c r="A1143" s="1"/>
      <c r="C1143" s="1"/>
    </row>
    <row r="1144" spans="1:3" x14ac:dyDescent="0.25">
      <c r="A1144" s="1"/>
      <c r="C1144" s="1"/>
    </row>
    <row r="1145" spans="1:3" x14ac:dyDescent="0.25">
      <c r="A1145" s="1"/>
      <c r="C1145" s="1"/>
    </row>
    <row r="1146" spans="1:3" x14ac:dyDescent="0.25">
      <c r="A1146" s="1"/>
      <c r="C1146" s="1"/>
    </row>
    <row r="1147" spans="1:3" x14ac:dyDescent="0.25">
      <c r="A1147" s="1"/>
      <c r="C1147" s="1"/>
    </row>
    <row r="1148" spans="1:3" x14ac:dyDescent="0.25">
      <c r="A1148" s="1"/>
      <c r="C1148" s="1"/>
    </row>
    <row r="1149" spans="1:3" x14ac:dyDescent="0.25">
      <c r="A1149" s="1"/>
      <c r="C1149" s="1"/>
    </row>
    <row r="1150" spans="1:3" x14ac:dyDescent="0.25">
      <c r="A1150" s="1"/>
      <c r="C1150" s="1"/>
    </row>
    <row r="1151" spans="1:3" x14ac:dyDescent="0.25">
      <c r="A1151" s="1"/>
      <c r="C1151" s="1"/>
    </row>
    <row r="1152" spans="1:3" x14ac:dyDescent="0.25">
      <c r="A1152" s="1"/>
      <c r="C1152" s="1"/>
    </row>
    <row r="1153" spans="1:3" x14ac:dyDescent="0.25">
      <c r="A1153" s="1"/>
      <c r="C1153" s="1"/>
    </row>
    <row r="1154" spans="1:3" x14ac:dyDescent="0.25">
      <c r="A1154" s="1"/>
      <c r="C1154" s="1"/>
    </row>
    <row r="1155" spans="1:3" x14ac:dyDescent="0.25">
      <c r="A1155" s="1"/>
      <c r="C1155" s="1"/>
    </row>
    <row r="1156" spans="1:3" x14ac:dyDescent="0.25">
      <c r="A1156" s="1"/>
      <c r="C1156" s="1"/>
    </row>
    <row r="1157" spans="1:3" x14ac:dyDescent="0.25">
      <c r="A1157" s="1"/>
      <c r="C1157" s="1"/>
    </row>
    <row r="1158" spans="1:3" x14ac:dyDescent="0.25">
      <c r="A1158" s="1"/>
      <c r="C1158" s="1"/>
    </row>
    <row r="1159" spans="1:3" x14ac:dyDescent="0.25">
      <c r="A1159" s="1"/>
      <c r="C1159" s="1"/>
    </row>
    <row r="1160" spans="1:3" x14ac:dyDescent="0.25">
      <c r="A1160" s="1"/>
      <c r="C1160" s="1"/>
    </row>
    <row r="1161" spans="1:3" x14ac:dyDescent="0.25">
      <c r="A1161" s="1"/>
      <c r="C1161" s="1"/>
    </row>
    <row r="1162" spans="1:3" x14ac:dyDescent="0.25">
      <c r="A1162" s="1"/>
      <c r="C1162" s="1"/>
    </row>
    <row r="1163" spans="1:3" x14ac:dyDescent="0.25">
      <c r="A1163" s="1"/>
      <c r="C1163" s="1"/>
    </row>
    <row r="1164" spans="1:3" x14ac:dyDescent="0.25">
      <c r="A1164" s="1"/>
      <c r="C1164" s="1"/>
    </row>
    <row r="1165" spans="1:3" x14ac:dyDescent="0.25">
      <c r="A1165" s="1"/>
      <c r="C1165" s="1"/>
    </row>
    <row r="1166" spans="1:3" x14ac:dyDescent="0.25">
      <c r="A1166" s="1"/>
      <c r="C1166" s="1"/>
    </row>
    <row r="1167" spans="1:3" x14ac:dyDescent="0.25">
      <c r="A1167" s="1"/>
      <c r="C1167" s="1"/>
    </row>
    <row r="1168" spans="1:3" x14ac:dyDescent="0.25">
      <c r="A1168" s="1"/>
      <c r="C1168" s="1"/>
    </row>
    <row r="1169" spans="1:3" x14ac:dyDescent="0.25">
      <c r="A1169" s="1"/>
      <c r="C1169" s="1"/>
    </row>
    <row r="1170" spans="1:3" x14ac:dyDescent="0.25">
      <c r="A1170" s="1"/>
      <c r="C1170" s="1"/>
    </row>
    <row r="1171" spans="1:3" x14ac:dyDescent="0.25">
      <c r="A1171" s="1"/>
      <c r="C1171" s="1"/>
    </row>
    <row r="1172" spans="1:3" x14ac:dyDescent="0.25">
      <c r="A1172" s="1"/>
      <c r="C1172" s="1"/>
    </row>
    <row r="1173" spans="1:3" x14ac:dyDescent="0.25">
      <c r="A1173" s="1"/>
      <c r="C1173" s="1"/>
    </row>
    <row r="1174" spans="1:3" x14ac:dyDescent="0.25">
      <c r="A1174" s="1"/>
      <c r="C1174" s="1"/>
    </row>
    <row r="1175" spans="1:3" x14ac:dyDescent="0.25">
      <c r="A1175" s="1"/>
      <c r="C1175" s="1"/>
    </row>
    <row r="1176" spans="1:3" x14ac:dyDescent="0.25">
      <c r="A1176" s="1"/>
      <c r="C1176" s="1"/>
    </row>
    <row r="1177" spans="1:3" x14ac:dyDescent="0.25">
      <c r="A1177" s="1"/>
      <c r="C1177" s="1"/>
    </row>
    <row r="1178" spans="1:3" x14ac:dyDescent="0.25">
      <c r="A1178" s="1"/>
      <c r="C1178" s="1"/>
    </row>
    <row r="1179" spans="1:3" x14ac:dyDescent="0.25">
      <c r="A1179" s="1"/>
      <c r="C1179" s="1"/>
    </row>
    <row r="1180" spans="1:3" x14ac:dyDescent="0.25">
      <c r="A1180" s="1"/>
      <c r="C1180" s="1"/>
    </row>
    <row r="1181" spans="1:3" x14ac:dyDescent="0.25">
      <c r="A1181" s="1"/>
      <c r="C1181" s="1"/>
    </row>
    <row r="1182" spans="1:3" x14ac:dyDescent="0.25">
      <c r="A1182" s="1"/>
      <c r="C1182" s="1"/>
    </row>
    <row r="1183" spans="1:3" x14ac:dyDescent="0.25">
      <c r="A1183" s="1"/>
      <c r="C1183" s="1"/>
    </row>
    <row r="1184" spans="1:3" x14ac:dyDescent="0.25">
      <c r="A1184" s="1"/>
      <c r="C1184" s="1"/>
    </row>
    <row r="1185" spans="1:3" x14ac:dyDescent="0.25">
      <c r="A1185" s="1"/>
      <c r="C1185" s="1"/>
    </row>
    <row r="1186" spans="1:3" x14ac:dyDescent="0.25">
      <c r="A1186" s="1"/>
      <c r="C1186" s="1"/>
    </row>
    <row r="1187" spans="1:3" x14ac:dyDescent="0.25">
      <c r="A1187" s="1"/>
      <c r="C1187" s="1"/>
    </row>
    <row r="1188" spans="1:3" x14ac:dyDescent="0.25">
      <c r="A1188" s="1"/>
      <c r="C1188" s="1"/>
    </row>
    <row r="1189" spans="1:3" x14ac:dyDescent="0.25">
      <c r="A1189" s="1"/>
      <c r="C1189" s="1"/>
    </row>
    <row r="1190" spans="1:3" x14ac:dyDescent="0.25">
      <c r="A1190" s="1"/>
      <c r="C1190" s="1"/>
    </row>
    <row r="1191" spans="1:3" x14ac:dyDescent="0.25">
      <c r="A1191" s="1"/>
      <c r="C1191" s="1"/>
    </row>
    <row r="1192" spans="1:3" x14ac:dyDescent="0.25">
      <c r="A1192" s="1"/>
      <c r="C1192" s="1"/>
    </row>
    <row r="1193" spans="1:3" x14ac:dyDescent="0.25">
      <c r="A1193" s="1"/>
      <c r="C1193" s="1"/>
    </row>
    <row r="1194" spans="1:3" x14ac:dyDescent="0.25">
      <c r="A1194" s="1"/>
      <c r="C1194" s="1"/>
    </row>
    <row r="1195" spans="1:3" x14ac:dyDescent="0.25">
      <c r="A1195" s="1"/>
      <c r="C1195" s="1"/>
    </row>
    <row r="1196" spans="1:3" x14ac:dyDescent="0.25">
      <c r="A1196" s="1"/>
      <c r="C1196" s="1"/>
    </row>
    <row r="1197" spans="1:3" x14ac:dyDescent="0.25">
      <c r="A1197" s="1"/>
      <c r="C1197" s="1"/>
    </row>
    <row r="1198" spans="1:3" x14ac:dyDescent="0.25">
      <c r="A1198" s="1"/>
      <c r="C1198" s="1"/>
    </row>
    <row r="1199" spans="1:3" x14ac:dyDescent="0.25">
      <c r="A1199" s="1"/>
      <c r="C1199" s="1"/>
    </row>
    <row r="1200" spans="1:3" x14ac:dyDescent="0.25">
      <c r="A1200" s="1"/>
      <c r="C1200" s="1"/>
    </row>
    <row r="1201" spans="1:3" x14ac:dyDescent="0.25">
      <c r="A1201" s="1"/>
      <c r="C1201" s="1"/>
    </row>
    <row r="1202" spans="1:3" x14ac:dyDescent="0.25">
      <c r="A1202" s="1"/>
      <c r="C1202" s="1"/>
    </row>
    <row r="1203" spans="1:3" x14ac:dyDescent="0.25">
      <c r="A1203" s="1"/>
      <c r="C1203" s="1"/>
    </row>
    <row r="1204" spans="1:3" x14ac:dyDescent="0.25">
      <c r="A1204" s="1"/>
      <c r="C1204" s="1"/>
    </row>
    <row r="1205" spans="1:3" x14ac:dyDescent="0.25">
      <c r="A1205" s="1"/>
      <c r="C1205" s="1"/>
    </row>
    <row r="1206" spans="1:3" x14ac:dyDescent="0.25">
      <c r="A1206" s="1"/>
      <c r="C1206" s="1"/>
    </row>
    <row r="1207" spans="1:3" x14ac:dyDescent="0.25">
      <c r="A1207" s="1"/>
      <c r="C1207" s="2"/>
    </row>
    <row r="1208" spans="1:3" x14ac:dyDescent="0.25">
      <c r="A1208" s="1"/>
      <c r="C1208" s="1"/>
    </row>
    <row r="1209" spans="1:3" x14ac:dyDescent="0.25">
      <c r="A1209" s="1"/>
      <c r="C1209" s="1"/>
    </row>
    <row r="1210" spans="1:3" x14ac:dyDescent="0.25">
      <c r="A1210" s="1"/>
      <c r="C1210" s="1"/>
    </row>
    <row r="1211" spans="1:3" x14ac:dyDescent="0.25">
      <c r="A1211" s="1"/>
      <c r="C1211" s="1"/>
    </row>
    <row r="1212" spans="1:3" x14ac:dyDescent="0.25">
      <c r="A1212" s="1"/>
      <c r="C1212" s="1"/>
    </row>
    <row r="1213" spans="1:3" x14ac:dyDescent="0.25">
      <c r="A1213" s="1"/>
      <c r="C1213" s="1"/>
    </row>
    <row r="1214" spans="1:3" x14ac:dyDescent="0.25">
      <c r="A1214" s="1"/>
      <c r="C1214" s="1"/>
    </row>
    <row r="1215" spans="1:3" x14ac:dyDescent="0.25">
      <c r="A1215" s="1"/>
      <c r="C1215" s="1"/>
    </row>
    <row r="1216" spans="1:3" x14ac:dyDescent="0.25">
      <c r="A1216" s="1"/>
      <c r="C1216" s="1"/>
    </row>
    <row r="1217" spans="1:3" x14ac:dyDescent="0.25">
      <c r="A1217" s="1"/>
      <c r="C1217" s="1"/>
    </row>
    <row r="1218" spans="1:3" x14ac:dyDescent="0.25">
      <c r="A1218" s="1"/>
      <c r="C1218" s="1"/>
    </row>
    <row r="1219" spans="1:3" x14ac:dyDescent="0.25">
      <c r="A1219" s="1"/>
      <c r="C1219" s="1"/>
    </row>
    <row r="1220" spans="1:3" x14ac:dyDescent="0.25">
      <c r="A1220" s="1"/>
      <c r="C1220" s="1"/>
    </row>
    <row r="1221" spans="1:3" x14ac:dyDescent="0.25">
      <c r="A1221" s="1"/>
      <c r="C1221" s="1"/>
    </row>
    <row r="1222" spans="1:3" x14ac:dyDescent="0.25">
      <c r="A1222" s="1"/>
      <c r="C1222" s="1"/>
    </row>
    <row r="1223" spans="1:3" x14ac:dyDescent="0.25">
      <c r="A1223" s="1"/>
      <c r="C1223" s="1"/>
    </row>
    <row r="1224" spans="1:3" x14ac:dyDescent="0.25">
      <c r="A1224" s="1"/>
      <c r="C1224" s="1"/>
    </row>
    <row r="1225" spans="1:3" x14ac:dyDescent="0.25">
      <c r="A1225" s="1"/>
      <c r="C1225" s="1"/>
    </row>
    <row r="1226" spans="1:3" x14ac:dyDescent="0.25">
      <c r="A1226" s="1"/>
      <c r="C1226" s="1"/>
    </row>
    <row r="1227" spans="1:3" x14ac:dyDescent="0.25">
      <c r="A1227" s="1"/>
      <c r="C1227" s="1"/>
    </row>
    <row r="1228" spans="1:3" x14ac:dyDescent="0.25">
      <c r="A1228" s="1"/>
      <c r="C1228" s="1"/>
    </row>
    <row r="1229" spans="1:3" x14ac:dyDescent="0.25">
      <c r="A1229" s="1"/>
      <c r="C1229" s="1"/>
    </row>
    <row r="1230" spans="1:3" x14ac:dyDescent="0.25">
      <c r="A1230" s="1"/>
      <c r="C1230" s="1"/>
    </row>
    <row r="1231" spans="1:3" x14ac:dyDescent="0.25">
      <c r="A1231" s="1"/>
      <c r="C1231" s="1"/>
    </row>
    <row r="1232" spans="1:3" x14ac:dyDescent="0.25">
      <c r="A1232" s="1"/>
      <c r="C1232" s="1"/>
    </row>
    <row r="1233" spans="1:3" x14ac:dyDescent="0.25">
      <c r="A1233" s="1"/>
      <c r="C1233" s="1"/>
    </row>
    <row r="1234" spans="1:3" x14ac:dyDescent="0.25">
      <c r="A1234" s="1"/>
      <c r="C1234" s="1"/>
    </row>
    <row r="1235" spans="1:3" x14ac:dyDescent="0.25">
      <c r="A1235" s="1"/>
      <c r="C1235" s="1"/>
    </row>
    <row r="1236" spans="1:3" x14ac:dyDescent="0.25">
      <c r="A1236" s="1"/>
      <c r="C1236" s="1"/>
    </row>
    <row r="1237" spans="1:3" x14ac:dyDescent="0.25">
      <c r="A1237" s="1"/>
      <c r="C1237" s="1"/>
    </row>
    <row r="1238" spans="1:3" x14ac:dyDescent="0.25">
      <c r="A1238" s="1"/>
      <c r="C1238" s="1"/>
    </row>
    <row r="1239" spans="1:3" x14ac:dyDescent="0.25">
      <c r="A1239" s="1"/>
      <c r="C1239" s="1"/>
    </row>
    <row r="1240" spans="1:3" x14ac:dyDescent="0.25">
      <c r="A1240" s="1"/>
      <c r="C1240" s="1"/>
    </row>
    <row r="1241" spans="1:3" x14ac:dyDescent="0.25">
      <c r="A1241" s="1"/>
      <c r="C1241" s="1"/>
    </row>
    <row r="1242" spans="1:3" x14ac:dyDescent="0.25">
      <c r="A1242" s="1"/>
      <c r="C1242" s="1"/>
    </row>
    <row r="1243" spans="1:3" x14ac:dyDescent="0.25">
      <c r="A1243" s="1"/>
      <c r="C1243" s="1"/>
    </row>
    <row r="1244" spans="1:3" x14ac:dyDescent="0.25">
      <c r="A1244" s="1"/>
      <c r="C1244" s="1"/>
    </row>
    <row r="1245" spans="1:3" x14ac:dyDescent="0.25">
      <c r="A1245" s="1"/>
      <c r="C1245" s="1"/>
    </row>
    <row r="1246" spans="1:3" x14ac:dyDescent="0.25">
      <c r="A1246" s="1"/>
      <c r="C1246" s="1"/>
    </row>
    <row r="1247" spans="1:3" x14ac:dyDescent="0.25">
      <c r="A1247" s="1"/>
      <c r="C1247" s="1"/>
    </row>
    <row r="1248" spans="1:3" x14ac:dyDescent="0.25">
      <c r="A1248" s="1"/>
      <c r="C1248" s="1"/>
    </row>
    <row r="1249" spans="1:3" x14ac:dyDescent="0.25">
      <c r="A1249" s="1"/>
      <c r="C1249" s="1"/>
    </row>
    <row r="1250" spans="1:3" x14ac:dyDescent="0.25">
      <c r="A1250" s="1"/>
      <c r="C1250" s="1"/>
    </row>
    <row r="1251" spans="1:3" x14ac:dyDescent="0.25">
      <c r="A1251" s="1"/>
      <c r="C1251" s="1"/>
    </row>
    <row r="1252" spans="1:3" x14ac:dyDescent="0.25">
      <c r="A1252" s="1"/>
      <c r="C1252" s="1"/>
    </row>
    <row r="1253" spans="1:3" x14ac:dyDescent="0.25">
      <c r="A1253" s="1"/>
      <c r="C1253" s="1"/>
    </row>
    <row r="1254" spans="1:3" x14ac:dyDescent="0.25">
      <c r="A1254" s="1"/>
      <c r="C1254" s="1"/>
    </row>
    <row r="1255" spans="1:3" x14ac:dyDescent="0.25">
      <c r="A1255" s="1"/>
      <c r="C1255" s="1"/>
    </row>
    <row r="1256" spans="1:3" x14ac:dyDescent="0.25">
      <c r="A1256" s="1"/>
      <c r="C1256" s="1"/>
    </row>
    <row r="1257" spans="1:3" x14ac:dyDescent="0.25">
      <c r="A1257" s="1"/>
      <c r="C1257" s="1"/>
    </row>
    <row r="1258" spans="1:3" x14ac:dyDescent="0.25">
      <c r="A1258" s="1"/>
      <c r="C1258" s="1"/>
    </row>
    <row r="1259" spans="1:3" x14ac:dyDescent="0.25">
      <c r="A1259" s="1"/>
      <c r="C1259" s="1"/>
    </row>
    <row r="1260" spans="1:3" x14ac:dyDescent="0.25">
      <c r="A1260" s="1"/>
      <c r="C1260" s="1"/>
    </row>
    <row r="1261" spans="1:3" x14ac:dyDescent="0.25">
      <c r="A1261" s="1"/>
      <c r="C1261" s="1"/>
    </row>
    <row r="1262" spans="1:3" x14ac:dyDescent="0.25">
      <c r="A1262" s="1"/>
      <c r="C1262" s="1"/>
    </row>
    <row r="1263" spans="1:3" x14ac:dyDescent="0.25">
      <c r="A1263" s="1"/>
      <c r="C1263" s="1"/>
    </row>
    <row r="1264" spans="1:3" x14ac:dyDescent="0.25">
      <c r="A1264" s="1"/>
      <c r="C1264" s="1"/>
    </row>
    <row r="1265" spans="1:3" x14ac:dyDescent="0.25">
      <c r="A1265" s="1"/>
      <c r="C1265" s="1"/>
    </row>
    <row r="1266" spans="1:3" x14ac:dyDescent="0.25">
      <c r="A1266" s="1"/>
      <c r="C1266" s="1"/>
    </row>
    <row r="1267" spans="1:3" x14ac:dyDescent="0.25">
      <c r="A1267" s="1"/>
      <c r="C1267" s="1"/>
    </row>
    <row r="1268" spans="1:3" x14ac:dyDescent="0.25">
      <c r="A1268" s="1"/>
      <c r="C1268" s="1"/>
    </row>
    <row r="1269" spans="1:3" x14ac:dyDescent="0.25">
      <c r="A1269" s="1"/>
      <c r="C1269" s="1"/>
    </row>
    <row r="1270" spans="1:3" x14ac:dyDescent="0.25">
      <c r="A1270" s="1"/>
      <c r="C1270" s="1"/>
    </row>
    <row r="1271" spans="1:3" x14ac:dyDescent="0.25">
      <c r="A1271" s="1"/>
      <c r="C1271" s="1"/>
    </row>
    <row r="1272" spans="1:3" x14ac:dyDescent="0.25">
      <c r="A1272" s="1"/>
      <c r="C1272" s="1"/>
    </row>
    <row r="1273" spans="1:3" x14ac:dyDescent="0.25">
      <c r="A1273" s="1"/>
      <c r="C1273" s="1"/>
    </row>
    <row r="1274" spans="1:3" x14ac:dyDescent="0.25">
      <c r="A1274" s="1"/>
      <c r="C1274" s="1"/>
    </row>
    <row r="1275" spans="1:3" x14ac:dyDescent="0.25">
      <c r="A1275" s="1"/>
      <c r="C1275" s="1"/>
    </row>
    <row r="1276" spans="1:3" x14ac:dyDescent="0.25">
      <c r="A1276" s="1"/>
      <c r="C1276" s="1"/>
    </row>
    <row r="1277" spans="1:3" x14ac:dyDescent="0.25">
      <c r="A1277" s="1"/>
      <c r="C1277" s="1"/>
    </row>
    <row r="1278" spans="1:3" x14ac:dyDescent="0.25">
      <c r="A1278" s="1"/>
      <c r="C1278" s="1"/>
    </row>
    <row r="1279" spans="1:3" x14ac:dyDescent="0.25">
      <c r="A1279" s="1"/>
      <c r="C1279" s="1"/>
    </row>
    <row r="1280" spans="1:3" x14ac:dyDescent="0.25">
      <c r="A1280" s="1"/>
      <c r="C1280" s="1"/>
    </row>
    <row r="1281" spans="1:3" x14ac:dyDescent="0.25">
      <c r="A1281" s="1"/>
      <c r="C1281" s="1"/>
    </row>
    <row r="1282" spans="1:3" x14ac:dyDescent="0.25">
      <c r="A1282" s="1"/>
      <c r="C1282" s="1"/>
    </row>
    <row r="1283" spans="1:3" x14ac:dyDescent="0.25">
      <c r="A1283" s="1"/>
      <c r="C1283" s="1"/>
    </row>
    <row r="1284" spans="1:3" x14ac:dyDescent="0.25">
      <c r="A1284" s="1"/>
      <c r="C1284" s="1"/>
    </row>
    <row r="1285" spans="1:3" x14ac:dyDescent="0.25">
      <c r="A1285" s="1"/>
      <c r="C1285" s="1"/>
    </row>
    <row r="1286" spans="1:3" x14ac:dyDescent="0.25">
      <c r="A1286" s="1"/>
      <c r="C1286" s="1"/>
    </row>
    <row r="1287" spans="1:3" x14ac:dyDescent="0.25">
      <c r="A1287" s="1"/>
      <c r="C1287" s="1"/>
    </row>
    <row r="1288" spans="1:3" x14ac:dyDescent="0.25">
      <c r="A1288" s="1"/>
      <c r="C1288" s="1"/>
    </row>
    <row r="1289" spans="1:3" x14ac:dyDescent="0.25">
      <c r="A1289" s="1"/>
      <c r="C1289" s="1"/>
    </row>
    <row r="1290" spans="1:3" x14ac:dyDescent="0.25">
      <c r="A1290" s="1"/>
      <c r="C1290" s="1"/>
    </row>
    <row r="1291" spans="1:3" x14ac:dyDescent="0.25">
      <c r="A1291" s="1"/>
      <c r="C1291" s="1"/>
    </row>
    <row r="1292" spans="1:3" x14ac:dyDescent="0.25">
      <c r="A1292" s="1"/>
      <c r="C1292" s="1"/>
    </row>
    <row r="1293" spans="1:3" x14ac:dyDescent="0.25">
      <c r="A1293" s="1"/>
      <c r="C1293" s="1"/>
    </row>
    <row r="1294" spans="1:3" x14ac:dyDescent="0.25">
      <c r="A1294" s="1"/>
      <c r="C1294" s="1"/>
    </row>
    <row r="1295" spans="1:3" x14ac:dyDescent="0.25">
      <c r="A1295" s="1"/>
      <c r="C1295" s="1"/>
    </row>
    <row r="1296" spans="1:3" x14ac:dyDescent="0.25">
      <c r="A1296" s="1"/>
      <c r="C1296" s="1"/>
    </row>
    <row r="1297" spans="1:3" x14ac:dyDescent="0.25">
      <c r="A1297" s="1"/>
      <c r="C1297" s="1"/>
    </row>
    <row r="1298" spans="1:3" x14ac:dyDescent="0.25">
      <c r="A1298" s="1"/>
      <c r="C1298" s="1"/>
    </row>
    <row r="1299" spans="1:3" x14ac:dyDescent="0.25">
      <c r="A1299" s="1"/>
      <c r="C1299" s="1"/>
    </row>
    <row r="1300" spans="1:3" x14ac:dyDescent="0.25">
      <c r="A1300" s="1"/>
      <c r="C1300" s="1"/>
    </row>
    <row r="1301" spans="1:3" x14ac:dyDescent="0.25">
      <c r="A1301" s="1"/>
      <c r="C1301" s="1"/>
    </row>
    <row r="1302" spans="1:3" x14ac:dyDescent="0.25">
      <c r="A1302" s="1"/>
      <c r="C1302" s="1"/>
    </row>
    <row r="1303" spans="1:3" x14ac:dyDescent="0.25">
      <c r="A1303" s="1"/>
      <c r="C1303" s="1"/>
    </row>
    <row r="1304" spans="1:3" x14ac:dyDescent="0.25">
      <c r="A1304" s="1"/>
      <c r="C1304" s="1"/>
    </row>
    <row r="1305" spans="1:3" x14ac:dyDescent="0.25">
      <c r="A1305" s="1"/>
      <c r="C1305" s="1"/>
    </row>
    <row r="1306" spans="1:3" x14ac:dyDescent="0.25">
      <c r="A1306" s="1"/>
      <c r="C1306" s="1"/>
    </row>
    <row r="1307" spans="1:3" x14ac:dyDescent="0.25">
      <c r="A1307" s="1"/>
      <c r="C1307" s="1"/>
    </row>
    <row r="1308" spans="1:3" x14ac:dyDescent="0.25">
      <c r="A1308" s="1"/>
      <c r="C1308" s="1"/>
    </row>
    <row r="1309" spans="1:3" x14ac:dyDescent="0.25">
      <c r="A1309" s="1"/>
      <c r="C1309" s="1"/>
    </row>
    <row r="1310" spans="1:3" x14ac:dyDescent="0.25">
      <c r="A1310" s="1"/>
      <c r="C1310" s="1"/>
    </row>
    <row r="1311" spans="1:3" x14ac:dyDescent="0.25">
      <c r="A1311" s="1"/>
      <c r="C1311" s="1"/>
    </row>
    <row r="1312" spans="1:3" x14ac:dyDescent="0.25">
      <c r="A1312" s="1"/>
      <c r="C1312" s="1"/>
    </row>
    <row r="1313" spans="1:3" x14ac:dyDescent="0.25">
      <c r="A1313" s="1"/>
      <c r="C1313" s="1"/>
    </row>
    <row r="1314" spans="1:3" x14ac:dyDescent="0.25">
      <c r="A1314" s="1"/>
      <c r="C1314" s="1"/>
    </row>
    <row r="1315" spans="1:3" x14ac:dyDescent="0.25">
      <c r="A1315" s="1"/>
      <c r="C1315" s="1"/>
    </row>
    <row r="1316" spans="1:3" x14ac:dyDescent="0.25">
      <c r="A1316" s="1"/>
      <c r="C1316" s="1"/>
    </row>
    <row r="1317" spans="1:3" x14ac:dyDescent="0.25">
      <c r="A1317" s="1"/>
      <c r="C1317" s="1"/>
    </row>
    <row r="1318" spans="1:3" x14ac:dyDescent="0.25">
      <c r="A1318" s="1"/>
      <c r="C1318" s="1"/>
    </row>
    <row r="1319" spans="1:3" x14ac:dyDescent="0.25">
      <c r="A1319" s="1"/>
      <c r="C1319" s="1"/>
    </row>
    <row r="1320" spans="1:3" x14ac:dyDescent="0.25">
      <c r="A1320" s="1"/>
      <c r="C1320" s="1"/>
    </row>
    <row r="1321" spans="1:3" x14ac:dyDescent="0.25">
      <c r="A1321" s="1"/>
      <c r="C1321" s="1"/>
    </row>
    <row r="1322" spans="1:3" x14ac:dyDescent="0.25">
      <c r="A1322" s="1"/>
      <c r="C1322" s="1"/>
    </row>
    <row r="1323" spans="1:3" x14ac:dyDescent="0.25">
      <c r="A1323" s="1"/>
      <c r="C1323" s="1"/>
    </row>
    <row r="1324" spans="1:3" x14ac:dyDescent="0.25">
      <c r="A1324" s="1"/>
      <c r="C1324" s="1"/>
    </row>
    <row r="1325" spans="1:3" x14ac:dyDescent="0.25">
      <c r="A1325" s="1"/>
      <c r="C1325" s="1"/>
    </row>
    <row r="1326" spans="1:3" x14ac:dyDescent="0.25">
      <c r="A1326" s="1"/>
      <c r="C1326" s="1"/>
    </row>
    <row r="1327" spans="1:3" x14ac:dyDescent="0.25">
      <c r="A1327" s="1"/>
      <c r="C1327" s="1"/>
    </row>
    <row r="1328" spans="1:3" x14ac:dyDescent="0.25">
      <c r="A1328" s="1"/>
      <c r="C1328" s="1"/>
    </row>
    <row r="1329" spans="1:3" x14ac:dyDescent="0.25">
      <c r="A1329" s="1"/>
      <c r="C1329" s="1"/>
    </row>
    <row r="1330" spans="1:3" x14ac:dyDescent="0.25">
      <c r="A1330" s="1"/>
      <c r="C1330" s="1"/>
    </row>
    <row r="1331" spans="1:3" x14ac:dyDescent="0.25">
      <c r="A1331" s="1"/>
      <c r="C1331" s="1"/>
    </row>
    <row r="1332" spans="1:3" x14ac:dyDescent="0.25">
      <c r="A1332" s="1"/>
      <c r="C1332" s="1"/>
    </row>
    <row r="1333" spans="1:3" x14ac:dyDescent="0.25">
      <c r="A1333" s="1"/>
      <c r="C1333" s="1"/>
    </row>
    <row r="1334" spans="1:3" x14ac:dyDescent="0.25">
      <c r="A1334" s="1"/>
      <c r="C1334" s="1"/>
    </row>
    <row r="1335" spans="1:3" x14ac:dyDescent="0.25">
      <c r="A1335" s="1"/>
      <c r="C1335" s="1"/>
    </row>
    <row r="1336" spans="1:3" x14ac:dyDescent="0.25">
      <c r="A1336" s="1"/>
      <c r="C1336" s="1"/>
    </row>
    <row r="1337" spans="1:3" x14ac:dyDescent="0.25">
      <c r="A1337" s="1"/>
      <c r="C1337" s="1"/>
    </row>
    <row r="1338" spans="1:3" x14ac:dyDescent="0.25">
      <c r="A1338" s="1"/>
      <c r="C1338" s="1"/>
    </row>
    <row r="1339" spans="1:3" x14ac:dyDescent="0.25">
      <c r="A1339" s="1"/>
      <c r="C1339" s="1"/>
    </row>
    <row r="1340" spans="1:3" x14ac:dyDescent="0.25">
      <c r="A1340" s="1"/>
      <c r="C1340" s="1"/>
    </row>
    <row r="1341" spans="1:3" x14ac:dyDescent="0.25">
      <c r="A1341" s="1"/>
      <c r="C1341" s="1"/>
    </row>
    <row r="1342" spans="1:3" x14ac:dyDescent="0.25">
      <c r="A1342" s="1"/>
      <c r="C1342" s="1"/>
    </row>
    <row r="1343" spans="1:3" x14ac:dyDescent="0.25">
      <c r="A1343" s="1"/>
      <c r="C1343" s="1"/>
    </row>
    <row r="1344" spans="1:3" x14ac:dyDescent="0.25">
      <c r="A1344" s="1"/>
      <c r="C1344" s="1"/>
    </row>
    <row r="1345" spans="1:3" x14ac:dyDescent="0.25">
      <c r="A1345" s="1"/>
      <c r="C1345" s="1"/>
    </row>
    <row r="1346" spans="1:3" x14ac:dyDescent="0.25">
      <c r="A1346" s="1"/>
      <c r="C1346" s="1"/>
    </row>
    <row r="1347" spans="1:3" x14ac:dyDescent="0.25">
      <c r="A1347" s="1"/>
      <c r="C1347" s="1"/>
    </row>
    <row r="1348" spans="1:3" x14ac:dyDescent="0.25">
      <c r="A1348" s="1"/>
      <c r="C1348" s="1"/>
    </row>
    <row r="1349" spans="1:3" x14ac:dyDescent="0.25">
      <c r="A1349" s="1"/>
      <c r="C1349" s="1"/>
    </row>
    <row r="1350" spans="1:3" x14ac:dyDescent="0.25">
      <c r="A1350" s="1"/>
      <c r="C1350" s="1"/>
    </row>
    <row r="1351" spans="1:3" x14ac:dyDescent="0.25">
      <c r="A1351" s="1"/>
      <c r="C1351" s="1"/>
    </row>
    <row r="1352" spans="1:3" x14ac:dyDescent="0.25">
      <c r="A1352" s="1"/>
      <c r="C1352" s="1"/>
    </row>
    <row r="1353" spans="1:3" x14ac:dyDescent="0.25">
      <c r="A1353" s="1"/>
      <c r="C1353" s="1"/>
    </row>
    <row r="1354" spans="1:3" x14ac:dyDescent="0.25">
      <c r="A1354" s="1"/>
      <c r="C1354" s="1"/>
    </row>
    <row r="1355" spans="1:3" x14ac:dyDescent="0.25">
      <c r="A1355" s="1"/>
      <c r="C1355" s="1"/>
    </row>
    <row r="1356" spans="1:3" x14ac:dyDescent="0.25">
      <c r="A1356" s="1"/>
      <c r="C1356" s="1"/>
    </row>
    <row r="1357" spans="1:3" x14ac:dyDescent="0.25">
      <c r="A1357" s="1"/>
      <c r="C1357" s="1"/>
    </row>
    <row r="1358" spans="1:3" x14ac:dyDescent="0.25">
      <c r="A1358" s="1"/>
      <c r="C1358" s="1"/>
    </row>
    <row r="1359" spans="1:3" x14ac:dyDescent="0.25">
      <c r="A1359" s="1"/>
      <c r="C1359" s="1"/>
    </row>
    <row r="1360" spans="1:3" x14ac:dyDescent="0.25">
      <c r="A1360" s="1"/>
      <c r="C1360" s="1"/>
    </row>
    <row r="1361" spans="1:3" x14ac:dyDescent="0.25">
      <c r="A1361" s="1"/>
      <c r="C1361" s="1"/>
    </row>
    <row r="1362" spans="1:3" x14ac:dyDescent="0.25">
      <c r="A1362" s="1"/>
      <c r="C1362" s="1"/>
    </row>
    <row r="1363" spans="1:3" x14ac:dyDescent="0.25">
      <c r="A1363" s="1"/>
      <c r="C1363" s="1"/>
    </row>
    <row r="1364" spans="1:3" x14ac:dyDescent="0.25">
      <c r="A1364" s="1"/>
      <c r="C1364" s="1"/>
    </row>
    <row r="1365" spans="1:3" x14ac:dyDescent="0.25">
      <c r="A1365" s="1"/>
      <c r="C1365" s="1"/>
    </row>
    <row r="1366" spans="1:3" x14ac:dyDescent="0.25">
      <c r="A1366" s="1"/>
      <c r="C1366" s="1"/>
    </row>
    <row r="1367" spans="1:3" x14ac:dyDescent="0.25">
      <c r="A1367" s="1"/>
      <c r="C1367" s="1"/>
    </row>
    <row r="1368" spans="1:3" x14ac:dyDescent="0.25">
      <c r="A1368" s="1"/>
      <c r="C1368" s="1"/>
    </row>
    <row r="1369" spans="1:3" x14ac:dyDescent="0.25">
      <c r="A1369" s="1"/>
      <c r="C1369" s="1"/>
    </row>
    <row r="1370" spans="1:3" x14ac:dyDescent="0.25">
      <c r="A1370" s="1"/>
      <c r="C1370" s="1"/>
    </row>
    <row r="1371" spans="1:3" x14ac:dyDescent="0.25">
      <c r="A1371" s="1"/>
      <c r="C1371" s="1"/>
    </row>
    <row r="1372" spans="1:3" x14ac:dyDescent="0.25">
      <c r="A1372" s="1"/>
      <c r="C1372" s="1"/>
    </row>
    <row r="1373" spans="1:3" x14ac:dyDescent="0.25">
      <c r="A1373" s="1"/>
      <c r="C1373" s="1"/>
    </row>
    <row r="1374" spans="1:3" x14ac:dyDescent="0.25">
      <c r="A1374" s="1"/>
      <c r="C1374" s="1"/>
    </row>
    <row r="1375" spans="1:3" x14ac:dyDescent="0.25">
      <c r="A1375" s="1"/>
      <c r="C1375" s="1"/>
    </row>
    <row r="1376" spans="1:3" x14ac:dyDescent="0.25">
      <c r="A1376" s="1"/>
      <c r="C1376" s="1"/>
    </row>
    <row r="1377" spans="1:3" x14ac:dyDescent="0.25">
      <c r="A1377" s="1"/>
      <c r="C1377" s="1"/>
    </row>
    <row r="1378" spans="1:3" x14ac:dyDescent="0.25">
      <c r="A1378" s="1"/>
      <c r="C1378" s="1"/>
    </row>
    <row r="1379" spans="1:3" x14ac:dyDescent="0.25">
      <c r="A1379" s="1"/>
      <c r="C1379" s="1"/>
    </row>
    <row r="1380" spans="1:3" x14ac:dyDescent="0.25">
      <c r="A1380" s="1"/>
      <c r="C1380" s="1"/>
    </row>
    <row r="1381" spans="1:3" x14ac:dyDescent="0.25">
      <c r="A1381" s="1"/>
      <c r="C1381" s="1"/>
    </row>
    <row r="1382" spans="1:3" x14ac:dyDescent="0.25">
      <c r="A1382" s="1"/>
      <c r="C1382" s="1"/>
    </row>
    <row r="1383" spans="1:3" x14ac:dyDescent="0.25">
      <c r="A1383" s="1"/>
      <c r="C1383" s="1"/>
    </row>
    <row r="1384" spans="1:3" x14ac:dyDescent="0.25">
      <c r="A1384" s="1"/>
      <c r="C1384" s="1"/>
    </row>
    <row r="1385" spans="1:3" x14ac:dyDescent="0.25">
      <c r="A1385" s="1"/>
      <c r="C1385" s="1"/>
    </row>
    <row r="1386" spans="1:3" x14ac:dyDescent="0.25">
      <c r="A1386" s="1"/>
      <c r="C1386" s="1"/>
    </row>
    <row r="1387" spans="1:3" x14ac:dyDescent="0.25">
      <c r="A1387" s="1"/>
      <c r="C1387" s="1"/>
    </row>
    <row r="1388" spans="1:3" x14ac:dyDescent="0.25">
      <c r="A1388" s="1"/>
      <c r="C1388" s="1"/>
    </row>
    <row r="1389" spans="1:3" x14ac:dyDescent="0.25">
      <c r="A1389" s="1"/>
      <c r="C1389" s="1"/>
    </row>
    <row r="1390" spans="1:3" x14ac:dyDescent="0.25">
      <c r="A1390" s="1"/>
      <c r="C1390" s="1"/>
    </row>
    <row r="1391" spans="1:3" x14ac:dyDescent="0.25">
      <c r="A1391" s="1"/>
      <c r="C1391" s="1"/>
    </row>
    <row r="1392" spans="1:3" x14ac:dyDescent="0.25">
      <c r="A1392" s="1"/>
      <c r="C1392" s="2"/>
    </row>
    <row r="1393" spans="1:3" x14ac:dyDescent="0.25">
      <c r="A1393" s="1"/>
      <c r="C1393" s="1"/>
    </row>
    <row r="1394" spans="1:3" x14ac:dyDescent="0.25">
      <c r="A1394" s="1"/>
      <c r="C1394" s="1"/>
    </row>
    <row r="1395" spans="1:3" x14ac:dyDescent="0.25">
      <c r="A1395" s="1"/>
      <c r="C1395" s="1"/>
    </row>
    <row r="1396" spans="1:3" x14ac:dyDescent="0.25">
      <c r="A1396" s="1"/>
      <c r="C1396" s="1"/>
    </row>
    <row r="1397" spans="1:3" x14ac:dyDescent="0.25">
      <c r="A1397" s="1"/>
      <c r="C1397" s="1"/>
    </row>
    <row r="1398" spans="1:3" x14ac:dyDescent="0.25">
      <c r="A1398" s="1"/>
      <c r="C1398" s="1"/>
    </row>
    <row r="1399" spans="1:3" x14ac:dyDescent="0.25">
      <c r="A1399" s="1"/>
      <c r="C1399" s="1"/>
    </row>
    <row r="1400" spans="1:3" x14ac:dyDescent="0.25">
      <c r="A1400" s="1"/>
      <c r="C1400" s="1"/>
    </row>
    <row r="1401" spans="1:3" x14ac:dyDescent="0.25">
      <c r="A1401" s="1"/>
      <c r="C1401" s="1"/>
    </row>
    <row r="1402" spans="1:3" x14ac:dyDescent="0.25">
      <c r="A1402" s="1"/>
      <c r="C1402" s="1"/>
    </row>
    <row r="1403" spans="1:3" x14ac:dyDescent="0.25">
      <c r="A1403" s="1"/>
      <c r="C1403" s="1"/>
    </row>
    <row r="1404" spans="1:3" x14ac:dyDescent="0.25">
      <c r="A1404" s="1"/>
      <c r="C1404" s="1"/>
    </row>
    <row r="1405" spans="1:3" x14ac:dyDescent="0.25">
      <c r="A1405" s="1"/>
      <c r="C1405" s="1"/>
    </row>
    <row r="1406" spans="1:3" x14ac:dyDescent="0.25">
      <c r="A1406" s="1"/>
      <c r="C1406" s="1"/>
    </row>
    <row r="1407" spans="1:3" x14ac:dyDescent="0.25">
      <c r="A1407" s="1"/>
      <c r="C1407" s="1"/>
    </row>
    <row r="1408" spans="1:3" x14ac:dyDescent="0.25">
      <c r="A1408" s="1"/>
      <c r="C1408" s="1"/>
    </row>
    <row r="1409" spans="1:3" x14ac:dyDescent="0.25">
      <c r="A1409" s="1"/>
      <c r="C1409" s="1"/>
    </row>
    <row r="1410" spans="1:3" x14ac:dyDescent="0.25">
      <c r="A1410" s="1"/>
      <c r="C1410" s="1"/>
    </row>
    <row r="1411" spans="1:3" x14ac:dyDescent="0.25">
      <c r="A1411" s="1"/>
      <c r="C1411" s="1"/>
    </row>
    <row r="1412" spans="1:3" x14ac:dyDescent="0.25">
      <c r="A1412" s="1"/>
      <c r="C1412" s="1"/>
    </row>
    <row r="1413" spans="1:3" x14ac:dyDescent="0.25">
      <c r="A1413" s="1"/>
      <c r="C1413" s="1"/>
    </row>
    <row r="1414" spans="1:3" x14ac:dyDescent="0.25">
      <c r="A1414" s="1"/>
      <c r="C1414" s="1"/>
    </row>
    <row r="1415" spans="1:3" x14ac:dyDescent="0.25">
      <c r="A1415" s="1"/>
      <c r="C1415" s="1"/>
    </row>
    <row r="1416" spans="1:3" x14ac:dyDescent="0.25">
      <c r="A1416" s="1"/>
      <c r="C1416" s="1"/>
    </row>
    <row r="1417" spans="1:3" x14ac:dyDescent="0.25">
      <c r="A1417" s="1"/>
      <c r="C1417" s="1"/>
    </row>
    <row r="1418" spans="1:3" x14ac:dyDescent="0.25">
      <c r="A1418" s="1"/>
      <c r="C1418" s="1"/>
    </row>
    <row r="1419" spans="1:3" x14ac:dyDescent="0.25">
      <c r="A1419" s="1"/>
      <c r="C1419" s="1"/>
    </row>
    <row r="1420" spans="1:3" x14ac:dyDescent="0.25">
      <c r="A1420" s="1"/>
      <c r="C1420" s="1"/>
    </row>
    <row r="1421" spans="1:3" x14ac:dyDescent="0.25">
      <c r="A1421" s="1"/>
      <c r="C1421" s="1"/>
    </row>
    <row r="1422" spans="1:3" x14ac:dyDescent="0.25">
      <c r="A1422" s="1"/>
      <c r="C1422" s="1"/>
    </row>
    <row r="1423" spans="1:3" x14ac:dyDescent="0.25">
      <c r="A1423" s="1"/>
      <c r="C1423" s="1"/>
    </row>
    <row r="1424" spans="1:3" x14ac:dyDescent="0.25">
      <c r="A1424" s="1"/>
      <c r="C1424" s="1"/>
    </row>
    <row r="1425" spans="1:3" x14ac:dyDescent="0.25">
      <c r="A1425" s="1"/>
      <c r="C1425" s="1"/>
    </row>
    <row r="1426" spans="1:3" x14ac:dyDescent="0.25">
      <c r="A1426" s="1"/>
      <c r="C1426" s="1"/>
    </row>
    <row r="1427" spans="1:3" x14ac:dyDescent="0.25">
      <c r="A1427" s="1"/>
      <c r="C1427" s="1"/>
    </row>
    <row r="1428" spans="1:3" x14ac:dyDescent="0.25">
      <c r="A1428" s="1"/>
      <c r="C1428" s="1"/>
    </row>
    <row r="1429" spans="1:3" x14ac:dyDescent="0.25">
      <c r="A1429" s="1"/>
      <c r="C1429" s="1"/>
    </row>
    <row r="1430" spans="1:3" x14ac:dyDescent="0.25">
      <c r="A1430" s="1"/>
      <c r="C1430" s="1"/>
    </row>
    <row r="1431" spans="1:3" x14ac:dyDescent="0.25">
      <c r="A1431" s="1"/>
      <c r="C1431" s="1"/>
    </row>
    <row r="1432" spans="1:3" x14ac:dyDescent="0.25">
      <c r="A1432" s="1"/>
      <c r="C1432" s="1"/>
    </row>
    <row r="1433" spans="1:3" x14ac:dyDescent="0.25">
      <c r="A1433" s="1"/>
      <c r="C1433" s="1"/>
    </row>
    <row r="1434" spans="1:3" x14ac:dyDescent="0.25">
      <c r="A1434" s="1"/>
      <c r="C1434" s="1"/>
    </row>
    <row r="1435" spans="1:3" x14ac:dyDescent="0.25">
      <c r="A1435" s="1"/>
      <c r="C1435" s="1"/>
    </row>
    <row r="1436" spans="1:3" x14ac:dyDescent="0.25">
      <c r="A1436" s="1"/>
      <c r="C1436" s="1"/>
    </row>
    <row r="1437" spans="1:3" x14ac:dyDescent="0.25">
      <c r="A1437" s="1"/>
      <c r="C1437" s="1"/>
    </row>
    <row r="1438" spans="1:3" x14ac:dyDescent="0.25">
      <c r="A1438" s="1"/>
      <c r="C1438" s="1"/>
    </row>
    <row r="1439" spans="1:3" x14ac:dyDescent="0.25">
      <c r="A1439" s="1"/>
      <c r="C1439" s="1"/>
    </row>
    <row r="1440" spans="1:3" x14ac:dyDescent="0.25">
      <c r="A1440" s="1"/>
      <c r="C1440" s="1"/>
    </row>
    <row r="1441" spans="1:3" x14ac:dyDescent="0.25">
      <c r="A1441" s="1"/>
      <c r="C1441" s="1"/>
    </row>
    <row r="1442" spans="1:3" x14ac:dyDescent="0.25">
      <c r="A1442" s="1"/>
      <c r="C1442" s="1"/>
    </row>
    <row r="1443" spans="1:3" x14ac:dyDescent="0.25">
      <c r="A1443" s="1"/>
      <c r="C1443" s="1"/>
    </row>
    <row r="1444" spans="1:3" x14ac:dyDescent="0.25">
      <c r="A1444" s="1"/>
      <c r="C1444" s="1"/>
    </row>
    <row r="1445" spans="1:3" x14ac:dyDescent="0.25">
      <c r="A1445" s="1"/>
      <c r="C1445" s="1"/>
    </row>
    <row r="1446" spans="1:3" x14ac:dyDescent="0.25">
      <c r="A1446" s="1"/>
      <c r="C1446" s="1"/>
    </row>
    <row r="1447" spans="1:3" x14ac:dyDescent="0.25">
      <c r="A1447" s="1"/>
      <c r="C1447" s="1"/>
    </row>
    <row r="1448" spans="1:3" x14ac:dyDescent="0.25">
      <c r="A1448" s="1"/>
      <c r="C1448" s="1"/>
    </row>
    <row r="1449" spans="1:3" x14ac:dyDescent="0.25">
      <c r="A1449" s="1"/>
      <c r="C1449" s="1"/>
    </row>
    <row r="1450" spans="1:3" x14ac:dyDescent="0.25">
      <c r="A1450" s="1"/>
      <c r="C1450" s="1"/>
    </row>
    <row r="1451" spans="1:3" x14ac:dyDescent="0.25">
      <c r="A1451" s="1"/>
      <c r="C1451" s="1"/>
    </row>
    <row r="1452" spans="1:3" x14ac:dyDescent="0.25">
      <c r="A1452" s="1"/>
      <c r="C1452" s="1"/>
    </row>
    <row r="1453" spans="1:3" x14ac:dyDescent="0.25">
      <c r="A1453" s="1"/>
      <c r="C1453" s="1"/>
    </row>
    <row r="1454" spans="1:3" x14ac:dyDescent="0.25">
      <c r="A1454" s="1"/>
      <c r="C1454" s="1"/>
    </row>
    <row r="1455" spans="1:3" x14ac:dyDescent="0.25">
      <c r="A1455" s="1"/>
      <c r="C1455" s="1"/>
    </row>
    <row r="1456" spans="1:3" x14ac:dyDescent="0.25">
      <c r="A1456" s="1"/>
      <c r="C1456" s="1"/>
    </row>
    <row r="1457" spans="1:3" x14ac:dyDescent="0.25">
      <c r="A1457" s="1"/>
      <c r="C1457" s="1"/>
    </row>
    <row r="1458" spans="1:3" x14ac:dyDescent="0.25">
      <c r="A1458" s="1"/>
      <c r="C1458" s="1"/>
    </row>
    <row r="1459" spans="1:3" x14ac:dyDescent="0.25">
      <c r="A1459" s="1"/>
      <c r="C1459" s="1"/>
    </row>
    <row r="1460" spans="1:3" x14ac:dyDescent="0.25">
      <c r="A1460" s="1"/>
      <c r="C1460" s="1"/>
    </row>
    <row r="1461" spans="1:3" x14ac:dyDescent="0.25">
      <c r="A1461" s="1"/>
      <c r="C1461" s="1"/>
    </row>
    <row r="1462" spans="1:3" x14ac:dyDescent="0.25">
      <c r="A1462" s="1"/>
      <c r="C1462" s="1"/>
    </row>
    <row r="1463" spans="1:3" x14ac:dyDescent="0.25">
      <c r="A1463" s="1"/>
      <c r="C1463" s="1"/>
    </row>
    <row r="1464" spans="1:3" x14ac:dyDescent="0.25">
      <c r="A1464" s="1"/>
      <c r="C1464" s="1"/>
    </row>
    <row r="1465" spans="1:3" x14ac:dyDescent="0.25">
      <c r="A1465" s="1"/>
      <c r="C1465" s="1"/>
    </row>
    <row r="1466" spans="1:3" x14ac:dyDescent="0.25">
      <c r="A1466" s="1"/>
      <c r="C1466" s="1"/>
    </row>
    <row r="1467" spans="1:3" x14ac:dyDescent="0.25">
      <c r="A1467" s="1"/>
      <c r="C1467" s="1"/>
    </row>
    <row r="1468" spans="1:3" x14ac:dyDescent="0.25">
      <c r="A1468" s="1"/>
      <c r="C1468" s="1"/>
    </row>
    <row r="1469" spans="1:3" x14ac:dyDescent="0.25">
      <c r="A1469" s="1"/>
      <c r="C1469" s="1"/>
    </row>
    <row r="1470" spans="1:3" x14ac:dyDescent="0.25">
      <c r="A1470" s="1"/>
      <c r="C1470" s="1"/>
    </row>
    <row r="1471" spans="1:3" x14ac:dyDescent="0.25">
      <c r="A1471" s="1"/>
      <c r="C1471" s="1"/>
    </row>
    <row r="1472" spans="1:3" x14ac:dyDescent="0.25">
      <c r="A1472" s="1"/>
      <c r="C1472" s="1"/>
    </row>
    <row r="1473" spans="1:3" x14ac:dyDescent="0.25">
      <c r="A1473" s="1"/>
      <c r="C1473" s="1"/>
    </row>
    <row r="1474" spans="1:3" x14ac:dyDescent="0.25">
      <c r="A1474" s="1"/>
      <c r="C1474" s="1"/>
    </row>
    <row r="1475" spans="1:3" x14ac:dyDescent="0.25">
      <c r="A1475" s="1"/>
      <c r="C1475" s="1"/>
    </row>
    <row r="1476" spans="1:3" x14ac:dyDescent="0.25">
      <c r="A1476" s="1"/>
      <c r="C1476" s="1"/>
    </row>
    <row r="1477" spans="1:3" x14ac:dyDescent="0.25">
      <c r="A1477" s="1"/>
      <c r="C1477" s="1"/>
    </row>
    <row r="1478" spans="1:3" x14ac:dyDescent="0.25">
      <c r="A1478" s="1"/>
      <c r="C1478" s="1"/>
    </row>
    <row r="1479" spans="1:3" x14ac:dyDescent="0.25">
      <c r="A1479" s="1"/>
      <c r="C1479" s="1"/>
    </row>
    <row r="1480" spans="1:3" x14ac:dyDescent="0.25">
      <c r="A1480" s="1"/>
      <c r="C1480" s="1"/>
    </row>
    <row r="1481" spans="1:3" x14ac:dyDescent="0.25">
      <c r="A1481" s="1"/>
      <c r="C1481" s="1"/>
    </row>
    <row r="1482" spans="1:3" x14ac:dyDescent="0.25">
      <c r="A1482" s="1"/>
      <c r="C1482" s="1"/>
    </row>
    <row r="1483" spans="1:3" x14ac:dyDescent="0.25">
      <c r="A1483" s="1"/>
      <c r="C1483" s="1"/>
    </row>
    <row r="1484" spans="1:3" x14ac:dyDescent="0.25">
      <c r="A1484" s="1"/>
      <c r="C1484" s="1"/>
    </row>
    <row r="1485" spans="1:3" x14ac:dyDescent="0.25">
      <c r="A1485" s="1"/>
      <c r="C1485" s="1"/>
    </row>
    <row r="1486" spans="1:3" x14ac:dyDescent="0.25">
      <c r="A1486" s="1"/>
      <c r="C1486" s="1"/>
    </row>
    <row r="1487" spans="1:3" x14ac:dyDescent="0.25">
      <c r="A1487" s="1"/>
      <c r="C1487" s="1"/>
    </row>
    <row r="1488" spans="1:3" x14ac:dyDescent="0.25">
      <c r="A1488" s="1"/>
      <c r="C1488" s="1"/>
    </row>
    <row r="1489" spans="1:3" x14ac:dyDescent="0.25">
      <c r="A1489" s="1"/>
      <c r="C1489" s="1"/>
    </row>
    <row r="1490" spans="1:3" x14ac:dyDescent="0.25">
      <c r="A1490" s="1"/>
      <c r="C1490" s="1"/>
    </row>
    <row r="1491" spans="1:3" x14ac:dyDescent="0.25">
      <c r="A1491" s="1"/>
      <c r="C1491" s="1"/>
    </row>
    <row r="1492" spans="1:3" x14ac:dyDescent="0.25">
      <c r="A1492" s="1"/>
      <c r="C1492" s="1"/>
    </row>
    <row r="1493" spans="1:3" x14ac:dyDescent="0.25">
      <c r="A1493" s="1"/>
      <c r="C1493" s="1"/>
    </row>
    <row r="1494" spans="1:3" x14ac:dyDescent="0.25">
      <c r="A1494" s="1"/>
      <c r="C1494" s="1"/>
    </row>
    <row r="1495" spans="1:3" x14ac:dyDescent="0.25">
      <c r="A1495" s="1"/>
      <c r="C1495" s="1"/>
    </row>
    <row r="1496" spans="1:3" x14ac:dyDescent="0.25">
      <c r="A1496" s="1"/>
      <c r="C1496" s="1"/>
    </row>
    <row r="1497" spans="1:3" x14ac:dyDescent="0.25">
      <c r="A1497" s="1"/>
      <c r="C1497" s="1"/>
    </row>
    <row r="1498" spans="1:3" x14ac:dyDescent="0.25">
      <c r="A1498" s="1"/>
      <c r="C1498" s="1"/>
    </row>
    <row r="1499" spans="1:3" x14ac:dyDescent="0.25">
      <c r="A1499" s="1"/>
      <c r="C1499" s="1"/>
    </row>
    <row r="1500" spans="1:3" x14ac:dyDescent="0.25">
      <c r="A1500" s="1"/>
      <c r="C1500" s="1"/>
    </row>
    <row r="1501" spans="1:3" x14ac:dyDescent="0.25">
      <c r="A1501" s="1"/>
      <c r="C1501" s="1"/>
    </row>
    <row r="1502" spans="1:3" x14ac:dyDescent="0.25">
      <c r="A1502" s="1"/>
      <c r="C1502" s="1"/>
    </row>
    <row r="1503" spans="1:3" x14ac:dyDescent="0.25">
      <c r="A1503" s="1"/>
      <c r="C1503" s="1"/>
    </row>
    <row r="1504" spans="1:3" x14ac:dyDescent="0.25">
      <c r="A1504" s="1"/>
      <c r="C1504" s="1"/>
    </row>
    <row r="1505" spans="1:3" x14ac:dyDescent="0.25">
      <c r="A1505" s="1"/>
      <c r="C1505" s="1"/>
    </row>
    <row r="1506" spans="1:3" x14ac:dyDescent="0.25">
      <c r="A1506" s="1"/>
      <c r="C1506" s="1"/>
    </row>
    <row r="1507" spans="1:3" x14ac:dyDescent="0.25">
      <c r="A1507" s="1"/>
      <c r="C1507" s="1"/>
    </row>
    <row r="1508" spans="1:3" x14ac:dyDescent="0.25">
      <c r="A1508" s="1"/>
      <c r="C1508" s="1"/>
    </row>
    <row r="1509" spans="1:3" x14ac:dyDescent="0.25">
      <c r="A1509" s="1"/>
      <c r="C1509" s="1"/>
    </row>
    <row r="1510" spans="1:3" x14ac:dyDescent="0.25">
      <c r="A1510" s="1"/>
      <c r="C1510" s="1"/>
    </row>
    <row r="1511" spans="1:3" x14ac:dyDescent="0.25">
      <c r="A1511" s="1"/>
      <c r="C1511" s="1"/>
    </row>
    <row r="1512" spans="1:3" x14ac:dyDescent="0.25">
      <c r="A1512" s="1"/>
      <c r="C1512" s="1"/>
    </row>
    <row r="1513" spans="1:3" x14ac:dyDescent="0.25">
      <c r="A1513" s="1"/>
      <c r="C1513" s="1"/>
    </row>
    <row r="1514" spans="1:3" x14ac:dyDescent="0.25">
      <c r="A1514" s="1"/>
      <c r="C1514" s="1"/>
    </row>
    <row r="1515" spans="1:3" x14ac:dyDescent="0.25">
      <c r="A1515" s="1"/>
      <c r="C1515" s="1"/>
    </row>
    <row r="1516" spans="1:3" x14ac:dyDescent="0.25">
      <c r="A1516" s="1"/>
      <c r="C1516" s="1"/>
    </row>
    <row r="1517" spans="1:3" x14ac:dyDescent="0.25">
      <c r="A1517" s="1"/>
      <c r="C1517" s="1"/>
    </row>
    <row r="1518" spans="1:3" x14ac:dyDescent="0.25">
      <c r="A1518" s="1"/>
      <c r="C1518" s="1"/>
    </row>
    <row r="1519" spans="1:3" x14ac:dyDescent="0.25">
      <c r="A1519" s="1"/>
      <c r="C1519" s="1"/>
    </row>
    <row r="1520" spans="1:3" x14ac:dyDescent="0.25">
      <c r="A1520" s="1"/>
      <c r="C1520" s="1"/>
    </row>
    <row r="1521" spans="1:3" x14ac:dyDescent="0.25">
      <c r="A1521" s="1"/>
      <c r="C1521" s="1"/>
    </row>
    <row r="1522" spans="1:3" x14ac:dyDescent="0.25">
      <c r="A1522" s="1"/>
      <c r="C1522" s="1"/>
    </row>
    <row r="1523" spans="1:3" x14ac:dyDescent="0.25">
      <c r="A1523" s="1"/>
      <c r="C1523" s="1"/>
    </row>
    <row r="1524" spans="1:3" x14ac:dyDescent="0.25">
      <c r="A1524" s="1"/>
      <c r="C1524" s="1"/>
    </row>
    <row r="1525" spans="1:3" x14ac:dyDescent="0.25">
      <c r="A1525" s="1"/>
      <c r="C1525" s="1"/>
    </row>
    <row r="1526" spans="1:3" x14ac:dyDescent="0.25">
      <c r="A1526" s="1"/>
      <c r="C1526" s="1"/>
    </row>
    <row r="1527" spans="1:3" x14ac:dyDescent="0.25">
      <c r="A1527" s="1"/>
      <c r="C1527" s="1"/>
    </row>
    <row r="1528" spans="1:3" x14ac:dyDescent="0.25">
      <c r="A1528" s="1"/>
      <c r="C1528" s="1"/>
    </row>
    <row r="1529" spans="1:3" x14ac:dyDescent="0.25">
      <c r="A1529" s="1"/>
      <c r="C1529" s="1"/>
    </row>
    <row r="1530" spans="1:3" x14ac:dyDescent="0.25">
      <c r="A1530" s="1"/>
      <c r="C1530" s="1"/>
    </row>
    <row r="1531" spans="1:3" x14ac:dyDescent="0.25">
      <c r="A1531" s="1"/>
      <c r="C1531" s="1"/>
    </row>
    <row r="1532" spans="1:3" x14ac:dyDescent="0.25">
      <c r="A1532" s="1"/>
      <c r="C1532" s="1"/>
    </row>
    <row r="1533" spans="1:3" x14ac:dyDescent="0.25">
      <c r="A1533" s="1"/>
      <c r="C1533" s="1"/>
    </row>
    <row r="1534" spans="1:3" x14ac:dyDescent="0.25">
      <c r="A1534" s="1"/>
      <c r="C1534" s="1"/>
    </row>
    <row r="1535" spans="1:3" x14ac:dyDescent="0.25">
      <c r="A1535" s="1"/>
      <c r="C1535" s="1"/>
    </row>
    <row r="1536" spans="1:3" x14ac:dyDescent="0.25">
      <c r="A1536" s="1"/>
      <c r="C1536" s="1"/>
    </row>
    <row r="1537" spans="1:3" x14ac:dyDescent="0.25">
      <c r="A1537" s="1"/>
      <c r="C1537" s="1"/>
    </row>
    <row r="1538" spans="1:3" x14ac:dyDescent="0.25">
      <c r="A1538" s="1"/>
      <c r="C1538" s="1"/>
    </row>
    <row r="1539" spans="1:3" x14ac:dyDescent="0.25">
      <c r="A1539" s="1"/>
      <c r="C1539" s="1"/>
    </row>
    <row r="1540" spans="1:3" x14ac:dyDescent="0.25">
      <c r="A1540" s="1"/>
      <c r="C1540" s="1"/>
    </row>
    <row r="1541" spans="1:3" x14ac:dyDescent="0.25">
      <c r="A1541" s="1"/>
      <c r="C1541" s="1"/>
    </row>
    <row r="1542" spans="1:3" x14ac:dyDescent="0.25">
      <c r="A1542" s="1"/>
      <c r="C1542" s="1"/>
    </row>
    <row r="1543" spans="1:3" x14ac:dyDescent="0.25">
      <c r="A1543" s="1"/>
      <c r="C1543" s="1"/>
    </row>
    <row r="1544" spans="1:3" x14ac:dyDescent="0.25">
      <c r="A1544" s="1"/>
      <c r="C1544" s="1"/>
    </row>
    <row r="1545" spans="1:3" x14ac:dyDescent="0.25">
      <c r="A1545" s="1"/>
      <c r="C1545" s="1"/>
    </row>
    <row r="1546" spans="1:3" x14ac:dyDescent="0.25">
      <c r="A1546" s="1"/>
      <c r="C1546" s="1"/>
    </row>
    <row r="1547" spans="1:3" x14ac:dyDescent="0.25">
      <c r="A1547" s="1"/>
      <c r="C1547" s="1"/>
    </row>
    <row r="1548" spans="1:3" x14ac:dyDescent="0.25">
      <c r="A1548" s="1"/>
      <c r="C1548" s="1"/>
    </row>
    <row r="1549" spans="1:3" x14ac:dyDescent="0.25">
      <c r="A1549" s="1"/>
      <c r="C1549" s="1"/>
    </row>
    <row r="1550" spans="1:3" x14ac:dyDescent="0.25">
      <c r="A1550" s="1"/>
      <c r="C1550" s="1"/>
    </row>
    <row r="1551" spans="1:3" x14ac:dyDescent="0.25">
      <c r="A1551" s="1"/>
      <c r="C1551" s="1"/>
    </row>
    <row r="1552" spans="1:3" x14ac:dyDescent="0.25">
      <c r="A1552" s="1"/>
      <c r="C1552" s="1"/>
    </row>
    <row r="1553" spans="1:3" x14ac:dyDescent="0.25">
      <c r="A1553" s="1"/>
      <c r="C1553" s="1"/>
    </row>
    <row r="1554" spans="1:3" x14ac:dyDescent="0.25">
      <c r="A1554" s="1"/>
      <c r="C1554" s="1"/>
    </row>
    <row r="1555" spans="1:3" x14ac:dyDescent="0.25">
      <c r="A1555" s="1"/>
      <c r="C1555" s="1"/>
    </row>
    <row r="1556" spans="1:3" x14ac:dyDescent="0.25">
      <c r="A1556" s="1"/>
      <c r="C1556" s="1"/>
    </row>
    <row r="1557" spans="1:3" x14ac:dyDescent="0.25">
      <c r="A1557" s="1"/>
      <c r="C1557" s="1"/>
    </row>
    <row r="1558" spans="1:3" x14ac:dyDescent="0.25">
      <c r="A1558" s="1"/>
      <c r="C1558" s="1"/>
    </row>
    <row r="1559" spans="1:3" x14ac:dyDescent="0.25">
      <c r="A1559" s="1"/>
      <c r="C1559" s="1"/>
    </row>
    <row r="1560" spans="1:3" x14ac:dyDescent="0.25">
      <c r="A1560" s="1"/>
      <c r="C1560" s="1"/>
    </row>
    <row r="1561" spans="1:3" x14ac:dyDescent="0.25">
      <c r="A1561" s="1"/>
      <c r="C1561" s="1"/>
    </row>
    <row r="1562" spans="1:3" x14ac:dyDescent="0.25">
      <c r="A1562" s="1"/>
      <c r="C1562" s="1"/>
    </row>
    <row r="1563" spans="1:3" x14ac:dyDescent="0.25">
      <c r="A1563" s="1"/>
      <c r="C1563" s="1"/>
    </row>
    <row r="1564" spans="1:3" x14ac:dyDescent="0.25">
      <c r="A1564" s="1"/>
      <c r="C1564" s="1"/>
    </row>
    <row r="1565" spans="1:3" x14ac:dyDescent="0.25">
      <c r="A1565" s="1"/>
      <c r="C1565" s="1"/>
    </row>
    <row r="1566" spans="1:3" x14ac:dyDescent="0.25">
      <c r="A1566" s="1"/>
      <c r="C1566" s="1"/>
    </row>
    <row r="1567" spans="1:3" x14ac:dyDescent="0.25">
      <c r="A1567" s="1"/>
      <c r="C1567" s="1"/>
    </row>
    <row r="1568" spans="1:3" x14ac:dyDescent="0.25">
      <c r="A1568" s="1"/>
      <c r="C1568" s="1"/>
    </row>
    <row r="1569" spans="1:3" x14ac:dyDescent="0.25">
      <c r="A1569" s="1"/>
      <c r="C1569" s="1"/>
    </row>
    <row r="1570" spans="1:3" x14ac:dyDescent="0.25">
      <c r="A1570" s="1"/>
      <c r="C1570" s="1"/>
    </row>
    <row r="1571" spans="1:3" x14ac:dyDescent="0.25">
      <c r="A1571" s="1"/>
      <c r="C1571" s="1"/>
    </row>
    <row r="1572" spans="1:3" x14ac:dyDescent="0.25">
      <c r="A1572" s="1"/>
      <c r="C1572" s="1"/>
    </row>
    <row r="1573" spans="1:3" x14ac:dyDescent="0.25">
      <c r="A1573" s="1"/>
      <c r="C1573" s="1"/>
    </row>
    <row r="1574" spans="1:3" x14ac:dyDescent="0.25">
      <c r="A1574" s="1"/>
      <c r="C1574" s="1"/>
    </row>
    <row r="1575" spans="1:3" x14ac:dyDescent="0.25">
      <c r="A1575" s="1"/>
      <c r="C1575" s="1"/>
    </row>
    <row r="1576" spans="1:3" x14ac:dyDescent="0.25">
      <c r="A1576" s="1"/>
      <c r="C1576" s="1"/>
    </row>
    <row r="1577" spans="1:3" x14ac:dyDescent="0.25">
      <c r="A1577" s="1"/>
      <c r="C1577" s="1"/>
    </row>
    <row r="1578" spans="1:3" x14ac:dyDescent="0.25">
      <c r="A1578" s="1"/>
      <c r="C1578" s="2"/>
    </row>
    <row r="1579" spans="1:3" x14ac:dyDescent="0.25">
      <c r="A1579" s="1"/>
      <c r="C1579" s="1"/>
    </row>
    <row r="1580" spans="1:3" x14ac:dyDescent="0.25">
      <c r="A1580" s="1"/>
      <c r="C1580" s="1"/>
    </row>
    <row r="1581" spans="1:3" x14ac:dyDescent="0.25">
      <c r="A1581" s="1"/>
      <c r="C1581" s="1"/>
    </row>
    <row r="1582" spans="1:3" x14ac:dyDescent="0.25">
      <c r="A1582" s="1"/>
      <c r="C1582" s="1"/>
    </row>
    <row r="1583" spans="1:3" x14ac:dyDescent="0.25">
      <c r="A1583" s="1"/>
      <c r="C1583" s="1"/>
    </row>
    <row r="1584" spans="1:3" x14ac:dyDescent="0.25">
      <c r="A1584" s="1"/>
      <c r="C1584" s="1"/>
    </row>
    <row r="1585" spans="1:3" x14ac:dyDescent="0.25">
      <c r="A1585" s="1"/>
      <c r="C1585" s="1"/>
    </row>
    <row r="1586" spans="1:3" x14ac:dyDescent="0.25">
      <c r="A1586" s="1"/>
      <c r="C1586" s="1"/>
    </row>
    <row r="1587" spans="1:3" x14ac:dyDescent="0.25">
      <c r="A1587" s="1"/>
      <c r="C1587" s="1"/>
    </row>
    <row r="1588" spans="1:3" x14ac:dyDescent="0.25">
      <c r="A1588" s="1"/>
      <c r="C1588" s="1"/>
    </row>
    <row r="1589" spans="1:3" x14ac:dyDescent="0.25">
      <c r="A1589" s="1"/>
      <c r="C1589" s="1"/>
    </row>
    <row r="1590" spans="1:3" x14ac:dyDescent="0.25">
      <c r="A1590" s="1"/>
      <c r="C1590" s="1"/>
    </row>
    <row r="1591" spans="1:3" x14ac:dyDescent="0.25">
      <c r="A1591" s="1"/>
      <c r="C1591" s="1"/>
    </row>
    <row r="1592" spans="1:3" x14ac:dyDescent="0.25">
      <c r="A1592" s="1"/>
      <c r="C1592" s="1"/>
    </row>
    <row r="1593" spans="1:3" x14ac:dyDescent="0.25">
      <c r="A1593" s="1"/>
      <c r="C1593" s="1"/>
    </row>
    <row r="1594" spans="1:3" x14ac:dyDescent="0.25">
      <c r="A1594" s="1"/>
      <c r="C1594" s="1"/>
    </row>
    <row r="1595" spans="1:3" x14ac:dyDescent="0.25">
      <c r="A1595" s="1"/>
      <c r="C1595" s="1"/>
    </row>
    <row r="1596" spans="1:3" x14ac:dyDescent="0.25">
      <c r="A1596" s="1"/>
      <c r="C1596" s="1"/>
    </row>
    <row r="1597" spans="1:3" x14ac:dyDescent="0.25">
      <c r="A1597" s="1"/>
      <c r="C1597" s="1"/>
    </row>
    <row r="1598" spans="1:3" x14ac:dyDescent="0.25">
      <c r="A1598" s="1"/>
      <c r="C1598" s="1"/>
    </row>
    <row r="1599" spans="1:3" x14ac:dyDescent="0.25">
      <c r="A1599" s="1"/>
      <c r="C1599" s="1"/>
    </row>
    <row r="1600" spans="1:3" x14ac:dyDescent="0.25">
      <c r="A1600" s="1"/>
      <c r="C1600" s="1"/>
    </row>
    <row r="1601" spans="1:3" x14ac:dyDescent="0.25">
      <c r="A1601" s="1"/>
      <c r="C1601" s="1"/>
    </row>
    <row r="1602" spans="1:3" x14ac:dyDescent="0.25">
      <c r="A1602" s="1"/>
      <c r="C1602" s="1"/>
    </row>
    <row r="1603" spans="1:3" x14ac:dyDescent="0.25">
      <c r="A1603" s="1"/>
      <c r="C1603" s="1"/>
    </row>
    <row r="1604" spans="1:3" x14ac:dyDescent="0.25">
      <c r="A1604" s="1"/>
      <c r="C1604" s="1"/>
    </row>
    <row r="1605" spans="1:3" x14ac:dyDescent="0.25">
      <c r="A1605" s="1"/>
      <c r="C1605" s="1"/>
    </row>
    <row r="1606" spans="1:3" x14ac:dyDescent="0.25">
      <c r="A1606" s="1"/>
      <c r="C1606" s="1"/>
    </row>
    <row r="1607" spans="1:3" x14ac:dyDescent="0.25">
      <c r="A1607" s="1"/>
      <c r="C1607" s="1"/>
    </row>
    <row r="1608" spans="1:3" x14ac:dyDescent="0.25">
      <c r="A1608" s="1"/>
      <c r="C1608" s="1"/>
    </row>
    <row r="1609" spans="1:3" x14ac:dyDescent="0.25">
      <c r="A1609" s="1"/>
      <c r="C1609" s="1"/>
    </row>
    <row r="1610" spans="1:3" x14ac:dyDescent="0.25">
      <c r="A1610" s="1"/>
      <c r="C1610" s="1"/>
    </row>
    <row r="1611" spans="1:3" x14ac:dyDescent="0.25">
      <c r="A1611" s="1"/>
      <c r="C1611" s="1"/>
    </row>
    <row r="1612" spans="1:3" x14ac:dyDescent="0.25">
      <c r="A1612" s="1"/>
      <c r="C1612" s="1"/>
    </row>
    <row r="1613" spans="1:3" x14ac:dyDescent="0.25">
      <c r="A1613" s="1"/>
      <c r="C1613" s="1"/>
    </row>
    <row r="1614" spans="1:3" x14ac:dyDescent="0.25">
      <c r="A1614" s="1"/>
      <c r="C1614" s="1"/>
    </row>
    <row r="1615" spans="1:3" x14ac:dyDescent="0.25">
      <c r="A1615" s="1"/>
      <c r="C1615" s="1"/>
    </row>
    <row r="1616" spans="1:3" x14ac:dyDescent="0.25">
      <c r="A1616" s="1"/>
      <c r="C1616" s="1"/>
    </row>
    <row r="1617" spans="1:3" x14ac:dyDescent="0.25">
      <c r="A1617" s="1"/>
      <c r="C1617" s="1"/>
    </row>
    <row r="1618" spans="1:3" x14ac:dyDescent="0.25">
      <c r="A1618" s="1"/>
      <c r="C1618" s="1"/>
    </row>
    <row r="1619" spans="1:3" x14ac:dyDescent="0.25">
      <c r="A1619" s="1"/>
      <c r="C1619" s="1"/>
    </row>
    <row r="1620" spans="1:3" x14ac:dyDescent="0.25">
      <c r="A1620" s="1"/>
      <c r="C1620" s="1"/>
    </row>
    <row r="1621" spans="1:3" x14ac:dyDescent="0.25">
      <c r="A1621" s="1"/>
      <c r="C1621" s="1"/>
    </row>
    <row r="1622" spans="1:3" x14ac:dyDescent="0.25">
      <c r="A1622" s="1"/>
      <c r="C1622" s="1"/>
    </row>
    <row r="1623" spans="1:3" x14ac:dyDescent="0.25">
      <c r="A1623" s="1"/>
      <c r="C1623" s="1"/>
    </row>
    <row r="1624" spans="1:3" x14ac:dyDescent="0.25">
      <c r="A1624" s="1"/>
      <c r="C1624" s="1"/>
    </row>
    <row r="1625" spans="1:3" x14ac:dyDescent="0.25">
      <c r="A1625" s="1"/>
      <c r="C1625" s="1"/>
    </row>
    <row r="1626" spans="1:3" x14ac:dyDescent="0.25">
      <c r="A1626" s="1"/>
      <c r="C1626" s="1"/>
    </row>
    <row r="1627" spans="1:3" x14ac:dyDescent="0.25">
      <c r="A1627" s="1"/>
      <c r="C1627" s="1"/>
    </row>
    <row r="1628" spans="1:3" x14ac:dyDescent="0.25">
      <c r="A1628" s="1"/>
      <c r="C1628" s="1"/>
    </row>
    <row r="1629" spans="1:3" x14ac:dyDescent="0.25">
      <c r="A1629" s="1"/>
      <c r="C1629" s="1"/>
    </row>
    <row r="1630" spans="1:3" x14ac:dyDescent="0.25">
      <c r="A1630" s="1"/>
      <c r="C1630" s="1"/>
    </row>
    <row r="1631" spans="1:3" x14ac:dyDescent="0.25">
      <c r="A1631" s="1"/>
      <c r="C1631" s="1"/>
    </row>
    <row r="1632" spans="1:3" x14ac:dyDescent="0.25">
      <c r="A1632" s="1"/>
      <c r="C1632" s="1"/>
    </row>
    <row r="1633" spans="1:3" x14ac:dyDescent="0.25">
      <c r="A1633" s="1"/>
      <c r="C1633" s="1"/>
    </row>
    <row r="1634" spans="1:3" x14ac:dyDescent="0.25">
      <c r="A1634" s="1"/>
      <c r="C1634" s="1"/>
    </row>
    <row r="1635" spans="1:3" x14ac:dyDescent="0.25">
      <c r="A1635" s="1"/>
      <c r="C1635" s="1"/>
    </row>
    <row r="1636" spans="1:3" x14ac:dyDescent="0.25">
      <c r="A1636" s="1"/>
      <c r="C1636" s="1"/>
    </row>
    <row r="1637" spans="1:3" x14ac:dyDescent="0.25">
      <c r="A1637" s="1"/>
      <c r="C1637" s="1"/>
    </row>
    <row r="1638" spans="1:3" x14ac:dyDescent="0.25">
      <c r="A1638" s="1"/>
      <c r="C1638" s="1"/>
    </row>
    <row r="1639" spans="1:3" x14ac:dyDescent="0.25">
      <c r="A1639" s="1"/>
      <c r="C1639" s="1"/>
    </row>
    <row r="1640" spans="1:3" x14ac:dyDescent="0.25">
      <c r="A1640" s="1"/>
      <c r="C1640" s="1"/>
    </row>
    <row r="1641" spans="1:3" x14ac:dyDescent="0.25">
      <c r="A1641" s="1"/>
      <c r="C1641" s="1"/>
    </row>
    <row r="1642" spans="1:3" x14ac:dyDescent="0.25">
      <c r="A1642" s="1"/>
      <c r="C1642" s="1"/>
    </row>
    <row r="1643" spans="1:3" x14ac:dyDescent="0.25">
      <c r="A1643" s="1"/>
      <c r="C1643" s="1"/>
    </row>
    <row r="1644" spans="1:3" x14ac:dyDescent="0.25">
      <c r="A1644" s="1"/>
      <c r="C1644" s="1"/>
    </row>
    <row r="1645" spans="1:3" x14ac:dyDescent="0.25">
      <c r="A1645" s="1"/>
      <c r="C1645" s="1"/>
    </row>
    <row r="1646" spans="1:3" x14ac:dyDescent="0.25">
      <c r="A1646" s="1"/>
      <c r="C1646" s="1"/>
    </row>
    <row r="1647" spans="1:3" x14ac:dyDescent="0.25">
      <c r="A1647" s="1"/>
      <c r="C1647" s="1"/>
    </row>
    <row r="1648" spans="1:3" x14ac:dyDescent="0.25">
      <c r="A1648" s="1"/>
      <c r="C1648" s="1"/>
    </row>
    <row r="1649" spans="1:3" x14ac:dyDescent="0.25">
      <c r="A1649" s="1"/>
      <c r="C1649" s="1"/>
    </row>
    <row r="1650" spans="1:3" x14ac:dyDescent="0.25">
      <c r="A1650" s="1"/>
      <c r="C1650" s="1"/>
    </row>
    <row r="1651" spans="1:3" x14ac:dyDescent="0.25">
      <c r="A1651" s="1"/>
      <c r="C1651" s="1"/>
    </row>
    <row r="1652" spans="1:3" x14ac:dyDescent="0.25">
      <c r="A1652" s="1"/>
      <c r="C1652" s="1"/>
    </row>
    <row r="1653" spans="1:3" x14ac:dyDescent="0.25">
      <c r="A1653" s="1"/>
      <c r="C1653" s="1"/>
    </row>
    <row r="1654" spans="1:3" x14ac:dyDescent="0.25">
      <c r="A1654" s="1"/>
      <c r="C1654" s="1"/>
    </row>
    <row r="1655" spans="1:3" x14ac:dyDescent="0.25">
      <c r="A1655" s="1"/>
      <c r="C1655" s="1"/>
    </row>
    <row r="1656" spans="1:3" x14ac:dyDescent="0.25">
      <c r="A1656" s="1"/>
      <c r="C1656" s="1"/>
    </row>
    <row r="1657" spans="1:3" x14ac:dyDescent="0.25">
      <c r="A1657" s="1"/>
      <c r="C1657" s="1"/>
    </row>
    <row r="1658" spans="1:3" x14ac:dyDescent="0.25">
      <c r="A1658" s="1"/>
      <c r="C1658" s="1"/>
    </row>
    <row r="1659" spans="1:3" x14ac:dyDescent="0.25">
      <c r="A1659" s="1"/>
      <c r="C1659" s="1"/>
    </row>
    <row r="1660" spans="1:3" x14ac:dyDescent="0.25">
      <c r="A1660" s="1"/>
      <c r="C1660" s="1"/>
    </row>
    <row r="1661" spans="1:3" x14ac:dyDescent="0.25">
      <c r="A1661" s="1"/>
      <c r="C1661" s="1"/>
    </row>
    <row r="1662" spans="1:3" x14ac:dyDescent="0.25">
      <c r="A1662" s="1"/>
      <c r="C1662" s="1"/>
    </row>
    <row r="1663" spans="1:3" x14ac:dyDescent="0.25">
      <c r="A1663" s="1"/>
      <c r="C1663" s="1"/>
    </row>
    <row r="1664" spans="1:3" x14ac:dyDescent="0.25">
      <c r="A1664" s="1"/>
      <c r="C1664" s="1"/>
    </row>
    <row r="1665" spans="1:3" x14ac:dyDescent="0.25">
      <c r="A1665" s="1"/>
      <c r="C1665" s="1"/>
    </row>
    <row r="1666" spans="1:3" x14ac:dyDescent="0.25">
      <c r="A1666" s="1"/>
      <c r="C1666" s="1"/>
    </row>
    <row r="1667" spans="1:3" x14ac:dyDescent="0.25">
      <c r="A1667" s="1"/>
      <c r="C1667" s="1"/>
    </row>
    <row r="1668" spans="1:3" x14ac:dyDescent="0.25">
      <c r="A1668" s="1"/>
      <c r="C1668" s="1"/>
    </row>
    <row r="1669" spans="1:3" x14ac:dyDescent="0.25">
      <c r="A1669" s="1"/>
      <c r="C1669" s="1"/>
    </row>
    <row r="1670" spans="1:3" x14ac:dyDescent="0.25">
      <c r="A1670" s="1"/>
      <c r="C1670" s="1"/>
    </row>
    <row r="1671" spans="1:3" x14ac:dyDescent="0.25">
      <c r="A1671" s="1"/>
      <c r="C1671" s="1"/>
    </row>
    <row r="1672" spans="1:3" x14ac:dyDescent="0.25">
      <c r="A1672" s="1"/>
      <c r="C1672" s="1"/>
    </row>
    <row r="1673" spans="1:3" x14ac:dyDescent="0.25">
      <c r="A1673" s="1"/>
      <c r="C1673" s="1"/>
    </row>
    <row r="1674" spans="1:3" x14ac:dyDescent="0.25">
      <c r="A1674" s="1"/>
      <c r="C1674" s="1"/>
    </row>
    <row r="1675" spans="1:3" x14ac:dyDescent="0.25">
      <c r="A1675" s="1"/>
      <c r="C1675" s="1"/>
    </row>
    <row r="1676" spans="1:3" x14ac:dyDescent="0.25">
      <c r="A1676" s="1"/>
      <c r="C1676" s="1"/>
    </row>
    <row r="1677" spans="1:3" x14ac:dyDescent="0.25">
      <c r="A1677" s="1"/>
      <c r="C1677" s="1"/>
    </row>
    <row r="1678" spans="1:3" x14ac:dyDescent="0.25">
      <c r="A1678" s="1"/>
      <c r="C1678" s="1"/>
    </row>
    <row r="1679" spans="1:3" x14ac:dyDescent="0.25">
      <c r="A1679" s="1"/>
      <c r="C1679" s="1"/>
    </row>
    <row r="1680" spans="1:3" x14ac:dyDescent="0.25">
      <c r="A1680" s="1"/>
      <c r="C1680" s="1"/>
    </row>
    <row r="1681" spans="1:3" x14ac:dyDescent="0.25">
      <c r="A1681" s="1"/>
      <c r="C1681" s="1"/>
    </row>
    <row r="1682" spans="1:3" x14ac:dyDescent="0.25">
      <c r="A1682" s="1"/>
      <c r="C1682" s="1"/>
    </row>
    <row r="1683" spans="1:3" x14ac:dyDescent="0.25">
      <c r="A1683" s="1"/>
      <c r="C1683" s="1"/>
    </row>
    <row r="1684" spans="1:3" x14ac:dyDescent="0.25">
      <c r="A1684" s="1"/>
      <c r="C1684" s="1"/>
    </row>
    <row r="1685" spans="1:3" x14ac:dyDescent="0.25">
      <c r="A1685" s="1"/>
      <c r="C1685" s="1"/>
    </row>
    <row r="1686" spans="1:3" x14ac:dyDescent="0.25">
      <c r="A1686" s="1"/>
      <c r="C1686" s="1"/>
    </row>
    <row r="1687" spans="1:3" x14ac:dyDescent="0.25">
      <c r="A1687" s="1"/>
      <c r="C1687" s="1"/>
    </row>
    <row r="1688" spans="1:3" x14ac:dyDescent="0.25">
      <c r="A1688" s="1"/>
      <c r="C1688" s="1"/>
    </row>
    <row r="1689" spans="1:3" x14ac:dyDescent="0.25">
      <c r="A1689" s="1"/>
      <c r="C1689" s="1"/>
    </row>
    <row r="1690" spans="1:3" x14ac:dyDescent="0.25">
      <c r="A1690" s="1"/>
      <c r="C1690" s="1"/>
    </row>
    <row r="1691" spans="1:3" x14ac:dyDescent="0.25">
      <c r="A1691" s="1"/>
      <c r="C1691" s="1"/>
    </row>
    <row r="1692" spans="1:3" x14ac:dyDescent="0.25">
      <c r="A1692" s="1"/>
      <c r="C1692" s="1"/>
    </row>
    <row r="1693" spans="1:3" x14ac:dyDescent="0.25">
      <c r="A1693" s="1"/>
      <c r="C1693" s="1"/>
    </row>
    <row r="1694" spans="1:3" x14ac:dyDescent="0.25">
      <c r="A1694" s="1"/>
      <c r="C1694" s="1"/>
    </row>
    <row r="1695" spans="1:3" x14ac:dyDescent="0.25">
      <c r="A1695" s="1"/>
      <c r="C1695" s="1"/>
    </row>
    <row r="1696" spans="1:3" x14ac:dyDescent="0.25">
      <c r="A1696" s="1"/>
      <c r="C1696" s="1"/>
    </row>
    <row r="1697" spans="1:3" x14ac:dyDescent="0.25">
      <c r="A1697" s="1"/>
      <c r="C1697" s="1"/>
    </row>
    <row r="1698" spans="1:3" x14ac:dyDescent="0.25">
      <c r="A1698" s="1"/>
      <c r="C1698" s="1"/>
    </row>
    <row r="1699" spans="1:3" x14ac:dyDescent="0.25">
      <c r="A1699" s="1"/>
      <c r="C1699" s="1"/>
    </row>
    <row r="1700" spans="1:3" x14ac:dyDescent="0.25">
      <c r="A1700" s="1"/>
      <c r="C1700" s="1"/>
    </row>
    <row r="1701" spans="1:3" x14ac:dyDescent="0.25">
      <c r="A1701" s="1"/>
      <c r="C1701" s="1"/>
    </row>
    <row r="1702" spans="1:3" x14ac:dyDescent="0.25">
      <c r="A1702" s="1"/>
      <c r="C1702" s="1"/>
    </row>
    <row r="1703" spans="1:3" x14ac:dyDescent="0.25">
      <c r="A1703" s="1"/>
      <c r="C1703" s="1"/>
    </row>
    <row r="1704" spans="1:3" x14ac:dyDescent="0.25">
      <c r="A1704" s="1"/>
      <c r="C1704" s="1"/>
    </row>
    <row r="1705" spans="1:3" x14ac:dyDescent="0.25">
      <c r="A1705" s="1"/>
      <c r="C1705" s="1"/>
    </row>
    <row r="1706" spans="1:3" x14ac:dyDescent="0.25">
      <c r="A1706" s="1"/>
      <c r="C1706" s="1"/>
    </row>
    <row r="1707" spans="1:3" x14ac:dyDescent="0.25">
      <c r="A1707" s="1"/>
      <c r="C1707" s="1"/>
    </row>
    <row r="1708" spans="1:3" x14ac:dyDescent="0.25">
      <c r="A1708" s="1"/>
      <c r="C1708" s="1"/>
    </row>
    <row r="1709" spans="1:3" x14ac:dyDescent="0.25">
      <c r="A1709" s="1"/>
      <c r="C1709" s="1"/>
    </row>
    <row r="1710" spans="1:3" x14ac:dyDescent="0.25">
      <c r="A1710" s="1"/>
      <c r="C1710" s="1"/>
    </row>
    <row r="1711" spans="1:3" x14ac:dyDescent="0.25">
      <c r="A1711" s="1"/>
      <c r="C1711" s="1"/>
    </row>
    <row r="1712" spans="1:3" x14ac:dyDescent="0.25">
      <c r="A1712" s="1"/>
      <c r="C1712" s="1"/>
    </row>
    <row r="1713" spans="1:3" x14ac:dyDescent="0.25">
      <c r="A1713" s="1"/>
      <c r="C1713" s="1"/>
    </row>
    <row r="1714" spans="1:3" x14ac:dyDescent="0.25">
      <c r="A1714" s="1"/>
      <c r="C1714" s="1"/>
    </row>
    <row r="1715" spans="1:3" x14ac:dyDescent="0.25">
      <c r="A1715" s="1"/>
      <c r="C1715" s="1"/>
    </row>
    <row r="1716" spans="1:3" x14ac:dyDescent="0.25">
      <c r="A1716" s="1"/>
      <c r="C1716" s="1"/>
    </row>
    <row r="1717" spans="1:3" x14ac:dyDescent="0.25">
      <c r="A1717" s="1"/>
      <c r="C1717" s="1"/>
    </row>
    <row r="1718" spans="1:3" x14ac:dyDescent="0.25">
      <c r="A1718" s="1"/>
      <c r="C1718" s="1"/>
    </row>
    <row r="1719" spans="1:3" x14ac:dyDescent="0.25">
      <c r="A1719" s="1"/>
      <c r="C1719" s="1"/>
    </row>
    <row r="1720" spans="1:3" x14ac:dyDescent="0.25">
      <c r="A1720" s="1"/>
      <c r="C1720" s="1"/>
    </row>
    <row r="1721" spans="1:3" x14ac:dyDescent="0.25">
      <c r="A1721" s="1"/>
      <c r="C1721" s="1"/>
    </row>
    <row r="1722" spans="1:3" x14ac:dyDescent="0.25">
      <c r="A1722" s="1"/>
      <c r="C1722" s="1"/>
    </row>
    <row r="1723" spans="1:3" x14ac:dyDescent="0.25">
      <c r="A1723" s="1"/>
      <c r="C1723" s="1"/>
    </row>
    <row r="1724" spans="1:3" x14ac:dyDescent="0.25">
      <c r="A1724" s="1"/>
      <c r="C1724" s="1"/>
    </row>
    <row r="1725" spans="1:3" x14ac:dyDescent="0.25">
      <c r="A1725" s="1"/>
      <c r="C1725" s="1"/>
    </row>
    <row r="1726" spans="1:3" x14ac:dyDescent="0.25">
      <c r="A1726" s="1"/>
      <c r="C1726" s="1"/>
    </row>
    <row r="1727" spans="1:3" x14ac:dyDescent="0.25">
      <c r="A1727" s="1"/>
      <c r="C1727" s="1"/>
    </row>
    <row r="1728" spans="1:3" x14ac:dyDescent="0.25">
      <c r="A1728" s="1"/>
      <c r="C1728" s="1"/>
    </row>
    <row r="1729" spans="1:3" x14ac:dyDescent="0.25">
      <c r="A1729" s="1"/>
      <c r="C1729" s="1"/>
    </row>
    <row r="1730" spans="1:3" x14ac:dyDescent="0.25">
      <c r="A1730" s="1"/>
      <c r="C1730" s="1"/>
    </row>
    <row r="1731" spans="1:3" x14ac:dyDescent="0.25">
      <c r="A1731" s="1"/>
      <c r="C1731" s="1"/>
    </row>
    <row r="1732" spans="1:3" x14ac:dyDescent="0.25">
      <c r="A1732" s="1"/>
      <c r="C1732" s="1"/>
    </row>
    <row r="1733" spans="1:3" x14ac:dyDescent="0.25">
      <c r="A1733" s="1"/>
      <c r="C1733" s="1"/>
    </row>
    <row r="1734" spans="1:3" x14ac:dyDescent="0.25">
      <c r="A1734" s="1"/>
      <c r="C1734" s="1"/>
    </row>
    <row r="1735" spans="1:3" x14ac:dyDescent="0.25">
      <c r="A1735" s="1"/>
      <c r="C1735" s="1"/>
    </row>
    <row r="1736" spans="1:3" x14ac:dyDescent="0.25">
      <c r="A1736" s="1"/>
      <c r="C1736" s="1"/>
    </row>
    <row r="1737" spans="1:3" x14ac:dyDescent="0.25">
      <c r="A1737" s="1"/>
      <c r="C1737" s="1"/>
    </row>
    <row r="1738" spans="1:3" x14ac:dyDescent="0.25">
      <c r="A1738" s="1"/>
      <c r="C1738" s="1"/>
    </row>
    <row r="1739" spans="1:3" x14ac:dyDescent="0.25">
      <c r="A1739" s="1"/>
      <c r="C1739" s="1"/>
    </row>
    <row r="1740" spans="1:3" x14ac:dyDescent="0.25">
      <c r="A1740" s="1"/>
      <c r="C1740" s="1"/>
    </row>
    <row r="1741" spans="1:3" x14ac:dyDescent="0.25">
      <c r="A1741" s="1"/>
      <c r="C1741" s="1"/>
    </row>
    <row r="1742" spans="1:3" x14ac:dyDescent="0.25">
      <c r="A1742" s="1"/>
      <c r="C1742" s="1"/>
    </row>
    <row r="1743" spans="1:3" x14ac:dyDescent="0.25">
      <c r="A1743" s="1"/>
      <c r="C1743" s="1"/>
    </row>
    <row r="1744" spans="1:3" x14ac:dyDescent="0.25">
      <c r="A1744" s="1"/>
      <c r="C1744" s="1"/>
    </row>
    <row r="1745" spans="1:3" x14ac:dyDescent="0.25">
      <c r="A1745" s="1"/>
      <c r="C1745" s="1"/>
    </row>
    <row r="1746" spans="1:3" x14ac:dyDescent="0.25">
      <c r="A1746" s="1"/>
      <c r="C1746" s="1"/>
    </row>
    <row r="1747" spans="1:3" x14ac:dyDescent="0.25">
      <c r="A1747" s="1"/>
      <c r="C1747" s="1"/>
    </row>
    <row r="1748" spans="1:3" x14ac:dyDescent="0.25">
      <c r="A1748" s="1"/>
      <c r="C1748" s="1"/>
    </row>
    <row r="1749" spans="1:3" x14ac:dyDescent="0.25">
      <c r="A1749" s="1"/>
      <c r="C1749" s="1"/>
    </row>
    <row r="1750" spans="1:3" x14ac:dyDescent="0.25">
      <c r="A1750" s="1"/>
      <c r="C1750" s="1"/>
    </row>
    <row r="1751" spans="1:3" x14ac:dyDescent="0.25">
      <c r="A1751" s="1"/>
      <c r="C1751" s="1"/>
    </row>
    <row r="1752" spans="1:3" x14ac:dyDescent="0.25">
      <c r="A1752" s="1"/>
      <c r="C1752" s="1"/>
    </row>
    <row r="1753" spans="1:3" x14ac:dyDescent="0.25">
      <c r="A1753" s="1"/>
      <c r="C1753" s="1"/>
    </row>
    <row r="1754" spans="1:3" x14ac:dyDescent="0.25">
      <c r="A1754" s="1"/>
      <c r="C1754" s="1"/>
    </row>
    <row r="1755" spans="1:3" x14ac:dyDescent="0.25">
      <c r="A1755" s="1"/>
      <c r="C1755" s="1"/>
    </row>
    <row r="1756" spans="1:3" x14ac:dyDescent="0.25">
      <c r="A1756" s="1"/>
      <c r="C1756" s="1"/>
    </row>
    <row r="1757" spans="1:3" x14ac:dyDescent="0.25">
      <c r="A1757" s="1"/>
      <c r="C1757" s="1"/>
    </row>
    <row r="1758" spans="1:3" x14ac:dyDescent="0.25">
      <c r="A1758" s="1"/>
      <c r="C1758" s="1"/>
    </row>
    <row r="1759" spans="1:3" x14ac:dyDescent="0.25">
      <c r="A1759" s="1"/>
      <c r="C1759" s="1"/>
    </row>
    <row r="1760" spans="1:3" x14ac:dyDescent="0.25">
      <c r="A1760" s="1"/>
      <c r="C1760" s="1"/>
    </row>
    <row r="1761" spans="1:3" x14ac:dyDescent="0.25">
      <c r="A1761" s="1"/>
      <c r="C1761" s="1"/>
    </row>
    <row r="1762" spans="1:3" x14ac:dyDescent="0.25">
      <c r="A1762" s="1"/>
      <c r="C1762" s="1"/>
    </row>
    <row r="1763" spans="1:3" x14ac:dyDescent="0.25">
      <c r="A1763" s="1"/>
      <c r="C1763" s="1"/>
    </row>
    <row r="1764" spans="1:3" x14ac:dyDescent="0.25">
      <c r="A1764" s="1"/>
      <c r="C1764" s="1"/>
    </row>
    <row r="1765" spans="1:3" x14ac:dyDescent="0.25">
      <c r="A1765" s="1"/>
      <c r="C1765" s="1"/>
    </row>
    <row r="1766" spans="1:3" x14ac:dyDescent="0.25">
      <c r="A1766" s="1"/>
      <c r="C1766" s="1"/>
    </row>
    <row r="1767" spans="1:3" x14ac:dyDescent="0.25">
      <c r="A1767" s="1"/>
      <c r="C1767" s="1"/>
    </row>
    <row r="1768" spans="1:3" x14ac:dyDescent="0.25">
      <c r="A1768" s="1"/>
      <c r="C1768" s="1"/>
    </row>
    <row r="1769" spans="1:3" x14ac:dyDescent="0.25">
      <c r="A1769" s="1"/>
      <c r="C1769" s="1"/>
    </row>
    <row r="1770" spans="1:3" x14ac:dyDescent="0.25">
      <c r="A1770" s="1"/>
      <c r="C1770" s="1"/>
    </row>
    <row r="1771" spans="1:3" x14ac:dyDescent="0.25">
      <c r="A1771" s="1"/>
      <c r="C1771" s="1"/>
    </row>
    <row r="1772" spans="1:3" x14ac:dyDescent="0.25">
      <c r="A1772" s="1"/>
      <c r="C1772" s="1"/>
    </row>
    <row r="1773" spans="1:3" x14ac:dyDescent="0.25">
      <c r="A1773" s="1"/>
      <c r="C1773" s="1"/>
    </row>
    <row r="1774" spans="1:3" x14ac:dyDescent="0.25">
      <c r="A1774" s="1"/>
      <c r="C1774" s="1"/>
    </row>
    <row r="1775" spans="1:3" x14ac:dyDescent="0.25">
      <c r="A1775" s="1"/>
      <c r="C1775" s="1"/>
    </row>
    <row r="1776" spans="1:3" x14ac:dyDescent="0.25">
      <c r="A1776" s="1"/>
      <c r="C1776" s="1"/>
    </row>
    <row r="1777" spans="1:3" x14ac:dyDescent="0.25">
      <c r="A1777" s="1"/>
      <c r="C1777" s="1"/>
    </row>
    <row r="1778" spans="1:3" x14ac:dyDescent="0.25">
      <c r="A1778" s="1"/>
      <c r="C1778" s="1"/>
    </row>
    <row r="1779" spans="1:3" x14ac:dyDescent="0.25">
      <c r="A1779" s="1"/>
      <c r="C1779" s="1"/>
    </row>
    <row r="1780" spans="1:3" x14ac:dyDescent="0.25">
      <c r="A1780" s="1"/>
      <c r="C1780" s="1"/>
    </row>
    <row r="1781" spans="1:3" x14ac:dyDescent="0.25">
      <c r="A1781" s="1"/>
      <c r="C1781" s="1"/>
    </row>
    <row r="1782" spans="1:3" x14ac:dyDescent="0.25">
      <c r="A1782" s="1"/>
      <c r="C1782" s="1"/>
    </row>
    <row r="1783" spans="1:3" x14ac:dyDescent="0.25">
      <c r="A1783" s="1"/>
      <c r="C1783" s="1"/>
    </row>
    <row r="1784" spans="1:3" x14ac:dyDescent="0.25">
      <c r="A1784" s="1"/>
      <c r="C1784" s="1"/>
    </row>
    <row r="1785" spans="1:3" x14ac:dyDescent="0.25">
      <c r="A1785" s="1"/>
      <c r="C1785" s="1"/>
    </row>
    <row r="1786" spans="1:3" x14ac:dyDescent="0.25">
      <c r="A1786" s="1"/>
      <c r="C1786" s="1"/>
    </row>
    <row r="1787" spans="1:3" x14ac:dyDescent="0.25">
      <c r="A1787" s="1"/>
      <c r="C1787" s="1"/>
    </row>
    <row r="1788" spans="1:3" x14ac:dyDescent="0.25">
      <c r="A1788" s="1"/>
      <c r="C1788" s="1"/>
    </row>
    <row r="1789" spans="1:3" x14ac:dyDescent="0.25">
      <c r="A1789" s="1"/>
      <c r="C1789" s="1"/>
    </row>
    <row r="1790" spans="1:3" x14ac:dyDescent="0.25">
      <c r="A1790" s="1"/>
      <c r="C1790" s="1"/>
    </row>
    <row r="1791" spans="1:3" x14ac:dyDescent="0.25">
      <c r="A1791" s="1"/>
      <c r="C1791" s="1"/>
    </row>
    <row r="1792" spans="1:3" x14ac:dyDescent="0.25">
      <c r="A1792" s="1"/>
      <c r="C1792" s="1"/>
    </row>
    <row r="1793" spans="1:3" x14ac:dyDescent="0.25">
      <c r="A1793" s="1"/>
      <c r="C1793" s="1"/>
    </row>
    <row r="1794" spans="1:3" x14ac:dyDescent="0.25">
      <c r="A1794" s="1"/>
      <c r="C1794" s="1"/>
    </row>
    <row r="1795" spans="1:3" x14ac:dyDescent="0.25">
      <c r="A1795" s="1"/>
      <c r="C1795" s="1"/>
    </row>
    <row r="1796" spans="1:3" x14ac:dyDescent="0.25">
      <c r="A1796" s="1"/>
      <c r="C1796" s="1"/>
    </row>
    <row r="1797" spans="1:3" x14ac:dyDescent="0.25">
      <c r="A1797" s="1"/>
      <c r="C1797" s="1"/>
    </row>
    <row r="1798" spans="1:3" x14ac:dyDescent="0.25">
      <c r="A1798" s="1"/>
      <c r="C1798" s="1"/>
    </row>
    <row r="1799" spans="1:3" x14ac:dyDescent="0.25">
      <c r="A1799" s="1"/>
      <c r="C1799" s="1"/>
    </row>
    <row r="1800" spans="1:3" x14ac:dyDescent="0.25">
      <c r="A1800" s="1"/>
      <c r="C1800" s="1"/>
    </row>
    <row r="1801" spans="1:3" x14ac:dyDescent="0.25">
      <c r="A1801" s="1"/>
      <c r="C1801" s="1"/>
    </row>
    <row r="1802" spans="1:3" x14ac:dyDescent="0.25">
      <c r="A1802" s="1"/>
      <c r="C1802" s="1"/>
    </row>
    <row r="1803" spans="1:3" x14ac:dyDescent="0.25">
      <c r="A1803" s="1"/>
      <c r="C1803" s="1"/>
    </row>
    <row r="1804" spans="1:3" x14ac:dyDescent="0.25">
      <c r="A1804" s="1"/>
      <c r="C1804" s="1"/>
    </row>
    <row r="1805" spans="1:3" x14ac:dyDescent="0.25">
      <c r="A1805" s="1"/>
      <c r="C1805" s="1"/>
    </row>
    <row r="1806" spans="1:3" x14ac:dyDescent="0.25">
      <c r="A1806" s="1"/>
      <c r="C1806" s="1"/>
    </row>
    <row r="1807" spans="1:3" x14ac:dyDescent="0.25">
      <c r="A1807" s="1"/>
      <c r="C1807" s="1"/>
    </row>
    <row r="1808" spans="1:3" x14ac:dyDescent="0.25">
      <c r="A1808" s="1"/>
      <c r="C1808" s="1"/>
    </row>
    <row r="1809" spans="1:3" x14ac:dyDescent="0.25">
      <c r="A1809" s="1"/>
      <c r="C1809" s="1"/>
    </row>
    <row r="1810" spans="1:3" x14ac:dyDescent="0.25">
      <c r="A1810" s="1"/>
      <c r="C1810" s="1"/>
    </row>
    <row r="1811" spans="1:3" x14ac:dyDescent="0.25">
      <c r="A1811" s="1"/>
      <c r="C1811" s="1"/>
    </row>
    <row r="1812" spans="1:3" x14ac:dyDescent="0.25">
      <c r="A1812" s="1"/>
      <c r="C1812" s="1"/>
    </row>
    <row r="1813" spans="1:3" x14ac:dyDescent="0.25">
      <c r="A1813" s="1"/>
      <c r="C1813" s="1"/>
    </row>
    <row r="1814" spans="1:3" x14ac:dyDescent="0.25">
      <c r="A1814" s="1"/>
      <c r="C1814" s="1"/>
    </row>
    <row r="1815" spans="1:3" x14ac:dyDescent="0.25">
      <c r="A1815" s="1"/>
      <c r="C1815" s="1"/>
    </row>
    <row r="1816" spans="1:3" x14ac:dyDescent="0.25">
      <c r="A1816" s="1"/>
      <c r="C1816" s="1"/>
    </row>
    <row r="1817" spans="1:3" x14ac:dyDescent="0.25">
      <c r="A1817" s="1"/>
      <c r="C1817" s="1"/>
    </row>
    <row r="1818" spans="1:3" x14ac:dyDescent="0.25">
      <c r="A1818" s="1"/>
      <c r="C1818" s="1"/>
    </row>
    <row r="1819" spans="1:3" x14ac:dyDescent="0.25">
      <c r="A1819" s="1"/>
      <c r="C1819" s="1"/>
    </row>
    <row r="1820" spans="1:3" x14ac:dyDescent="0.25">
      <c r="A1820" s="1"/>
      <c r="C1820" s="1"/>
    </row>
    <row r="1821" spans="1:3" x14ac:dyDescent="0.25">
      <c r="A1821" s="1"/>
      <c r="C1821" s="1"/>
    </row>
    <row r="1822" spans="1:3" x14ac:dyDescent="0.25">
      <c r="A1822" s="1"/>
      <c r="C1822" s="1"/>
    </row>
    <row r="1823" spans="1:3" x14ac:dyDescent="0.25">
      <c r="A1823" s="1"/>
      <c r="C1823" s="1"/>
    </row>
    <row r="1824" spans="1:3" x14ac:dyDescent="0.25">
      <c r="A1824" s="1"/>
      <c r="C1824" s="1"/>
    </row>
    <row r="1825" spans="1:3" x14ac:dyDescent="0.25">
      <c r="A1825" s="1"/>
      <c r="C1825" s="1"/>
    </row>
    <row r="1826" spans="1:3" x14ac:dyDescent="0.25">
      <c r="A1826" s="1"/>
      <c r="C1826" s="1"/>
    </row>
    <row r="1827" spans="1:3" x14ac:dyDescent="0.25">
      <c r="A1827" s="1"/>
      <c r="C1827" s="1"/>
    </row>
    <row r="1828" spans="1:3" x14ac:dyDescent="0.25">
      <c r="A1828" s="1"/>
      <c r="C1828" s="1"/>
    </row>
    <row r="1829" spans="1:3" x14ac:dyDescent="0.25">
      <c r="A1829" s="1"/>
      <c r="C1829" s="1"/>
    </row>
    <row r="1830" spans="1:3" x14ac:dyDescent="0.25">
      <c r="A1830" s="1"/>
      <c r="C1830" s="1"/>
    </row>
    <row r="1831" spans="1:3" x14ac:dyDescent="0.25">
      <c r="A1831" s="1"/>
      <c r="C1831" s="1"/>
    </row>
    <row r="1832" spans="1:3" x14ac:dyDescent="0.25">
      <c r="A1832" s="1"/>
      <c r="C1832" s="1"/>
    </row>
    <row r="1833" spans="1:3" x14ac:dyDescent="0.25">
      <c r="A1833" s="1"/>
      <c r="C1833" s="1"/>
    </row>
    <row r="1834" spans="1:3" x14ac:dyDescent="0.25">
      <c r="A1834" s="1"/>
      <c r="C1834" s="1"/>
    </row>
    <row r="1835" spans="1:3" x14ac:dyDescent="0.25">
      <c r="A1835" s="1"/>
      <c r="C1835" s="1"/>
    </row>
    <row r="1836" spans="1:3" x14ac:dyDescent="0.25">
      <c r="A1836" s="1"/>
      <c r="C1836" s="1"/>
    </row>
    <row r="1837" spans="1:3" x14ac:dyDescent="0.25">
      <c r="A1837" s="1"/>
      <c r="C1837" s="1"/>
    </row>
    <row r="1838" spans="1:3" x14ac:dyDescent="0.25">
      <c r="A1838" s="1"/>
      <c r="C1838" s="1"/>
    </row>
    <row r="1839" spans="1:3" x14ac:dyDescent="0.25">
      <c r="A1839" s="1"/>
      <c r="C1839" s="1"/>
    </row>
    <row r="1840" spans="1:3" x14ac:dyDescent="0.25">
      <c r="A1840" s="1"/>
      <c r="C1840" s="1"/>
    </row>
    <row r="1841" spans="1:3" x14ac:dyDescent="0.25">
      <c r="A1841" s="1"/>
      <c r="C1841" s="1"/>
    </row>
    <row r="1842" spans="1:3" x14ac:dyDescent="0.25">
      <c r="A1842" s="1"/>
      <c r="C1842" s="1"/>
    </row>
    <row r="1843" spans="1:3" x14ac:dyDescent="0.25">
      <c r="A1843" s="1"/>
      <c r="C1843" s="1"/>
    </row>
    <row r="1844" spans="1:3" x14ac:dyDescent="0.25">
      <c r="A1844" s="1"/>
      <c r="C1844" s="1"/>
    </row>
    <row r="1845" spans="1:3" x14ac:dyDescent="0.25">
      <c r="A1845" s="1"/>
      <c r="C1845" s="1"/>
    </row>
    <row r="1846" spans="1:3" x14ac:dyDescent="0.25">
      <c r="A1846" s="1"/>
      <c r="C1846" s="1"/>
    </row>
    <row r="1847" spans="1:3" x14ac:dyDescent="0.25">
      <c r="A1847" s="1"/>
      <c r="C1847" s="1"/>
    </row>
    <row r="1848" spans="1:3" x14ac:dyDescent="0.25">
      <c r="A1848" s="1"/>
      <c r="C1848" s="1"/>
    </row>
    <row r="1849" spans="1:3" x14ac:dyDescent="0.25">
      <c r="A1849" s="1"/>
      <c r="C1849" s="1"/>
    </row>
    <row r="1850" spans="1:3" x14ac:dyDescent="0.25">
      <c r="A1850" s="1"/>
      <c r="C1850" s="1"/>
    </row>
    <row r="1851" spans="1:3" x14ac:dyDescent="0.25">
      <c r="A1851" s="1"/>
      <c r="C1851" s="1"/>
    </row>
    <row r="1852" spans="1:3" x14ac:dyDescent="0.25">
      <c r="A1852" s="1"/>
      <c r="C1852" s="1"/>
    </row>
    <row r="1853" spans="1:3" x14ac:dyDescent="0.25">
      <c r="A1853" s="1"/>
      <c r="C1853" s="1"/>
    </row>
    <row r="1854" spans="1:3" x14ac:dyDescent="0.25">
      <c r="A1854" s="1"/>
      <c r="C1854" s="1"/>
    </row>
    <row r="1855" spans="1:3" x14ac:dyDescent="0.25">
      <c r="A1855" s="1"/>
      <c r="C1855" s="1"/>
    </row>
    <row r="1856" spans="1:3" x14ac:dyDescent="0.25">
      <c r="A1856" s="1"/>
      <c r="C1856" s="1"/>
    </row>
    <row r="1857" spans="1:3" x14ac:dyDescent="0.25">
      <c r="A1857" s="1"/>
      <c r="C1857" s="1"/>
    </row>
    <row r="1858" spans="1:3" x14ac:dyDescent="0.25">
      <c r="A1858" s="1"/>
      <c r="C1858" s="1"/>
    </row>
    <row r="1859" spans="1:3" x14ac:dyDescent="0.25">
      <c r="A1859" s="1"/>
      <c r="C1859" s="1"/>
    </row>
    <row r="1860" spans="1:3" x14ac:dyDescent="0.25">
      <c r="A1860" s="1"/>
      <c r="C1860" s="1"/>
    </row>
    <row r="1861" spans="1:3" x14ac:dyDescent="0.25">
      <c r="A1861" s="1"/>
      <c r="C1861" s="1"/>
    </row>
    <row r="1862" spans="1:3" x14ac:dyDescent="0.25">
      <c r="A1862" s="1"/>
      <c r="C1862" s="1"/>
    </row>
    <row r="1863" spans="1:3" x14ac:dyDescent="0.25">
      <c r="A1863" s="1"/>
      <c r="C1863" s="1"/>
    </row>
    <row r="1864" spans="1:3" x14ac:dyDescent="0.25">
      <c r="A1864" s="1"/>
      <c r="C1864" s="1"/>
    </row>
    <row r="1865" spans="1:3" x14ac:dyDescent="0.25">
      <c r="A1865" s="1"/>
      <c r="C1865" s="1"/>
    </row>
    <row r="1866" spans="1:3" x14ac:dyDescent="0.25">
      <c r="A1866" s="1"/>
      <c r="C1866" s="1"/>
    </row>
    <row r="1867" spans="1:3" x14ac:dyDescent="0.25">
      <c r="A1867" s="1"/>
      <c r="C1867" s="1"/>
    </row>
    <row r="1868" spans="1:3" x14ac:dyDescent="0.25">
      <c r="A1868" s="1"/>
      <c r="C1868" s="1"/>
    </row>
    <row r="1869" spans="1:3" x14ac:dyDescent="0.25">
      <c r="A1869" s="1"/>
      <c r="C1869" s="1"/>
    </row>
    <row r="1870" spans="1:3" x14ac:dyDescent="0.25">
      <c r="A1870" s="1"/>
      <c r="C1870" s="1"/>
    </row>
    <row r="1871" spans="1:3" x14ac:dyDescent="0.25">
      <c r="A1871" s="1"/>
      <c r="C1871" s="1"/>
    </row>
    <row r="1872" spans="1:3" x14ac:dyDescent="0.25">
      <c r="A1872" s="1"/>
      <c r="C1872" s="1"/>
    </row>
    <row r="1873" spans="1:3" x14ac:dyDescent="0.25">
      <c r="A1873" s="1"/>
      <c r="C1873" s="1"/>
    </row>
    <row r="1874" spans="1:3" x14ac:dyDescent="0.25">
      <c r="A1874" s="1"/>
      <c r="C1874" s="1"/>
    </row>
    <row r="1875" spans="1:3" x14ac:dyDescent="0.25">
      <c r="A1875" s="1"/>
      <c r="C1875" s="1"/>
    </row>
    <row r="1876" spans="1:3" x14ac:dyDescent="0.25">
      <c r="A1876" s="1"/>
      <c r="C1876" s="1"/>
    </row>
    <row r="1877" spans="1:3" x14ac:dyDescent="0.25">
      <c r="A1877" s="1"/>
      <c r="C1877" s="1"/>
    </row>
    <row r="1878" spans="1:3" x14ac:dyDescent="0.25">
      <c r="A1878" s="1"/>
      <c r="C1878" s="1"/>
    </row>
    <row r="1879" spans="1:3" x14ac:dyDescent="0.25">
      <c r="A1879" s="1"/>
      <c r="C1879" s="1"/>
    </row>
    <row r="1880" spans="1:3" x14ac:dyDescent="0.25">
      <c r="A1880" s="1"/>
      <c r="C1880" s="1"/>
    </row>
    <row r="1881" spans="1:3" x14ac:dyDescent="0.25">
      <c r="A1881" s="1"/>
      <c r="C1881" s="1"/>
    </row>
    <row r="1882" spans="1:3" x14ac:dyDescent="0.25">
      <c r="A1882" s="1"/>
      <c r="C1882" s="1"/>
    </row>
    <row r="1883" spans="1:3" x14ac:dyDescent="0.25">
      <c r="A1883" s="1"/>
      <c r="C1883" s="1"/>
    </row>
    <row r="1884" spans="1:3" x14ac:dyDescent="0.25">
      <c r="A1884" s="1"/>
      <c r="C1884" s="1"/>
    </row>
    <row r="1885" spans="1:3" x14ac:dyDescent="0.25">
      <c r="A1885" s="1"/>
      <c r="C1885" s="1"/>
    </row>
    <row r="1886" spans="1:3" x14ac:dyDescent="0.25">
      <c r="A1886" s="1"/>
      <c r="C1886" s="1"/>
    </row>
    <row r="1887" spans="1:3" x14ac:dyDescent="0.25">
      <c r="A1887" s="1"/>
      <c r="C1887" s="1"/>
    </row>
    <row r="1888" spans="1:3" x14ac:dyDescent="0.25">
      <c r="A1888" s="1"/>
      <c r="C1888" s="1"/>
    </row>
    <row r="1889" spans="1:3" x14ac:dyDescent="0.25">
      <c r="A1889" s="1"/>
      <c r="C1889" s="1"/>
    </row>
    <row r="1890" spans="1:3" x14ac:dyDescent="0.25">
      <c r="A1890" s="1"/>
      <c r="C1890" s="1"/>
    </row>
    <row r="1891" spans="1:3" x14ac:dyDescent="0.25">
      <c r="A1891" s="1"/>
      <c r="C1891" s="1"/>
    </row>
    <row r="1892" spans="1:3" x14ac:dyDescent="0.25">
      <c r="A1892" s="1"/>
      <c r="C1892" s="1"/>
    </row>
    <row r="1893" spans="1:3" x14ac:dyDescent="0.25">
      <c r="A1893" s="1"/>
      <c r="C1893" s="1"/>
    </row>
    <row r="1894" spans="1:3" x14ac:dyDescent="0.25">
      <c r="A1894" s="1"/>
      <c r="C1894" s="1"/>
    </row>
    <row r="1895" spans="1:3" x14ac:dyDescent="0.25">
      <c r="A1895" s="1"/>
      <c r="C1895" s="1"/>
    </row>
    <row r="1896" spans="1:3" x14ac:dyDescent="0.25">
      <c r="A1896" s="1"/>
      <c r="C1896" s="1"/>
    </row>
    <row r="1897" spans="1:3" x14ac:dyDescent="0.25">
      <c r="A1897" s="1"/>
      <c r="C1897" s="1"/>
    </row>
    <row r="1898" spans="1:3" x14ac:dyDescent="0.25">
      <c r="A1898" s="1"/>
      <c r="C1898" s="1"/>
    </row>
    <row r="1899" spans="1:3" x14ac:dyDescent="0.25">
      <c r="A1899" s="1"/>
      <c r="C1899" s="1"/>
    </row>
    <row r="1900" spans="1:3" x14ac:dyDescent="0.25">
      <c r="A1900" s="1"/>
      <c r="C1900" s="1"/>
    </row>
    <row r="1901" spans="1:3" x14ac:dyDescent="0.25">
      <c r="A1901" s="1"/>
      <c r="C1901" s="1"/>
    </row>
    <row r="1902" spans="1:3" x14ac:dyDescent="0.25">
      <c r="A1902" s="1"/>
      <c r="C1902" s="1"/>
    </row>
    <row r="1903" spans="1:3" x14ac:dyDescent="0.25">
      <c r="A1903" s="1"/>
      <c r="C1903" s="1"/>
    </row>
    <row r="1904" spans="1:3" x14ac:dyDescent="0.25">
      <c r="A1904" s="1"/>
      <c r="C1904" s="1"/>
    </row>
    <row r="1905" spans="1:3" x14ac:dyDescent="0.25">
      <c r="A1905" s="1"/>
      <c r="C1905" s="1"/>
    </row>
    <row r="1906" spans="1:3" x14ac:dyDescent="0.25">
      <c r="A1906" s="1"/>
      <c r="C1906" s="1"/>
    </row>
    <row r="1907" spans="1:3" x14ac:dyDescent="0.25">
      <c r="A1907" s="1"/>
      <c r="C1907" s="1"/>
    </row>
    <row r="1908" spans="1:3" x14ac:dyDescent="0.25">
      <c r="A1908" s="1"/>
      <c r="C1908" s="1"/>
    </row>
    <row r="1909" spans="1:3" x14ac:dyDescent="0.25">
      <c r="A1909" s="1"/>
      <c r="C1909" s="1"/>
    </row>
    <row r="1910" spans="1:3" x14ac:dyDescent="0.25">
      <c r="A1910" s="1"/>
      <c r="C1910" s="1"/>
    </row>
    <row r="1911" spans="1:3" x14ac:dyDescent="0.25">
      <c r="A1911" s="1"/>
      <c r="C1911" s="1"/>
    </row>
    <row r="1912" spans="1:3" x14ac:dyDescent="0.25">
      <c r="A1912" s="1"/>
      <c r="C1912" s="1"/>
    </row>
    <row r="1913" spans="1:3" x14ac:dyDescent="0.25">
      <c r="A1913" s="1"/>
      <c r="C1913" s="1"/>
    </row>
    <row r="1914" spans="1:3" x14ac:dyDescent="0.25">
      <c r="A1914" s="1"/>
      <c r="C1914" s="1"/>
    </row>
    <row r="1915" spans="1:3" x14ac:dyDescent="0.25">
      <c r="A1915" s="1"/>
      <c r="C1915" s="1"/>
    </row>
    <row r="1916" spans="1:3" x14ac:dyDescent="0.25">
      <c r="A1916" s="1"/>
      <c r="C1916" s="1"/>
    </row>
    <row r="1917" spans="1:3" x14ac:dyDescent="0.25">
      <c r="A1917" s="1"/>
      <c r="C1917" s="1"/>
    </row>
    <row r="1918" spans="1:3" x14ac:dyDescent="0.25">
      <c r="A1918" s="1"/>
      <c r="C1918" s="1"/>
    </row>
    <row r="1919" spans="1:3" x14ac:dyDescent="0.25">
      <c r="A1919" s="1"/>
      <c r="C1919" s="1"/>
    </row>
    <row r="1920" spans="1:3" x14ac:dyDescent="0.25">
      <c r="A1920" s="1"/>
      <c r="C1920" s="1"/>
    </row>
    <row r="1921" spans="1:3" x14ac:dyDescent="0.25">
      <c r="A1921" s="1"/>
      <c r="C1921" s="1"/>
    </row>
    <row r="1922" spans="1:3" x14ac:dyDescent="0.25">
      <c r="A1922" s="1"/>
      <c r="C1922" s="1"/>
    </row>
    <row r="1923" spans="1:3" x14ac:dyDescent="0.25">
      <c r="A1923" s="1"/>
      <c r="C1923" s="1"/>
    </row>
    <row r="1924" spans="1:3" x14ac:dyDescent="0.25">
      <c r="A1924" s="1"/>
      <c r="C1924" s="1"/>
    </row>
    <row r="1925" spans="1:3" x14ac:dyDescent="0.25">
      <c r="A1925" s="1"/>
      <c r="C1925" s="1"/>
    </row>
    <row r="1926" spans="1:3" x14ac:dyDescent="0.25">
      <c r="A1926" s="1"/>
      <c r="C1926" s="1"/>
    </row>
    <row r="1927" spans="1:3" x14ac:dyDescent="0.25">
      <c r="A1927" s="1"/>
      <c r="C1927" s="1"/>
    </row>
    <row r="1928" spans="1:3" x14ac:dyDescent="0.25">
      <c r="A1928" s="1"/>
      <c r="C1928" s="1"/>
    </row>
    <row r="1929" spans="1:3" x14ac:dyDescent="0.25">
      <c r="A1929" s="1"/>
      <c r="C1929" s="1"/>
    </row>
    <row r="1930" spans="1:3" x14ac:dyDescent="0.25">
      <c r="A1930" s="1"/>
      <c r="C1930" s="1"/>
    </row>
    <row r="1931" spans="1:3" x14ac:dyDescent="0.25">
      <c r="A1931" s="1"/>
      <c r="C1931" s="1"/>
    </row>
    <row r="1932" spans="1:3" x14ac:dyDescent="0.25">
      <c r="A1932" s="1"/>
      <c r="C1932" s="1"/>
    </row>
    <row r="1933" spans="1:3" x14ac:dyDescent="0.25">
      <c r="A1933" s="1"/>
      <c r="C1933" s="1"/>
    </row>
    <row r="1934" spans="1:3" x14ac:dyDescent="0.25">
      <c r="A1934" s="1"/>
      <c r="C1934" s="1"/>
    </row>
    <row r="1935" spans="1:3" x14ac:dyDescent="0.25">
      <c r="A1935" s="1"/>
      <c r="C1935" s="1"/>
    </row>
    <row r="1936" spans="1:3" x14ac:dyDescent="0.25">
      <c r="A1936" s="1"/>
      <c r="C1936" s="1"/>
    </row>
    <row r="1937" spans="1:3" x14ac:dyDescent="0.25">
      <c r="A1937" s="1"/>
      <c r="C1937" s="1"/>
    </row>
    <row r="1938" spans="1:3" x14ac:dyDescent="0.25">
      <c r="A1938" s="1"/>
      <c r="C1938" s="1"/>
    </row>
    <row r="1939" spans="1:3" x14ac:dyDescent="0.25">
      <c r="A1939" s="1"/>
      <c r="C1939" s="1"/>
    </row>
    <row r="1940" spans="1:3" x14ac:dyDescent="0.25">
      <c r="A1940" s="1"/>
      <c r="C1940" s="1"/>
    </row>
    <row r="1941" spans="1:3" x14ac:dyDescent="0.25">
      <c r="A1941" s="1"/>
      <c r="C1941" s="1"/>
    </row>
    <row r="1942" spans="1:3" x14ac:dyDescent="0.25">
      <c r="A1942" s="1"/>
      <c r="C1942" s="1"/>
    </row>
    <row r="1943" spans="1:3" x14ac:dyDescent="0.25">
      <c r="A1943" s="1"/>
      <c r="C1943" s="1"/>
    </row>
    <row r="1944" spans="1:3" x14ac:dyDescent="0.25">
      <c r="A1944" s="1"/>
      <c r="C1944" s="1"/>
    </row>
    <row r="1945" spans="1:3" x14ac:dyDescent="0.25">
      <c r="A1945" s="1"/>
      <c r="C1945" s="1"/>
    </row>
    <row r="1946" spans="1:3" x14ac:dyDescent="0.25">
      <c r="A1946" s="1"/>
      <c r="C1946" s="1"/>
    </row>
    <row r="1947" spans="1:3" x14ac:dyDescent="0.25">
      <c r="A1947" s="1"/>
      <c r="C1947" s="1"/>
    </row>
    <row r="1948" spans="1:3" x14ac:dyDescent="0.25">
      <c r="A1948" s="1"/>
      <c r="C1948" s="1"/>
    </row>
    <row r="1949" spans="1:3" x14ac:dyDescent="0.25">
      <c r="A1949" s="1"/>
      <c r="C1949" s="1"/>
    </row>
    <row r="1950" spans="1:3" x14ac:dyDescent="0.25">
      <c r="A1950" s="1"/>
      <c r="C1950" s="1"/>
    </row>
    <row r="1951" spans="1:3" x14ac:dyDescent="0.25">
      <c r="A1951" s="1"/>
      <c r="C1951" s="1"/>
    </row>
    <row r="1952" spans="1:3" x14ac:dyDescent="0.25">
      <c r="A1952" s="1"/>
      <c r="C1952" s="1"/>
    </row>
    <row r="1953" spans="1:3" x14ac:dyDescent="0.25">
      <c r="A1953" s="1"/>
      <c r="C1953" s="1"/>
    </row>
    <row r="1954" spans="1:3" x14ac:dyDescent="0.25">
      <c r="A1954" s="1"/>
      <c r="C1954" s="1"/>
    </row>
    <row r="1955" spans="1:3" x14ac:dyDescent="0.25">
      <c r="A1955" s="1"/>
      <c r="C1955" s="1"/>
    </row>
    <row r="1956" spans="1:3" x14ac:dyDescent="0.25">
      <c r="A1956" s="1"/>
      <c r="C1956" s="1"/>
    </row>
    <row r="1957" spans="1:3" x14ac:dyDescent="0.25">
      <c r="A1957" s="1"/>
      <c r="C1957" s="1"/>
    </row>
    <row r="1958" spans="1:3" x14ac:dyDescent="0.25">
      <c r="A1958" s="1"/>
      <c r="C1958" s="1"/>
    </row>
    <row r="1959" spans="1:3" x14ac:dyDescent="0.25">
      <c r="A1959" s="1"/>
      <c r="C1959" s="1"/>
    </row>
    <row r="1960" spans="1:3" x14ac:dyDescent="0.25">
      <c r="A1960" s="1"/>
      <c r="C1960" s="1"/>
    </row>
    <row r="1961" spans="1:3" x14ac:dyDescent="0.25">
      <c r="A1961" s="1"/>
      <c r="C1961" s="1"/>
    </row>
    <row r="1962" spans="1:3" x14ac:dyDescent="0.25">
      <c r="A1962" s="1"/>
      <c r="C1962" s="1"/>
    </row>
    <row r="1963" spans="1:3" x14ac:dyDescent="0.25">
      <c r="A1963" s="1"/>
      <c r="C1963" s="1"/>
    </row>
    <row r="1964" spans="1:3" x14ac:dyDescent="0.25">
      <c r="A1964" s="1"/>
      <c r="C1964" s="1"/>
    </row>
    <row r="1965" spans="1:3" x14ac:dyDescent="0.25">
      <c r="A1965" s="1"/>
      <c r="C1965" s="1"/>
    </row>
    <row r="1966" spans="1:3" x14ac:dyDescent="0.25">
      <c r="A1966" s="1"/>
      <c r="C1966" s="1"/>
    </row>
    <row r="1967" spans="1:3" x14ac:dyDescent="0.25">
      <c r="A1967" s="1"/>
      <c r="C1967" s="1"/>
    </row>
    <row r="1968" spans="1:3" x14ac:dyDescent="0.25">
      <c r="A1968" s="1"/>
      <c r="C1968" s="1"/>
    </row>
    <row r="1969" spans="3:4" x14ac:dyDescent="0.25">
      <c r="C1969" s="1">
        <v>42052.850694444445</v>
      </c>
      <c r="D1969">
        <v>8844.5</v>
      </c>
    </row>
    <row r="1970" spans="3:4" x14ac:dyDescent="0.25">
      <c r="C1970" s="1">
        <v>42052.854166666664</v>
      </c>
      <c r="D1970">
        <v>8845</v>
      </c>
    </row>
    <row r="1971" spans="3:4" x14ac:dyDescent="0.25">
      <c r="C1971" s="1">
        <v>42052.857638888891</v>
      </c>
      <c r="D1971">
        <v>8847</v>
      </c>
    </row>
    <row r="1972" spans="3:4" x14ac:dyDescent="0.25">
      <c r="C1972" s="1">
        <v>42052.868055555555</v>
      </c>
      <c r="D1972">
        <v>8847</v>
      </c>
    </row>
    <row r="1973" spans="3:4" x14ac:dyDescent="0.25">
      <c r="C1973" s="1">
        <v>42052.871527777781</v>
      </c>
      <c r="D1973">
        <v>8850</v>
      </c>
    </row>
    <row r="1974" spans="3:4" x14ac:dyDescent="0.25">
      <c r="C1974" s="1">
        <v>42052.875</v>
      </c>
      <c r="D1974">
        <v>8847</v>
      </c>
    </row>
    <row r="1975" spans="3:4" x14ac:dyDescent="0.25">
      <c r="C1975" s="1">
        <v>42052.878472222219</v>
      </c>
      <c r="D1975">
        <v>8844.5</v>
      </c>
    </row>
    <row r="1976" spans="3:4" x14ac:dyDescent="0.25">
      <c r="C1976" s="1">
        <v>42052.881944444445</v>
      </c>
      <c r="D1976">
        <v>8844.5</v>
      </c>
    </row>
    <row r="1977" spans="3:4" x14ac:dyDescent="0.25">
      <c r="C1977" s="1">
        <v>42052.885416666664</v>
      </c>
      <c r="D1977">
        <v>8844.5</v>
      </c>
    </row>
    <row r="1978" spans="3:4" x14ac:dyDescent="0.25">
      <c r="C1978" s="1">
        <v>42052.888888888891</v>
      </c>
      <c r="D1978">
        <v>8841</v>
      </c>
    </row>
    <row r="1979" spans="3:4" x14ac:dyDescent="0.25">
      <c r="C1979" s="1">
        <v>42052.899305555555</v>
      </c>
      <c r="D1979">
        <v>8841.5</v>
      </c>
    </row>
    <row r="1980" spans="3:4" x14ac:dyDescent="0.25">
      <c r="C1980" s="1">
        <v>42052.902777777781</v>
      </c>
      <c r="D1980">
        <v>8840</v>
      </c>
    </row>
    <row r="1981" spans="3:4" x14ac:dyDescent="0.25">
      <c r="C1981" s="1">
        <v>42052.90625</v>
      </c>
      <c r="D1981">
        <v>8838</v>
      </c>
    </row>
    <row r="1982" spans="3:4" x14ac:dyDescent="0.25">
      <c r="C1982" s="1">
        <v>42052.909722222219</v>
      </c>
      <c r="D1982">
        <v>8839.5</v>
      </c>
    </row>
    <row r="1983" spans="3:4" x14ac:dyDescent="0.25">
      <c r="C1983" s="1">
        <v>42052.916666666664</v>
      </c>
      <c r="D1983">
        <v>8846.5</v>
      </c>
    </row>
    <row r="1984" spans="3:4" x14ac:dyDescent="0.25">
      <c r="C1984" s="1">
        <v>42052.927083333336</v>
      </c>
      <c r="D1984">
        <v>8836.5</v>
      </c>
    </row>
    <row r="1985" spans="3:4" x14ac:dyDescent="0.25">
      <c r="C1985" s="1">
        <v>42052.930555555555</v>
      </c>
      <c r="D1985">
        <v>8837</v>
      </c>
    </row>
    <row r="1986" spans="3:4" x14ac:dyDescent="0.25">
      <c r="C1986" s="1">
        <v>42052.934027777781</v>
      </c>
      <c r="D1986">
        <v>8839.5</v>
      </c>
    </row>
    <row r="1987" spans="3:4" x14ac:dyDescent="0.25">
      <c r="C1987" s="1">
        <v>42052.9375</v>
      </c>
      <c r="D1987">
        <v>8842</v>
      </c>
    </row>
    <row r="1988" spans="3:4" x14ac:dyDescent="0.25">
      <c r="C1988" s="1">
        <v>42052.940972222219</v>
      </c>
      <c r="D1988">
        <v>8838.5</v>
      </c>
    </row>
    <row r="1989" spans="3:4" x14ac:dyDescent="0.25">
      <c r="C1989" s="1">
        <v>42052.944444444445</v>
      </c>
      <c r="D1989">
        <v>8840</v>
      </c>
    </row>
    <row r="1990" spans="3:4" x14ac:dyDescent="0.25">
      <c r="C1990" s="1">
        <v>42052.947916666664</v>
      </c>
      <c r="D1990">
        <v>8830</v>
      </c>
    </row>
    <row r="1991" spans="3:4" x14ac:dyDescent="0.25">
      <c r="C1991" s="1">
        <v>42052.951388888891</v>
      </c>
      <c r="D1991">
        <v>8829</v>
      </c>
    </row>
    <row r="1992" spans="3:4" x14ac:dyDescent="0.25">
      <c r="C1992" s="1">
        <v>42052.954861111109</v>
      </c>
      <c r="D1992">
        <v>8831</v>
      </c>
    </row>
    <row r="1993" spans="3:4" x14ac:dyDescent="0.25">
      <c r="C1993" s="1">
        <v>42052.958333333336</v>
      </c>
      <c r="D1993">
        <v>8835.5</v>
      </c>
    </row>
    <row r="1994" spans="3:4" x14ac:dyDescent="0.25">
      <c r="C1994" s="1">
        <v>42052.961805555555</v>
      </c>
      <c r="D1994">
        <v>8834</v>
      </c>
    </row>
    <row r="1995" spans="3:4" x14ac:dyDescent="0.25">
      <c r="C1995" s="1">
        <v>42052.965277777781</v>
      </c>
      <c r="D1995">
        <v>8830</v>
      </c>
    </row>
    <row r="1996" spans="3:4" x14ac:dyDescent="0.25">
      <c r="C1996" s="1">
        <v>42052.96875</v>
      </c>
      <c r="D1996">
        <v>8830</v>
      </c>
    </row>
    <row r="1997" spans="3:4" x14ac:dyDescent="0.25">
      <c r="C1997" s="1">
        <v>42052.972222222219</v>
      </c>
      <c r="D1997">
        <v>8819.5</v>
      </c>
    </row>
    <row r="1998" spans="3:4" x14ac:dyDescent="0.25">
      <c r="C1998" s="1">
        <v>42052.975694444445</v>
      </c>
      <c r="D1998">
        <v>8821.5</v>
      </c>
    </row>
    <row r="1999" spans="3:4" x14ac:dyDescent="0.25">
      <c r="C1999" s="1">
        <v>42052.979166666664</v>
      </c>
      <c r="D1999">
        <v>8827</v>
      </c>
    </row>
    <row r="2000" spans="3:4" x14ac:dyDescent="0.25">
      <c r="C2000" s="1">
        <v>42052.982638888891</v>
      </c>
      <c r="D2000">
        <v>8827.5</v>
      </c>
    </row>
    <row r="2001" spans="3:4" x14ac:dyDescent="0.25">
      <c r="C2001" s="1">
        <v>42052.986111111109</v>
      </c>
      <c r="D2001">
        <v>8826.5</v>
      </c>
    </row>
    <row r="2002" spans="3:4" x14ac:dyDescent="0.25">
      <c r="C2002" s="1">
        <v>42052.989583333336</v>
      </c>
      <c r="D2002">
        <v>8829.5</v>
      </c>
    </row>
    <row r="2003" spans="3:4" x14ac:dyDescent="0.25">
      <c r="C2003" s="1">
        <v>42052.993055555555</v>
      </c>
      <c r="D2003">
        <v>8828.5</v>
      </c>
    </row>
    <row r="2004" spans="3:4" x14ac:dyDescent="0.25">
      <c r="C2004" s="1">
        <v>42052.996527777781</v>
      </c>
      <c r="D2004">
        <v>8828</v>
      </c>
    </row>
    <row r="2005" spans="3:4" x14ac:dyDescent="0.25">
      <c r="C2005" s="2">
        <v>42053</v>
      </c>
      <c r="D2005">
        <v>8830.5</v>
      </c>
    </row>
    <row r="2006" spans="3:4" x14ac:dyDescent="0.25">
      <c r="C2006" s="1">
        <v>42053.003472222219</v>
      </c>
      <c r="D2006">
        <v>8828.5</v>
      </c>
    </row>
    <row r="2007" spans="3:4" x14ac:dyDescent="0.25">
      <c r="C2007" s="1">
        <v>42053.006944444445</v>
      </c>
      <c r="D2007">
        <v>8833.5</v>
      </c>
    </row>
    <row r="2008" spans="3:4" x14ac:dyDescent="0.25">
      <c r="C2008" s="1">
        <v>42053.010416666664</v>
      </c>
      <c r="D2008">
        <v>8833</v>
      </c>
    </row>
    <row r="2009" spans="3:4" x14ac:dyDescent="0.25">
      <c r="C2009" s="1">
        <v>42053.013888888891</v>
      </c>
      <c r="D2009">
        <v>8836</v>
      </c>
    </row>
    <row r="2010" spans="3:4" x14ac:dyDescent="0.25">
      <c r="C2010" s="1">
        <v>42053.017361111109</v>
      </c>
      <c r="D2010">
        <v>8835</v>
      </c>
    </row>
    <row r="2011" spans="3:4" x14ac:dyDescent="0.25">
      <c r="C2011" s="1">
        <v>42053.020833333336</v>
      </c>
      <c r="D2011">
        <v>8839</v>
      </c>
    </row>
    <row r="2012" spans="3:4" x14ac:dyDescent="0.25">
      <c r="C2012" s="1">
        <v>42053.024305555555</v>
      </c>
      <c r="D2012">
        <v>8838</v>
      </c>
    </row>
    <row r="2013" spans="3:4" x14ac:dyDescent="0.25">
      <c r="C2013" s="1">
        <v>42053.027777777781</v>
      </c>
      <c r="D2013">
        <v>8841.5</v>
      </c>
    </row>
    <row r="2014" spans="3:4" x14ac:dyDescent="0.25">
      <c r="C2014" s="1">
        <v>42053.03125</v>
      </c>
      <c r="D2014">
        <v>8843</v>
      </c>
    </row>
    <row r="2015" spans="3:4" x14ac:dyDescent="0.25">
      <c r="C2015" s="1">
        <v>42053.034722222219</v>
      </c>
      <c r="D2015">
        <v>8842.5</v>
      </c>
    </row>
    <row r="2016" spans="3:4" x14ac:dyDescent="0.25">
      <c r="C2016" s="1">
        <v>42053.038194444445</v>
      </c>
      <c r="D2016">
        <v>8844.5</v>
      </c>
    </row>
    <row r="2017" spans="3:4" x14ac:dyDescent="0.25">
      <c r="C2017" s="1">
        <v>42053.041666666664</v>
      </c>
      <c r="D2017">
        <v>8844</v>
      </c>
    </row>
    <row r="2018" spans="3:4" x14ac:dyDescent="0.25">
      <c r="C2018" s="1">
        <v>42053.045138888891</v>
      </c>
      <c r="D2018">
        <v>8844</v>
      </c>
    </row>
    <row r="2019" spans="3:4" x14ac:dyDescent="0.25">
      <c r="C2019" s="1">
        <v>42053.048611111109</v>
      </c>
      <c r="D2019">
        <v>8844</v>
      </c>
    </row>
    <row r="2020" spans="3:4" x14ac:dyDescent="0.25">
      <c r="C2020" s="1">
        <v>42053.052083333336</v>
      </c>
      <c r="D2020">
        <v>8845</v>
      </c>
    </row>
    <row r="2021" spans="3:4" x14ac:dyDescent="0.25">
      <c r="C2021" s="1">
        <v>42053.055555555555</v>
      </c>
      <c r="D2021">
        <v>8844</v>
      </c>
    </row>
    <row r="2022" spans="3:4" x14ac:dyDescent="0.25">
      <c r="C2022" s="1">
        <v>42053.059027777781</v>
      </c>
      <c r="D2022">
        <v>8846</v>
      </c>
    </row>
    <row r="2023" spans="3:4" x14ac:dyDescent="0.25">
      <c r="C2023" s="1">
        <v>42053.0625</v>
      </c>
      <c r="D2023">
        <v>8845.5</v>
      </c>
    </row>
    <row r="2024" spans="3:4" x14ac:dyDescent="0.25">
      <c r="C2024" s="1">
        <v>42053.065972222219</v>
      </c>
      <c r="D2024">
        <v>8846</v>
      </c>
    </row>
    <row r="2025" spans="3:4" x14ac:dyDescent="0.25">
      <c r="C2025" s="1">
        <v>42053.069444444445</v>
      </c>
      <c r="D2025">
        <v>8848</v>
      </c>
    </row>
    <row r="2026" spans="3:4" x14ac:dyDescent="0.25">
      <c r="C2026" s="1">
        <v>42053.072916666664</v>
      </c>
      <c r="D2026">
        <v>8848</v>
      </c>
    </row>
    <row r="2027" spans="3:4" x14ac:dyDescent="0.25">
      <c r="C2027" s="1">
        <v>42053.076388888891</v>
      </c>
      <c r="D2027">
        <v>8842</v>
      </c>
    </row>
    <row r="2028" spans="3:4" x14ac:dyDescent="0.25">
      <c r="C2028" s="1">
        <v>42053.079861111109</v>
      </c>
      <c r="D2028">
        <v>8842.5</v>
      </c>
    </row>
    <row r="2029" spans="3:4" x14ac:dyDescent="0.25">
      <c r="C2029" s="1">
        <v>42053.375</v>
      </c>
      <c r="D2029">
        <v>8855</v>
      </c>
    </row>
    <row r="2030" spans="3:4" x14ac:dyDescent="0.25">
      <c r="C2030" s="1">
        <v>42053.378472222219</v>
      </c>
      <c r="D2030">
        <v>8849.5</v>
      </c>
    </row>
    <row r="2031" spans="3:4" x14ac:dyDescent="0.25">
      <c r="C2031" s="1">
        <v>42053.381944444445</v>
      </c>
      <c r="D2031">
        <v>8844.5</v>
      </c>
    </row>
    <row r="2032" spans="3:4" x14ac:dyDescent="0.25">
      <c r="C2032" s="1">
        <v>42053.385416666664</v>
      </c>
      <c r="D2032">
        <v>8845</v>
      </c>
    </row>
    <row r="2033" spans="3:4" x14ac:dyDescent="0.25">
      <c r="C2033" s="1">
        <v>42053.388888888891</v>
      </c>
      <c r="D2033">
        <v>8845.5</v>
      </c>
    </row>
    <row r="2034" spans="3:4" x14ac:dyDescent="0.25">
      <c r="C2034" s="1">
        <v>42053.392361111109</v>
      </c>
      <c r="D2034">
        <v>8848</v>
      </c>
    </row>
    <row r="2035" spans="3:4" x14ac:dyDescent="0.25">
      <c r="C2035" s="1">
        <v>42053.395833333336</v>
      </c>
      <c r="D2035">
        <v>8848</v>
      </c>
    </row>
    <row r="2036" spans="3:4" x14ac:dyDescent="0.25">
      <c r="C2036" s="1">
        <v>42053.399305555555</v>
      </c>
      <c r="D2036">
        <v>8844.5</v>
      </c>
    </row>
    <row r="2037" spans="3:4" x14ac:dyDescent="0.25">
      <c r="C2037" s="1">
        <v>42053.402777777781</v>
      </c>
      <c r="D2037">
        <v>8844.5</v>
      </c>
    </row>
    <row r="2038" spans="3:4" x14ac:dyDescent="0.25">
      <c r="C2038" s="1">
        <v>42053.40625</v>
      </c>
      <c r="D2038">
        <v>8846</v>
      </c>
    </row>
    <row r="2039" spans="3:4" x14ac:dyDescent="0.25">
      <c r="C2039" s="1">
        <v>42053.409722222219</v>
      </c>
      <c r="D2039">
        <v>8846</v>
      </c>
    </row>
    <row r="2040" spans="3:4" x14ac:dyDescent="0.25">
      <c r="C2040" s="1">
        <v>42053.413194444445</v>
      </c>
      <c r="D2040">
        <v>8851.5</v>
      </c>
    </row>
    <row r="2041" spans="3:4" x14ac:dyDescent="0.25">
      <c r="C2041" s="1">
        <v>42053.416666666664</v>
      </c>
      <c r="D2041">
        <v>8854</v>
      </c>
    </row>
    <row r="2042" spans="3:4" x14ac:dyDescent="0.25">
      <c r="C2042" s="1">
        <v>42053.420138888891</v>
      </c>
      <c r="D2042">
        <v>8856</v>
      </c>
    </row>
    <row r="2043" spans="3:4" x14ac:dyDescent="0.25">
      <c r="C2043" s="1">
        <v>42053.423611111109</v>
      </c>
      <c r="D2043">
        <v>8852</v>
      </c>
    </row>
    <row r="2044" spans="3:4" x14ac:dyDescent="0.25">
      <c r="C2044" s="1">
        <v>42053.427083333336</v>
      </c>
      <c r="D2044">
        <v>8854</v>
      </c>
    </row>
    <row r="2045" spans="3:4" x14ac:dyDescent="0.25">
      <c r="C2045" s="1">
        <v>42053.430555555555</v>
      </c>
      <c r="D2045">
        <v>8855.5</v>
      </c>
    </row>
    <row r="2046" spans="3:4" x14ac:dyDescent="0.25">
      <c r="C2046" s="1">
        <v>42053.434027777781</v>
      </c>
      <c r="D2046">
        <v>8854.5</v>
      </c>
    </row>
    <row r="2047" spans="3:4" x14ac:dyDescent="0.25">
      <c r="C2047" s="1">
        <v>42053.4375</v>
      </c>
      <c r="D2047">
        <v>8854.5</v>
      </c>
    </row>
    <row r="2048" spans="3:4" x14ac:dyDescent="0.25">
      <c r="C2048" s="1">
        <v>42053.440972222219</v>
      </c>
      <c r="D2048">
        <v>8854.5</v>
      </c>
    </row>
    <row r="2049" spans="3:4" x14ac:dyDescent="0.25">
      <c r="C2049" s="1">
        <v>42053.444444444445</v>
      </c>
      <c r="D2049">
        <v>8854</v>
      </c>
    </row>
    <row r="2050" spans="3:4" x14ac:dyDescent="0.25">
      <c r="C2050" s="1">
        <v>42053.447916666664</v>
      </c>
      <c r="D2050">
        <v>8850.5</v>
      </c>
    </row>
    <row r="2051" spans="3:4" x14ac:dyDescent="0.25">
      <c r="C2051" s="1">
        <v>42053.451388888891</v>
      </c>
      <c r="D2051">
        <v>8845</v>
      </c>
    </row>
    <row r="2052" spans="3:4" x14ac:dyDescent="0.25">
      <c r="C2052" s="1">
        <v>42053.454861111109</v>
      </c>
      <c r="D2052">
        <v>8855</v>
      </c>
    </row>
    <row r="2053" spans="3:4" x14ac:dyDescent="0.25">
      <c r="C2053" s="1">
        <v>42053.458333333336</v>
      </c>
      <c r="D2053">
        <v>8853</v>
      </c>
    </row>
    <row r="2054" spans="3:4" x14ac:dyDescent="0.25">
      <c r="C2054" s="1">
        <v>42053.461805555555</v>
      </c>
      <c r="D2054">
        <v>8853</v>
      </c>
    </row>
    <row r="2055" spans="3:4" x14ac:dyDescent="0.25">
      <c r="C2055" s="1">
        <v>42053.465277777781</v>
      </c>
      <c r="D2055">
        <v>8854</v>
      </c>
    </row>
    <row r="2056" spans="3:4" x14ac:dyDescent="0.25">
      <c r="C2056" s="1">
        <v>42053.46875</v>
      </c>
      <c r="D2056">
        <v>8854.5</v>
      </c>
    </row>
    <row r="2057" spans="3:4" x14ac:dyDescent="0.25">
      <c r="C2057" s="1">
        <v>42053.472222222219</v>
      </c>
      <c r="D2057">
        <v>8852.5</v>
      </c>
    </row>
    <row r="2058" spans="3:4" x14ac:dyDescent="0.25">
      <c r="C2058" s="1">
        <v>42053.475694444445</v>
      </c>
      <c r="D2058">
        <v>8854</v>
      </c>
    </row>
    <row r="2059" spans="3:4" x14ac:dyDescent="0.25">
      <c r="C2059" s="1">
        <v>42053.479166666664</v>
      </c>
      <c r="D2059">
        <v>8849.5</v>
      </c>
    </row>
    <row r="2060" spans="3:4" x14ac:dyDescent="0.25">
      <c r="C2060" s="1">
        <v>42053.482638888891</v>
      </c>
      <c r="D2060">
        <v>8838</v>
      </c>
    </row>
    <row r="2061" spans="3:4" x14ac:dyDescent="0.25">
      <c r="C2061" s="1">
        <v>42053.486111111109</v>
      </c>
      <c r="D2061">
        <v>8837.5</v>
      </c>
    </row>
    <row r="2062" spans="3:4" x14ac:dyDescent="0.25">
      <c r="C2062" s="1">
        <v>42053.489583333336</v>
      </c>
      <c r="D2062">
        <v>8853</v>
      </c>
    </row>
    <row r="2063" spans="3:4" x14ac:dyDescent="0.25">
      <c r="C2063" s="1">
        <v>42053.493055555555</v>
      </c>
      <c r="D2063">
        <v>8854</v>
      </c>
    </row>
    <row r="2064" spans="3:4" x14ac:dyDescent="0.25">
      <c r="C2064" s="1">
        <v>42053.496527777781</v>
      </c>
      <c r="D2064">
        <v>8850</v>
      </c>
    </row>
    <row r="2065" spans="3:4" x14ac:dyDescent="0.25">
      <c r="C2065" s="1">
        <v>42053.5</v>
      </c>
      <c r="D2065">
        <v>8854.5</v>
      </c>
    </row>
    <row r="2066" spans="3:4" x14ac:dyDescent="0.25">
      <c r="C2066" s="1">
        <v>42053.503472222219</v>
      </c>
      <c r="D2066">
        <v>8857.5</v>
      </c>
    </row>
    <row r="2067" spans="3:4" x14ac:dyDescent="0.25">
      <c r="C2067" s="1">
        <v>42053.506944444445</v>
      </c>
      <c r="D2067">
        <v>8854.5</v>
      </c>
    </row>
    <row r="2068" spans="3:4" x14ac:dyDescent="0.25">
      <c r="C2068" s="1">
        <v>42053.510416666664</v>
      </c>
      <c r="D2068">
        <v>8855.5</v>
      </c>
    </row>
    <row r="2069" spans="3:4" x14ac:dyDescent="0.25">
      <c r="C2069" s="1">
        <v>42053.513888888891</v>
      </c>
      <c r="D2069">
        <v>8868.5</v>
      </c>
    </row>
    <row r="2070" spans="3:4" x14ac:dyDescent="0.25">
      <c r="C2070" s="1">
        <v>42053.517361111109</v>
      </c>
      <c r="D2070">
        <v>8870.5</v>
      </c>
    </row>
    <row r="2071" spans="3:4" x14ac:dyDescent="0.25">
      <c r="C2071" s="1">
        <v>42053.520833333336</v>
      </c>
      <c r="D2071">
        <v>8878</v>
      </c>
    </row>
    <row r="2072" spans="3:4" x14ac:dyDescent="0.25">
      <c r="C2072" s="1">
        <v>42053.524305555555</v>
      </c>
      <c r="D2072">
        <v>8880</v>
      </c>
    </row>
    <row r="2073" spans="3:4" x14ac:dyDescent="0.25">
      <c r="C2073" s="1">
        <v>42053.527777777781</v>
      </c>
      <c r="D2073">
        <v>8880.5</v>
      </c>
    </row>
    <row r="2074" spans="3:4" x14ac:dyDescent="0.25">
      <c r="C2074" s="1">
        <v>42053.53125</v>
      </c>
      <c r="D2074">
        <v>8880</v>
      </c>
    </row>
    <row r="2075" spans="3:4" x14ac:dyDescent="0.25">
      <c r="C2075" s="1">
        <v>42053.534722222219</v>
      </c>
      <c r="D2075">
        <v>8877.5</v>
      </c>
    </row>
    <row r="2076" spans="3:4" x14ac:dyDescent="0.25">
      <c r="C2076" s="1">
        <v>42053.538194444445</v>
      </c>
      <c r="D2076">
        <v>8880</v>
      </c>
    </row>
    <row r="2077" spans="3:4" x14ac:dyDescent="0.25">
      <c r="C2077" s="1">
        <v>42053.541666666664</v>
      </c>
      <c r="D2077">
        <v>8879.5</v>
      </c>
    </row>
    <row r="2078" spans="3:4" x14ac:dyDescent="0.25">
      <c r="C2078" s="1">
        <v>42053.545138888891</v>
      </c>
      <c r="D2078">
        <v>8886</v>
      </c>
    </row>
    <row r="2079" spans="3:4" x14ac:dyDescent="0.25">
      <c r="C2079" s="1">
        <v>42053.548611111109</v>
      </c>
      <c r="D2079">
        <v>8879</v>
      </c>
    </row>
    <row r="2080" spans="3:4" x14ac:dyDescent="0.25">
      <c r="C2080" s="1">
        <v>42053.552083333336</v>
      </c>
      <c r="D2080">
        <v>8883</v>
      </c>
    </row>
    <row r="2081" spans="3:4" x14ac:dyDescent="0.25">
      <c r="C2081" s="1">
        <v>42053.555555555555</v>
      </c>
      <c r="D2081">
        <v>8884</v>
      </c>
    </row>
    <row r="2082" spans="3:4" x14ac:dyDescent="0.25">
      <c r="C2082" s="1">
        <v>42053.559027777781</v>
      </c>
      <c r="D2082">
        <v>8878.5</v>
      </c>
    </row>
    <row r="2083" spans="3:4" x14ac:dyDescent="0.25">
      <c r="C2083" s="1">
        <v>42053.5625</v>
      </c>
      <c r="D2083">
        <v>8879</v>
      </c>
    </row>
    <row r="2084" spans="3:4" x14ac:dyDescent="0.25">
      <c r="C2084" s="1">
        <v>42053.565972222219</v>
      </c>
      <c r="D2084">
        <v>8876.5</v>
      </c>
    </row>
    <row r="2085" spans="3:4" x14ac:dyDescent="0.25">
      <c r="C2085" s="1">
        <v>42053.569444444445</v>
      </c>
      <c r="D2085">
        <v>8879.5</v>
      </c>
    </row>
    <row r="2086" spans="3:4" x14ac:dyDescent="0.25">
      <c r="C2086" s="1">
        <v>42053.572916666664</v>
      </c>
      <c r="D2086">
        <v>8881.5</v>
      </c>
    </row>
    <row r="2087" spans="3:4" x14ac:dyDescent="0.25">
      <c r="C2087" s="1">
        <v>42053.576388888891</v>
      </c>
      <c r="D2087">
        <v>8877.5</v>
      </c>
    </row>
    <row r="2088" spans="3:4" x14ac:dyDescent="0.25">
      <c r="C2088" s="1">
        <v>42053.579861111109</v>
      </c>
      <c r="D2088">
        <v>8877.5</v>
      </c>
    </row>
    <row r="2089" spans="3:4" x14ac:dyDescent="0.25">
      <c r="C2089" s="1">
        <v>42053.583333333336</v>
      </c>
      <c r="D2089">
        <v>8881.5</v>
      </c>
    </row>
    <row r="2090" spans="3:4" x14ac:dyDescent="0.25">
      <c r="C2090" s="1">
        <v>42053.586805555555</v>
      </c>
      <c r="D2090">
        <v>8888.5</v>
      </c>
    </row>
    <row r="2091" spans="3:4" x14ac:dyDescent="0.25">
      <c r="C2091" s="1">
        <v>42053.590277777781</v>
      </c>
      <c r="D2091">
        <v>8884.5</v>
      </c>
    </row>
    <row r="2092" spans="3:4" x14ac:dyDescent="0.25">
      <c r="C2092" s="1">
        <v>42053.59375</v>
      </c>
      <c r="D2092">
        <v>8880.5</v>
      </c>
    </row>
    <row r="2093" spans="3:4" x14ac:dyDescent="0.25">
      <c r="C2093" s="1">
        <v>42053.597222222219</v>
      </c>
      <c r="D2093">
        <v>8878</v>
      </c>
    </row>
    <row r="2094" spans="3:4" x14ac:dyDescent="0.25">
      <c r="C2094" s="1">
        <v>42053.600694444445</v>
      </c>
      <c r="D2094">
        <v>8878.5</v>
      </c>
    </row>
    <row r="2095" spans="3:4" x14ac:dyDescent="0.25">
      <c r="C2095" s="1">
        <v>42053.604166666664</v>
      </c>
      <c r="D2095">
        <v>8868.5</v>
      </c>
    </row>
    <row r="2096" spans="3:4" x14ac:dyDescent="0.25">
      <c r="C2096" s="1">
        <v>42053.607638888891</v>
      </c>
      <c r="D2096">
        <v>8875</v>
      </c>
    </row>
    <row r="2097" spans="3:4" x14ac:dyDescent="0.25">
      <c r="C2097" s="1">
        <v>42053.611111111109</v>
      </c>
      <c r="D2097">
        <v>8870.5</v>
      </c>
    </row>
    <row r="2098" spans="3:4" x14ac:dyDescent="0.25">
      <c r="C2098" s="1">
        <v>42053.614583333336</v>
      </c>
      <c r="D2098">
        <v>8868.5</v>
      </c>
    </row>
    <row r="2099" spans="3:4" x14ac:dyDescent="0.25">
      <c r="C2099" s="1">
        <v>42053.618055555555</v>
      </c>
      <c r="D2099">
        <v>8869</v>
      </c>
    </row>
    <row r="2100" spans="3:4" x14ac:dyDescent="0.25">
      <c r="C2100" s="1">
        <v>42053.621527777781</v>
      </c>
      <c r="D2100">
        <v>8873</v>
      </c>
    </row>
    <row r="2101" spans="3:4" x14ac:dyDescent="0.25">
      <c r="C2101" s="1">
        <v>42053.625</v>
      </c>
      <c r="D2101">
        <v>8874.5</v>
      </c>
    </row>
    <row r="2102" spans="3:4" x14ac:dyDescent="0.25">
      <c r="C2102" s="1">
        <v>42053.628472222219</v>
      </c>
      <c r="D2102">
        <v>8877</v>
      </c>
    </row>
    <row r="2103" spans="3:4" x14ac:dyDescent="0.25">
      <c r="C2103" s="1">
        <v>42053.631944444445</v>
      </c>
      <c r="D2103">
        <v>8876.5</v>
      </c>
    </row>
    <row r="2104" spans="3:4" x14ac:dyDescent="0.25">
      <c r="C2104" s="1">
        <v>42053.635416666664</v>
      </c>
      <c r="D2104">
        <v>8878</v>
      </c>
    </row>
    <row r="2105" spans="3:4" x14ac:dyDescent="0.25">
      <c r="C2105" s="1">
        <v>42053.638888888891</v>
      </c>
      <c r="D2105">
        <v>8875</v>
      </c>
    </row>
    <row r="2106" spans="3:4" x14ac:dyDescent="0.25">
      <c r="C2106" s="1">
        <v>42053.642361111109</v>
      </c>
      <c r="D2106">
        <v>8886</v>
      </c>
    </row>
    <row r="2107" spans="3:4" x14ac:dyDescent="0.25">
      <c r="C2107" s="1">
        <v>42053.645833333336</v>
      </c>
      <c r="D2107">
        <v>8881.5</v>
      </c>
    </row>
    <row r="2108" spans="3:4" x14ac:dyDescent="0.25">
      <c r="C2108" s="1">
        <v>42053.649305555555</v>
      </c>
      <c r="D2108">
        <v>8883.5</v>
      </c>
    </row>
    <row r="2109" spans="3:4" x14ac:dyDescent="0.25">
      <c r="C2109" s="1">
        <v>42053.652777777781</v>
      </c>
      <c r="D2109">
        <v>8885.5</v>
      </c>
    </row>
    <row r="2110" spans="3:4" x14ac:dyDescent="0.25">
      <c r="C2110" s="1">
        <v>42053.65625</v>
      </c>
      <c r="D2110">
        <v>8891</v>
      </c>
    </row>
    <row r="2111" spans="3:4" x14ac:dyDescent="0.25">
      <c r="C2111" s="1">
        <v>42053.659722222219</v>
      </c>
      <c r="D2111">
        <v>8888.5</v>
      </c>
    </row>
    <row r="2112" spans="3:4" x14ac:dyDescent="0.25">
      <c r="C2112" s="1">
        <v>42053.663194444445</v>
      </c>
      <c r="D2112">
        <v>8883.5</v>
      </c>
    </row>
    <row r="2113" spans="3:4" x14ac:dyDescent="0.25">
      <c r="C2113" s="1">
        <v>42053.666666666664</v>
      </c>
      <c r="D2113">
        <v>8859</v>
      </c>
    </row>
    <row r="2114" spans="3:4" x14ac:dyDescent="0.25">
      <c r="C2114" s="1">
        <v>42053.670138888891</v>
      </c>
      <c r="D2114">
        <v>8868.5</v>
      </c>
    </row>
    <row r="2115" spans="3:4" x14ac:dyDescent="0.25">
      <c r="C2115" s="1">
        <v>42053.673611111109</v>
      </c>
      <c r="D2115">
        <v>8866</v>
      </c>
    </row>
    <row r="2116" spans="3:4" x14ac:dyDescent="0.25">
      <c r="C2116" s="1">
        <v>42053.677083333336</v>
      </c>
      <c r="D2116">
        <v>8873.5</v>
      </c>
    </row>
    <row r="2117" spans="3:4" x14ac:dyDescent="0.25">
      <c r="C2117" s="1">
        <v>42053.680555555555</v>
      </c>
      <c r="D2117">
        <v>8877.5</v>
      </c>
    </row>
    <row r="2118" spans="3:4" x14ac:dyDescent="0.25">
      <c r="C2118" s="1">
        <v>42053.684027777781</v>
      </c>
      <c r="D2118">
        <v>8884.5</v>
      </c>
    </row>
    <row r="2119" spans="3:4" x14ac:dyDescent="0.25">
      <c r="C2119" s="1">
        <v>42053.6875</v>
      </c>
      <c r="D2119">
        <v>8899.5</v>
      </c>
    </row>
    <row r="2120" spans="3:4" x14ac:dyDescent="0.25">
      <c r="C2120" s="1">
        <v>42053.690972222219</v>
      </c>
      <c r="D2120">
        <v>8892.5</v>
      </c>
    </row>
    <row r="2121" spans="3:4" x14ac:dyDescent="0.25">
      <c r="C2121" s="1">
        <v>42053.694444444445</v>
      </c>
      <c r="D2121">
        <v>8895.5</v>
      </c>
    </row>
    <row r="2122" spans="3:4" x14ac:dyDescent="0.25">
      <c r="C2122" s="1">
        <v>42053.697916666664</v>
      </c>
      <c r="D2122">
        <v>8901</v>
      </c>
    </row>
    <row r="2123" spans="3:4" x14ac:dyDescent="0.25">
      <c r="C2123" s="1">
        <v>42053.701388888891</v>
      </c>
      <c r="D2123">
        <v>8895.5</v>
      </c>
    </row>
    <row r="2124" spans="3:4" x14ac:dyDescent="0.25">
      <c r="C2124" s="1">
        <v>42053.704861111109</v>
      </c>
      <c r="D2124">
        <v>8895</v>
      </c>
    </row>
    <row r="2125" spans="3:4" x14ac:dyDescent="0.25">
      <c r="C2125" s="1">
        <v>42053.708333333336</v>
      </c>
      <c r="D2125">
        <v>8918</v>
      </c>
    </row>
    <row r="2126" spans="3:4" x14ac:dyDescent="0.25">
      <c r="C2126" s="1">
        <v>42053.711805555555</v>
      </c>
      <c r="D2126">
        <v>8918</v>
      </c>
    </row>
    <row r="2127" spans="3:4" x14ac:dyDescent="0.25">
      <c r="C2127" s="1">
        <v>42053.715277777781</v>
      </c>
      <c r="D2127">
        <v>8914</v>
      </c>
    </row>
    <row r="2128" spans="3:4" x14ac:dyDescent="0.25">
      <c r="C2128" s="1">
        <v>42053.71875</v>
      </c>
      <c r="D2128">
        <v>8927.5</v>
      </c>
    </row>
    <row r="2129" spans="3:4" x14ac:dyDescent="0.25">
      <c r="C2129" s="1">
        <v>42053.722222222219</v>
      </c>
      <c r="D2129">
        <v>8915</v>
      </c>
    </row>
    <row r="2130" spans="3:4" x14ac:dyDescent="0.25">
      <c r="C2130" s="1">
        <v>42053.725694444445</v>
      </c>
      <c r="D2130">
        <v>8914</v>
      </c>
    </row>
    <row r="2131" spans="3:4" x14ac:dyDescent="0.25">
      <c r="C2131" s="1">
        <v>42053.729166666664</v>
      </c>
      <c r="D2131">
        <v>8894</v>
      </c>
    </row>
    <row r="2132" spans="3:4" x14ac:dyDescent="0.25">
      <c r="C2132" s="1">
        <v>42053.732638888891</v>
      </c>
      <c r="D2132">
        <v>8894</v>
      </c>
    </row>
    <row r="2133" spans="3:4" x14ac:dyDescent="0.25">
      <c r="C2133" s="1">
        <v>42053.736111111109</v>
      </c>
      <c r="D2133">
        <v>8891.5</v>
      </c>
    </row>
    <row r="2134" spans="3:4" x14ac:dyDescent="0.25">
      <c r="C2134" s="1">
        <v>42053.739583333336</v>
      </c>
      <c r="D2134">
        <v>8880</v>
      </c>
    </row>
    <row r="2135" spans="3:4" x14ac:dyDescent="0.25">
      <c r="C2135" s="1">
        <v>42053.743055555555</v>
      </c>
      <c r="D2135">
        <v>8880.5</v>
      </c>
    </row>
    <row r="2136" spans="3:4" x14ac:dyDescent="0.25">
      <c r="C2136" s="1">
        <v>42053.746527777781</v>
      </c>
      <c r="D2136">
        <v>8887.5</v>
      </c>
    </row>
    <row r="2137" spans="3:4" x14ac:dyDescent="0.25">
      <c r="C2137" s="1">
        <v>42053.75</v>
      </c>
      <c r="D2137">
        <v>8883.5</v>
      </c>
    </row>
    <row r="2138" spans="3:4" x14ac:dyDescent="0.25">
      <c r="C2138" s="1">
        <v>42053.753472222219</v>
      </c>
      <c r="D2138">
        <v>8884</v>
      </c>
    </row>
    <row r="2139" spans="3:4" x14ac:dyDescent="0.25">
      <c r="C2139" s="1">
        <v>42053.756944444445</v>
      </c>
      <c r="D2139">
        <v>8885</v>
      </c>
    </row>
    <row r="2140" spans="3:4" x14ac:dyDescent="0.25">
      <c r="C2140" s="1">
        <v>42053.802083333336</v>
      </c>
      <c r="D2140">
        <v>8887.5</v>
      </c>
    </row>
    <row r="2141" spans="3:4" x14ac:dyDescent="0.25">
      <c r="C2141" s="1">
        <v>42053.805555555555</v>
      </c>
      <c r="D2141">
        <v>8890</v>
      </c>
    </row>
    <row r="2142" spans="3:4" x14ac:dyDescent="0.25">
      <c r="C2142" s="1">
        <v>42053.809027777781</v>
      </c>
      <c r="D2142">
        <v>8893.5</v>
      </c>
    </row>
    <row r="2143" spans="3:4" x14ac:dyDescent="0.25">
      <c r="C2143" s="1">
        <v>42053.8125</v>
      </c>
      <c r="D2143">
        <v>8886</v>
      </c>
    </row>
    <row r="2144" spans="3:4" x14ac:dyDescent="0.25">
      <c r="C2144" s="1">
        <v>42053.815972222219</v>
      </c>
      <c r="D2144">
        <v>8885</v>
      </c>
    </row>
    <row r="2145" spans="3:4" x14ac:dyDescent="0.25">
      <c r="C2145" s="1">
        <v>42053.819444444445</v>
      </c>
      <c r="D2145">
        <v>8880.5</v>
      </c>
    </row>
    <row r="2146" spans="3:4" x14ac:dyDescent="0.25">
      <c r="C2146" s="1">
        <v>42053.822916666664</v>
      </c>
      <c r="D2146">
        <v>8880</v>
      </c>
    </row>
    <row r="2147" spans="3:4" x14ac:dyDescent="0.25">
      <c r="C2147" s="1">
        <v>42053.826388888891</v>
      </c>
      <c r="D2147">
        <v>8880</v>
      </c>
    </row>
    <row r="2148" spans="3:4" x14ac:dyDescent="0.25">
      <c r="C2148" s="1">
        <v>42053.829861111109</v>
      </c>
      <c r="D2148">
        <v>8883</v>
      </c>
    </row>
    <row r="2149" spans="3:4" x14ac:dyDescent="0.25">
      <c r="C2149" s="1">
        <v>42053.833333333336</v>
      </c>
      <c r="D2149">
        <v>8883.5</v>
      </c>
    </row>
    <row r="2150" spans="3:4" x14ac:dyDescent="0.25">
      <c r="C2150" s="1">
        <v>42053.84375</v>
      </c>
      <c r="D2150">
        <v>8883</v>
      </c>
    </row>
    <row r="2151" spans="3:4" x14ac:dyDescent="0.25">
      <c r="C2151" s="1">
        <v>42053.847222222219</v>
      </c>
      <c r="D2151">
        <v>8886.5</v>
      </c>
    </row>
    <row r="2152" spans="3:4" x14ac:dyDescent="0.25">
      <c r="C2152" s="1">
        <v>42053.850694444445</v>
      </c>
      <c r="D2152">
        <v>8885</v>
      </c>
    </row>
    <row r="2153" spans="3:4" x14ac:dyDescent="0.25">
      <c r="C2153" s="1">
        <v>42053.854166666664</v>
      </c>
      <c r="D2153">
        <v>8887.5</v>
      </c>
    </row>
    <row r="2154" spans="3:4" x14ac:dyDescent="0.25">
      <c r="C2154" s="1">
        <v>42053.857638888891</v>
      </c>
      <c r="D2154">
        <v>8887.5</v>
      </c>
    </row>
    <row r="2155" spans="3:4" x14ac:dyDescent="0.25">
      <c r="C2155" s="1">
        <v>42053.861111111109</v>
      </c>
      <c r="D2155">
        <v>8890</v>
      </c>
    </row>
    <row r="2156" spans="3:4" x14ac:dyDescent="0.25">
      <c r="C2156" s="1">
        <v>42053.864583333336</v>
      </c>
      <c r="D2156">
        <v>8890</v>
      </c>
    </row>
    <row r="2157" spans="3:4" x14ac:dyDescent="0.25">
      <c r="C2157" s="1">
        <v>42053.868055555555</v>
      </c>
      <c r="D2157">
        <v>8892</v>
      </c>
    </row>
    <row r="2158" spans="3:4" x14ac:dyDescent="0.25">
      <c r="C2158" s="1">
        <v>42053.871527777781</v>
      </c>
      <c r="D2158">
        <v>8893</v>
      </c>
    </row>
    <row r="2159" spans="3:4" x14ac:dyDescent="0.25">
      <c r="C2159" s="1">
        <v>42053.878472222219</v>
      </c>
      <c r="D2159">
        <v>8893</v>
      </c>
    </row>
    <row r="2160" spans="3:4" x14ac:dyDescent="0.25">
      <c r="C2160" s="1">
        <v>42053.881944444445</v>
      </c>
      <c r="D2160">
        <v>8885</v>
      </c>
    </row>
    <row r="2161" spans="3:4" x14ac:dyDescent="0.25">
      <c r="C2161" s="1">
        <v>42053.885416666664</v>
      </c>
      <c r="D2161">
        <v>8885.5</v>
      </c>
    </row>
    <row r="2162" spans="3:4" x14ac:dyDescent="0.25">
      <c r="C2162" s="1">
        <v>42053.892361111109</v>
      </c>
      <c r="D2162">
        <v>8885</v>
      </c>
    </row>
    <row r="2163" spans="3:4" x14ac:dyDescent="0.25">
      <c r="C2163" s="1">
        <v>42053.895833333336</v>
      </c>
      <c r="D2163">
        <v>8885.5</v>
      </c>
    </row>
    <row r="2164" spans="3:4" x14ac:dyDescent="0.25">
      <c r="C2164" s="1">
        <v>42053.90625</v>
      </c>
      <c r="D2164">
        <v>8885</v>
      </c>
    </row>
    <row r="2165" spans="3:4" x14ac:dyDescent="0.25">
      <c r="C2165" s="1">
        <v>42053.909722222219</v>
      </c>
      <c r="D2165">
        <v>8882.5</v>
      </c>
    </row>
    <row r="2166" spans="3:4" x14ac:dyDescent="0.25">
      <c r="C2166" s="1">
        <v>42053.916666666664</v>
      </c>
      <c r="D2166">
        <v>8882</v>
      </c>
    </row>
    <row r="2167" spans="3:4" x14ac:dyDescent="0.25">
      <c r="C2167" s="1">
        <v>42053.920138888891</v>
      </c>
      <c r="D2167">
        <v>8881</v>
      </c>
    </row>
    <row r="2168" spans="3:4" x14ac:dyDescent="0.25">
      <c r="C2168" s="1">
        <v>42053.927083333336</v>
      </c>
      <c r="D2168">
        <v>8886</v>
      </c>
    </row>
    <row r="2169" spans="3:4" x14ac:dyDescent="0.25">
      <c r="C2169" s="1">
        <v>42053.930555555555</v>
      </c>
      <c r="D2169">
        <v>8884</v>
      </c>
    </row>
    <row r="2170" spans="3:4" x14ac:dyDescent="0.25">
      <c r="C2170" s="1">
        <v>42053.934027777781</v>
      </c>
      <c r="D2170">
        <v>8885</v>
      </c>
    </row>
    <row r="2171" spans="3:4" x14ac:dyDescent="0.25">
      <c r="C2171" s="1">
        <v>42053.9375</v>
      </c>
      <c r="D2171">
        <v>8889</v>
      </c>
    </row>
    <row r="2172" spans="3:4" x14ac:dyDescent="0.25">
      <c r="C2172" s="1">
        <v>42053.940972222219</v>
      </c>
      <c r="D2172">
        <v>8885</v>
      </c>
    </row>
    <row r="2173" spans="3:4" x14ac:dyDescent="0.25">
      <c r="C2173" s="1">
        <v>42053.947916666664</v>
      </c>
      <c r="D2173">
        <v>8881</v>
      </c>
    </row>
    <row r="2174" spans="3:4" x14ac:dyDescent="0.25">
      <c r="C2174" s="1">
        <v>42053.951388888891</v>
      </c>
      <c r="D2174">
        <v>8881</v>
      </c>
    </row>
    <row r="2175" spans="3:4" x14ac:dyDescent="0.25">
      <c r="C2175" s="1">
        <v>42053.954861111109</v>
      </c>
      <c r="D2175">
        <v>8876</v>
      </c>
    </row>
    <row r="2176" spans="3:4" x14ac:dyDescent="0.25">
      <c r="C2176" s="1">
        <v>42053.958333333336</v>
      </c>
      <c r="D2176">
        <v>8879.5</v>
      </c>
    </row>
    <row r="2177" spans="3:4" x14ac:dyDescent="0.25">
      <c r="C2177" s="1">
        <v>42053.961805555555</v>
      </c>
      <c r="D2177">
        <v>8879.5</v>
      </c>
    </row>
    <row r="2178" spans="3:4" x14ac:dyDescent="0.25">
      <c r="C2178" s="1">
        <v>42053.965277777781</v>
      </c>
      <c r="D2178">
        <v>8875.5</v>
      </c>
    </row>
    <row r="2179" spans="3:4" x14ac:dyDescent="0.25">
      <c r="C2179" s="1">
        <v>42053.96875</v>
      </c>
      <c r="D2179">
        <v>8873</v>
      </c>
    </row>
    <row r="2180" spans="3:4" x14ac:dyDescent="0.25">
      <c r="C2180" s="1">
        <v>42053.972222222219</v>
      </c>
      <c r="D2180">
        <v>8873</v>
      </c>
    </row>
    <row r="2181" spans="3:4" x14ac:dyDescent="0.25">
      <c r="C2181" s="1">
        <v>42053.975694444445</v>
      </c>
      <c r="D2181">
        <v>8875</v>
      </c>
    </row>
    <row r="2182" spans="3:4" x14ac:dyDescent="0.25">
      <c r="C2182" s="1">
        <v>42053.979166666664</v>
      </c>
      <c r="D2182">
        <v>8879.5</v>
      </c>
    </row>
    <row r="2183" spans="3:4" x14ac:dyDescent="0.25">
      <c r="C2183" s="1">
        <v>42053.982638888891</v>
      </c>
      <c r="D2183">
        <v>8883.5</v>
      </c>
    </row>
    <row r="2184" spans="3:4" x14ac:dyDescent="0.25">
      <c r="C2184" s="1">
        <v>42053.986111111109</v>
      </c>
      <c r="D2184">
        <v>8884</v>
      </c>
    </row>
    <row r="2185" spans="3:4" x14ac:dyDescent="0.25">
      <c r="C2185" s="1">
        <v>42053.989583333336</v>
      </c>
      <c r="D2185">
        <v>8890</v>
      </c>
    </row>
    <row r="2186" spans="3:4" x14ac:dyDescent="0.25">
      <c r="C2186" s="1">
        <v>42053.993055555555</v>
      </c>
      <c r="D2186">
        <v>8886.5</v>
      </c>
    </row>
    <row r="2187" spans="3:4" x14ac:dyDescent="0.25">
      <c r="C2187" s="1">
        <v>42053.996527777781</v>
      </c>
      <c r="D2187">
        <v>8894</v>
      </c>
    </row>
    <row r="2188" spans="3:4" x14ac:dyDescent="0.25">
      <c r="C2188" s="2">
        <v>42054</v>
      </c>
      <c r="D2188">
        <v>8896</v>
      </c>
    </row>
    <row r="2189" spans="3:4" x14ac:dyDescent="0.25">
      <c r="C2189" s="1">
        <v>42054.003472222219</v>
      </c>
      <c r="D2189">
        <v>8895</v>
      </c>
    </row>
    <row r="2190" spans="3:4" x14ac:dyDescent="0.25">
      <c r="C2190" s="1">
        <v>42054.006944444445</v>
      </c>
      <c r="D2190">
        <v>8896</v>
      </c>
    </row>
    <row r="2191" spans="3:4" x14ac:dyDescent="0.25">
      <c r="C2191" s="1">
        <v>42054.010416666664</v>
      </c>
      <c r="D2191">
        <v>8896.5</v>
      </c>
    </row>
    <row r="2192" spans="3:4" x14ac:dyDescent="0.25">
      <c r="C2192" s="1">
        <v>42054.013888888891</v>
      </c>
      <c r="D2192">
        <v>8898</v>
      </c>
    </row>
    <row r="2193" spans="3:4" x14ac:dyDescent="0.25">
      <c r="C2193" s="1">
        <v>42054.017361111109</v>
      </c>
      <c r="D2193">
        <v>8899.5</v>
      </c>
    </row>
    <row r="2194" spans="3:4" x14ac:dyDescent="0.25">
      <c r="C2194" s="1">
        <v>42054.020833333336</v>
      </c>
      <c r="D2194">
        <v>8904</v>
      </c>
    </row>
    <row r="2195" spans="3:4" x14ac:dyDescent="0.25">
      <c r="C2195" s="1">
        <v>42054.024305555555</v>
      </c>
      <c r="D2195">
        <v>8896</v>
      </c>
    </row>
    <row r="2196" spans="3:4" x14ac:dyDescent="0.25">
      <c r="C2196" s="1">
        <v>42054.027777777781</v>
      </c>
      <c r="D2196">
        <v>8899</v>
      </c>
    </row>
    <row r="2197" spans="3:4" x14ac:dyDescent="0.25">
      <c r="C2197" s="1">
        <v>42054.03125</v>
      </c>
      <c r="D2197">
        <v>8899</v>
      </c>
    </row>
    <row r="2198" spans="3:4" x14ac:dyDescent="0.25">
      <c r="C2198" s="1">
        <v>42054.034722222219</v>
      </c>
      <c r="D2198">
        <v>8899</v>
      </c>
    </row>
    <row r="2199" spans="3:4" x14ac:dyDescent="0.25">
      <c r="C2199" s="1">
        <v>42054.038194444445</v>
      </c>
      <c r="D2199">
        <v>8899</v>
      </c>
    </row>
    <row r="2200" spans="3:4" x14ac:dyDescent="0.25">
      <c r="C2200" s="1">
        <v>42054.041666666664</v>
      </c>
      <c r="D2200">
        <v>8902</v>
      </c>
    </row>
    <row r="2201" spans="3:4" x14ac:dyDescent="0.25">
      <c r="C2201" s="1">
        <v>42054.045138888891</v>
      </c>
      <c r="D2201">
        <v>8899</v>
      </c>
    </row>
    <row r="2202" spans="3:4" x14ac:dyDescent="0.25">
      <c r="C2202" s="1">
        <v>42054.048611111109</v>
      </c>
      <c r="D2202">
        <v>8899</v>
      </c>
    </row>
    <row r="2203" spans="3:4" x14ac:dyDescent="0.25">
      <c r="C2203" s="1">
        <v>42054.052083333336</v>
      </c>
      <c r="D2203">
        <v>8899.5</v>
      </c>
    </row>
    <row r="2204" spans="3:4" x14ac:dyDescent="0.25">
      <c r="C2204" s="1">
        <v>42054.055555555555</v>
      </c>
      <c r="D2204">
        <v>8894.5</v>
      </c>
    </row>
    <row r="2205" spans="3:4" x14ac:dyDescent="0.25">
      <c r="C2205" s="1">
        <v>42054.059027777781</v>
      </c>
      <c r="D2205">
        <v>8893.5</v>
      </c>
    </row>
    <row r="2206" spans="3:4" x14ac:dyDescent="0.25">
      <c r="C2206" s="1">
        <v>42054.0625</v>
      </c>
      <c r="D2206">
        <v>8895</v>
      </c>
    </row>
    <row r="2207" spans="3:4" x14ac:dyDescent="0.25">
      <c r="C2207" s="1">
        <v>42054.065972222219</v>
      </c>
      <c r="D2207">
        <v>8896</v>
      </c>
    </row>
    <row r="2208" spans="3:4" x14ac:dyDescent="0.25">
      <c r="C2208" s="1">
        <v>42054.069444444445</v>
      </c>
      <c r="D2208">
        <v>8891.5</v>
      </c>
    </row>
    <row r="2209" spans="3:4" x14ac:dyDescent="0.25">
      <c r="C2209" s="1">
        <v>42054.072916666664</v>
      </c>
      <c r="D2209">
        <v>8891</v>
      </c>
    </row>
    <row r="2210" spans="3:4" x14ac:dyDescent="0.25">
      <c r="C2210" s="1">
        <v>42054.076388888891</v>
      </c>
      <c r="D2210">
        <v>8889</v>
      </c>
    </row>
    <row r="2211" spans="3:4" x14ac:dyDescent="0.25">
      <c r="C2211" s="1">
        <v>42054.079861111109</v>
      </c>
      <c r="D2211">
        <v>8886.5</v>
      </c>
    </row>
    <row r="2212" spans="3:4" x14ac:dyDescent="0.25">
      <c r="C2212" s="1">
        <v>42054.375</v>
      </c>
      <c r="D2212">
        <v>8900</v>
      </c>
    </row>
    <row r="2213" spans="3:4" x14ac:dyDescent="0.25">
      <c r="C2213" s="1">
        <v>42054.378472222219</v>
      </c>
      <c r="D2213">
        <v>8893.5</v>
      </c>
    </row>
    <row r="2214" spans="3:4" x14ac:dyDescent="0.25">
      <c r="C2214" s="1">
        <v>42054.381944444445</v>
      </c>
      <c r="D2214">
        <v>8892.5</v>
      </c>
    </row>
    <row r="2215" spans="3:4" x14ac:dyDescent="0.25">
      <c r="C2215" s="1">
        <v>42054.385416666664</v>
      </c>
      <c r="D2215">
        <v>8892.5</v>
      </c>
    </row>
    <row r="2216" spans="3:4" x14ac:dyDescent="0.25">
      <c r="C2216" s="1">
        <v>42054.388888888891</v>
      </c>
      <c r="D2216">
        <v>8890</v>
      </c>
    </row>
    <row r="2217" spans="3:4" x14ac:dyDescent="0.25">
      <c r="C2217" s="1">
        <v>42054.392361111109</v>
      </c>
      <c r="D2217">
        <v>8890</v>
      </c>
    </row>
    <row r="2218" spans="3:4" x14ac:dyDescent="0.25">
      <c r="C2218" s="1">
        <v>42054.395833333336</v>
      </c>
      <c r="D2218">
        <v>8888.5</v>
      </c>
    </row>
    <row r="2219" spans="3:4" x14ac:dyDescent="0.25">
      <c r="C2219" s="1">
        <v>42054.399305555555</v>
      </c>
      <c r="D2219">
        <v>8890.5</v>
      </c>
    </row>
    <row r="2220" spans="3:4" x14ac:dyDescent="0.25">
      <c r="C2220" s="1">
        <v>42054.402777777781</v>
      </c>
      <c r="D2220">
        <v>8894</v>
      </c>
    </row>
    <row r="2221" spans="3:4" x14ac:dyDescent="0.25">
      <c r="C2221" s="1">
        <v>42054.40625</v>
      </c>
      <c r="D2221">
        <v>8895</v>
      </c>
    </row>
    <row r="2222" spans="3:4" x14ac:dyDescent="0.25">
      <c r="C2222" s="1">
        <v>42054.409722222219</v>
      </c>
      <c r="D2222">
        <v>8894</v>
      </c>
    </row>
    <row r="2223" spans="3:4" x14ac:dyDescent="0.25">
      <c r="C2223" s="1">
        <v>42054.413194444445</v>
      </c>
      <c r="D2223">
        <v>8894</v>
      </c>
    </row>
    <row r="2224" spans="3:4" x14ac:dyDescent="0.25">
      <c r="C2224" s="1">
        <v>42054.416666666664</v>
      </c>
      <c r="D2224">
        <v>8894.5</v>
      </c>
    </row>
    <row r="2225" spans="3:4" x14ac:dyDescent="0.25">
      <c r="C2225" s="1">
        <v>42054.420138888891</v>
      </c>
      <c r="D2225">
        <v>8892</v>
      </c>
    </row>
    <row r="2226" spans="3:4" x14ac:dyDescent="0.25">
      <c r="C2226" s="1">
        <v>42054.423611111109</v>
      </c>
      <c r="D2226">
        <v>8892.5</v>
      </c>
    </row>
    <row r="2227" spans="3:4" x14ac:dyDescent="0.25">
      <c r="C2227" s="1">
        <v>42054.427083333336</v>
      </c>
      <c r="D2227">
        <v>8892</v>
      </c>
    </row>
    <row r="2228" spans="3:4" x14ac:dyDescent="0.25">
      <c r="C2228" s="1">
        <v>42054.430555555555</v>
      </c>
      <c r="D2228">
        <v>8894</v>
      </c>
    </row>
    <row r="2229" spans="3:4" x14ac:dyDescent="0.25">
      <c r="C2229" s="1">
        <v>42054.434027777781</v>
      </c>
      <c r="D2229">
        <v>8892.5</v>
      </c>
    </row>
    <row r="2230" spans="3:4" x14ac:dyDescent="0.25">
      <c r="C2230" s="1">
        <v>42054.4375</v>
      </c>
      <c r="D2230">
        <v>8893.5</v>
      </c>
    </row>
    <row r="2231" spans="3:4" x14ac:dyDescent="0.25">
      <c r="C2231" s="1">
        <v>42054.440972222219</v>
      </c>
      <c r="D2231">
        <v>8893.5</v>
      </c>
    </row>
    <row r="2232" spans="3:4" x14ac:dyDescent="0.25">
      <c r="C2232" s="1">
        <v>42054.444444444445</v>
      </c>
      <c r="D2232">
        <v>8895</v>
      </c>
    </row>
    <row r="2233" spans="3:4" x14ac:dyDescent="0.25">
      <c r="C2233" s="1">
        <v>42054.447916666664</v>
      </c>
      <c r="D2233">
        <v>8895</v>
      </c>
    </row>
    <row r="2234" spans="3:4" x14ac:dyDescent="0.25">
      <c r="C2234" s="1">
        <v>42054.451388888891</v>
      </c>
      <c r="D2234">
        <v>8897</v>
      </c>
    </row>
    <row r="2235" spans="3:4" x14ac:dyDescent="0.25">
      <c r="C2235" s="1">
        <v>42054.454861111109</v>
      </c>
      <c r="D2235">
        <v>8895.5</v>
      </c>
    </row>
    <row r="2236" spans="3:4" x14ac:dyDescent="0.25">
      <c r="C2236" s="1">
        <v>42054.458333333336</v>
      </c>
      <c r="D2236">
        <v>8896.5</v>
      </c>
    </row>
    <row r="2237" spans="3:4" x14ac:dyDescent="0.25">
      <c r="C2237" s="1">
        <v>42054.461805555555</v>
      </c>
      <c r="D2237">
        <v>8897</v>
      </c>
    </row>
    <row r="2238" spans="3:4" x14ac:dyDescent="0.25">
      <c r="C2238" s="1">
        <v>42054.465277777781</v>
      </c>
      <c r="D2238">
        <v>8898</v>
      </c>
    </row>
    <row r="2239" spans="3:4" x14ac:dyDescent="0.25">
      <c r="C2239" s="1">
        <v>42054.46875</v>
      </c>
      <c r="D2239">
        <v>8895.5</v>
      </c>
    </row>
    <row r="2240" spans="3:4" x14ac:dyDescent="0.25">
      <c r="C2240" s="1">
        <v>42054.472222222219</v>
      </c>
      <c r="D2240">
        <v>8896.5</v>
      </c>
    </row>
    <row r="2241" spans="3:4" x14ac:dyDescent="0.25">
      <c r="C2241" s="1">
        <v>42054.475694444445</v>
      </c>
      <c r="D2241">
        <v>8895</v>
      </c>
    </row>
    <row r="2242" spans="3:4" x14ac:dyDescent="0.25">
      <c r="C2242" s="1">
        <v>42054.479166666664</v>
      </c>
      <c r="D2242">
        <v>8901.5</v>
      </c>
    </row>
    <row r="2243" spans="3:4" x14ac:dyDescent="0.25">
      <c r="C2243" s="1">
        <v>42054.482638888891</v>
      </c>
      <c r="D2243">
        <v>8896</v>
      </c>
    </row>
    <row r="2244" spans="3:4" x14ac:dyDescent="0.25">
      <c r="C2244" s="1">
        <v>42054.486111111109</v>
      </c>
      <c r="D2244">
        <v>8897.5</v>
      </c>
    </row>
    <row r="2245" spans="3:4" x14ac:dyDescent="0.25">
      <c r="C2245" s="1">
        <v>42054.489583333336</v>
      </c>
      <c r="D2245">
        <v>8908.5</v>
      </c>
    </row>
    <row r="2246" spans="3:4" x14ac:dyDescent="0.25">
      <c r="C2246" s="1">
        <v>42054.493055555555</v>
      </c>
      <c r="D2246">
        <v>8917.5</v>
      </c>
    </row>
    <row r="2247" spans="3:4" x14ac:dyDescent="0.25">
      <c r="C2247" s="1">
        <v>42054.496527777781</v>
      </c>
      <c r="D2247">
        <v>8908.5</v>
      </c>
    </row>
    <row r="2248" spans="3:4" x14ac:dyDescent="0.25">
      <c r="C2248" s="1">
        <v>42054.5</v>
      </c>
      <c r="D2248">
        <v>8901</v>
      </c>
    </row>
    <row r="2249" spans="3:4" x14ac:dyDescent="0.25">
      <c r="C2249" s="1">
        <v>42054.503472222219</v>
      </c>
      <c r="D2249">
        <v>8897.5</v>
      </c>
    </row>
    <row r="2250" spans="3:4" x14ac:dyDescent="0.25">
      <c r="C2250" s="1">
        <v>42054.506944444445</v>
      </c>
      <c r="D2250">
        <v>8904</v>
      </c>
    </row>
    <row r="2251" spans="3:4" x14ac:dyDescent="0.25">
      <c r="C2251" s="1">
        <v>42054.510416666664</v>
      </c>
      <c r="D2251">
        <v>8907</v>
      </c>
    </row>
    <row r="2252" spans="3:4" x14ac:dyDescent="0.25">
      <c r="C2252" s="1">
        <v>42054.513888888891</v>
      </c>
      <c r="D2252">
        <v>8900.5</v>
      </c>
    </row>
    <row r="2253" spans="3:4" x14ac:dyDescent="0.25">
      <c r="C2253" s="1">
        <v>42054.517361111109</v>
      </c>
      <c r="D2253">
        <v>8903.5</v>
      </c>
    </row>
    <row r="2254" spans="3:4" x14ac:dyDescent="0.25">
      <c r="C2254" s="1">
        <v>42054.520833333336</v>
      </c>
      <c r="D2254">
        <v>8905.5</v>
      </c>
    </row>
    <row r="2255" spans="3:4" x14ac:dyDescent="0.25">
      <c r="C2255" s="1">
        <v>42054.524305555555</v>
      </c>
      <c r="D2255">
        <v>8911.5</v>
      </c>
    </row>
    <row r="2256" spans="3:4" x14ac:dyDescent="0.25">
      <c r="C2256" s="1">
        <v>42054.527777777781</v>
      </c>
      <c r="D2256">
        <v>8909.5</v>
      </c>
    </row>
    <row r="2257" spans="3:4" x14ac:dyDescent="0.25">
      <c r="C2257" s="1">
        <v>42054.53125</v>
      </c>
      <c r="D2257">
        <v>8909.5</v>
      </c>
    </row>
    <row r="2258" spans="3:4" x14ac:dyDescent="0.25">
      <c r="C2258" s="1">
        <v>42054.534722222219</v>
      </c>
      <c r="D2258">
        <v>8905</v>
      </c>
    </row>
    <row r="2259" spans="3:4" x14ac:dyDescent="0.25">
      <c r="C2259" s="1">
        <v>42054.538194444445</v>
      </c>
      <c r="D2259">
        <v>8900.5</v>
      </c>
    </row>
    <row r="2260" spans="3:4" x14ac:dyDescent="0.25">
      <c r="C2260" s="1">
        <v>42054.541666666664</v>
      </c>
      <c r="D2260">
        <v>8898.5</v>
      </c>
    </row>
    <row r="2261" spans="3:4" x14ac:dyDescent="0.25">
      <c r="C2261" s="1">
        <v>42054.545138888891</v>
      </c>
      <c r="D2261">
        <v>8883</v>
      </c>
    </row>
    <row r="2262" spans="3:4" x14ac:dyDescent="0.25">
      <c r="C2262" s="1">
        <v>42054.548611111109</v>
      </c>
      <c r="D2262">
        <v>8869.5</v>
      </c>
    </row>
    <row r="2263" spans="3:4" x14ac:dyDescent="0.25">
      <c r="C2263" s="1">
        <v>42054.552083333336</v>
      </c>
      <c r="D2263">
        <v>8865</v>
      </c>
    </row>
    <row r="2264" spans="3:4" x14ac:dyDescent="0.25">
      <c r="C2264" s="1">
        <v>42054.555555555555</v>
      </c>
      <c r="D2264">
        <v>8869.5</v>
      </c>
    </row>
    <row r="2265" spans="3:4" x14ac:dyDescent="0.25">
      <c r="C2265" s="1">
        <v>42054.559027777781</v>
      </c>
      <c r="D2265">
        <v>8848.5</v>
      </c>
    </row>
    <row r="2266" spans="3:4" x14ac:dyDescent="0.25">
      <c r="C2266" s="1">
        <v>42054.5625</v>
      </c>
      <c r="D2266">
        <v>8828</v>
      </c>
    </row>
    <row r="2267" spans="3:4" x14ac:dyDescent="0.25">
      <c r="C2267" s="1">
        <v>42054.565972222219</v>
      </c>
      <c r="D2267">
        <v>8824.5</v>
      </c>
    </row>
    <row r="2268" spans="3:4" x14ac:dyDescent="0.25">
      <c r="C2268" s="1">
        <v>42054.569444444445</v>
      </c>
      <c r="D2268">
        <v>8834</v>
      </c>
    </row>
    <row r="2269" spans="3:4" x14ac:dyDescent="0.25">
      <c r="C2269" s="1">
        <v>42054.572916666664</v>
      </c>
      <c r="D2269">
        <v>8827.5</v>
      </c>
    </row>
    <row r="2270" spans="3:4" x14ac:dyDescent="0.25">
      <c r="C2270" s="1">
        <v>42054.576388888891</v>
      </c>
      <c r="D2270">
        <v>8834</v>
      </c>
    </row>
    <row r="2271" spans="3:4" x14ac:dyDescent="0.25">
      <c r="C2271" s="1">
        <v>42054.579861111109</v>
      </c>
      <c r="D2271">
        <v>8834.5</v>
      </c>
    </row>
    <row r="2272" spans="3:4" x14ac:dyDescent="0.25">
      <c r="C2272" s="1">
        <v>42054.583333333336</v>
      </c>
      <c r="D2272">
        <v>8833.5</v>
      </c>
    </row>
    <row r="2273" spans="3:4" x14ac:dyDescent="0.25">
      <c r="C2273" s="1">
        <v>42054.586805555555</v>
      </c>
      <c r="D2273">
        <v>8835.5</v>
      </c>
    </row>
    <row r="2274" spans="3:4" x14ac:dyDescent="0.25">
      <c r="C2274" s="1">
        <v>42054.590277777781</v>
      </c>
      <c r="D2274">
        <v>8844</v>
      </c>
    </row>
    <row r="2275" spans="3:4" x14ac:dyDescent="0.25">
      <c r="C2275" s="1">
        <v>42054.59375</v>
      </c>
      <c r="D2275">
        <v>8844.5</v>
      </c>
    </row>
    <row r="2276" spans="3:4" x14ac:dyDescent="0.25">
      <c r="C2276" s="1">
        <v>42054.597222222219</v>
      </c>
      <c r="D2276">
        <v>8854</v>
      </c>
    </row>
    <row r="2277" spans="3:4" x14ac:dyDescent="0.25">
      <c r="C2277" s="1">
        <v>42054.600694444445</v>
      </c>
      <c r="D2277">
        <v>8840</v>
      </c>
    </row>
    <row r="2278" spans="3:4" x14ac:dyDescent="0.25">
      <c r="C2278" s="1">
        <v>42054.604166666664</v>
      </c>
      <c r="D2278">
        <v>8846</v>
      </c>
    </row>
    <row r="2279" spans="3:4" x14ac:dyDescent="0.25">
      <c r="C2279" s="1">
        <v>42054.607638888891</v>
      </c>
      <c r="D2279">
        <v>8845</v>
      </c>
    </row>
    <row r="2280" spans="3:4" x14ac:dyDescent="0.25">
      <c r="C2280" s="1">
        <v>42054.611111111109</v>
      </c>
      <c r="D2280">
        <v>8841</v>
      </c>
    </row>
    <row r="2281" spans="3:4" x14ac:dyDescent="0.25">
      <c r="C2281" s="1">
        <v>42054.614583333336</v>
      </c>
      <c r="D2281">
        <v>8848.5</v>
      </c>
    </row>
    <row r="2282" spans="3:4" x14ac:dyDescent="0.25">
      <c r="C2282" s="1">
        <v>42054.618055555555</v>
      </c>
      <c r="D2282">
        <v>8845</v>
      </c>
    </row>
    <row r="2283" spans="3:4" x14ac:dyDescent="0.25">
      <c r="C2283" s="1">
        <v>42054.621527777781</v>
      </c>
      <c r="D2283">
        <v>8844.5</v>
      </c>
    </row>
    <row r="2284" spans="3:4" x14ac:dyDescent="0.25">
      <c r="C2284" s="1">
        <v>42054.625</v>
      </c>
      <c r="D2284">
        <v>8853</v>
      </c>
    </row>
    <row r="2285" spans="3:4" x14ac:dyDescent="0.25">
      <c r="C2285" s="1">
        <v>42054.628472222219</v>
      </c>
      <c r="D2285">
        <v>8849</v>
      </c>
    </row>
    <row r="2286" spans="3:4" x14ac:dyDescent="0.25">
      <c r="C2286" s="1">
        <v>42054.631944444445</v>
      </c>
      <c r="D2286">
        <v>8857</v>
      </c>
    </row>
    <row r="2287" spans="3:4" x14ac:dyDescent="0.25">
      <c r="C2287" s="1">
        <v>42054.635416666664</v>
      </c>
      <c r="D2287">
        <v>8857</v>
      </c>
    </row>
    <row r="2288" spans="3:4" x14ac:dyDescent="0.25">
      <c r="C2288" s="1">
        <v>42054.638888888891</v>
      </c>
      <c r="D2288">
        <v>8855.5</v>
      </c>
    </row>
    <row r="2289" spans="3:4" x14ac:dyDescent="0.25">
      <c r="C2289" s="1">
        <v>42054.642361111109</v>
      </c>
      <c r="D2289">
        <v>8851.5</v>
      </c>
    </row>
    <row r="2290" spans="3:4" x14ac:dyDescent="0.25">
      <c r="C2290" s="1">
        <v>42054.645833333336</v>
      </c>
      <c r="D2290">
        <v>8849.5</v>
      </c>
    </row>
    <row r="2291" spans="3:4" x14ac:dyDescent="0.25">
      <c r="C2291" s="1">
        <v>42054.649305555555</v>
      </c>
      <c r="D2291">
        <v>8837.5</v>
      </c>
    </row>
    <row r="2292" spans="3:4" x14ac:dyDescent="0.25">
      <c r="C2292" s="1">
        <v>42054.652777777781</v>
      </c>
      <c r="D2292">
        <v>8840.5</v>
      </c>
    </row>
    <row r="2293" spans="3:4" x14ac:dyDescent="0.25">
      <c r="C2293" s="1">
        <v>42054.65625</v>
      </c>
      <c r="D2293">
        <v>8843.5</v>
      </c>
    </row>
    <row r="2294" spans="3:4" x14ac:dyDescent="0.25">
      <c r="C2294" s="1">
        <v>42054.659722222219</v>
      </c>
      <c r="D2294">
        <v>8844</v>
      </c>
    </row>
    <row r="2295" spans="3:4" x14ac:dyDescent="0.25">
      <c r="C2295" s="1">
        <v>42054.663194444445</v>
      </c>
      <c r="D2295">
        <v>8843</v>
      </c>
    </row>
    <row r="2296" spans="3:4" x14ac:dyDescent="0.25">
      <c r="C2296" s="1">
        <v>42054.666666666664</v>
      </c>
      <c r="D2296">
        <v>8845</v>
      </c>
    </row>
    <row r="2297" spans="3:4" x14ac:dyDescent="0.25">
      <c r="C2297" s="1">
        <v>42054.670138888891</v>
      </c>
      <c r="D2297">
        <v>8832.5</v>
      </c>
    </row>
    <row r="2298" spans="3:4" x14ac:dyDescent="0.25">
      <c r="C2298" s="1">
        <v>42054.673611111109</v>
      </c>
      <c r="D2298">
        <v>8842.5</v>
      </c>
    </row>
    <row r="2299" spans="3:4" x14ac:dyDescent="0.25">
      <c r="C2299" s="1">
        <v>42054.677083333336</v>
      </c>
      <c r="D2299">
        <v>8855.5</v>
      </c>
    </row>
    <row r="2300" spans="3:4" x14ac:dyDescent="0.25">
      <c r="C2300" s="1">
        <v>42054.680555555555</v>
      </c>
      <c r="D2300">
        <v>8841</v>
      </c>
    </row>
    <row r="2301" spans="3:4" x14ac:dyDescent="0.25">
      <c r="C2301" s="1">
        <v>42054.684027777781</v>
      </c>
      <c r="D2301">
        <v>8826</v>
      </c>
    </row>
    <row r="2302" spans="3:4" x14ac:dyDescent="0.25">
      <c r="C2302" s="1">
        <v>42054.6875</v>
      </c>
      <c r="D2302">
        <v>8823.5</v>
      </c>
    </row>
    <row r="2303" spans="3:4" x14ac:dyDescent="0.25">
      <c r="C2303" s="1">
        <v>42054.690972222219</v>
      </c>
      <c r="D2303">
        <v>8815.5</v>
      </c>
    </row>
    <row r="2304" spans="3:4" x14ac:dyDescent="0.25">
      <c r="C2304" s="1">
        <v>42054.694444444445</v>
      </c>
      <c r="D2304">
        <v>8816.5</v>
      </c>
    </row>
    <row r="2305" spans="3:4" x14ac:dyDescent="0.25">
      <c r="C2305" s="1">
        <v>42054.697916666664</v>
      </c>
      <c r="D2305">
        <v>8814.5</v>
      </c>
    </row>
    <row r="2306" spans="3:4" x14ac:dyDescent="0.25">
      <c r="C2306" s="1">
        <v>42054.701388888891</v>
      </c>
      <c r="D2306">
        <v>8826.5</v>
      </c>
    </row>
    <row r="2307" spans="3:4" x14ac:dyDescent="0.25">
      <c r="C2307" s="1">
        <v>42054.704861111109</v>
      </c>
      <c r="D2307">
        <v>8832</v>
      </c>
    </row>
    <row r="2308" spans="3:4" x14ac:dyDescent="0.25">
      <c r="C2308" s="1">
        <v>42054.708333333336</v>
      </c>
      <c r="D2308">
        <v>8844.5</v>
      </c>
    </row>
    <row r="2309" spans="3:4" x14ac:dyDescent="0.25">
      <c r="C2309" s="1">
        <v>42054.711805555555</v>
      </c>
      <c r="D2309">
        <v>8838.5</v>
      </c>
    </row>
    <row r="2310" spans="3:4" x14ac:dyDescent="0.25">
      <c r="C2310" s="1">
        <v>42054.715277777781</v>
      </c>
      <c r="D2310">
        <v>8852</v>
      </c>
    </row>
    <row r="2311" spans="3:4" x14ac:dyDescent="0.25">
      <c r="C2311" s="1">
        <v>42054.71875</v>
      </c>
      <c r="D2311">
        <v>8879</v>
      </c>
    </row>
    <row r="2312" spans="3:4" x14ac:dyDescent="0.25">
      <c r="C2312" s="1">
        <v>42054.722222222219</v>
      </c>
      <c r="D2312">
        <v>8866</v>
      </c>
    </row>
    <row r="2313" spans="3:4" x14ac:dyDescent="0.25">
      <c r="C2313" s="1">
        <v>42054.725694444445</v>
      </c>
      <c r="D2313">
        <v>8875</v>
      </c>
    </row>
    <row r="2314" spans="3:4" x14ac:dyDescent="0.25">
      <c r="C2314" s="1">
        <v>42054.729166666664</v>
      </c>
      <c r="D2314">
        <v>8897.5</v>
      </c>
    </row>
    <row r="2315" spans="3:4" x14ac:dyDescent="0.25">
      <c r="C2315" s="1">
        <v>42054.732638888891</v>
      </c>
      <c r="D2315">
        <v>8913.5</v>
      </c>
    </row>
    <row r="2316" spans="3:4" x14ac:dyDescent="0.25">
      <c r="C2316" s="1">
        <v>42054.736111111109</v>
      </c>
      <c r="D2316">
        <v>8921.5</v>
      </c>
    </row>
    <row r="2317" spans="3:4" x14ac:dyDescent="0.25">
      <c r="C2317" s="1">
        <v>42054.739583333336</v>
      </c>
      <c r="D2317">
        <v>8934</v>
      </c>
    </row>
    <row r="2318" spans="3:4" x14ac:dyDescent="0.25">
      <c r="C2318" s="1">
        <v>42054.743055555555</v>
      </c>
      <c r="D2318">
        <v>8922.5</v>
      </c>
    </row>
    <row r="2319" spans="3:4" x14ac:dyDescent="0.25">
      <c r="C2319" s="1">
        <v>42054.746527777781</v>
      </c>
      <c r="D2319">
        <v>8925</v>
      </c>
    </row>
    <row r="2320" spans="3:4" x14ac:dyDescent="0.25">
      <c r="C2320" s="1">
        <v>42054.75</v>
      </c>
      <c r="D2320">
        <v>8922.5</v>
      </c>
    </row>
    <row r="2321" spans="3:4" x14ac:dyDescent="0.25">
      <c r="C2321" s="1">
        <v>42054.753472222219</v>
      </c>
      <c r="D2321">
        <v>8925.5</v>
      </c>
    </row>
    <row r="2322" spans="3:4" x14ac:dyDescent="0.25">
      <c r="C2322" s="1">
        <v>42054.756944444445</v>
      </c>
      <c r="D2322">
        <v>8925</v>
      </c>
    </row>
    <row r="2323" spans="3:4" x14ac:dyDescent="0.25">
      <c r="C2323" s="1">
        <v>42054.802083333336</v>
      </c>
      <c r="D2323">
        <v>8925.5</v>
      </c>
    </row>
    <row r="2324" spans="3:4" x14ac:dyDescent="0.25">
      <c r="C2324" s="1">
        <v>42054.805555555555</v>
      </c>
      <c r="D2324">
        <v>8925.5</v>
      </c>
    </row>
    <row r="2325" spans="3:4" x14ac:dyDescent="0.25">
      <c r="C2325" s="1">
        <v>42054.8125</v>
      </c>
      <c r="D2325">
        <v>8925.5</v>
      </c>
    </row>
    <row r="2326" spans="3:4" x14ac:dyDescent="0.25">
      <c r="C2326" s="1">
        <v>42054.826388888891</v>
      </c>
      <c r="D2326">
        <v>8925</v>
      </c>
    </row>
    <row r="2327" spans="3:4" x14ac:dyDescent="0.25">
      <c r="C2327" s="1">
        <v>42054.829861111109</v>
      </c>
      <c r="D2327">
        <v>8925</v>
      </c>
    </row>
    <row r="2328" spans="3:4" x14ac:dyDescent="0.25">
      <c r="C2328" s="1">
        <v>42054.833333333336</v>
      </c>
      <c r="D2328">
        <v>8936.5</v>
      </c>
    </row>
    <row r="2329" spans="3:4" x14ac:dyDescent="0.25">
      <c r="C2329" s="1">
        <v>42054.836805555555</v>
      </c>
      <c r="D2329">
        <v>8926.5</v>
      </c>
    </row>
    <row r="2330" spans="3:4" x14ac:dyDescent="0.25">
      <c r="C2330" s="1">
        <v>42054.840277777781</v>
      </c>
      <c r="D2330">
        <v>8925</v>
      </c>
    </row>
    <row r="2331" spans="3:4" x14ac:dyDescent="0.25">
      <c r="C2331" s="1">
        <v>42054.84375</v>
      </c>
      <c r="D2331">
        <v>8925</v>
      </c>
    </row>
    <row r="2332" spans="3:4" x14ac:dyDescent="0.25">
      <c r="C2332" s="1">
        <v>42054.847222222219</v>
      </c>
      <c r="D2332">
        <v>8925</v>
      </c>
    </row>
    <row r="2333" spans="3:4" x14ac:dyDescent="0.25">
      <c r="C2333" s="1">
        <v>42054.850694444445</v>
      </c>
      <c r="D2333">
        <v>8920</v>
      </c>
    </row>
    <row r="2334" spans="3:4" x14ac:dyDescent="0.25">
      <c r="C2334" s="1">
        <v>42054.854166666664</v>
      </c>
      <c r="D2334">
        <v>8920</v>
      </c>
    </row>
    <row r="2335" spans="3:4" x14ac:dyDescent="0.25">
      <c r="C2335" s="1">
        <v>42054.861111111109</v>
      </c>
      <c r="D2335">
        <v>8923</v>
      </c>
    </row>
    <row r="2336" spans="3:4" x14ac:dyDescent="0.25">
      <c r="C2336" s="1">
        <v>42054.864583333336</v>
      </c>
      <c r="D2336">
        <v>8923</v>
      </c>
    </row>
    <row r="2337" spans="3:4" x14ac:dyDescent="0.25">
      <c r="C2337" s="1">
        <v>42054.868055555555</v>
      </c>
      <c r="D2337">
        <v>8927</v>
      </c>
    </row>
    <row r="2338" spans="3:4" x14ac:dyDescent="0.25">
      <c r="C2338" s="1">
        <v>42054.871527777781</v>
      </c>
      <c r="D2338">
        <v>8933.5</v>
      </c>
    </row>
    <row r="2339" spans="3:4" x14ac:dyDescent="0.25">
      <c r="C2339" s="1">
        <v>42054.875</v>
      </c>
      <c r="D2339">
        <v>8933</v>
      </c>
    </row>
    <row r="2340" spans="3:4" x14ac:dyDescent="0.25">
      <c r="C2340" s="1">
        <v>42054.878472222219</v>
      </c>
      <c r="D2340">
        <v>8933</v>
      </c>
    </row>
    <row r="2341" spans="3:4" x14ac:dyDescent="0.25">
      <c r="C2341" s="1">
        <v>42054.885416666664</v>
      </c>
      <c r="D2341">
        <v>8924</v>
      </c>
    </row>
    <row r="2342" spans="3:4" x14ac:dyDescent="0.25">
      <c r="C2342" s="1">
        <v>42054.888888888891</v>
      </c>
      <c r="D2342">
        <v>8924</v>
      </c>
    </row>
    <row r="2343" spans="3:4" x14ac:dyDescent="0.25">
      <c r="C2343" s="1">
        <v>42054.892361111109</v>
      </c>
      <c r="D2343">
        <v>8924</v>
      </c>
    </row>
    <row r="2344" spans="3:4" x14ac:dyDescent="0.25">
      <c r="C2344" s="1">
        <v>42054.895833333336</v>
      </c>
      <c r="D2344">
        <v>8920</v>
      </c>
    </row>
    <row r="2345" spans="3:4" x14ac:dyDescent="0.25">
      <c r="C2345" s="1">
        <v>42054.899305555555</v>
      </c>
      <c r="D2345">
        <v>8920</v>
      </c>
    </row>
    <row r="2346" spans="3:4" x14ac:dyDescent="0.25">
      <c r="C2346" s="1">
        <v>42054.902777777781</v>
      </c>
      <c r="D2346">
        <v>8917</v>
      </c>
    </row>
    <row r="2347" spans="3:4" x14ac:dyDescent="0.25">
      <c r="C2347" s="1">
        <v>42054.90625</v>
      </c>
      <c r="D2347">
        <v>8917</v>
      </c>
    </row>
    <row r="2348" spans="3:4" x14ac:dyDescent="0.25">
      <c r="C2348" s="1">
        <v>42054.909722222219</v>
      </c>
      <c r="D2348">
        <v>8917.5</v>
      </c>
    </row>
    <row r="2349" spans="3:4" x14ac:dyDescent="0.25">
      <c r="C2349" s="1">
        <v>42054.913194444445</v>
      </c>
      <c r="D2349">
        <v>8914.5</v>
      </c>
    </row>
    <row r="2350" spans="3:4" x14ac:dyDescent="0.25">
      <c r="C2350" s="1">
        <v>42054.916666666664</v>
      </c>
      <c r="D2350">
        <v>8914.5</v>
      </c>
    </row>
    <row r="2351" spans="3:4" x14ac:dyDescent="0.25">
      <c r="C2351" s="1">
        <v>42054.920138888891</v>
      </c>
      <c r="D2351">
        <v>8918.5</v>
      </c>
    </row>
    <row r="2352" spans="3:4" x14ac:dyDescent="0.25">
      <c r="C2352" s="1">
        <v>42054.923611111109</v>
      </c>
      <c r="D2352">
        <v>8921</v>
      </c>
    </row>
    <row r="2353" spans="3:4" x14ac:dyDescent="0.25">
      <c r="C2353" s="1">
        <v>42054.927083333336</v>
      </c>
      <c r="D2353">
        <v>8925</v>
      </c>
    </row>
    <row r="2354" spans="3:4" x14ac:dyDescent="0.25">
      <c r="C2354" s="1">
        <v>42054.930555555555</v>
      </c>
      <c r="D2354">
        <v>8925</v>
      </c>
    </row>
    <row r="2355" spans="3:4" x14ac:dyDescent="0.25">
      <c r="C2355" s="1">
        <v>42054.934027777781</v>
      </c>
      <c r="D2355">
        <v>8918</v>
      </c>
    </row>
    <row r="2356" spans="3:4" x14ac:dyDescent="0.25">
      <c r="C2356" s="1">
        <v>42054.9375</v>
      </c>
      <c r="D2356">
        <v>8913</v>
      </c>
    </row>
    <row r="2357" spans="3:4" x14ac:dyDescent="0.25">
      <c r="C2357" s="1">
        <v>42054.940972222219</v>
      </c>
      <c r="D2357">
        <v>8918</v>
      </c>
    </row>
    <row r="2358" spans="3:4" x14ac:dyDescent="0.25">
      <c r="C2358" s="1">
        <v>42054.944444444445</v>
      </c>
      <c r="D2358">
        <v>8919</v>
      </c>
    </row>
    <row r="2359" spans="3:4" x14ac:dyDescent="0.25">
      <c r="C2359" s="1">
        <v>42054.947916666664</v>
      </c>
      <c r="D2359">
        <v>8920</v>
      </c>
    </row>
    <row r="2360" spans="3:4" x14ac:dyDescent="0.25">
      <c r="C2360" s="1">
        <v>42054.951388888891</v>
      </c>
      <c r="D2360">
        <v>8919</v>
      </c>
    </row>
    <row r="2361" spans="3:4" x14ac:dyDescent="0.25">
      <c r="C2361" s="1">
        <v>42054.954861111109</v>
      </c>
      <c r="D2361">
        <v>8920</v>
      </c>
    </row>
    <row r="2362" spans="3:4" x14ac:dyDescent="0.25">
      <c r="C2362" s="1">
        <v>42054.958333333336</v>
      </c>
      <c r="D2362">
        <v>8921.5</v>
      </c>
    </row>
    <row r="2363" spans="3:4" x14ac:dyDescent="0.25">
      <c r="C2363" s="1">
        <v>42054.961805555555</v>
      </c>
      <c r="D2363">
        <v>8926</v>
      </c>
    </row>
    <row r="2364" spans="3:4" x14ac:dyDescent="0.25">
      <c r="C2364" s="1">
        <v>42054.965277777781</v>
      </c>
      <c r="D2364">
        <v>8918</v>
      </c>
    </row>
    <row r="2365" spans="3:4" x14ac:dyDescent="0.25">
      <c r="C2365" s="1">
        <v>42054.96875</v>
      </c>
      <c r="D2365">
        <v>8916.5</v>
      </c>
    </row>
    <row r="2366" spans="3:4" x14ac:dyDescent="0.25">
      <c r="C2366" s="1">
        <v>42054.972222222219</v>
      </c>
      <c r="D2366">
        <v>8922</v>
      </c>
    </row>
    <row r="2367" spans="3:4" x14ac:dyDescent="0.25">
      <c r="C2367" s="1">
        <v>42054.975694444445</v>
      </c>
      <c r="D2367">
        <v>8914</v>
      </c>
    </row>
    <row r="2368" spans="3:4" x14ac:dyDescent="0.25">
      <c r="C2368" s="1">
        <v>42054.979166666664</v>
      </c>
      <c r="D2368">
        <v>8915</v>
      </c>
    </row>
    <row r="2369" spans="3:4" x14ac:dyDescent="0.25">
      <c r="C2369" s="1">
        <v>42054.982638888891</v>
      </c>
      <c r="D2369">
        <v>8930</v>
      </c>
    </row>
    <row r="2370" spans="3:4" x14ac:dyDescent="0.25">
      <c r="C2370" s="1">
        <v>42054.986111111109</v>
      </c>
      <c r="D2370">
        <v>8933</v>
      </c>
    </row>
    <row r="2371" spans="3:4" x14ac:dyDescent="0.25">
      <c r="C2371" s="1">
        <v>42054.989583333336</v>
      </c>
      <c r="D2371">
        <v>8935</v>
      </c>
    </row>
    <row r="2372" spans="3:4" x14ac:dyDescent="0.25">
      <c r="C2372" s="1">
        <v>42054.993055555555</v>
      </c>
      <c r="D2372">
        <v>8930</v>
      </c>
    </row>
    <row r="2373" spans="3:4" x14ac:dyDescent="0.25">
      <c r="C2373" s="1">
        <v>42054.996527777781</v>
      </c>
      <c r="D2373">
        <v>8929.5</v>
      </c>
    </row>
    <row r="2374" spans="3:4" x14ac:dyDescent="0.25">
      <c r="C2374" s="2">
        <v>42055</v>
      </c>
      <c r="D2374">
        <v>8933</v>
      </c>
    </row>
    <row r="2375" spans="3:4" x14ac:dyDescent="0.25">
      <c r="C2375" s="1">
        <v>42055.003472222219</v>
      </c>
      <c r="D2375">
        <v>8932</v>
      </c>
    </row>
    <row r="2376" spans="3:4" x14ac:dyDescent="0.25">
      <c r="C2376" s="1">
        <v>42055.006944444445</v>
      </c>
      <c r="D2376">
        <v>8935</v>
      </c>
    </row>
    <row r="2377" spans="3:4" x14ac:dyDescent="0.25">
      <c r="C2377" s="1">
        <v>42055.010416666664</v>
      </c>
      <c r="D2377">
        <v>8938</v>
      </c>
    </row>
    <row r="2378" spans="3:4" x14ac:dyDescent="0.25">
      <c r="C2378" s="1">
        <v>42055.013888888891</v>
      </c>
      <c r="D2378">
        <v>8938</v>
      </c>
    </row>
    <row r="2379" spans="3:4" x14ac:dyDescent="0.25">
      <c r="C2379" s="1">
        <v>42055.017361111109</v>
      </c>
      <c r="D2379">
        <v>8933.5</v>
      </c>
    </row>
    <row r="2380" spans="3:4" x14ac:dyDescent="0.25">
      <c r="C2380" s="1">
        <v>42055.020833333336</v>
      </c>
      <c r="D2380">
        <v>8933</v>
      </c>
    </row>
    <row r="2381" spans="3:4" x14ac:dyDescent="0.25">
      <c r="C2381" s="1">
        <v>42055.024305555555</v>
      </c>
      <c r="D2381">
        <v>8938</v>
      </c>
    </row>
    <row r="2382" spans="3:4" x14ac:dyDescent="0.25">
      <c r="C2382" s="1">
        <v>42055.027777777781</v>
      </c>
      <c r="D2382">
        <v>8935</v>
      </c>
    </row>
    <row r="2383" spans="3:4" x14ac:dyDescent="0.25">
      <c r="C2383" s="1">
        <v>42055.03125</v>
      </c>
      <c r="D2383">
        <v>8935</v>
      </c>
    </row>
    <row r="2384" spans="3:4" x14ac:dyDescent="0.25">
      <c r="C2384" s="1">
        <v>42055.038194444445</v>
      </c>
      <c r="D2384">
        <v>8935</v>
      </c>
    </row>
    <row r="2385" spans="3:4" x14ac:dyDescent="0.25">
      <c r="C2385" s="1">
        <v>42055.041666666664</v>
      </c>
      <c r="D2385">
        <v>8938</v>
      </c>
    </row>
    <row r="2386" spans="3:4" x14ac:dyDescent="0.25">
      <c r="C2386" s="1">
        <v>42055.052083333336</v>
      </c>
      <c r="D2386">
        <v>8937.5</v>
      </c>
    </row>
    <row r="2387" spans="3:4" x14ac:dyDescent="0.25">
      <c r="C2387" s="1">
        <v>42055.055555555555</v>
      </c>
      <c r="D2387">
        <v>8934</v>
      </c>
    </row>
    <row r="2388" spans="3:4" x14ac:dyDescent="0.25">
      <c r="C2388" s="1">
        <v>42055.059027777781</v>
      </c>
      <c r="D2388">
        <v>8930.5</v>
      </c>
    </row>
    <row r="2389" spans="3:4" x14ac:dyDescent="0.25">
      <c r="C2389" s="1">
        <v>42055.0625</v>
      </c>
      <c r="D2389">
        <v>8926</v>
      </c>
    </row>
    <row r="2390" spans="3:4" x14ac:dyDescent="0.25">
      <c r="C2390" s="1">
        <v>42055.065972222219</v>
      </c>
      <c r="D2390">
        <v>8920.5</v>
      </c>
    </row>
    <row r="2391" spans="3:4" x14ac:dyDescent="0.25">
      <c r="C2391" s="1">
        <v>42055.069444444445</v>
      </c>
      <c r="D2391">
        <v>8923.5</v>
      </c>
    </row>
    <row r="2392" spans="3:4" x14ac:dyDescent="0.25">
      <c r="C2392" s="1">
        <v>42055.072916666664</v>
      </c>
      <c r="D2392">
        <v>8929.5</v>
      </c>
    </row>
    <row r="2393" spans="3:4" x14ac:dyDescent="0.25">
      <c r="C2393" s="1">
        <v>42055.076388888891</v>
      </c>
      <c r="D2393">
        <v>8923.5</v>
      </c>
    </row>
    <row r="2394" spans="3:4" x14ac:dyDescent="0.25">
      <c r="C2394" s="1">
        <v>42055.079861111109</v>
      </c>
      <c r="D2394">
        <v>8923</v>
      </c>
    </row>
    <row r="2395" spans="3:4" x14ac:dyDescent="0.25">
      <c r="C2395" s="1">
        <v>42055.375</v>
      </c>
      <c r="D2395">
        <v>8933.5</v>
      </c>
    </row>
    <row r="2396" spans="3:4" x14ac:dyDescent="0.25">
      <c r="C2396" s="1">
        <v>42055.378472222219</v>
      </c>
      <c r="D2396">
        <v>8935.5</v>
      </c>
    </row>
    <row r="2397" spans="3:4" x14ac:dyDescent="0.25">
      <c r="C2397" s="1">
        <v>42055.381944444445</v>
      </c>
      <c r="D2397">
        <v>8935.5</v>
      </c>
    </row>
    <row r="2398" spans="3:4" x14ac:dyDescent="0.25">
      <c r="C2398" s="1">
        <v>42055.385416666664</v>
      </c>
      <c r="D2398">
        <v>8940</v>
      </c>
    </row>
    <row r="2399" spans="3:4" x14ac:dyDescent="0.25">
      <c r="C2399" s="1">
        <v>42055.388888888891</v>
      </c>
      <c r="D2399">
        <v>8942.5</v>
      </c>
    </row>
    <row r="2400" spans="3:4" x14ac:dyDescent="0.25">
      <c r="C2400" s="1">
        <v>42055.392361111109</v>
      </c>
      <c r="D2400">
        <v>8938.5</v>
      </c>
    </row>
    <row r="2401" spans="3:4" x14ac:dyDescent="0.25">
      <c r="C2401" s="1">
        <v>42055.395833333336</v>
      </c>
      <c r="D2401">
        <v>8936.5</v>
      </c>
    </row>
    <row r="2402" spans="3:4" x14ac:dyDescent="0.25">
      <c r="C2402" s="1">
        <v>42055.399305555555</v>
      </c>
      <c r="D2402">
        <v>8937</v>
      </c>
    </row>
    <row r="2403" spans="3:4" x14ac:dyDescent="0.25">
      <c r="C2403" s="1">
        <v>42055.402777777781</v>
      </c>
      <c r="D2403">
        <v>8935.5</v>
      </c>
    </row>
    <row r="2404" spans="3:4" x14ac:dyDescent="0.25">
      <c r="C2404" s="1">
        <v>42055.40625</v>
      </c>
      <c r="D2404">
        <v>8929</v>
      </c>
    </row>
    <row r="2405" spans="3:4" x14ac:dyDescent="0.25">
      <c r="C2405" s="1">
        <v>42055.413194444445</v>
      </c>
      <c r="D2405">
        <v>8927</v>
      </c>
    </row>
    <row r="2406" spans="3:4" x14ac:dyDescent="0.25">
      <c r="C2406" s="1">
        <v>42055.416666666664</v>
      </c>
      <c r="D2406">
        <v>8929.5</v>
      </c>
    </row>
    <row r="2407" spans="3:4" x14ac:dyDescent="0.25">
      <c r="C2407" s="1">
        <v>42055.420138888891</v>
      </c>
      <c r="D2407">
        <v>8930</v>
      </c>
    </row>
    <row r="2408" spans="3:4" x14ac:dyDescent="0.25">
      <c r="C2408" s="1">
        <v>42055.423611111109</v>
      </c>
      <c r="D2408">
        <v>8930.5</v>
      </c>
    </row>
    <row r="2409" spans="3:4" x14ac:dyDescent="0.25">
      <c r="C2409" s="1">
        <v>42055.427083333336</v>
      </c>
      <c r="D2409">
        <v>8933</v>
      </c>
    </row>
    <row r="2410" spans="3:4" x14ac:dyDescent="0.25">
      <c r="C2410" s="1">
        <v>42055.430555555555</v>
      </c>
      <c r="D2410">
        <v>8926.5</v>
      </c>
    </row>
    <row r="2411" spans="3:4" x14ac:dyDescent="0.25">
      <c r="C2411" s="1">
        <v>42055.444444444445</v>
      </c>
      <c r="D2411">
        <v>8925.5</v>
      </c>
    </row>
    <row r="2412" spans="3:4" x14ac:dyDescent="0.25">
      <c r="C2412" s="1">
        <v>42055.447916666664</v>
      </c>
      <c r="D2412">
        <v>8919.5</v>
      </c>
    </row>
    <row r="2413" spans="3:4" x14ac:dyDescent="0.25">
      <c r="C2413" s="1">
        <v>42055.451388888891</v>
      </c>
      <c r="D2413">
        <v>8920.5</v>
      </c>
    </row>
    <row r="2414" spans="3:4" x14ac:dyDescent="0.25">
      <c r="C2414" s="1">
        <v>42055.458333333336</v>
      </c>
      <c r="D2414">
        <v>8919.5</v>
      </c>
    </row>
    <row r="2415" spans="3:4" x14ac:dyDescent="0.25">
      <c r="C2415" s="1">
        <v>42055.461805555555</v>
      </c>
      <c r="D2415">
        <v>8921</v>
      </c>
    </row>
    <row r="2416" spans="3:4" x14ac:dyDescent="0.25">
      <c r="C2416" s="1">
        <v>42055.465277777781</v>
      </c>
      <c r="D2416">
        <v>8912</v>
      </c>
    </row>
    <row r="2417" spans="3:4" x14ac:dyDescent="0.25">
      <c r="C2417" s="1">
        <v>42055.475694444445</v>
      </c>
      <c r="D2417">
        <v>8912.5</v>
      </c>
    </row>
    <row r="2418" spans="3:4" x14ac:dyDescent="0.25">
      <c r="C2418" s="1">
        <v>42055.479166666664</v>
      </c>
      <c r="D2418">
        <v>8915.5</v>
      </c>
    </row>
    <row r="2419" spans="3:4" x14ac:dyDescent="0.25">
      <c r="C2419" s="1">
        <v>42055.482638888891</v>
      </c>
      <c r="D2419">
        <v>8918</v>
      </c>
    </row>
    <row r="2420" spans="3:4" x14ac:dyDescent="0.25">
      <c r="C2420" s="1">
        <v>42055.486111111109</v>
      </c>
      <c r="D2420">
        <v>8908.5</v>
      </c>
    </row>
    <row r="2421" spans="3:4" x14ac:dyDescent="0.25">
      <c r="C2421" s="1">
        <v>42055.489583333336</v>
      </c>
      <c r="D2421">
        <v>8901.5</v>
      </c>
    </row>
    <row r="2422" spans="3:4" x14ac:dyDescent="0.25">
      <c r="C2422" s="1">
        <v>42055.493055555555</v>
      </c>
      <c r="D2422">
        <v>8901.5</v>
      </c>
    </row>
    <row r="2423" spans="3:4" x14ac:dyDescent="0.25">
      <c r="C2423" s="1">
        <v>42055.496527777781</v>
      </c>
      <c r="D2423">
        <v>8871.5</v>
      </c>
    </row>
    <row r="2424" spans="3:4" x14ac:dyDescent="0.25">
      <c r="C2424" s="1">
        <v>42055.5</v>
      </c>
      <c r="D2424">
        <v>8854</v>
      </c>
    </row>
    <row r="2425" spans="3:4" x14ac:dyDescent="0.25">
      <c r="C2425" s="1">
        <v>42055.503472222219</v>
      </c>
      <c r="D2425">
        <v>8840.5</v>
      </c>
    </row>
    <row r="2426" spans="3:4" x14ac:dyDescent="0.25">
      <c r="C2426" s="1">
        <v>42055.506944444445</v>
      </c>
      <c r="D2426">
        <v>8840</v>
      </c>
    </row>
    <row r="2427" spans="3:4" x14ac:dyDescent="0.25">
      <c r="C2427" s="1">
        <v>42055.510416666664</v>
      </c>
      <c r="D2427">
        <v>8843</v>
      </c>
    </row>
    <row r="2428" spans="3:4" x14ac:dyDescent="0.25">
      <c r="C2428" s="1">
        <v>42055.513888888891</v>
      </c>
      <c r="D2428">
        <v>8845.5</v>
      </c>
    </row>
    <row r="2429" spans="3:4" x14ac:dyDescent="0.25">
      <c r="C2429" s="1">
        <v>42055.517361111109</v>
      </c>
      <c r="D2429">
        <v>8845.5</v>
      </c>
    </row>
    <row r="2430" spans="3:4" x14ac:dyDescent="0.25">
      <c r="C2430" s="1">
        <v>42055.520833333336</v>
      </c>
      <c r="D2430">
        <v>8841.5</v>
      </c>
    </row>
    <row r="2431" spans="3:4" x14ac:dyDescent="0.25">
      <c r="C2431" s="1">
        <v>42055.524305555555</v>
      </c>
      <c r="D2431">
        <v>8843</v>
      </c>
    </row>
    <row r="2432" spans="3:4" x14ac:dyDescent="0.25">
      <c r="C2432" s="1">
        <v>42055.527777777781</v>
      </c>
      <c r="D2432">
        <v>8847.5</v>
      </c>
    </row>
    <row r="2433" spans="3:4" x14ac:dyDescent="0.25">
      <c r="C2433" s="1">
        <v>42055.53125</v>
      </c>
      <c r="D2433">
        <v>8857.5</v>
      </c>
    </row>
    <row r="2434" spans="3:4" x14ac:dyDescent="0.25">
      <c r="C2434" s="1">
        <v>42055.534722222219</v>
      </c>
      <c r="D2434">
        <v>8863</v>
      </c>
    </row>
    <row r="2435" spans="3:4" x14ac:dyDescent="0.25">
      <c r="C2435" s="1">
        <v>42055.538194444445</v>
      </c>
      <c r="D2435">
        <v>8849</v>
      </c>
    </row>
    <row r="2436" spans="3:4" x14ac:dyDescent="0.25">
      <c r="C2436" s="1">
        <v>42055.541666666664</v>
      </c>
      <c r="D2436">
        <v>8860</v>
      </c>
    </row>
    <row r="2437" spans="3:4" x14ac:dyDescent="0.25">
      <c r="C2437" s="1">
        <v>42055.545138888891</v>
      </c>
      <c r="D2437">
        <v>8857</v>
      </c>
    </row>
    <row r="2438" spans="3:4" x14ac:dyDescent="0.25">
      <c r="C2438" s="1">
        <v>42055.548611111109</v>
      </c>
      <c r="D2438">
        <v>8856.5</v>
      </c>
    </row>
    <row r="2439" spans="3:4" x14ac:dyDescent="0.25">
      <c r="C2439" s="1">
        <v>42055.552083333336</v>
      </c>
      <c r="D2439">
        <v>8859</v>
      </c>
    </row>
    <row r="2440" spans="3:4" x14ac:dyDescent="0.25">
      <c r="C2440" s="1">
        <v>42055.555555555555</v>
      </c>
      <c r="D2440">
        <v>8856.5</v>
      </c>
    </row>
    <row r="2441" spans="3:4" x14ac:dyDescent="0.25">
      <c r="C2441" s="1">
        <v>42055.559027777781</v>
      </c>
      <c r="D2441">
        <v>8851</v>
      </c>
    </row>
    <row r="2442" spans="3:4" x14ac:dyDescent="0.25">
      <c r="C2442" s="1">
        <v>42055.5625</v>
      </c>
      <c r="D2442">
        <v>8859</v>
      </c>
    </row>
    <row r="2443" spans="3:4" x14ac:dyDescent="0.25">
      <c r="C2443" s="1">
        <v>42055.565972222219</v>
      </c>
      <c r="D2443">
        <v>8853.5</v>
      </c>
    </row>
    <row r="2444" spans="3:4" x14ac:dyDescent="0.25">
      <c r="C2444" s="1">
        <v>42055.569444444445</v>
      </c>
      <c r="D2444">
        <v>8857</v>
      </c>
    </row>
    <row r="2445" spans="3:4" x14ac:dyDescent="0.25">
      <c r="C2445" s="1">
        <v>42055.572916666664</v>
      </c>
      <c r="D2445">
        <v>8862</v>
      </c>
    </row>
    <row r="2446" spans="3:4" x14ac:dyDescent="0.25">
      <c r="C2446" s="1">
        <v>42055.576388888891</v>
      </c>
      <c r="D2446">
        <v>8868.5</v>
      </c>
    </row>
    <row r="2447" spans="3:4" x14ac:dyDescent="0.25">
      <c r="C2447" s="1">
        <v>42055.579861111109</v>
      </c>
      <c r="D2447">
        <v>8888</v>
      </c>
    </row>
    <row r="2448" spans="3:4" x14ac:dyDescent="0.25">
      <c r="C2448" s="1">
        <v>42055.583333333336</v>
      </c>
      <c r="D2448">
        <v>8887</v>
      </c>
    </row>
    <row r="2449" spans="3:4" x14ac:dyDescent="0.25">
      <c r="C2449" s="1">
        <v>42055.586805555555</v>
      </c>
      <c r="D2449">
        <v>8896.5</v>
      </c>
    </row>
    <row r="2450" spans="3:4" x14ac:dyDescent="0.25">
      <c r="C2450" s="1">
        <v>42055.590277777781</v>
      </c>
      <c r="D2450">
        <v>8896.5</v>
      </c>
    </row>
    <row r="2451" spans="3:4" x14ac:dyDescent="0.25">
      <c r="C2451" s="1">
        <v>42055.59375</v>
      </c>
      <c r="D2451">
        <v>8904.5</v>
      </c>
    </row>
    <row r="2452" spans="3:4" x14ac:dyDescent="0.25">
      <c r="C2452" s="1">
        <v>42055.597222222219</v>
      </c>
      <c r="D2452">
        <v>8894</v>
      </c>
    </row>
    <row r="2453" spans="3:4" x14ac:dyDescent="0.25">
      <c r="C2453" s="1">
        <v>42055.600694444445</v>
      </c>
      <c r="D2453">
        <v>8891</v>
      </c>
    </row>
    <row r="2454" spans="3:4" x14ac:dyDescent="0.25">
      <c r="C2454" s="1">
        <v>42055.604166666664</v>
      </c>
      <c r="D2454">
        <v>8885.5</v>
      </c>
    </row>
    <row r="2455" spans="3:4" x14ac:dyDescent="0.25">
      <c r="C2455" s="1">
        <v>42055.607638888891</v>
      </c>
      <c r="D2455">
        <v>8888.5</v>
      </c>
    </row>
    <row r="2456" spans="3:4" x14ac:dyDescent="0.25">
      <c r="C2456" s="1">
        <v>42055.611111111109</v>
      </c>
      <c r="D2456">
        <v>8883.5</v>
      </c>
    </row>
    <row r="2457" spans="3:4" x14ac:dyDescent="0.25">
      <c r="C2457" s="1">
        <v>42055.614583333336</v>
      </c>
      <c r="D2457">
        <v>8875</v>
      </c>
    </row>
    <row r="2458" spans="3:4" x14ac:dyDescent="0.25">
      <c r="C2458" s="1">
        <v>42055.618055555555</v>
      </c>
      <c r="D2458">
        <v>8877</v>
      </c>
    </row>
    <row r="2459" spans="3:4" x14ac:dyDescent="0.25">
      <c r="C2459" s="1">
        <v>42055.621527777781</v>
      </c>
      <c r="D2459">
        <v>8879.5</v>
      </c>
    </row>
    <row r="2460" spans="3:4" x14ac:dyDescent="0.25">
      <c r="C2460" s="1">
        <v>42055.625</v>
      </c>
      <c r="D2460">
        <v>8879</v>
      </c>
    </row>
    <row r="2461" spans="3:4" x14ac:dyDescent="0.25">
      <c r="C2461" s="1">
        <v>42055.628472222219</v>
      </c>
      <c r="D2461">
        <v>8874</v>
      </c>
    </row>
    <row r="2462" spans="3:4" x14ac:dyDescent="0.25">
      <c r="C2462" s="1">
        <v>42055.631944444445</v>
      </c>
      <c r="D2462">
        <v>8877.5</v>
      </c>
    </row>
    <row r="2463" spans="3:4" x14ac:dyDescent="0.25">
      <c r="C2463" s="1">
        <v>42055.635416666664</v>
      </c>
      <c r="D2463">
        <v>8885</v>
      </c>
    </row>
    <row r="2464" spans="3:4" x14ac:dyDescent="0.25">
      <c r="C2464" s="1">
        <v>42055.638888888891</v>
      </c>
      <c r="D2464">
        <v>8883</v>
      </c>
    </row>
    <row r="2465" spans="3:4" x14ac:dyDescent="0.25">
      <c r="C2465" s="1">
        <v>42055.642361111109</v>
      </c>
      <c r="D2465">
        <v>8884</v>
      </c>
    </row>
    <row r="2466" spans="3:4" x14ac:dyDescent="0.25">
      <c r="C2466" s="1">
        <v>42055.645833333336</v>
      </c>
      <c r="D2466">
        <v>8897</v>
      </c>
    </row>
    <row r="2467" spans="3:4" x14ac:dyDescent="0.25">
      <c r="C2467" s="1">
        <v>42055.649305555555</v>
      </c>
      <c r="D2467">
        <v>8894.5</v>
      </c>
    </row>
    <row r="2468" spans="3:4" x14ac:dyDescent="0.25">
      <c r="C2468" s="1">
        <v>42055.652777777781</v>
      </c>
      <c r="D2468">
        <v>8890</v>
      </c>
    </row>
    <row r="2469" spans="3:4" x14ac:dyDescent="0.25">
      <c r="C2469" s="1">
        <v>42055.65625</v>
      </c>
      <c r="D2469">
        <v>8891.5</v>
      </c>
    </row>
    <row r="2470" spans="3:4" x14ac:dyDescent="0.25">
      <c r="C2470" s="1">
        <v>42055.659722222219</v>
      </c>
      <c r="D2470">
        <v>8899.5</v>
      </c>
    </row>
    <row r="2471" spans="3:4" x14ac:dyDescent="0.25">
      <c r="C2471" s="1">
        <v>42055.663194444445</v>
      </c>
      <c r="D2471">
        <v>8902.5</v>
      </c>
    </row>
    <row r="2472" spans="3:4" x14ac:dyDescent="0.25">
      <c r="C2472" s="1">
        <v>42055.666666666664</v>
      </c>
      <c r="D2472">
        <v>8908</v>
      </c>
    </row>
    <row r="2473" spans="3:4" x14ac:dyDescent="0.25">
      <c r="C2473" s="1">
        <v>42055.670138888891</v>
      </c>
      <c r="D2473">
        <v>8894</v>
      </c>
    </row>
    <row r="2474" spans="3:4" x14ac:dyDescent="0.25">
      <c r="C2474" s="1">
        <v>42055.673611111109</v>
      </c>
      <c r="D2474">
        <v>8895</v>
      </c>
    </row>
    <row r="2475" spans="3:4" x14ac:dyDescent="0.25">
      <c r="C2475" s="1">
        <v>42055.677083333336</v>
      </c>
      <c r="D2475">
        <v>8887</v>
      </c>
    </row>
    <row r="2476" spans="3:4" x14ac:dyDescent="0.25">
      <c r="C2476" s="1">
        <v>42055.680555555555</v>
      </c>
      <c r="D2476">
        <v>8876.5</v>
      </c>
    </row>
    <row r="2477" spans="3:4" x14ac:dyDescent="0.25">
      <c r="C2477" s="1">
        <v>42055.684027777781</v>
      </c>
      <c r="D2477">
        <v>8852</v>
      </c>
    </row>
    <row r="2478" spans="3:4" x14ac:dyDescent="0.25">
      <c r="C2478" s="1">
        <v>42055.6875</v>
      </c>
      <c r="D2478">
        <v>8853</v>
      </c>
    </row>
    <row r="2479" spans="3:4" x14ac:dyDescent="0.25">
      <c r="C2479" s="1">
        <v>42055.690972222219</v>
      </c>
      <c r="D2479">
        <v>8880.5</v>
      </c>
    </row>
    <row r="2480" spans="3:4" x14ac:dyDescent="0.25">
      <c r="C2480" s="1">
        <v>42055.694444444445</v>
      </c>
      <c r="D2480">
        <v>8880.5</v>
      </c>
    </row>
    <row r="2481" spans="3:4" x14ac:dyDescent="0.25">
      <c r="C2481" s="1">
        <v>42055.697916666664</v>
      </c>
      <c r="D2481">
        <v>8882</v>
      </c>
    </row>
    <row r="2482" spans="3:4" x14ac:dyDescent="0.25">
      <c r="C2482" s="1">
        <v>42055.701388888891</v>
      </c>
      <c r="D2482">
        <v>8884.5</v>
      </c>
    </row>
    <row r="2483" spans="3:4" x14ac:dyDescent="0.25">
      <c r="C2483" s="1">
        <v>42055.704861111109</v>
      </c>
      <c r="D2483">
        <v>8887</v>
      </c>
    </row>
    <row r="2484" spans="3:4" x14ac:dyDescent="0.25">
      <c r="C2484" s="1">
        <v>42055.708333333336</v>
      </c>
      <c r="D2484">
        <v>8877.5</v>
      </c>
    </row>
    <row r="2485" spans="3:4" x14ac:dyDescent="0.25">
      <c r="C2485" s="1">
        <v>42055.711805555555</v>
      </c>
      <c r="D2485">
        <v>8877.5</v>
      </c>
    </row>
    <row r="2486" spans="3:4" x14ac:dyDescent="0.25">
      <c r="C2486" s="1">
        <v>42055.715277777781</v>
      </c>
      <c r="D2486">
        <v>8877.5</v>
      </c>
    </row>
    <row r="2487" spans="3:4" x14ac:dyDescent="0.25">
      <c r="C2487" s="1">
        <v>42055.71875</v>
      </c>
      <c r="D2487">
        <v>8878</v>
      </c>
    </row>
    <row r="2488" spans="3:4" x14ac:dyDescent="0.25">
      <c r="C2488" s="1">
        <v>42055.722222222219</v>
      </c>
      <c r="D2488">
        <v>8869.5</v>
      </c>
    </row>
    <row r="2489" spans="3:4" x14ac:dyDescent="0.25">
      <c r="C2489" s="1">
        <v>42055.725694444445</v>
      </c>
      <c r="D2489">
        <v>8864</v>
      </c>
    </row>
    <row r="2490" spans="3:4" x14ac:dyDescent="0.25">
      <c r="C2490" s="1">
        <v>42055.729166666664</v>
      </c>
      <c r="D2490">
        <v>8860</v>
      </c>
    </row>
    <row r="2491" spans="3:4" x14ac:dyDescent="0.25">
      <c r="C2491" s="1">
        <v>42055.732638888891</v>
      </c>
      <c r="D2491">
        <v>8854.5</v>
      </c>
    </row>
    <row r="2492" spans="3:4" x14ac:dyDescent="0.25">
      <c r="C2492" s="1">
        <v>42055.736111111109</v>
      </c>
      <c r="D2492">
        <v>8849.5</v>
      </c>
    </row>
    <row r="2493" spans="3:4" x14ac:dyDescent="0.25">
      <c r="C2493" s="1">
        <v>42055.739583333336</v>
      </c>
      <c r="D2493">
        <v>8847</v>
      </c>
    </row>
    <row r="2494" spans="3:4" x14ac:dyDescent="0.25">
      <c r="C2494" s="1">
        <v>42055.743055555555</v>
      </c>
      <c r="D2494">
        <v>8836</v>
      </c>
    </row>
    <row r="2495" spans="3:4" x14ac:dyDescent="0.25">
      <c r="C2495" s="1">
        <v>42055.746527777781</v>
      </c>
      <c r="D2495">
        <v>8844</v>
      </c>
    </row>
    <row r="2496" spans="3:4" x14ac:dyDescent="0.25">
      <c r="C2496" s="1">
        <v>42055.75</v>
      </c>
      <c r="D2496">
        <v>8845.5</v>
      </c>
    </row>
    <row r="2497" spans="3:4" x14ac:dyDescent="0.25">
      <c r="C2497" s="1">
        <v>42055.753472222219</v>
      </c>
      <c r="D2497">
        <v>8847</v>
      </c>
    </row>
    <row r="2498" spans="3:4" x14ac:dyDescent="0.25">
      <c r="C2498" s="1">
        <v>42055.756944444445</v>
      </c>
      <c r="D2498">
        <v>8843.5</v>
      </c>
    </row>
    <row r="2499" spans="3:4" x14ac:dyDescent="0.25">
      <c r="C2499" s="1">
        <v>42058.375</v>
      </c>
      <c r="D2499">
        <v>8861</v>
      </c>
    </row>
    <row r="2500" spans="3:4" x14ac:dyDescent="0.25">
      <c r="C2500" s="1">
        <v>42058.378472222219</v>
      </c>
      <c r="D2500">
        <v>8861</v>
      </c>
    </row>
    <row r="2501" spans="3:4" x14ac:dyDescent="0.25">
      <c r="C2501" s="1">
        <v>42058.381944444445</v>
      </c>
      <c r="D2501">
        <v>8861</v>
      </c>
    </row>
    <row r="2502" spans="3:4" x14ac:dyDescent="0.25">
      <c r="C2502" s="1">
        <v>42058.385416666664</v>
      </c>
      <c r="D2502">
        <v>8858</v>
      </c>
    </row>
    <row r="2503" spans="3:4" x14ac:dyDescent="0.25">
      <c r="C2503" s="1">
        <v>42058.388888888891</v>
      </c>
      <c r="D2503">
        <v>8860</v>
      </c>
    </row>
    <row r="2504" spans="3:4" x14ac:dyDescent="0.25">
      <c r="C2504" s="1">
        <v>42058.392361111109</v>
      </c>
      <c r="D2504">
        <v>8858</v>
      </c>
    </row>
    <row r="2505" spans="3:4" x14ac:dyDescent="0.25">
      <c r="C2505" s="1">
        <v>42058.395833333336</v>
      </c>
      <c r="D2505">
        <v>8853.5</v>
      </c>
    </row>
    <row r="2506" spans="3:4" x14ac:dyDescent="0.25">
      <c r="C2506" s="1">
        <v>42058.399305555555</v>
      </c>
      <c r="D2506">
        <v>8853</v>
      </c>
    </row>
    <row r="2507" spans="3:4" x14ac:dyDescent="0.25">
      <c r="C2507" s="1">
        <v>42058.402777777781</v>
      </c>
      <c r="D2507">
        <v>8853.5</v>
      </c>
    </row>
    <row r="2508" spans="3:4" x14ac:dyDescent="0.25">
      <c r="C2508" s="1">
        <v>42058.40625</v>
      </c>
      <c r="D2508">
        <v>8853</v>
      </c>
    </row>
    <row r="2509" spans="3:4" x14ac:dyDescent="0.25">
      <c r="C2509" s="1">
        <v>42058.409722222219</v>
      </c>
      <c r="D2509">
        <v>8853</v>
      </c>
    </row>
    <row r="2510" spans="3:4" x14ac:dyDescent="0.25">
      <c r="C2510" s="1">
        <v>42058.413194444445</v>
      </c>
      <c r="D2510">
        <v>8853</v>
      </c>
    </row>
    <row r="2511" spans="3:4" x14ac:dyDescent="0.25">
      <c r="C2511" s="1">
        <v>42058.416666666664</v>
      </c>
      <c r="D2511">
        <v>8853</v>
      </c>
    </row>
    <row r="2512" spans="3:4" x14ac:dyDescent="0.25">
      <c r="C2512" s="1">
        <v>42058.420138888891</v>
      </c>
      <c r="D2512">
        <v>8852.5</v>
      </c>
    </row>
    <row r="2513" spans="3:4" x14ac:dyDescent="0.25">
      <c r="C2513" s="1">
        <v>42058.423611111109</v>
      </c>
      <c r="D2513">
        <v>8852.5</v>
      </c>
    </row>
    <row r="2514" spans="3:4" x14ac:dyDescent="0.25">
      <c r="C2514" s="1">
        <v>42058.430555555555</v>
      </c>
      <c r="D2514">
        <v>8852.5</v>
      </c>
    </row>
    <row r="2515" spans="3:4" x14ac:dyDescent="0.25">
      <c r="C2515" s="1">
        <v>42058.434027777781</v>
      </c>
      <c r="D2515">
        <v>8852.5</v>
      </c>
    </row>
    <row r="2516" spans="3:4" x14ac:dyDescent="0.25">
      <c r="C2516" s="1">
        <v>42058.4375</v>
      </c>
      <c r="D2516">
        <v>8852.5</v>
      </c>
    </row>
    <row r="2517" spans="3:4" x14ac:dyDescent="0.25">
      <c r="C2517" s="1">
        <v>42058.440972222219</v>
      </c>
      <c r="D2517">
        <v>8853</v>
      </c>
    </row>
    <row r="2518" spans="3:4" x14ac:dyDescent="0.25">
      <c r="C2518" s="1">
        <v>42058.444444444445</v>
      </c>
      <c r="D2518">
        <v>8853</v>
      </c>
    </row>
    <row r="2519" spans="3:4" x14ac:dyDescent="0.25">
      <c r="C2519" s="1">
        <v>42058.447916666664</v>
      </c>
      <c r="D2519">
        <v>8855.5</v>
      </c>
    </row>
    <row r="2520" spans="3:4" x14ac:dyDescent="0.25">
      <c r="C2520" s="1">
        <v>42058.451388888891</v>
      </c>
      <c r="D2520">
        <v>8853</v>
      </c>
    </row>
    <row r="2521" spans="3:4" x14ac:dyDescent="0.25">
      <c r="C2521" s="1">
        <v>42058.454861111109</v>
      </c>
      <c r="D2521">
        <v>8853</v>
      </c>
    </row>
    <row r="2522" spans="3:4" x14ac:dyDescent="0.25">
      <c r="C2522" s="1">
        <v>42058.458333333336</v>
      </c>
      <c r="D2522">
        <v>8861.5</v>
      </c>
    </row>
    <row r="2523" spans="3:4" x14ac:dyDescent="0.25">
      <c r="C2523" s="1">
        <v>42058.461805555555</v>
      </c>
      <c r="D2523">
        <v>8861.5</v>
      </c>
    </row>
    <row r="2524" spans="3:4" x14ac:dyDescent="0.25">
      <c r="C2524" s="1">
        <v>42058.465277777781</v>
      </c>
      <c r="D2524">
        <v>8863.5</v>
      </c>
    </row>
    <row r="2525" spans="3:4" x14ac:dyDescent="0.25">
      <c r="C2525" s="1">
        <v>42058.46875</v>
      </c>
      <c r="D2525">
        <v>8863.5</v>
      </c>
    </row>
    <row r="2526" spans="3:4" x14ac:dyDescent="0.25">
      <c r="C2526" s="1">
        <v>42058.472222222219</v>
      </c>
      <c r="D2526">
        <v>8864</v>
      </c>
    </row>
    <row r="2527" spans="3:4" x14ac:dyDescent="0.25">
      <c r="C2527" s="1">
        <v>42058.475694444445</v>
      </c>
      <c r="D2527">
        <v>8864</v>
      </c>
    </row>
    <row r="2528" spans="3:4" x14ac:dyDescent="0.25">
      <c r="C2528" s="1">
        <v>42058.479166666664</v>
      </c>
      <c r="D2528">
        <v>8856</v>
      </c>
    </row>
    <row r="2529" spans="3:4" x14ac:dyDescent="0.25">
      <c r="C2529" s="1">
        <v>42058.482638888891</v>
      </c>
      <c r="D2529">
        <v>8860</v>
      </c>
    </row>
    <row r="2530" spans="3:4" x14ac:dyDescent="0.25">
      <c r="C2530" s="1">
        <v>42058.486111111109</v>
      </c>
      <c r="D2530">
        <v>8861.5</v>
      </c>
    </row>
    <row r="2531" spans="3:4" x14ac:dyDescent="0.25">
      <c r="C2531" s="1">
        <v>42058.489583333336</v>
      </c>
      <c r="D2531">
        <v>8869.5</v>
      </c>
    </row>
    <row r="2532" spans="3:4" x14ac:dyDescent="0.25">
      <c r="C2532" s="1">
        <v>42058.493055555555</v>
      </c>
      <c r="D2532">
        <v>8870.5</v>
      </c>
    </row>
    <row r="2533" spans="3:4" x14ac:dyDescent="0.25">
      <c r="C2533" s="1">
        <v>42058.496527777781</v>
      </c>
      <c r="D2533">
        <v>8863.5</v>
      </c>
    </row>
    <row r="2534" spans="3:4" x14ac:dyDescent="0.25">
      <c r="C2534" s="1">
        <v>42058.5</v>
      </c>
      <c r="D2534">
        <v>8857.5</v>
      </c>
    </row>
    <row r="2535" spans="3:4" x14ac:dyDescent="0.25">
      <c r="C2535" s="1">
        <v>42058.503472222219</v>
      </c>
      <c r="D2535">
        <v>8863</v>
      </c>
    </row>
    <row r="2536" spans="3:4" x14ac:dyDescent="0.25">
      <c r="C2536" s="1">
        <v>42058.506944444445</v>
      </c>
      <c r="D2536">
        <v>8868</v>
      </c>
    </row>
    <row r="2537" spans="3:4" x14ac:dyDescent="0.25">
      <c r="C2537" s="1">
        <v>42058.510416666664</v>
      </c>
      <c r="D2537">
        <v>8871.5</v>
      </c>
    </row>
    <row r="2538" spans="3:4" x14ac:dyDescent="0.25">
      <c r="C2538" s="1">
        <v>42058.513888888891</v>
      </c>
      <c r="D2538">
        <v>8867.5</v>
      </c>
    </row>
    <row r="2539" spans="3:4" x14ac:dyDescent="0.25">
      <c r="C2539" s="1">
        <v>42058.517361111109</v>
      </c>
      <c r="D2539">
        <v>8867.5</v>
      </c>
    </row>
    <row r="2540" spans="3:4" x14ac:dyDescent="0.25">
      <c r="C2540" s="1">
        <v>42058.520833333336</v>
      </c>
      <c r="D2540">
        <v>8856.5</v>
      </c>
    </row>
    <row r="2541" spans="3:4" x14ac:dyDescent="0.25">
      <c r="C2541" s="1">
        <v>42058.524305555555</v>
      </c>
      <c r="D2541">
        <v>8849</v>
      </c>
    </row>
    <row r="2542" spans="3:4" x14ac:dyDescent="0.25">
      <c r="C2542" s="1">
        <v>42058.527777777781</v>
      </c>
      <c r="D2542">
        <v>8849</v>
      </c>
    </row>
    <row r="2543" spans="3:4" x14ac:dyDescent="0.25">
      <c r="C2543" s="1">
        <v>42058.53125</v>
      </c>
      <c r="D2543">
        <v>8858.5</v>
      </c>
    </row>
    <row r="2544" spans="3:4" x14ac:dyDescent="0.25">
      <c r="C2544" s="1">
        <v>42058.534722222219</v>
      </c>
      <c r="D2544">
        <v>8857.5</v>
      </c>
    </row>
    <row r="2545" spans="3:4" x14ac:dyDescent="0.25">
      <c r="C2545" s="1">
        <v>42058.538194444445</v>
      </c>
      <c r="D2545">
        <v>8856.5</v>
      </c>
    </row>
    <row r="2546" spans="3:4" x14ac:dyDescent="0.25">
      <c r="C2546" s="1">
        <v>42058.541666666664</v>
      </c>
      <c r="D2546">
        <v>8858</v>
      </c>
    </row>
    <row r="2547" spans="3:4" x14ac:dyDescent="0.25">
      <c r="C2547" s="1">
        <v>42058.545138888891</v>
      </c>
      <c r="D2547">
        <v>8862.5</v>
      </c>
    </row>
    <row r="2548" spans="3:4" x14ac:dyDescent="0.25">
      <c r="C2548" s="1">
        <v>42058.548611111109</v>
      </c>
      <c r="D2548">
        <v>8862</v>
      </c>
    </row>
    <row r="2549" spans="3:4" x14ac:dyDescent="0.25">
      <c r="C2549" s="1">
        <v>42058.552083333336</v>
      </c>
      <c r="D2549">
        <v>8860.5</v>
      </c>
    </row>
    <row r="2550" spans="3:4" x14ac:dyDescent="0.25">
      <c r="C2550" s="1">
        <v>42058.555555555555</v>
      </c>
      <c r="D2550">
        <v>8862.5</v>
      </c>
    </row>
    <row r="2551" spans="3:4" x14ac:dyDescent="0.25">
      <c r="C2551" s="1">
        <v>42058.559027777781</v>
      </c>
      <c r="D2551">
        <v>8856.5</v>
      </c>
    </row>
    <row r="2552" spans="3:4" x14ac:dyDescent="0.25">
      <c r="C2552" s="1">
        <v>42058.5625</v>
      </c>
      <c r="D2552">
        <v>8856</v>
      </c>
    </row>
    <row r="2553" spans="3:4" x14ac:dyDescent="0.25">
      <c r="C2553" s="1">
        <v>42058.565972222219</v>
      </c>
      <c r="D2553">
        <v>8858</v>
      </c>
    </row>
    <row r="2554" spans="3:4" x14ac:dyDescent="0.25">
      <c r="C2554" s="1">
        <v>42058.569444444445</v>
      </c>
      <c r="D2554">
        <v>8858</v>
      </c>
    </row>
    <row r="2555" spans="3:4" x14ac:dyDescent="0.25">
      <c r="C2555" s="1">
        <v>42058.572916666664</v>
      </c>
      <c r="D2555">
        <v>8856</v>
      </c>
    </row>
    <row r="2556" spans="3:4" x14ac:dyDescent="0.25">
      <c r="C2556" s="1">
        <v>42058.576388888891</v>
      </c>
      <c r="D2556">
        <v>8845.5</v>
      </c>
    </row>
    <row r="2557" spans="3:4" x14ac:dyDescent="0.25">
      <c r="C2557" s="1">
        <v>42058.579861111109</v>
      </c>
      <c r="D2557">
        <v>8849</v>
      </c>
    </row>
    <row r="2558" spans="3:4" x14ac:dyDescent="0.25">
      <c r="C2558" s="1">
        <v>42058.583333333336</v>
      </c>
      <c r="D2558">
        <v>8851.5</v>
      </c>
    </row>
    <row r="2559" spans="3:4" x14ac:dyDescent="0.25">
      <c r="C2559" s="1">
        <v>42058.586805555555</v>
      </c>
      <c r="D2559">
        <v>8852.5</v>
      </c>
    </row>
    <row r="2560" spans="3:4" x14ac:dyDescent="0.25">
      <c r="C2560" s="1">
        <v>42058.590277777781</v>
      </c>
      <c r="D2560">
        <v>8855.5</v>
      </c>
    </row>
    <row r="2561" spans="3:4" x14ac:dyDescent="0.25">
      <c r="C2561" s="1">
        <v>42058.59375</v>
      </c>
      <c r="D2561">
        <v>8847</v>
      </c>
    </row>
    <row r="2562" spans="3:4" x14ac:dyDescent="0.25">
      <c r="C2562" s="1">
        <v>42058.597222222219</v>
      </c>
      <c r="D2562">
        <v>8837.5</v>
      </c>
    </row>
    <row r="2563" spans="3:4" x14ac:dyDescent="0.25">
      <c r="C2563" s="1">
        <v>42058.600694444445</v>
      </c>
      <c r="D2563">
        <v>8840</v>
      </c>
    </row>
    <row r="2564" spans="3:4" x14ac:dyDescent="0.25">
      <c r="C2564" s="1">
        <v>42058.604166666664</v>
      </c>
      <c r="D2564">
        <v>8841.5</v>
      </c>
    </row>
    <row r="2565" spans="3:4" x14ac:dyDescent="0.25">
      <c r="C2565" s="1">
        <v>42058.607638888891</v>
      </c>
      <c r="D2565">
        <v>8854</v>
      </c>
    </row>
    <row r="2566" spans="3:4" x14ac:dyDescent="0.25">
      <c r="C2566" s="1">
        <v>42058.611111111109</v>
      </c>
      <c r="D2566">
        <v>8855</v>
      </c>
    </row>
    <row r="2567" spans="3:4" x14ac:dyDescent="0.25">
      <c r="C2567" s="1">
        <v>42058.614583333336</v>
      </c>
      <c r="D2567">
        <v>8854.5</v>
      </c>
    </row>
    <row r="2568" spans="3:4" x14ac:dyDescent="0.25">
      <c r="C2568" s="1">
        <v>42058.618055555555</v>
      </c>
      <c r="D2568">
        <v>8851.5</v>
      </c>
    </row>
    <row r="2569" spans="3:4" x14ac:dyDescent="0.25">
      <c r="C2569" s="1">
        <v>42058.621527777781</v>
      </c>
      <c r="D2569">
        <v>8854</v>
      </c>
    </row>
    <row r="2570" spans="3:4" x14ac:dyDescent="0.25">
      <c r="C2570" s="1">
        <v>42058.625</v>
      </c>
      <c r="D2570">
        <v>8854.5</v>
      </c>
    </row>
    <row r="2571" spans="3:4" x14ac:dyDescent="0.25">
      <c r="C2571" s="1">
        <v>42058.628472222219</v>
      </c>
      <c r="D2571">
        <v>8860.5</v>
      </c>
    </row>
    <row r="2572" spans="3:4" x14ac:dyDescent="0.25">
      <c r="C2572" s="1">
        <v>42058.631944444445</v>
      </c>
      <c r="D2572">
        <v>8858.5</v>
      </c>
    </row>
    <row r="2573" spans="3:4" x14ac:dyDescent="0.25">
      <c r="C2573" s="1">
        <v>42058.635416666664</v>
      </c>
      <c r="D2573">
        <v>8858.5</v>
      </c>
    </row>
    <row r="2574" spans="3:4" x14ac:dyDescent="0.25">
      <c r="C2574" s="1">
        <v>42058.638888888891</v>
      </c>
      <c r="D2574">
        <v>8851</v>
      </c>
    </row>
    <row r="2575" spans="3:4" x14ac:dyDescent="0.25">
      <c r="C2575" s="1">
        <v>42058.642361111109</v>
      </c>
      <c r="D2575">
        <v>8847</v>
      </c>
    </row>
    <row r="2576" spans="3:4" x14ac:dyDescent="0.25">
      <c r="C2576" s="1">
        <v>42058.645833333336</v>
      </c>
      <c r="D2576">
        <v>8850</v>
      </c>
    </row>
    <row r="2577" spans="3:4" x14ac:dyDescent="0.25">
      <c r="C2577" s="1">
        <v>42058.649305555555</v>
      </c>
      <c r="D2577">
        <v>8852.5</v>
      </c>
    </row>
    <row r="2578" spans="3:4" x14ac:dyDescent="0.25">
      <c r="C2578" s="1">
        <v>42058.652777777781</v>
      </c>
      <c r="D2578">
        <v>8860.5</v>
      </c>
    </row>
    <row r="2579" spans="3:4" x14ac:dyDescent="0.25">
      <c r="C2579" s="1">
        <v>42058.65625</v>
      </c>
      <c r="D2579">
        <v>8858.5</v>
      </c>
    </row>
    <row r="2580" spans="3:4" x14ac:dyDescent="0.25">
      <c r="C2580" s="1">
        <v>42058.659722222219</v>
      </c>
      <c r="D2580">
        <v>8859</v>
      </c>
    </row>
    <row r="2581" spans="3:4" x14ac:dyDescent="0.25">
      <c r="C2581" s="1">
        <v>42058.663194444445</v>
      </c>
      <c r="D2581">
        <v>8854</v>
      </c>
    </row>
    <row r="2582" spans="3:4" x14ac:dyDescent="0.25">
      <c r="C2582" s="1">
        <v>42058.666666666664</v>
      </c>
      <c r="D2582">
        <v>8863</v>
      </c>
    </row>
    <row r="2583" spans="3:4" x14ac:dyDescent="0.25">
      <c r="C2583" s="1">
        <v>42058.670138888891</v>
      </c>
      <c r="D2583">
        <v>8851</v>
      </c>
    </row>
    <row r="2584" spans="3:4" x14ac:dyDescent="0.25">
      <c r="C2584" s="1">
        <v>42058.673611111109</v>
      </c>
      <c r="D2584">
        <v>8854.5</v>
      </c>
    </row>
    <row r="2585" spans="3:4" x14ac:dyDescent="0.25">
      <c r="C2585" s="1">
        <v>42058.677083333336</v>
      </c>
      <c r="D2585">
        <v>8854</v>
      </c>
    </row>
    <row r="2586" spans="3:4" x14ac:dyDescent="0.25">
      <c r="C2586" s="1">
        <v>42058.680555555555</v>
      </c>
      <c r="D2586">
        <v>8816.5</v>
      </c>
    </row>
    <row r="2587" spans="3:4" x14ac:dyDescent="0.25">
      <c r="C2587" s="1">
        <v>42058.684027777781</v>
      </c>
      <c r="D2587">
        <v>8827</v>
      </c>
    </row>
    <row r="2588" spans="3:4" x14ac:dyDescent="0.25">
      <c r="C2588" s="1">
        <v>42058.6875</v>
      </c>
      <c r="D2588">
        <v>8827.5</v>
      </c>
    </row>
    <row r="2589" spans="3:4" x14ac:dyDescent="0.25">
      <c r="C2589" s="1">
        <v>42058.690972222219</v>
      </c>
      <c r="D2589">
        <v>8785</v>
      </c>
    </row>
    <row r="2590" spans="3:4" x14ac:dyDescent="0.25">
      <c r="C2590" s="1">
        <v>42058.694444444445</v>
      </c>
      <c r="D2590">
        <v>8775</v>
      </c>
    </row>
    <row r="2591" spans="3:4" x14ac:dyDescent="0.25">
      <c r="C2591" s="1">
        <v>42058.697916666664</v>
      </c>
      <c r="D2591">
        <v>8772.5</v>
      </c>
    </row>
    <row r="2592" spans="3:4" x14ac:dyDescent="0.25">
      <c r="C2592" s="1">
        <v>42058.701388888891</v>
      </c>
      <c r="D2592">
        <v>8777.5</v>
      </c>
    </row>
    <row r="2593" spans="3:4" x14ac:dyDescent="0.25">
      <c r="C2593" s="1">
        <v>42058.704861111109</v>
      </c>
      <c r="D2593">
        <v>8765</v>
      </c>
    </row>
    <row r="2594" spans="3:4" x14ac:dyDescent="0.25">
      <c r="C2594" s="1">
        <v>42058.708333333336</v>
      </c>
      <c r="D2594">
        <v>8771.5</v>
      </c>
    </row>
    <row r="2595" spans="3:4" x14ac:dyDescent="0.25">
      <c r="C2595" s="1">
        <v>42058.711805555555</v>
      </c>
      <c r="D2595">
        <v>8762.5</v>
      </c>
    </row>
    <row r="2596" spans="3:4" x14ac:dyDescent="0.25">
      <c r="C2596" s="1">
        <v>42058.715277777781</v>
      </c>
      <c r="D2596">
        <v>8762.5</v>
      </c>
    </row>
    <row r="2597" spans="3:4" x14ac:dyDescent="0.25">
      <c r="C2597" s="1">
        <v>42058.71875</v>
      </c>
      <c r="D2597">
        <v>8754</v>
      </c>
    </row>
    <row r="2598" spans="3:4" x14ac:dyDescent="0.25">
      <c r="C2598" s="1">
        <v>42058.722222222219</v>
      </c>
      <c r="D2598">
        <v>8759.5</v>
      </c>
    </row>
    <row r="2599" spans="3:4" x14ac:dyDescent="0.25">
      <c r="C2599" s="1">
        <v>42058.725694444445</v>
      </c>
      <c r="D2599">
        <v>8757.5</v>
      </c>
    </row>
    <row r="2600" spans="3:4" x14ac:dyDescent="0.25">
      <c r="C2600" s="1">
        <v>42058.729166666664</v>
      </c>
      <c r="D2600">
        <v>8769.5</v>
      </c>
    </row>
    <row r="2601" spans="3:4" x14ac:dyDescent="0.25">
      <c r="C2601" s="1">
        <v>42058.732638888891</v>
      </c>
      <c r="D2601">
        <v>8771.5</v>
      </c>
    </row>
    <row r="2602" spans="3:4" x14ac:dyDescent="0.25">
      <c r="C2602" s="1">
        <v>42058.736111111109</v>
      </c>
      <c r="D2602">
        <v>8759.5</v>
      </c>
    </row>
    <row r="2603" spans="3:4" x14ac:dyDescent="0.25">
      <c r="C2603" s="1">
        <v>42058.739583333336</v>
      </c>
      <c r="D2603">
        <v>8740.5</v>
      </c>
    </row>
    <row r="2604" spans="3:4" x14ac:dyDescent="0.25">
      <c r="C2604" s="1">
        <v>42058.743055555555</v>
      </c>
      <c r="D2604">
        <v>8744</v>
      </c>
    </row>
    <row r="2605" spans="3:4" x14ac:dyDescent="0.25">
      <c r="C2605" s="1">
        <v>42058.746527777781</v>
      </c>
      <c r="D2605">
        <v>8742.5</v>
      </c>
    </row>
    <row r="2606" spans="3:4" x14ac:dyDescent="0.25">
      <c r="C2606" s="1">
        <v>42058.75</v>
      </c>
      <c r="D2606">
        <v>8746</v>
      </c>
    </row>
    <row r="2607" spans="3:4" x14ac:dyDescent="0.25">
      <c r="C2607" s="1">
        <v>42058.753472222219</v>
      </c>
      <c r="D2607">
        <v>8751.5</v>
      </c>
    </row>
    <row r="2608" spans="3:4" x14ac:dyDescent="0.25">
      <c r="C2608" s="1">
        <v>42058.756944444445</v>
      </c>
      <c r="D2608">
        <v>8746</v>
      </c>
    </row>
    <row r="2609" spans="3:4" x14ac:dyDescent="0.25">
      <c r="C2609" s="1">
        <v>42058.802083333336</v>
      </c>
      <c r="D2609">
        <v>8729.5</v>
      </c>
    </row>
    <row r="2610" spans="3:4" x14ac:dyDescent="0.25">
      <c r="C2610" s="1">
        <v>42058.805555555555</v>
      </c>
      <c r="D2610">
        <v>8734</v>
      </c>
    </row>
    <row r="2611" spans="3:4" x14ac:dyDescent="0.25">
      <c r="C2611" s="1">
        <v>42058.809027777781</v>
      </c>
      <c r="D2611">
        <v>8731</v>
      </c>
    </row>
    <row r="2612" spans="3:4" x14ac:dyDescent="0.25">
      <c r="C2612" s="1">
        <v>42058.8125</v>
      </c>
      <c r="D2612">
        <v>8734</v>
      </c>
    </row>
    <row r="2613" spans="3:4" x14ac:dyDescent="0.25">
      <c r="C2613" s="1">
        <v>42058.815972222219</v>
      </c>
      <c r="D2613">
        <v>8733.5</v>
      </c>
    </row>
    <row r="2614" spans="3:4" x14ac:dyDescent="0.25">
      <c r="C2614" s="1">
        <v>42058.822916666664</v>
      </c>
      <c r="D2614">
        <v>8733.5</v>
      </c>
    </row>
    <row r="2615" spans="3:4" x14ac:dyDescent="0.25">
      <c r="C2615" s="1">
        <v>42058.826388888891</v>
      </c>
      <c r="D2615">
        <v>8733.5</v>
      </c>
    </row>
    <row r="2616" spans="3:4" x14ac:dyDescent="0.25">
      <c r="C2616" s="1">
        <v>42058.829861111109</v>
      </c>
      <c r="D2616">
        <v>8730</v>
      </c>
    </row>
    <row r="2617" spans="3:4" x14ac:dyDescent="0.25">
      <c r="C2617" s="1">
        <v>42058.833333333336</v>
      </c>
      <c r="D2617">
        <v>8730</v>
      </c>
    </row>
    <row r="2618" spans="3:4" x14ac:dyDescent="0.25">
      <c r="C2618" s="1">
        <v>42058.836805555555</v>
      </c>
      <c r="D2618">
        <v>8731</v>
      </c>
    </row>
    <row r="2619" spans="3:4" x14ac:dyDescent="0.25">
      <c r="C2619" s="1">
        <v>42058.840277777781</v>
      </c>
      <c r="D2619">
        <v>8736.5</v>
      </c>
    </row>
    <row r="2620" spans="3:4" x14ac:dyDescent="0.25">
      <c r="C2620" s="1">
        <v>42058.84375</v>
      </c>
      <c r="D2620">
        <v>8735.5</v>
      </c>
    </row>
    <row r="2621" spans="3:4" x14ac:dyDescent="0.25">
      <c r="C2621" s="1">
        <v>42058.847222222219</v>
      </c>
      <c r="D2621">
        <v>8731.5</v>
      </c>
    </row>
    <row r="2622" spans="3:4" x14ac:dyDescent="0.25">
      <c r="C2622" s="1">
        <v>42058.850694444445</v>
      </c>
      <c r="D2622">
        <v>8739.5</v>
      </c>
    </row>
    <row r="2623" spans="3:4" x14ac:dyDescent="0.25">
      <c r="C2623" s="1">
        <v>42058.854166666664</v>
      </c>
      <c r="D2623">
        <v>8740.5</v>
      </c>
    </row>
    <row r="2624" spans="3:4" x14ac:dyDescent="0.25">
      <c r="C2624" s="1">
        <v>42058.857638888891</v>
      </c>
      <c r="D2624">
        <v>8736</v>
      </c>
    </row>
    <row r="2625" spans="3:4" x14ac:dyDescent="0.25">
      <c r="C2625" s="1">
        <v>42058.864583333336</v>
      </c>
      <c r="D2625">
        <v>8736</v>
      </c>
    </row>
    <row r="2626" spans="3:4" x14ac:dyDescent="0.25">
      <c r="C2626" s="1">
        <v>42058.868055555555</v>
      </c>
      <c r="D2626">
        <v>8741</v>
      </c>
    </row>
    <row r="2627" spans="3:4" x14ac:dyDescent="0.25">
      <c r="C2627" s="1">
        <v>42058.871527777781</v>
      </c>
      <c r="D2627">
        <v>8741</v>
      </c>
    </row>
    <row r="2628" spans="3:4" x14ac:dyDescent="0.25">
      <c r="C2628" s="1">
        <v>42058.875</v>
      </c>
      <c r="D2628">
        <v>8736</v>
      </c>
    </row>
    <row r="2629" spans="3:4" x14ac:dyDescent="0.25">
      <c r="C2629" s="1">
        <v>42058.878472222219</v>
      </c>
      <c r="D2629">
        <v>8744</v>
      </c>
    </row>
    <row r="2630" spans="3:4" x14ac:dyDescent="0.25">
      <c r="C2630" s="1">
        <v>42058.881944444445</v>
      </c>
      <c r="D2630">
        <v>8736.5</v>
      </c>
    </row>
    <row r="2631" spans="3:4" x14ac:dyDescent="0.25">
      <c r="C2631" s="1">
        <v>42058.888888888891</v>
      </c>
      <c r="D2631">
        <v>8736.5</v>
      </c>
    </row>
    <row r="2632" spans="3:4" x14ac:dyDescent="0.25">
      <c r="C2632" s="1">
        <v>42058.892361111109</v>
      </c>
      <c r="D2632">
        <v>8738.5</v>
      </c>
    </row>
    <row r="2633" spans="3:4" x14ac:dyDescent="0.25">
      <c r="C2633" s="1">
        <v>42058.895833333336</v>
      </c>
      <c r="D2633">
        <v>8739.5</v>
      </c>
    </row>
    <row r="2634" spans="3:4" x14ac:dyDescent="0.25">
      <c r="C2634" s="1">
        <v>42058.899305555555</v>
      </c>
      <c r="D2634">
        <v>8740</v>
      </c>
    </row>
    <row r="2635" spans="3:4" x14ac:dyDescent="0.25">
      <c r="C2635" s="1">
        <v>42058.90625</v>
      </c>
      <c r="D2635">
        <v>8740</v>
      </c>
    </row>
    <row r="2636" spans="3:4" x14ac:dyDescent="0.25">
      <c r="C2636" s="1">
        <v>42058.909722222219</v>
      </c>
      <c r="D2636">
        <v>8742.5</v>
      </c>
    </row>
    <row r="2637" spans="3:4" x14ac:dyDescent="0.25">
      <c r="C2637" s="1">
        <v>42058.913194444445</v>
      </c>
      <c r="D2637">
        <v>8743.5</v>
      </c>
    </row>
    <row r="2638" spans="3:4" x14ac:dyDescent="0.25">
      <c r="C2638" s="1">
        <v>42058.916666666664</v>
      </c>
      <c r="D2638">
        <v>8740</v>
      </c>
    </row>
    <row r="2639" spans="3:4" x14ac:dyDescent="0.25">
      <c r="C2639" s="1">
        <v>42058.920138888891</v>
      </c>
      <c r="D2639">
        <v>8739</v>
      </c>
    </row>
    <row r="2640" spans="3:4" x14ac:dyDescent="0.25">
      <c r="C2640" s="1">
        <v>42058.923611111109</v>
      </c>
      <c r="D2640">
        <v>8737</v>
      </c>
    </row>
    <row r="2641" spans="3:4" x14ac:dyDescent="0.25">
      <c r="C2641" s="1">
        <v>42058.927083333336</v>
      </c>
      <c r="D2641">
        <v>8745</v>
      </c>
    </row>
    <row r="2642" spans="3:4" x14ac:dyDescent="0.25">
      <c r="C2642" s="1">
        <v>42058.934027777781</v>
      </c>
      <c r="D2642">
        <v>8739</v>
      </c>
    </row>
    <row r="2643" spans="3:4" x14ac:dyDescent="0.25">
      <c r="C2643" s="1">
        <v>42058.9375</v>
      </c>
      <c r="D2643">
        <v>8746</v>
      </c>
    </row>
    <row r="2644" spans="3:4" x14ac:dyDescent="0.25">
      <c r="C2644" s="1">
        <v>42058.940972222219</v>
      </c>
      <c r="D2644">
        <v>8745.5</v>
      </c>
    </row>
    <row r="2645" spans="3:4" x14ac:dyDescent="0.25">
      <c r="C2645" s="1">
        <v>42058.944444444445</v>
      </c>
      <c r="D2645">
        <v>8752.5</v>
      </c>
    </row>
    <row r="2646" spans="3:4" x14ac:dyDescent="0.25">
      <c r="C2646" s="1">
        <v>42058.947916666664</v>
      </c>
      <c r="D2646">
        <v>8748</v>
      </c>
    </row>
    <row r="2647" spans="3:4" x14ac:dyDescent="0.25">
      <c r="C2647" s="1">
        <v>42058.951388888891</v>
      </c>
      <c r="D2647">
        <v>8747.5</v>
      </c>
    </row>
    <row r="2648" spans="3:4" x14ac:dyDescent="0.25">
      <c r="C2648" s="1">
        <v>42058.954861111109</v>
      </c>
      <c r="D2648">
        <v>8745.5</v>
      </c>
    </row>
    <row r="2649" spans="3:4" x14ac:dyDescent="0.25">
      <c r="C2649" s="1">
        <v>42058.958333333336</v>
      </c>
      <c r="D2649">
        <v>8745</v>
      </c>
    </row>
    <row r="2650" spans="3:4" x14ac:dyDescent="0.25">
      <c r="C2650" s="1">
        <v>42058.961805555555</v>
      </c>
      <c r="D2650">
        <v>8750.5</v>
      </c>
    </row>
    <row r="2651" spans="3:4" x14ac:dyDescent="0.25">
      <c r="C2651" s="1">
        <v>42058.965277777781</v>
      </c>
      <c r="D2651">
        <v>8747.5</v>
      </c>
    </row>
    <row r="2652" spans="3:4" x14ac:dyDescent="0.25">
      <c r="C2652" s="1">
        <v>42058.96875</v>
      </c>
      <c r="D2652">
        <v>8741</v>
      </c>
    </row>
    <row r="2653" spans="3:4" x14ac:dyDescent="0.25">
      <c r="C2653" s="1">
        <v>42058.972222222219</v>
      </c>
      <c r="D2653">
        <v>8746</v>
      </c>
    </row>
    <row r="2654" spans="3:4" x14ac:dyDescent="0.25">
      <c r="C2654" s="1">
        <v>42058.975694444445</v>
      </c>
      <c r="D2654">
        <v>8748</v>
      </c>
    </row>
    <row r="2655" spans="3:4" x14ac:dyDescent="0.25">
      <c r="C2655" s="1">
        <v>42058.982638888891</v>
      </c>
      <c r="D2655">
        <v>8746</v>
      </c>
    </row>
    <row r="2656" spans="3:4" x14ac:dyDescent="0.25">
      <c r="C2656" s="1">
        <v>42058.986111111109</v>
      </c>
      <c r="D2656">
        <v>8746.5</v>
      </c>
    </row>
    <row r="2657" spans="3:4" x14ac:dyDescent="0.25">
      <c r="C2657" s="1">
        <v>42058.989583333336</v>
      </c>
      <c r="D2657">
        <v>8740</v>
      </c>
    </row>
    <row r="2658" spans="3:4" x14ac:dyDescent="0.25">
      <c r="C2658" s="1">
        <v>42058.993055555555</v>
      </c>
      <c r="D2658">
        <v>8744</v>
      </c>
    </row>
    <row r="2659" spans="3:4" x14ac:dyDescent="0.25">
      <c r="C2659" s="1">
        <v>42058.996527777781</v>
      </c>
      <c r="D2659">
        <v>8738.5</v>
      </c>
    </row>
    <row r="2660" spans="3:4" x14ac:dyDescent="0.25">
      <c r="C2660" s="2">
        <v>42059</v>
      </c>
      <c r="D2660">
        <v>8737</v>
      </c>
    </row>
    <row r="2661" spans="3:4" x14ac:dyDescent="0.25">
      <c r="C2661" s="1">
        <v>42059.003472222219</v>
      </c>
      <c r="D2661">
        <v>8739</v>
      </c>
    </row>
    <row r="2662" spans="3:4" x14ac:dyDescent="0.25">
      <c r="C2662" s="1">
        <v>42059.006944444445</v>
      </c>
      <c r="D2662">
        <v>8739</v>
      </c>
    </row>
    <row r="2663" spans="3:4" x14ac:dyDescent="0.25">
      <c r="C2663" s="1">
        <v>42059.010416666664</v>
      </c>
      <c r="D2663">
        <v>8746</v>
      </c>
    </row>
    <row r="2664" spans="3:4" x14ac:dyDescent="0.25">
      <c r="C2664" s="1">
        <v>42059.013888888891</v>
      </c>
      <c r="D2664">
        <v>8738</v>
      </c>
    </row>
    <row r="2665" spans="3:4" x14ac:dyDescent="0.25">
      <c r="C2665" s="1">
        <v>42059.017361111109</v>
      </c>
      <c r="D2665">
        <v>8738</v>
      </c>
    </row>
    <row r="2666" spans="3:4" x14ac:dyDescent="0.25">
      <c r="C2666" s="1">
        <v>42059.020833333336</v>
      </c>
      <c r="D2666">
        <v>8743</v>
      </c>
    </row>
    <row r="2667" spans="3:4" x14ac:dyDescent="0.25">
      <c r="C2667" s="1">
        <v>42059.024305555555</v>
      </c>
      <c r="D2667">
        <v>8746</v>
      </c>
    </row>
    <row r="2668" spans="3:4" x14ac:dyDescent="0.25">
      <c r="C2668" s="1">
        <v>42059.027777777781</v>
      </c>
      <c r="D2668">
        <v>8745.5</v>
      </c>
    </row>
    <row r="2669" spans="3:4" x14ac:dyDescent="0.25">
      <c r="C2669" s="1">
        <v>42059.03125</v>
      </c>
      <c r="D2669">
        <v>8745.5</v>
      </c>
    </row>
    <row r="2670" spans="3:4" x14ac:dyDescent="0.25">
      <c r="C2670" s="1">
        <v>42059.038194444445</v>
      </c>
      <c r="D2670">
        <v>8745</v>
      </c>
    </row>
    <row r="2671" spans="3:4" x14ac:dyDescent="0.25">
      <c r="C2671" s="1">
        <v>42059.041666666664</v>
      </c>
      <c r="D2671">
        <v>8742.5</v>
      </c>
    </row>
    <row r="2672" spans="3:4" x14ac:dyDescent="0.25">
      <c r="C2672" s="1">
        <v>42059.045138888891</v>
      </c>
      <c r="D2672">
        <v>8745.5</v>
      </c>
    </row>
    <row r="2673" spans="3:4" x14ac:dyDescent="0.25">
      <c r="C2673" s="1">
        <v>42059.048611111109</v>
      </c>
      <c r="D2673">
        <v>8745.5</v>
      </c>
    </row>
    <row r="2674" spans="3:4" x14ac:dyDescent="0.25">
      <c r="C2674" s="1">
        <v>42059.052083333336</v>
      </c>
      <c r="D2674">
        <v>8745.5</v>
      </c>
    </row>
    <row r="2675" spans="3:4" x14ac:dyDescent="0.25">
      <c r="C2675" s="1">
        <v>42059.055555555555</v>
      </c>
      <c r="D2675">
        <v>8742</v>
      </c>
    </row>
    <row r="2676" spans="3:4" x14ac:dyDescent="0.25">
      <c r="C2676" s="1">
        <v>42059.059027777781</v>
      </c>
      <c r="D2676">
        <v>8744</v>
      </c>
    </row>
    <row r="2677" spans="3:4" x14ac:dyDescent="0.25">
      <c r="C2677" s="1">
        <v>42059.0625</v>
      </c>
      <c r="D2677">
        <v>8748.5</v>
      </c>
    </row>
    <row r="2678" spans="3:4" x14ac:dyDescent="0.25">
      <c r="C2678" s="1">
        <v>42059.065972222219</v>
      </c>
      <c r="D2678">
        <v>8748</v>
      </c>
    </row>
    <row r="2679" spans="3:4" x14ac:dyDescent="0.25">
      <c r="C2679" s="1">
        <v>42059.069444444445</v>
      </c>
      <c r="D2679">
        <v>8749.5</v>
      </c>
    </row>
    <row r="2680" spans="3:4" x14ac:dyDescent="0.25">
      <c r="C2680" s="1">
        <v>42059.072916666664</v>
      </c>
      <c r="D2680">
        <v>8752</v>
      </c>
    </row>
    <row r="2681" spans="3:4" x14ac:dyDescent="0.25">
      <c r="C2681" s="1">
        <v>42059.076388888891</v>
      </c>
      <c r="D2681">
        <v>8753</v>
      </c>
    </row>
    <row r="2682" spans="3:4" x14ac:dyDescent="0.25">
      <c r="C2682" s="1">
        <v>42059.079861111109</v>
      </c>
      <c r="D2682">
        <v>8747</v>
      </c>
    </row>
    <row r="2683" spans="3:4" x14ac:dyDescent="0.25">
      <c r="C2683" s="1">
        <v>42059.375</v>
      </c>
      <c r="D2683">
        <v>8764</v>
      </c>
    </row>
    <row r="2684" spans="3:4" x14ac:dyDescent="0.25">
      <c r="C2684" s="1">
        <v>42059.378472222219</v>
      </c>
      <c r="D2684">
        <v>8752.5</v>
      </c>
    </row>
    <row r="2685" spans="3:4" x14ac:dyDescent="0.25">
      <c r="C2685" s="1">
        <v>42059.381944444445</v>
      </c>
      <c r="D2685">
        <v>8754.5</v>
      </c>
    </row>
    <row r="2686" spans="3:4" x14ac:dyDescent="0.25">
      <c r="C2686" s="1">
        <v>42059.385416666664</v>
      </c>
      <c r="D2686">
        <v>8750</v>
      </c>
    </row>
    <row r="2687" spans="3:4" x14ac:dyDescent="0.25">
      <c r="C2687" s="1">
        <v>42059.388888888891</v>
      </c>
      <c r="D2687">
        <v>8759.5</v>
      </c>
    </row>
    <row r="2688" spans="3:4" x14ac:dyDescent="0.25">
      <c r="C2688" s="1">
        <v>42059.392361111109</v>
      </c>
      <c r="D2688">
        <v>8758</v>
      </c>
    </row>
    <row r="2689" spans="3:4" x14ac:dyDescent="0.25">
      <c r="C2689" s="1">
        <v>42059.395833333336</v>
      </c>
      <c r="D2689">
        <v>8755</v>
      </c>
    </row>
    <row r="2690" spans="3:4" x14ac:dyDescent="0.25">
      <c r="C2690" s="1">
        <v>42059.399305555555</v>
      </c>
      <c r="D2690">
        <v>8756</v>
      </c>
    </row>
    <row r="2691" spans="3:4" x14ac:dyDescent="0.25">
      <c r="C2691" s="1">
        <v>42059.402777777781</v>
      </c>
      <c r="D2691">
        <v>8759.5</v>
      </c>
    </row>
    <row r="2692" spans="3:4" x14ac:dyDescent="0.25">
      <c r="C2692" s="1">
        <v>42059.40625</v>
      </c>
      <c r="D2692">
        <v>8760</v>
      </c>
    </row>
    <row r="2693" spans="3:4" x14ac:dyDescent="0.25">
      <c r="C2693" s="1">
        <v>42059.409722222219</v>
      </c>
      <c r="D2693">
        <v>8759.5</v>
      </c>
    </row>
    <row r="2694" spans="3:4" x14ac:dyDescent="0.25">
      <c r="C2694" s="1">
        <v>42059.413194444445</v>
      </c>
      <c r="D2694">
        <v>8759.5</v>
      </c>
    </row>
    <row r="2695" spans="3:4" x14ac:dyDescent="0.25">
      <c r="C2695" s="1">
        <v>42059.416666666664</v>
      </c>
      <c r="D2695">
        <v>8757</v>
      </c>
    </row>
    <row r="2696" spans="3:4" x14ac:dyDescent="0.25">
      <c r="C2696" s="1">
        <v>42059.420138888891</v>
      </c>
      <c r="D2696">
        <v>8756</v>
      </c>
    </row>
    <row r="2697" spans="3:4" x14ac:dyDescent="0.25">
      <c r="C2697" s="1">
        <v>42059.423611111109</v>
      </c>
      <c r="D2697">
        <v>8760</v>
      </c>
    </row>
    <row r="2698" spans="3:4" x14ac:dyDescent="0.25">
      <c r="C2698" s="1">
        <v>42059.427083333336</v>
      </c>
      <c r="D2698">
        <v>8755.5</v>
      </c>
    </row>
    <row r="2699" spans="3:4" x14ac:dyDescent="0.25">
      <c r="C2699" s="1">
        <v>42059.430555555555</v>
      </c>
      <c r="D2699">
        <v>8754.5</v>
      </c>
    </row>
    <row r="2700" spans="3:4" x14ac:dyDescent="0.25">
      <c r="C2700" s="1">
        <v>42059.434027777781</v>
      </c>
      <c r="D2700">
        <v>8756.5</v>
      </c>
    </row>
    <row r="2701" spans="3:4" x14ac:dyDescent="0.25">
      <c r="C2701" s="1">
        <v>42059.4375</v>
      </c>
      <c r="D2701">
        <v>8756</v>
      </c>
    </row>
    <row r="2702" spans="3:4" x14ac:dyDescent="0.25">
      <c r="C2702" s="1">
        <v>42059.440972222219</v>
      </c>
      <c r="D2702">
        <v>8750.5</v>
      </c>
    </row>
    <row r="2703" spans="3:4" x14ac:dyDescent="0.25">
      <c r="C2703" s="1">
        <v>42059.444444444445</v>
      </c>
      <c r="D2703">
        <v>8755</v>
      </c>
    </row>
    <row r="2704" spans="3:4" x14ac:dyDescent="0.25">
      <c r="C2704" s="1">
        <v>42059.447916666664</v>
      </c>
      <c r="D2704">
        <v>8756</v>
      </c>
    </row>
    <row r="2705" spans="3:4" x14ac:dyDescent="0.25">
      <c r="C2705" s="1">
        <v>42059.451388888891</v>
      </c>
      <c r="D2705">
        <v>8756.5</v>
      </c>
    </row>
    <row r="2706" spans="3:4" x14ac:dyDescent="0.25">
      <c r="C2706" s="1">
        <v>42059.454861111109</v>
      </c>
      <c r="D2706">
        <v>8757</v>
      </c>
    </row>
    <row r="2707" spans="3:4" x14ac:dyDescent="0.25">
      <c r="C2707" s="1">
        <v>42059.458333333336</v>
      </c>
      <c r="D2707">
        <v>8760.5</v>
      </c>
    </row>
    <row r="2708" spans="3:4" x14ac:dyDescent="0.25">
      <c r="C2708" s="1">
        <v>42059.461805555555</v>
      </c>
      <c r="D2708">
        <v>8754</v>
      </c>
    </row>
    <row r="2709" spans="3:4" x14ac:dyDescent="0.25">
      <c r="C2709" s="1">
        <v>42059.465277777781</v>
      </c>
      <c r="D2709">
        <v>8754.5</v>
      </c>
    </row>
    <row r="2710" spans="3:4" x14ac:dyDescent="0.25">
      <c r="C2710" s="1">
        <v>42059.46875</v>
      </c>
      <c r="D2710">
        <v>8758.5</v>
      </c>
    </row>
    <row r="2711" spans="3:4" x14ac:dyDescent="0.25">
      <c r="C2711" s="1">
        <v>42059.472222222219</v>
      </c>
      <c r="D2711">
        <v>8758.5</v>
      </c>
    </row>
    <row r="2712" spans="3:4" x14ac:dyDescent="0.25">
      <c r="C2712" s="1">
        <v>42059.475694444445</v>
      </c>
      <c r="D2712">
        <v>8762</v>
      </c>
    </row>
    <row r="2713" spans="3:4" x14ac:dyDescent="0.25">
      <c r="C2713" s="1">
        <v>42059.479166666664</v>
      </c>
      <c r="D2713">
        <v>8762</v>
      </c>
    </row>
    <row r="2714" spans="3:4" x14ac:dyDescent="0.25">
      <c r="C2714" s="1">
        <v>42059.482638888891</v>
      </c>
      <c r="D2714">
        <v>8762</v>
      </c>
    </row>
    <row r="2715" spans="3:4" x14ac:dyDescent="0.25">
      <c r="C2715" s="1">
        <v>42059.486111111109</v>
      </c>
      <c r="D2715">
        <v>8761.5</v>
      </c>
    </row>
    <row r="2716" spans="3:4" x14ac:dyDescent="0.25">
      <c r="C2716" s="1">
        <v>42059.489583333336</v>
      </c>
      <c r="D2716">
        <v>8763.5</v>
      </c>
    </row>
    <row r="2717" spans="3:4" x14ac:dyDescent="0.25">
      <c r="C2717" s="1">
        <v>42059.493055555555</v>
      </c>
      <c r="D2717">
        <v>8758.5</v>
      </c>
    </row>
    <row r="2718" spans="3:4" x14ac:dyDescent="0.25">
      <c r="C2718" s="1">
        <v>42059.496527777781</v>
      </c>
      <c r="D2718">
        <v>8763</v>
      </c>
    </row>
    <row r="2719" spans="3:4" x14ac:dyDescent="0.25">
      <c r="C2719" s="1">
        <v>42059.5</v>
      </c>
      <c r="D2719">
        <v>8765</v>
      </c>
    </row>
    <row r="2720" spans="3:4" x14ac:dyDescent="0.25">
      <c r="C2720" s="1">
        <v>42059.503472222219</v>
      </c>
      <c r="D2720">
        <v>8768</v>
      </c>
    </row>
    <row r="2721" spans="3:4" x14ac:dyDescent="0.25">
      <c r="C2721" s="1">
        <v>42059.506944444445</v>
      </c>
      <c r="D2721">
        <v>8771.5</v>
      </c>
    </row>
    <row r="2722" spans="3:4" x14ac:dyDescent="0.25">
      <c r="C2722" s="1">
        <v>42059.510416666664</v>
      </c>
      <c r="D2722">
        <v>8770</v>
      </c>
    </row>
    <row r="2723" spans="3:4" x14ac:dyDescent="0.25">
      <c r="C2723" s="1">
        <v>42059.513888888891</v>
      </c>
      <c r="D2723">
        <v>8758</v>
      </c>
    </row>
    <row r="2724" spans="3:4" x14ac:dyDescent="0.25">
      <c r="C2724" s="1">
        <v>42059.517361111109</v>
      </c>
      <c r="D2724">
        <v>8760.5</v>
      </c>
    </row>
    <row r="2725" spans="3:4" x14ac:dyDescent="0.25">
      <c r="C2725" s="1">
        <v>42059.520833333336</v>
      </c>
      <c r="D2725">
        <v>8755.5</v>
      </c>
    </row>
    <row r="2726" spans="3:4" x14ac:dyDescent="0.25">
      <c r="C2726" s="1">
        <v>42059.524305555555</v>
      </c>
      <c r="D2726">
        <v>8757</v>
      </c>
    </row>
    <row r="2727" spans="3:4" x14ac:dyDescent="0.25">
      <c r="C2727" s="1">
        <v>42059.527777777781</v>
      </c>
      <c r="D2727">
        <v>8755.5</v>
      </c>
    </row>
    <row r="2728" spans="3:4" x14ac:dyDescent="0.25">
      <c r="C2728" s="1">
        <v>42059.53125</v>
      </c>
      <c r="D2728">
        <v>8764.5</v>
      </c>
    </row>
    <row r="2729" spans="3:4" x14ac:dyDescent="0.25">
      <c r="C2729" s="1">
        <v>42059.534722222219</v>
      </c>
      <c r="D2729">
        <v>8768.5</v>
      </c>
    </row>
    <row r="2730" spans="3:4" x14ac:dyDescent="0.25">
      <c r="C2730" s="1">
        <v>42059.538194444445</v>
      </c>
      <c r="D2730">
        <v>8777.5</v>
      </c>
    </row>
    <row r="2731" spans="3:4" x14ac:dyDescent="0.25">
      <c r="C2731" s="1">
        <v>42059.541666666664</v>
      </c>
      <c r="D2731">
        <v>8781</v>
      </c>
    </row>
    <row r="2732" spans="3:4" x14ac:dyDescent="0.25">
      <c r="C2732" s="1">
        <v>42059.545138888891</v>
      </c>
      <c r="D2732">
        <v>8770</v>
      </c>
    </row>
    <row r="2733" spans="3:4" x14ac:dyDescent="0.25">
      <c r="C2733" s="1">
        <v>42059.548611111109</v>
      </c>
      <c r="D2733">
        <v>8767.5</v>
      </c>
    </row>
    <row r="2734" spans="3:4" x14ac:dyDescent="0.25">
      <c r="C2734" s="1">
        <v>42059.552083333336</v>
      </c>
      <c r="D2734">
        <v>8765</v>
      </c>
    </row>
    <row r="2735" spans="3:4" x14ac:dyDescent="0.25">
      <c r="C2735" s="1">
        <v>42059.555555555555</v>
      </c>
      <c r="D2735">
        <v>8759</v>
      </c>
    </row>
    <row r="2736" spans="3:4" x14ac:dyDescent="0.25">
      <c r="C2736" s="1">
        <v>42059.559027777781</v>
      </c>
      <c r="D2736">
        <v>8758</v>
      </c>
    </row>
    <row r="2737" spans="3:4" x14ac:dyDescent="0.25">
      <c r="C2737" s="1">
        <v>42059.5625</v>
      </c>
      <c r="D2737">
        <v>8742.5</v>
      </c>
    </row>
    <row r="2738" spans="3:4" x14ac:dyDescent="0.25">
      <c r="C2738" s="1">
        <v>42059.565972222219</v>
      </c>
      <c r="D2738">
        <v>8747</v>
      </c>
    </row>
    <row r="2739" spans="3:4" x14ac:dyDescent="0.25">
      <c r="C2739" s="1">
        <v>42059.569444444445</v>
      </c>
      <c r="D2739">
        <v>8751.5</v>
      </c>
    </row>
    <row r="2740" spans="3:4" x14ac:dyDescent="0.25">
      <c r="C2740" s="1">
        <v>42059.572916666664</v>
      </c>
      <c r="D2740">
        <v>8751</v>
      </c>
    </row>
    <row r="2741" spans="3:4" x14ac:dyDescent="0.25">
      <c r="C2741" s="1">
        <v>42059.576388888891</v>
      </c>
      <c r="D2741">
        <v>8748.5</v>
      </c>
    </row>
    <row r="2742" spans="3:4" x14ac:dyDescent="0.25">
      <c r="C2742" s="1">
        <v>42059.579861111109</v>
      </c>
      <c r="D2742">
        <v>8753.5</v>
      </c>
    </row>
    <row r="2743" spans="3:4" x14ac:dyDescent="0.25">
      <c r="C2743" s="1">
        <v>42059.583333333336</v>
      </c>
      <c r="D2743">
        <v>8757.5</v>
      </c>
    </row>
    <row r="2744" spans="3:4" x14ac:dyDescent="0.25">
      <c r="C2744" s="1">
        <v>42059.586805555555</v>
      </c>
      <c r="D2744">
        <v>8767</v>
      </c>
    </row>
    <row r="2745" spans="3:4" x14ac:dyDescent="0.25">
      <c r="C2745" s="1">
        <v>42059.590277777781</v>
      </c>
      <c r="D2745">
        <v>8761.5</v>
      </c>
    </row>
    <row r="2746" spans="3:4" x14ac:dyDescent="0.25">
      <c r="C2746" s="1">
        <v>42059.59375</v>
      </c>
      <c r="D2746">
        <v>8762.5</v>
      </c>
    </row>
    <row r="2747" spans="3:4" x14ac:dyDescent="0.25">
      <c r="C2747" s="1">
        <v>42059.597222222219</v>
      </c>
      <c r="D2747">
        <v>8769</v>
      </c>
    </row>
    <row r="2748" spans="3:4" x14ac:dyDescent="0.25">
      <c r="C2748" s="1">
        <v>42059.600694444445</v>
      </c>
      <c r="D2748">
        <v>8761.5</v>
      </c>
    </row>
    <row r="2749" spans="3:4" x14ac:dyDescent="0.25">
      <c r="C2749" s="1">
        <v>42059.604166666664</v>
      </c>
      <c r="D2749">
        <v>8762.5</v>
      </c>
    </row>
    <row r="2750" spans="3:4" x14ac:dyDescent="0.25">
      <c r="C2750" s="1">
        <v>42059.607638888891</v>
      </c>
      <c r="D2750">
        <v>8761</v>
      </c>
    </row>
    <row r="2751" spans="3:4" x14ac:dyDescent="0.25">
      <c r="C2751" s="1">
        <v>42059.611111111109</v>
      </c>
      <c r="D2751">
        <v>8762</v>
      </c>
    </row>
    <row r="2752" spans="3:4" x14ac:dyDescent="0.25">
      <c r="C2752" s="1">
        <v>42059.614583333336</v>
      </c>
      <c r="D2752">
        <v>8766</v>
      </c>
    </row>
    <row r="2753" spans="3:4" x14ac:dyDescent="0.25">
      <c r="C2753" s="1">
        <v>42059.618055555555</v>
      </c>
      <c r="D2753">
        <v>8764</v>
      </c>
    </row>
    <row r="2754" spans="3:4" x14ac:dyDescent="0.25">
      <c r="C2754" s="1">
        <v>42059.621527777781</v>
      </c>
      <c r="D2754">
        <v>8767.5</v>
      </c>
    </row>
    <row r="2755" spans="3:4" x14ac:dyDescent="0.25">
      <c r="C2755" s="1">
        <v>42059.625</v>
      </c>
      <c r="D2755">
        <v>8768.5</v>
      </c>
    </row>
    <row r="2756" spans="3:4" x14ac:dyDescent="0.25">
      <c r="C2756" s="1">
        <v>42059.628472222219</v>
      </c>
      <c r="D2756">
        <v>8763.5</v>
      </c>
    </row>
    <row r="2757" spans="3:4" x14ac:dyDescent="0.25">
      <c r="C2757" s="1">
        <v>42059.631944444445</v>
      </c>
      <c r="D2757">
        <v>8761.5</v>
      </c>
    </row>
    <row r="2758" spans="3:4" x14ac:dyDescent="0.25">
      <c r="C2758" s="1">
        <v>42059.635416666664</v>
      </c>
      <c r="D2758">
        <v>8760.5</v>
      </c>
    </row>
    <row r="2759" spans="3:4" x14ac:dyDescent="0.25">
      <c r="C2759" s="1">
        <v>42059.638888888891</v>
      </c>
      <c r="D2759">
        <v>8749</v>
      </c>
    </row>
    <row r="2760" spans="3:4" x14ac:dyDescent="0.25">
      <c r="C2760" s="1">
        <v>42059.642361111109</v>
      </c>
      <c r="D2760">
        <v>8754.5</v>
      </c>
    </row>
    <row r="2761" spans="3:4" x14ac:dyDescent="0.25">
      <c r="C2761" s="1">
        <v>42059.645833333336</v>
      </c>
      <c r="D2761">
        <v>8752</v>
      </c>
    </row>
    <row r="2762" spans="3:4" x14ac:dyDescent="0.25">
      <c r="C2762" s="1">
        <v>42059.649305555555</v>
      </c>
      <c r="D2762">
        <v>8754.5</v>
      </c>
    </row>
    <row r="2763" spans="3:4" x14ac:dyDescent="0.25">
      <c r="C2763" s="1">
        <v>42059.652777777781</v>
      </c>
      <c r="D2763">
        <v>8758</v>
      </c>
    </row>
    <row r="2764" spans="3:4" x14ac:dyDescent="0.25">
      <c r="C2764" s="1">
        <v>42059.65625</v>
      </c>
      <c r="D2764">
        <v>8780.5</v>
      </c>
    </row>
    <row r="2765" spans="3:4" x14ac:dyDescent="0.25">
      <c r="C2765" s="1">
        <v>42059.659722222219</v>
      </c>
      <c r="D2765">
        <v>8777.5</v>
      </c>
    </row>
    <row r="2766" spans="3:4" x14ac:dyDescent="0.25">
      <c r="C2766" s="1">
        <v>42059.663194444445</v>
      </c>
      <c r="D2766">
        <v>8791</v>
      </c>
    </row>
    <row r="2767" spans="3:4" x14ac:dyDescent="0.25">
      <c r="C2767" s="1">
        <v>42059.666666666664</v>
      </c>
      <c r="D2767">
        <v>8794.5</v>
      </c>
    </row>
    <row r="2768" spans="3:4" x14ac:dyDescent="0.25">
      <c r="C2768" s="1">
        <v>42059.670138888891</v>
      </c>
      <c r="D2768">
        <v>8781.5</v>
      </c>
    </row>
    <row r="2769" spans="3:4" x14ac:dyDescent="0.25">
      <c r="C2769" s="1">
        <v>42059.673611111109</v>
      </c>
      <c r="D2769">
        <v>8782</v>
      </c>
    </row>
    <row r="2770" spans="3:4" x14ac:dyDescent="0.25">
      <c r="C2770" s="1">
        <v>42059.677083333336</v>
      </c>
      <c r="D2770">
        <v>8796.5</v>
      </c>
    </row>
    <row r="2771" spans="3:4" x14ac:dyDescent="0.25">
      <c r="C2771" s="1">
        <v>42059.680555555555</v>
      </c>
      <c r="D2771">
        <v>8803</v>
      </c>
    </row>
    <row r="2772" spans="3:4" x14ac:dyDescent="0.25">
      <c r="C2772" s="1">
        <v>42059.684027777781</v>
      </c>
      <c r="D2772">
        <v>8793.5</v>
      </c>
    </row>
    <row r="2773" spans="3:4" x14ac:dyDescent="0.25">
      <c r="C2773" s="1">
        <v>42059.6875</v>
      </c>
      <c r="D2773">
        <v>8799.5</v>
      </c>
    </row>
    <row r="2774" spans="3:4" x14ac:dyDescent="0.25">
      <c r="C2774" s="1">
        <v>42059.690972222219</v>
      </c>
      <c r="D2774">
        <v>8806</v>
      </c>
    </row>
    <row r="2775" spans="3:4" x14ac:dyDescent="0.25">
      <c r="C2775" s="1">
        <v>42059.694444444445</v>
      </c>
      <c r="D2775">
        <v>8777.5</v>
      </c>
    </row>
    <row r="2776" spans="3:4" x14ac:dyDescent="0.25">
      <c r="C2776" s="1">
        <v>42059.697916666664</v>
      </c>
      <c r="D2776">
        <v>8760.5</v>
      </c>
    </row>
    <row r="2777" spans="3:4" x14ac:dyDescent="0.25">
      <c r="C2777" s="1">
        <v>42059.701388888891</v>
      </c>
      <c r="D2777">
        <v>8764</v>
      </c>
    </row>
    <row r="2778" spans="3:4" x14ac:dyDescent="0.25">
      <c r="C2778" s="1">
        <v>42059.704861111109</v>
      </c>
      <c r="D2778">
        <v>8742.5</v>
      </c>
    </row>
    <row r="2779" spans="3:4" x14ac:dyDescent="0.25">
      <c r="C2779" s="1">
        <v>42059.708333333336</v>
      </c>
      <c r="D2779">
        <v>8752</v>
      </c>
    </row>
    <row r="2780" spans="3:4" x14ac:dyDescent="0.25">
      <c r="C2780" s="1">
        <v>42059.711805555555</v>
      </c>
      <c r="D2780">
        <v>8725.5</v>
      </c>
    </row>
    <row r="2781" spans="3:4" x14ac:dyDescent="0.25">
      <c r="C2781" s="1">
        <v>42059.715277777781</v>
      </c>
      <c r="D2781">
        <v>8740</v>
      </c>
    </row>
    <row r="2782" spans="3:4" x14ac:dyDescent="0.25">
      <c r="C2782" s="1">
        <v>42059.71875</v>
      </c>
      <c r="D2782">
        <v>8750</v>
      </c>
    </row>
    <row r="2783" spans="3:4" x14ac:dyDescent="0.25">
      <c r="C2783" s="1">
        <v>42059.722222222219</v>
      </c>
      <c r="D2783">
        <v>8759</v>
      </c>
    </row>
    <row r="2784" spans="3:4" x14ac:dyDescent="0.25">
      <c r="C2784" s="1">
        <v>42059.725694444445</v>
      </c>
      <c r="D2784">
        <v>8753.5</v>
      </c>
    </row>
    <row r="2785" spans="3:4" x14ac:dyDescent="0.25">
      <c r="C2785" s="1">
        <v>42059.729166666664</v>
      </c>
      <c r="D2785">
        <v>8763.5</v>
      </c>
    </row>
    <row r="2786" spans="3:4" x14ac:dyDescent="0.25">
      <c r="C2786" s="1">
        <v>42059.732638888891</v>
      </c>
      <c r="D2786">
        <v>8769</v>
      </c>
    </row>
    <row r="2787" spans="3:4" x14ac:dyDescent="0.25">
      <c r="C2787" s="1">
        <v>42059.736111111109</v>
      </c>
      <c r="D2787">
        <v>8784.5</v>
      </c>
    </row>
    <row r="2788" spans="3:4" x14ac:dyDescent="0.25">
      <c r="C2788" s="1">
        <v>42059.739583333336</v>
      </c>
      <c r="D2788">
        <v>8779.5</v>
      </c>
    </row>
    <row r="2789" spans="3:4" x14ac:dyDescent="0.25">
      <c r="C2789" s="1">
        <v>42059.743055555555</v>
      </c>
      <c r="D2789">
        <v>8771.5</v>
      </c>
    </row>
    <row r="2790" spans="3:4" x14ac:dyDescent="0.25">
      <c r="C2790" s="1">
        <v>42059.746527777781</v>
      </c>
      <c r="D2790">
        <v>8771.5</v>
      </c>
    </row>
    <row r="2791" spans="3:4" x14ac:dyDescent="0.25">
      <c r="C2791" s="1">
        <v>42059.75</v>
      </c>
      <c r="D2791">
        <v>8775</v>
      </c>
    </row>
    <row r="2792" spans="3:4" x14ac:dyDescent="0.25">
      <c r="C2792" s="1">
        <v>42059.753472222219</v>
      </c>
      <c r="D2792">
        <v>8771.5</v>
      </c>
    </row>
    <row r="2793" spans="3:4" x14ac:dyDescent="0.25">
      <c r="C2793" s="1">
        <v>42059.756944444445</v>
      </c>
      <c r="D2793">
        <v>8773</v>
      </c>
    </row>
    <row r="2794" spans="3:4" x14ac:dyDescent="0.25">
      <c r="C2794" s="1">
        <v>42059.802083333336</v>
      </c>
      <c r="D2794">
        <v>8768.5</v>
      </c>
    </row>
    <row r="2795" spans="3:4" x14ac:dyDescent="0.25">
      <c r="C2795" s="1">
        <v>42059.805555555555</v>
      </c>
      <c r="D2795">
        <v>8775</v>
      </c>
    </row>
    <row r="2796" spans="3:4" x14ac:dyDescent="0.25">
      <c r="C2796" s="1">
        <v>42059.8125</v>
      </c>
      <c r="D2796">
        <v>8774.5</v>
      </c>
    </row>
    <row r="2797" spans="3:4" x14ac:dyDescent="0.25">
      <c r="C2797" s="1">
        <v>42059.815972222219</v>
      </c>
      <c r="D2797">
        <v>8770</v>
      </c>
    </row>
    <row r="2798" spans="3:4" x14ac:dyDescent="0.25">
      <c r="C2798" s="1">
        <v>42059.829861111109</v>
      </c>
      <c r="D2798">
        <v>8770</v>
      </c>
    </row>
    <row r="2799" spans="3:4" x14ac:dyDescent="0.25">
      <c r="C2799" s="1">
        <v>42059.871527777781</v>
      </c>
      <c r="D2799">
        <v>8770</v>
      </c>
    </row>
    <row r="2800" spans="3:4" x14ac:dyDescent="0.25">
      <c r="C2800" s="1">
        <v>42059.875</v>
      </c>
      <c r="D2800">
        <v>8775</v>
      </c>
    </row>
    <row r="2801" spans="3:4" x14ac:dyDescent="0.25">
      <c r="C2801" s="1">
        <v>42059.881944444445</v>
      </c>
      <c r="D2801">
        <v>8775</v>
      </c>
    </row>
    <row r="2802" spans="3:4" x14ac:dyDescent="0.25">
      <c r="C2802" s="1">
        <v>42059.885416666664</v>
      </c>
      <c r="D2802">
        <v>8775.5</v>
      </c>
    </row>
    <row r="2803" spans="3:4" x14ac:dyDescent="0.25">
      <c r="C2803" s="1">
        <v>42059.888888888891</v>
      </c>
      <c r="D2803">
        <v>8775</v>
      </c>
    </row>
    <row r="2804" spans="3:4" x14ac:dyDescent="0.25">
      <c r="C2804" s="1">
        <v>42059.892361111109</v>
      </c>
      <c r="D2804">
        <v>8774.5</v>
      </c>
    </row>
    <row r="2805" spans="3:4" x14ac:dyDescent="0.25">
      <c r="C2805" s="1">
        <v>42059.895833333336</v>
      </c>
      <c r="D2805">
        <v>8772</v>
      </c>
    </row>
    <row r="2806" spans="3:4" x14ac:dyDescent="0.25">
      <c r="C2806" s="1">
        <v>42059.899305555555</v>
      </c>
      <c r="D2806">
        <v>8771.5</v>
      </c>
    </row>
    <row r="2807" spans="3:4" x14ac:dyDescent="0.25">
      <c r="C2807" s="1">
        <v>42059.913194444445</v>
      </c>
      <c r="D2807">
        <v>8771.5</v>
      </c>
    </row>
    <row r="2808" spans="3:4" x14ac:dyDescent="0.25">
      <c r="C2808" s="1">
        <v>42059.916666666664</v>
      </c>
      <c r="D2808">
        <v>8773</v>
      </c>
    </row>
    <row r="2809" spans="3:4" x14ac:dyDescent="0.25">
      <c r="C2809" s="1">
        <v>42059.920138888891</v>
      </c>
      <c r="D2809">
        <v>8777.5</v>
      </c>
    </row>
    <row r="2810" spans="3:4" x14ac:dyDescent="0.25">
      <c r="C2810" s="1">
        <v>42059.923611111109</v>
      </c>
      <c r="D2810">
        <v>8777.5</v>
      </c>
    </row>
    <row r="2811" spans="3:4" x14ac:dyDescent="0.25">
      <c r="C2811" s="1">
        <v>42059.930555555555</v>
      </c>
      <c r="D2811">
        <v>8770.5</v>
      </c>
    </row>
    <row r="2812" spans="3:4" x14ac:dyDescent="0.25">
      <c r="C2812" s="1">
        <v>42059.934027777781</v>
      </c>
      <c r="D2812">
        <v>8777</v>
      </c>
    </row>
    <row r="2813" spans="3:4" x14ac:dyDescent="0.25">
      <c r="C2813" s="1">
        <v>42059.9375</v>
      </c>
      <c r="D2813">
        <v>8779</v>
      </c>
    </row>
    <row r="2814" spans="3:4" x14ac:dyDescent="0.25">
      <c r="C2814" s="1">
        <v>42059.940972222219</v>
      </c>
      <c r="D2814">
        <v>8772.5</v>
      </c>
    </row>
    <row r="2815" spans="3:4" x14ac:dyDescent="0.25">
      <c r="C2815" s="1">
        <v>42059.944444444445</v>
      </c>
      <c r="D2815">
        <v>8774</v>
      </c>
    </row>
    <row r="2816" spans="3:4" x14ac:dyDescent="0.25">
      <c r="C2816" s="1">
        <v>42059.947916666664</v>
      </c>
      <c r="D2816">
        <v>8776</v>
      </c>
    </row>
    <row r="2817" spans="3:4" x14ac:dyDescent="0.25">
      <c r="C2817" s="1">
        <v>42059.951388888891</v>
      </c>
      <c r="D2817">
        <v>8777</v>
      </c>
    </row>
    <row r="2818" spans="3:4" x14ac:dyDescent="0.25">
      <c r="C2818" s="1">
        <v>42059.954861111109</v>
      </c>
      <c r="D2818">
        <v>8774</v>
      </c>
    </row>
    <row r="2819" spans="3:4" x14ac:dyDescent="0.25">
      <c r="C2819" s="1">
        <v>42059.958333333336</v>
      </c>
      <c r="D2819">
        <v>8762</v>
      </c>
    </row>
    <row r="2820" spans="3:4" x14ac:dyDescent="0.25">
      <c r="C2820" s="1">
        <v>42059.961805555555</v>
      </c>
      <c r="D2820">
        <v>8765</v>
      </c>
    </row>
    <row r="2821" spans="3:4" x14ac:dyDescent="0.25">
      <c r="C2821" s="1">
        <v>42059.965277777781</v>
      </c>
      <c r="D2821">
        <v>8776.5</v>
      </c>
    </row>
    <row r="2822" spans="3:4" x14ac:dyDescent="0.25">
      <c r="C2822" s="1">
        <v>42059.96875</v>
      </c>
      <c r="D2822">
        <v>8770.5</v>
      </c>
    </row>
    <row r="2823" spans="3:4" x14ac:dyDescent="0.25">
      <c r="C2823" s="1">
        <v>42059.972222222219</v>
      </c>
      <c r="D2823">
        <v>8787.5</v>
      </c>
    </row>
    <row r="2824" spans="3:4" x14ac:dyDescent="0.25">
      <c r="C2824" s="1">
        <v>42059.975694444445</v>
      </c>
      <c r="D2824">
        <v>8799.5</v>
      </c>
    </row>
    <row r="2825" spans="3:4" x14ac:dyDescent="0.25">
      <c r="C2825" s="1">
        <v>42059.979166666664</v>
      </c>
      <c r="D2825">
        <v>8800</v>
      </c>
    </row>
    <row r="2826" spans="3:4" x14ac:dyDescent="0.25">
      <c r="C2826" s="1">
        <v>42059.982638888891</v>
      </c>
      <c r="D2826">
        <v>8805</v>
      </c>
    </row>
    <row r="2827" spans="3:4" x14ac:dyDescent="0.25">
      <c r="C2827" s="1">
        <v>42059.986111111109</v>
      </c>
      <c r="D2827">
        <v>8803.5</v>
      </c>
    </row>
    <row r="2828" spans="3:4" x14ac:dyDescent="0.25">
      <c r="C2828" s="1">
        <v>42059.989583333336</v>
      </c>
      <c r="D2828">
        <v>8813</v>
      </c>
    </row>
    <row r="2829" spans="3:4" x14ac:dyDescent="0.25">
      <c r="C2829" s="1">
        <v>42059.993055555555</v>
      </c>
      <c r="D2829">
        <v>8813.5</v>
      </c>
    </row>
    <row r="2830" spans="3:4" x14ac:dyDescent="0.25">
      <c r="C2830" s="1">
        <v>42059.996527777781</v>
      </c>
      <c r="D2830">
        <v>8813.5</v>
      </c>
    </row>
    <row r="2831" spans="3:4" x14ac:dyDescent="0.25">
      <c r="C2831" s="2">
        <v>42060</v>
      </c>
      <c r="D2831">
        <v>8814</v>
      </c>
    </row>
    <row r="2832" spans="3:4" x14ac:dyDescent="0.25">
      <c r="C2832" s="1">
        <v>42060.003472222219</v>
      </c>
      <c r="D2832">
        <v>8819.5</v>
      </c>
    </row>
    <row r="2833" spans="3:4" x14ac:dyDescent="0.25">
      <c r="C2833" s="1">
        <v>42060.006944444445</v>
      </c>
      <c r="D2833">
        <v>8824</v>
      </c>
    </row>
    <row r="2834" spans="3:4" x14ac:dyDescent="0.25">
      <c r="C2834" s="1">
        <v>42060.010416666664</v>
      </c>
      <c r="D2834">
        <v>8825</v>
      </c>
    </row>
    <row r="2835" spans="3:4" x14ac:dyDescent="0.25">
      <c r="C2835" s="1">
        <v>42060.013888888891</v>
      </c>
      <c r="D2835">
        <v>8825</v>
      </c>
    </row>
    <row r="2836" spans="3:4" x14ac:dyDescent="0.25">
      <c r="C2836" s="1">
        <v>42060.017361111109</v>
      </c>
      <c r="D2836">
        <v>8825</v>
      </c>
    </row>
    <row r="2837" spans="3:4" x14ac:dyDescent="0.25">
      <c r="C2837" s="1">
        <v>42060.020833333336</v>
      </c>
      <c r="D2837">
        <v>8820</v>
      </c>
    </row>
    <row r="2838" spans="3:4" x14ac:dyDescent="0.25">
      <c r="C2838" s="1">
        <v>42060.024305555555</v>
      </c>
      <c r="D2838">
        <v>8819.5</v>
      </c>
    </row>
    <row r="2839" spans="3:4" x14ac:dyDescent="0.25">
      <c r="C2839" s="1">
        <v>42060.027777777781</v>
      </c>
      <c r="D2839">
        <v>8820</v>
      </c>
    </row>
    <row r="2840" spans="3:4" x14ac:dyDescent="0.25">
      <c r="C2840" s="1">
        <v>42060.03125</v>
      </c>
      <c r="D2840">
        <v>8822</v>
      </c>
    </row>
    <row r="2841" spans="3:4" x14ac:dyDescent="0.25">
      <c r="C2841" s="1">
        <v>42060.034722222219</v>
      </c>
      <c r="D2841">
        <v>8818.5</v>
      </c>
    </row>
    <row r="2842" spans="3:4" x14ac:dyDescent="0.25">
      <c r="C2842" s="1">
        <v>42060.038194444445</v>
      </c>
      <c r="D2842">
        <v>8818.5</v>
      </c>
    </row>
    <row r="2843" spans="3:4" x14ac:dyDescent="0.25">
      <c r="C2843" s="1">
        <v>42060.041666666664</v>
      </c>
      <c r="D2843">
        <v>8817.5</v>
      </c>
    </row>
    <row r="2844" spans="3:4" x14ac:dyDescent="0.25">
      <c r="C2844" s="1">
        <v>42060.045138888891</v>
      </c>
      <c r="D2844">
        <v>8818.5</v>
      </c>
    </row>
    <row r="2845" spans="3:4" x14ac:dyDescent="0.25">
      <c r="C2845" s="1">
        <v>42060.048611111109</v>
      </c>
      <c r="D2845">
        <v>8819</v>
      </c>
    </row>
    <row r="2846" spans="3:4" x14ac:dyDescent="0.25">
      <c r="C2846" s="1">
        <v>42060.052083333336</v>
      </c>
      <c r="D2846">
        <v>8822</v>
      </c>
    </row>
    <row r="2847" spans="3:4" x14ac:dyDescent="0.25">
      <c r="C2847" s="1">
        <v>42060.055555555555</v>
      </c>
      <c r="D2847">
        <v>8823</v>
      </c>
    </row>
    <row r="2848" spans="3:4" x14ac:dyDescent="0.25">
      <c r="C2848" s="1">
        <v>42060.059027777781</v>
      </c>
      <c r="D2848">
        <v>8819.5</v>
      </c>
    </row>
    <row r="2849" spans="3:4" x14ac:dyDescent="0.25">
      <c r="C2849" s="1">
        <v>42060.0625</v>
      </c>
      <c r="D2849">
        <v>8814.5</v>
      </c>
    </row>
    <row r="2850" spans="3:4" x14ac:dyDescent="0.25">
      <c r="C2850" s="1">
        <v>42060.065972222219</v>
      </c>
      <c r="D2850">
        <v>8815.5</v>
      </c>
    </row>
    <row r="2851" spans="3:4" x14ac:dyDescent="0.25">
      <c r="C2851" s="1">
        <v>42060.069444444445</v>
      </c>
      <c r="D2851">
        <v>8816.5</v>
      </c>
    </row>
    <row r="2852" spans="3:4" x14ac:dyDescent="0.25">
      <c r="C2852" s="1">
        <v>42060.072916666664</v>
      </c>
      <c r="D2852">
        <v>8819</v>
      </c>
    </row>
    <row r="2853" spans="3:4" x14ac:dyDescent="0.25">
      <c r="C2853" s="1">
        <v>42060.076388888891</v>
      </c>
      <c r="D2853">
        <v>8816</v>
      </c>
    </row>
    <row r="2854" spans="3:4" x14ac:dyDescent="0.25">
      <c r="C2854" s="1">
        <v>42060.079861111109</v>
      </c>
      <c r="D2854">
        <v>8813</v>
      </c>
    </row>
    <row r="2855" spans="3:4" x14ac:dyDescent="0.25">
      <c r="C2855" s="1">
        <v>42060.375</v>
      </c>
      <c r="D2855">
        <v>8807.5</v>
      </c>
    </row>
    <row r="2856" spans="3:4" x14ac:dyDescent="0.25">
      <c r="C2856" s="1">
        <v>42060.378472222219</v>
      </c>
      <c r="D2856">
        <v>8805</v>
      </c>
    </row>
    <row r="2857" spans="3:4" x14ac:dyDescent="0.25">
      <c r="C2857" s="1">
        <v>42060.381944444445</v>
      </c>
      <c r="D2857">
        <v>8800.5</v>
      </c>
    </row>
    <row r="2858" spans="3:4" x14ac:dyDescent="0.25">
      <c r="C2858" s="1">
        <v>42060.385416666664</v>
      </c>
      <c r="D2858">
        <v>8801</v>
      </c>
    </row>
    <row r="2859" spans="3:4" x14ac:dyDescent="0.25">
      <c r="C2859" s="1">
        <v>42060.388888888891</v>
      </c>
      <c r="D2859">
        <v>8795</v>
      </c>
    </row>
    <row r="2860" spans="3:4" x14ac:dyDescent="0.25">
      <c r="C2860" s="1">
        <v>42060.392361111109</v>
      </c>
      <c r="D2860">
        <v>8797</v>
      </c>
    </row>
    <row r="2861" spans="3:4" x14ac:dyDescent="0.25">
      <c r="C2861" s="1">
        <v>42060.395833333336</v>
      </c>
      <c r="D2861">
        <v>8793</v>
      </c>
    </row>
    <row r="2862" spans="3:4" x14ac:dyDescent="0.25">
      <c r="C2862" s="1">
        <v>42060.399305555555</v>
      </c>
      <c r="D2862">
        <v>8792</v>
      </c>
    </row>
    <row r="2863" spans="3:4" x14ac:dyDescent="0.25">
      <c r="C2863" s="1">
        <v>42060.402777777781</v>
      </c>
      <c r="D2863">
        <v>8795</v>
      </c>
    </row>
    <row r="2864" spans="3:4" x14ac:dyDescent="0.25">
      <c r="C2864" s="1">
        <v>42060.40625</v>
      </c>
      <c r="D2864">
        <v>8794</v>
      </c>
    </row>
    <row r="2865" spans="3:4" x14ac:dyDescent="0.25">
      <c r="C2865" s="1">
        <v>42060.409722222219</v>
      </c>
      <c r="D2865">
        <v>8795</v>
      </c>
    </row>
    <row r="2866" spans="3:4" x14ac:dyDescent="0.25">
      <c r="C2866" s="1">
        <v>42060.413194444445</v>
      </c>
      <c r="D2866">
        <v>8797.5</v>
      </c>
    </row>
    <row r="2867" spans="3:4" x14ac:dyDescent="0.25">
      <c r="C2867" s="1">
        <v>42060.416666666664</v>
      </c>
      <c r="D2867">
        <v>8796.5</v>
      </c>
    </row>
    <row r="2868" spans="3:4" x14ac:dyDescent="0.25">
      <c r="C2868" s="1">
        <v>42060.420138888891</v>
      </c>
      <c r="D2868">
        <v>8795.5</v>
      </c>
    </row>
    <row r="2869" spans="3:4" x14ac:dyDescent="0.25">
      <c r="C2869" s="1">
        <v>42060.423611111109</v>
      </c>
      <c r="D2869">
        <v>8797</v>
      </c>
    </row>
    <row r="2870" spans="3:4" x14ac:dyDescent="0.25">
      <c r="C2870" s="1">
        <v>42060.427083333336</v>
      </c>
      <c r="D2870">
        <v>8797</v>
      </c>
    </row>
    <row r="2871" spans="3:4" x14ac:dyDescent="0.25">
      <c r="C2871" s="1">
        <v>42060.430555555555</v>
      </c>
      <c r="D2871">
        <v>8797</v>
      </c>
    </row>
    <row r="2872" spans="3:4" x14ac:dyDescent="0.25">
      <c r="C2872" s="1">
        <v>42060.434027777781</v>
      </c>
      <c r="D2872">
        <v>8796</v>
      </c>
    </row>
    <row r="2873" spans="3:4" x14ac:dyDescent="0.25">
      <c r="C2873" s="1">
        <v>42060.4375</v>
      </c>
      <c r="D2873">
        <v>8797</v>
      </c>
    </row>
    <row r="2874" spans="3:4" x14ac:dyDescent="0.25">
      <c r="C2874" s="1">
        <v>42060.440972222219</v>
      </c>
      <c r="D2874">
        <v>8799.5</v>
      </c>
    </row>
    <row r="2875" spans="3:4" x14ac:dyDescent="0.25">
      <c r="C2875" s="1">
        <v>42060.444444444445</v>
      </c>
      <c r="D2875">
        <v>8805.5</v>
      </c>
    </row>
    <row r="2876" spans="3:4" x14ac:dyDescent="0.25">
      <c r="C2876" s="1">
        <v>42060.447916666664</v>
      </c>
      <c r="D2876">
        <v>8805.5</v>
      </c>
    </row>
    <row r="2877" spans="3:4" x14ac:dyDescent="0.25">
      <c r="C2877" s="1">
        <v>42060.451388888891</v>
      </c>
      <c r="D2877">
        <v>8800.5</v>
      </c>
    </row>
    <row r="2878" spans="3:4" x14ac:dyDescent="0.25">
      <c r="C2878" s="1">
        <v>42060.454861111109</v>
      </c>
      <c r="D2878">
        <v>8800.5</v>
      </c>
    </row>
    <row r="2879" spans="3:4" x14ac:dyDescent="0.25">
      <c r="C2879" s="1">
        <v>42060.458333333336</v>
      </c>
      <c r="D2879">
        <v>8801.5</v>
      </c>
    </row>
    <row r="2880" spans="3:4" x14ac:dyDescent="0.25">
      <c r="C2880" s="1">
        <v>42060.461805555555</v>
      </c>
      <c r="D2880">
        <v>8798.5</v>
      </c>
    </row>
    <row r="2881" spans="3:4" x14ac:dyDescent="0.25">
      <c r="C2881" s="1">
        <v>42060.465277777781</v>
      </c>
      <c r="D2881">
        <v>8799.5</v>
      </c>
    </row>
    <row r="2882" spans="3:4" x14ac:dyDescent="0.25">
      <c r="C2882" s="1">
        <v>42060.46875</v>
      </c>
      <c r="D2882">
        <v>8796</v>
      </c>
    </row>
    <row r="2883" spans="3:4" x14ac:dyDescent="0.25">
      <c r="C2883" s="1">
        <v>42060.472222222219</v>
      </c>
      <c r="D2883">
        <v>8794</v>
      </c>
    </row>
    <row r="2884" spans="3:4" x14ac:dyDescent="0.25">
      <c r="C2884" s="1">
        <v>42060.475694444445</v>
      </c>
      <c r="D2884">
        <v>8796</v>
      </c>
    </row>
    <row r="2885" spans="3:4" x14ac:dyDescent="0.25">
      <c r="C2885" s="1">
        <v>42060.479166666664</v>
      </c>
      <c r="D2885">
        <v>8799.5</v>
      </c>
    </row>
    <row r="2886" spans="3:4" x14ac:dyDescent="0.25">
      <c r="C2886" s="1">
        <v>42060.482638888891</v>
      </c>
      <c r="D2886">
        <v>8800.5</v>
      </c>
    </row>
    <row r="2887" spans="3:4" x14ac:dyDescent="0.25">
      <c r="C2887" s="1">
        <v>42060.486111111109</v>
      </c>
      <c r="D2887">
        <v>8806</v>
      </c>
    </row>
    <row r="2888" spans="3:4" x14ac:dyDescent="0.25">
      <c r="C2888" s="1">
        <v>42060.489583333336</v>
      </c>
      <c r="D2888">
        <v>8817</v>
      </c>
    </row>
    <row r="2889" spans="3:4" x14ac:dyDescent="0.25">
      <c r="C2889" s="1">
        <v>42060.493055555555</v>
      </c>
      <c r="D2889">
        <v>8823.5</v>
      </c>
    </row>
    <row r="2890" spans="3:4" x14ac:dyDescent="0.25">
      <c r="C2890" s="1">
        <v>42060.496527777781</v>
      </c>
      <c r="D2890">
        <v>8834</v>
      </c>
    </row>
    <row r="2891" spans="3:4" x14ac:dyDescent="0.25">
      <c r="C2891" s="1">
        <v>42060.5</v>
      </c>
      <c r="D2891">
        <v>8842</v>
      </c>
    </row>
    <row r="2892" spans="3:4" x14ac:dyDescent="0.25">
      <c r="C2892" s="1">
        <v>42060.503472222219</v>
      </c>
      <c r="D2892">
        <v>8834.5</v>
      </c>
    </row>
    <row r="2893" spans="3:4" x14ac:dyDescent="0.25">
      <c r="C2893" s="1">
        <v>42060.506944444445</v>
      </c>
      <c r="D2893">
        <v>8832.5</v>
      </c>
    </row>
    <row r="2894" spans="3:4" x14ac:dyDescent="0.25">
      <c r="C2894" s="1">
        <v>42060.510416666664</v>
      </c>
      <c r="D2894">
        <v>8830</v>
      </c>
    </row>
    <row r="2895" spans="3:4" x14ac:dyDescent="0.25">
      <c r="C2895" s="1">
        <v>42060.513888888891</v>
      </c>
      <c r="D2895">
        <v>8828.5</v>
      </c>
    </row>
    <row r="2896" spans="3:4" x14ac:dyDescent="0.25">
      <c r="C2896" s="1">
        <v>42060.517361111109</v>
      </c>
      <c r="D2896">
        <v>8827</v>
      </c>
    </row>
    <row r="2897" spans="3:4" x14ac:dyDescent="0.25">
      <c r="C2897" s="1">
        <v>42060.520833333336</v>
      </c>
      <c r="D2897">
        <v>8826.5</v>
      </c>
    </row>
    <row r="2898" spans="3:4" x14ac:dyDescent="0.25">
      <c r="C2898" s="1">
        <v>42060.524305555555</v>
      </c>
      <c r="D2898">
        <v>8820</v>
      </c>
    </row>
    <row r="2899" spans="3:4" x14ac:dyDescent="0.25">
      <c r="C2899" s="1">
        <v>42060.527777777781</v>
      </c>
      <c r="D2899">
        <v>8821.5</v>
      </c>
    </row>
    <row r="2900" spans="3:4" x14ac:dyDescent="0.25">
      <c r="C2900" s="1">
        <v>42060.53125</v>
      </c>
      <c r="D2900">
        <v>8819.5</v>
      </c>
    </row>
    <row r="2901" spans="3:4" x14ac:dyDescent="0.25">
      <c r="C2901" s="1">
        <v>42060.534722222219</v>
      </c>
      <c r="D2901">
        <v>8825</v>
      </c>
    </row>
    <row r="2902" spans="3:4" x14ac:dyDescent="0.25">
      <c r="C2902" s="1">
        <v>42060.538194444445</v>
      </c>
      <c r="D2902">
        <v>8826.5</v>
      </c>
    </row>
    <row r="2903" spans="3:4" x14ac:dyDescent="0.25">
      <c r="C2903" s="1">
        <v>42060.541666666664</v>
      </c>
      <c r="D2903">
        <v>8824.5</v>
      </c>
    </row>
    <row r="2904" spans="3:4" x14ac:dyDescent="0.25">
      <c r="C2904" s="1">
        <v>42060.545138888891</v>
      </c>
      <c r="D2904">
        <v>8819.5</v>
      </c>
    </row>
    <row r="2905" spans="3:4" x14ac:dyDescent="0.25">
      <c r="C2905" s="1">
        <v>42060.548611111109</v>
      </c>
      <c r="D2905">
        <v>8818.5</v>
      </c>
    </row>
    <row r="2906" spans="3:4" x14ac:dyDescent="0.25">
      <c r="C2906" s="1">
        <v>42060.552083333336</v>
      </c>
      <c r="D2906">
        <v>8819.5</v>
      </c>
    </row>
    <row r="2907" spans="3:4" x14ac:dyDescent="0.25">
      <c r="C2907" s="1">
        <v>42060.555555555555</v>
      </c>
      <c r="D2907">
        <v>8817.5</v>
      </c>
    </row>
    <row r="2908" spans="3:4" x14ac:dyDescent="0.25">
      <c r="C2908" s="1">
        <v>42060.559027777781</v>
      </c>
      <c r="D2908">
        <v>8813</v>
      </c>
    </row>
    <row r="2909" spans="3:4" x14ac:dyDescent="0.25">
      <c r="C2909" s="1">
        <v>42060.5625</v>
      </c>
      <c r="D2909">
        <v>8813</v>
      </c>
    </row>
    <row r="2910" spans="3:4" x14ac:dyDescent="0.25">
      <c r="C2910" s="1">
        <v>42060.565972222219</v>
      </c>
      <c r="D2910">
        <v>8816</v>
      </c>
    </row>
    <row r="2911" spans="3:4" x14ac:dyDescent="0.25">
      <c r="C2911" s="1">
        <v>42060.569444444445</v>
      </c>
      <c r="D2911">
        <v>8821</v>
      </c>
    </row>
    <row r="2912" spans="3:4" x14ac:dyDescent="0.25">
      <c r="C2912" s="1">
        <v>42060.572916666664</v>
      </c>
      <c r="D2912">
        <v>8827.5</v>
      </c>
    </row>
    <row r="2913" spans="3:4" x14ac:dyDescent="0.25">
      <c r="C2913" s="1">
        <v>42060.576388888891</v>
      </c>
      <c r="D2913">
        <v>8828.5</v>
      </c>
    </row>
    <row r="2914" spans="3:4" x14ac:dyDescent="0.25">
      <c r="C2914" s="1">
        <v>42060.579861111109</v>
      </c>
      <c r="D2914">
        <v>8827</v>
      </c>
    </row>
    <row r="2915" spans="3:4" x14ac:dyDescent="0.25">
      <c r="C2915" s="1">
        <v>42060.583333333336</v>
      </c>
      <c r="D2915">
        <v>8830.5</v>
      </c>
    </row>
    <row r="2916" spans="3:4" x14ac:dyDescent="0.25">
      <c r="C2916" s="1">
        <v>42060.586805555555</v>
      </c>
      <c r="D2916">
        <v>8832.5</v>
      </c>
    </row>
    <row r="2917" spans="3:4" x14ac:dyDescent="0.25">
      <c r="C2917" s="1">
        <v>42060.590277777781</v>
      </c>
      <c r="D2917">
        <v>8828</v>
      </c>
    </row>
    <row r="2918" spans="3:4" x14ac:dyDescent="0.25">
      <c r="C2918" s="1">
        <v>42060.59375</v>
      </c>
      <c r="D2918">
        <v>8827.5</v>
      </c>
    </row>
    <row r="2919" spans="3:4" x14ac:dyDescent="0.25">
      <c r="C2919" s="1">
        <v>42060.597222222219</v>
      </c>
      <c r="D2919">
        <v>8830</v>
      </c>
    </row>
    <row r="2920" spans="3:4" x14ac:dyDescent="0.25">
      <c r="C2920" s="1">
        <v>42060.600694444445</v>
      </c>
      <c r="D2920">
        <v>8823</v>
      </c>
    </row>
    <row r="2921" spans="3:4" x14ac:dyDescent="0.25">
      <c r="C2921" s="1">
        <v>42060.604166666664</v>
      </c>
      <c r="D2921">
        <v>8823.5</v>
      </c>
    </row>
    <row r="2922" spans="3:4" x14ac:dyDescent="0.25">
      <c r="C2922" s="1">
        <v>42060.607638888891</v>
      </c>
      <c r="D2922">
        <v>8826</v>
      </c>
    </row>
    <row r="2923" spans="3:4" x14ac:dyDescent="0.25">
      <c r="C2923" s="1">
        <v>42060.611111111109</v>
      </c>
      <c r="D2923">
        <v>8826</v>
      </c>
    </row>
    <row r="2924" spans="3:4" x14ac:dyDescent="0.25">
      <c r="C2924" s="1">
        <v>42060.614583333336</v>
      </c>
      <c r="D2924">
        <v>8827.5</v>
      </c>
    </row>
    <row r="2925" spans="3:4" x14ac:dyDescent="0.25">
      <c r="C2925" s="1">
        <v>42060.618055555555</v>
      </c>
      <c r="D2925">
        <v>8822</v>
      </c>
    </row>
    <row r="2926" spans="3:4" x14ac:dyDescent="0.25">
      <c r="C2926" s="1">
        <v>42060.621527777781</v>
      </c>
      <c r="D2926">
        <v>8825.5</v>
      </c>
    </row>
    <row r="2927" spans="3:4" x14ac:dyDescent="0.25">
      <c r="C2927" s="1">
        <v>42060.625</v>
      </c>
      <c r="D2927">
        <v>8824.5</v>
      </c>
    </row>
    <row r="2928" spans="3:4" x14ac:dyDescent="0.25">
      <c r="C2928" s="1">
        <v>42060.628472222219</v>
      </c>
      <c r="D2928">
        <v>8821.5</v>
      </c>
    </row>
    <row r="2929" spans="3:4" x14ac:dyDescent="0.25">
      <c r="C2929" s="1">
        <v>42060.631944444445</v>
      </c>
      <c r="D2929">
        <v>8825.5</v>
      </c>
    </row>
    <row r="2930" spans="3:4" x14ac:dyDescent="0.25">
      <c r="C2930" s="1">
        <v>42060.635416666664</v>
      </c>
      <c r="D2930">
        <v>8832</v>
      </c>
    </row>
    <row r="2931" spans="3:4" x14ac:dyDescent="0.25">
      <c r="C2931" s="1">
        <v>42060.638888888891</v>
      </c>
      <c r="D2931">
        <v>8831.5</v>
      </c>
    </row>
    <row r="2932" spans="3:4" x14ac:dyDescent="0.25">
      <c r="C2932" s="1">
        <v>42060.642361111109</v>
      </c>
      <c r="D2932">
        <v>8833.5</v>
      </c>
    </row>
    <row r="2933" spans="3:4" x14ac:dyDescent="0.25">
      <c r="C2933" s="1">
        <v>42060.645833333336</v>
      </c>
      <c r="D2933">
        <v>8829</v>
      </c>
    </row>
    <row r="2934" spans="3:4" x14ac:dyDescent="0.25">
      <c r="C2934" s="1">
        <v>42060.649305555555</v>
      </c>
      <c r="D2934">
        <v>8827</v>
      </c>
    </row>
    <row r="2935" spans="3:4" x14ac:dyDescent="0.25">
      <c r="C2935" s="1">
        <v>42060.652777777781</v>
      </c>
      <c r="D2935">
        <v>8815</v>
      </c>
    </row>
    <row r="2936" spans="3:4" x14ac:dyDescent="0.25">
      <c r="C2936" s="1">
        <v>42060.65625</v>
      </c>
      <c r="D2936">
        <v>8815.5</v>
      </c>
    </row>
    <row r="2937" spans="3:4" x14ac:dyDescent="0.25">
      <c r="C2937" s="1">
        <v>42060.659722222219</v>
      </c>
      <c r="D2937">
        <v>8815</v>
      </c>
    </row>
    <row r="2938" spans="3:4" x14ac:dyDescent="0.25">
      <c r="C2938" s="1">
        <v>42060.663194444445</v>
      </c>
      <c r="D2938">
        <v>8814.5</v>
      </c>
    </row>
    <row r="2939" spans="3:4" x14ac:dyDescent="0.25">
      <c r="C2939" s="1">
        <v>42060.666666666664</v>
      </c>
      <c r="D2939">
        <v>8818</v>
      </c>
    </row>
    <row r="2940" spans="3:4" x14ac:dyDescent="0.25">
      <c r="C2940" s="1">
        <v>42060.670138888891</v>
      </c>
      <c r="D2940">
        <v>8820</v>
      </c>
    </row>
    <row r="2941" spans="3:4" x14ac:dyDescent="0.25">
      <c r="C2941" s="1">
        <v>42060.673611111109</v>
      </c>
      <c r="D2941">
        <v>8822.5</v>
      </c>
    </row>
    <row r="2942" spans="3:4" x14ac:dyDescent="0.25">
      <c r="C2942" s="1">
        <v>42060.677083333336</v>
      </c>
      <c r="D2942">
        <v>8820.5</v>
      </c>
    </row>
    <row r="2943" spans="3:4" x14ac:dyDescent="0.25">
      <c r="C2943" s="1">
        <v>42060.680555555555</v>
      </c>
      <c r="D2943">
        <v>8807.5</v>
      </c>
    </row>
    <row r="2944" spans="3:4" x14ac:dyDescent="0.25">
      <c r="C2944" s="1">
        <v>42060.684027777781</v>
      </c>
      <c r="D2944">
        <v>8790.5</v>
      </c>
    </row>
    <row r="2945" spans="3:4" x14ac:dyDescent="0.25">
      <c r="C2945" s="1">
        <v>42060.6875</v>
      </c>
      <c r="D2945">
        <v>8778</v>
      </c>
    </row>
    <row r="2946" spans="3:4" x14ac:dyDescent="0.25">
      <c r="C2946" s="1">
        <v>42060.690972222219</v>
      </c>
      <c r="D2946">
        <v>8785</v>
      </c>
    </row>
    <row r="2947" spans="3:4" x14ac:dyDescent="0.25">
      <c r="C2947" s="1">
        <v>42060.694444444445</v>
      </c>
      <c r="D2947">
        <v>8767.5</v>
      </c>
    </row>
    <row r="2948" spans="3:4" x14ac:dyDescent="0.25">
      <c r="C2948" s="1">
        <v>42060.697916666664</v>
      </c>
      <c r="D2948">
        <v>8770.5</v>
      </c>
    </row>
    <row r="2949" spans="3:4" x14ac:dyDescent="0.25">
      <c r="C2949" s="1">
        <v>42060.701388888891</v>
      </c>
      <c r="D2949">
        <v>8776</v>
      </c>
    </row>
    <row r="2950" spans="3:4" x14ac:dyDescent="0.25">
      <c r="C2950" s="1">
        <v>42060.704861111109</v>
      </c>
      <c r="D2950">
        <v>8778.5</v>
      </c>
    </row>
    <row r="2951" spans="3:4" x14ac:dyDescent="0.25">
      <c r="C2951" s="1">
        <v>42060.708333333336</v>
      </c>
      <c r="D2951">
        <v>8766</v>
      </c>
    </row>
    <row r="2952" spans="3:4" x14ac:dyDescent="0.25">
      <c r="C2952" s="1">
        <v>42060.711805555555</v>
      </c>
      <c r="D2952">
        <v>8771.5</v>
      </c>
    </row>
    <row r="2953" spans="3:4" x14ac:dyDescent="0.25">
      <c r="C2953" s="1">
        <v>42060.715277777781</v>
      </c>
      <c r="D2953">
        <v>8769.5</v>
      </c>
    </row>
    <row r="2954" spans="3:4" x14ac:dyDescent="0.25">
      <c r="C2954" s="1">
        <v>42060.71875</v>
      </c>
      <c r="D2954">
        <v>8770</v>
      </c>
    </row>
    <row r="2955" spans="3:4" x14ac:dyDescent="0.25">
      <c r="C2955" s="1">
        <v>42060.722222222219</v>
      </c>
      <c r="D2955">
        <v>8751.5</v>
      </c>
    </row>
    <row r="2956" spans="3:4" x14ac:dyDescent="0.25">
      <c r="C2956" s="1">
        <v>42060.725694444445</v>
      </c>
      <c r="D2956">
        <v>8766</v>
      </c>
    </row>
    <row r="2957" spans="3:4" x14ac:dyDescent="0.25">
      <c r="C2957" s="1">
        <v>42060.729166666664</v>
      </c>
      <c r="D2957">
        <v>8762.5</v>
      </c>
    </row>
    <row r="2958" spans="3:4" x14ac:dyDescent="0.25">
      <c r="C2958" s="1">
        <v>42060.732638888891</v>
      </c>
      <c r="D2958">
        <v>8758</v>
      </c>
    </row>
    <row r="2959" spans="3:4" x14ac:dyDescent="0.25">
      <c r="C2959" s="1">
        <v>42060.736111111109</v>
      </c>
      <c r="D2959">
        <v>8772</v>
      </c>
    </row>
    <row r="2960" spans="3:4" x14ac:dyDescent="0.25">
      <c r="C2960" s="1">
        <v>42060.739583333336</v>
      </c>
      <c r="D2960">
        <v>8769.5</v>
      </c>
    </row>
    <row r="2961" spans="3:4" x14ac:dyDescent="0.25">
      <c r="C2961" s="1">
        <v>42060.743055555555</v>
      </c>
      <c r="D2961">
        <v>8764.5</v>
      </c>
    </row>
    <row r="2962" spans="3:4" x14ac:dyDescent="0.25">
      <c r="C2962" s="1">
        <v>42060.746527777781</v>
      </c>
      <c r="D2962">
        <v>8770</v>
      </c>
    </row>
    <row r="2963" spans="3:4" x14ac:dyDescent="0.25">
      <c r="C2963" s="1">
        <v>42060.75</v>
      </c>
      <c r="D2963">
        <v>8767</v>
      </c>
    </row>
    <row r="2964" spans="3:4" x14ac:dyDescent="0.25">
      <c r="C2964" s="1">
        <v>42060.753472222219</v>
      </c>
      <c r="D2964">
        <v>8767</v>
      </c>
    </row>
    <row r="2965" spans="3:4" x14ac:dyDescent="0.25">
      <c r="C2965" s="1">
        <v>42060.756944444445</v>
      </c>
      <c r="D2965">
        <v>8765.5</v>
      </c>
    </row>
    <row r="2966" spans="3:4" x14ac:dyDescent="0.25">
      <c r="C2966" s="1">
        <v>42060.809027777781</v>
      </c>
      <c r="D2966">
        <v>8774.5</v>
      </c>
    </row>
    <row r="2967" spans="3:4" x14ac:dyDescent="0.25">
      <c r="C2967" s="1">
        <v>42060.819444444445</v>
      </c>
      <c r="D2967">
        <v>8758.5</v>
      </c>
    </row>
    <row r="2968" spans="3:4" x14ac:dyDescent="0.25">
      <c r="C2968" s="1">
        <v>42060.822916666664</v>
      </c>
      <c r="D2968">
        <v>8758.5</v>
      </c>
    </row>
    <row r="2969" spans="3:4" x14ac:dyDescent="0.25">
      <c r="C2969" s="1">
        <v>42060.847222222219</v>
      </c>
      <c r="D2969">
        <v>8758.5</v>
      </c>
    </row>
    <row r="2970" spans="3:4" x14ac:dyDescent="0.25">
      <c r="C2970" s="1">
        <v>42060.854166666664</v>
      </c>
      <c r="D2970">
        <v>8759.5</v>
      </c>
    </row>
    <row r="2971" spans="3:4" x14ac:dyDescent="0.25">
      <c r="C2971" s="1">
        <v>42060.857638888891</v>
      </c>
      <c r="D2971">
        <v>8759.5</v>
      </c>
    </row>
    <row r="2972" spans="3:4" x14ac:dyDescent="0.25">
      <c r="C2972" s="1">
        <v>42060.861111111109</v>
      </c>
      <c r="D2972">
        <v>8759.5</v>
      </c>
    </row>
    <row r="2973" spans="3:4" x14ac:dyDescent="0.25">
      <c r="C2973" s="1">
        <v>42060.864583333336</v>
      </c>
      <c r="D2973">
        <v>8762.5</v>
      </c>
    </row>
    <row r="2974" spans="3:4" x14ac:dyDescent="0.25">
      <c r="C2974" s="1">
        <v>42060.871527777781</v>
      </c>
      <c r="D2974">
        <v>8755</v>
      </c>
    </row>
    <row r="2975" spans="3:4" x14ac:dyDescent="0.25">
      <c r="C2975" s="1">
        <v>42060.875</v>
      </c>
      <c r="D2975">
        <v>8755</v>
      </c>
    </row>
    <row r="2976" spans="3:4" x14ac:dyDescent="0.25">
      <c r="C2976" s="1">
        <v>42060.881944444445</v>
      </c>
      <c r="D2976">
        <v>8755</v>
      </c>
    </row>
    <row r="2977" spans="3:4" x14ac:dyDescent="0.25">
      <c r="C2977" s="1">
        <v>42060.892361111109</v>
      </c>
      <c r="D2977">
        <v>8755</v>
      </c>
    </row>
    <row r="2978" spans="3:4" x14ac:dyDescent="0.25">
      <c r="C2978" s="1">
        <v>42060.895833333336</v>
      </c>
      <c r="D2978">
        <v>8755.5</v>
      </c>
    </row>
    <row r="2979" spans="3:4" x14ac:dyDescent="0.25">
      <c r="C2979" s="1">
        <v>42060.899305555555</v>
      </c>
      <c r="D2979">
        <v>8755.5</v>
      </c>
    </row>
    <row r="2980" spans="3:4" x14ac:dyDescent="0.25">
      <c r="C2980" s="1">
        <v>42060.902777777781</v>
      </c>
      <c r="D2980">
        <v>8752.5</v>
      </c>
    </row>
    <row r="2981" spans="3:4" x14ac:dyDescent="0.25">
      <c r="C2981" s="1">
        <v>42060.90625</v>
      </c>
      <c r="D2981">
        <v>8752.5</v>
      </c>
    </row>
    <row r="2982" spans="3:4" x14ac:dyDescent="0.25">
      <c r="C2982" s="1">
        <v>42060.909722222219</v>
      </c>
      <c r="D2982">
        <v>8751</v>
      </c>
    </row>
    <row r="2983" spans="3:4" x14ac:dyDescent="0.25">
      <c r="C2983" s="1">
        <v>42060.913194444445</v>
      </c>
      <c r="D2983">
        <v>8750</v>
      </c>
    </row>
    <row r="2984" spans="3:4" x14ac:dyDescent="0.25">
      <c r="C2984" s="1">
        <v>42060.916666666664</v>
      </c>
      <c r="D2984">
        <v>8750</v>
      </c>
    </row>
    <row r="2985" spans="3:4" x14ac:dyDescent="0.25">
      <c r="C2985" s="1">
        <v>42060.923611111109</v>
      </c>
      <c r="D2985">
        <v>8753.5</v>
      </c>
    </row>
    <row r="2986" spans="3:4" x14ac:dyDescent="0.25">
      <c r="C2986" s="1">
        <v>42060.927083333336</v>
      </c>
      <c r="D2986">
        <v>8753</v>
      </c>
    </row>
    <row r="2987" spans="3:4" x14ac:dyDescent="0.25">
      <c r="C2987" s="1">
        <v>42060.934027777781</v>
      </c>
      <c r="D2987">
        <v>8754</v>
      </c>
    </row>
    <row r="2988" spans="3:4" x14ac:dyDescent="0.25">
      <c r="C2988" s="1">
        <v>42060.9375</v>
      </c>
      <c r="D2988">
        <v>8766.5</v>
      </c>
    </row>
    <row r="2989" spans="3:4" x14ac:dyDescent="0.25">
      <c r="C2989" s="1">
        <v>42060.940972222219</v>
      </c>
      <c r="D2989">
        <v>8766</v>
      </c>
    </row>
    <row r="2990" spans="3:4" x14ac:dyDescent="0.25">
      <c r="C2990" s="1">
        <v>42060.947916666664</v>
      </c>
      <c r="D2990">
        <v>8768</v>
      </c>
    </row>
    <row r="2991" spans="3:4" x14ac:dyDescent="0.25">
      <c r="C2991" s="1">
        <v>42060.954861111109</v>
      </c>
      <c r="D2991">
        <v>8767.5</v>
      </c>
    </row>
    <row r="2992" spans="3:4" x14ac:dyDescent="0.25">
      <c r="C2992" s="1">
        <v>42060.958333333336</v>
      </c>
      <c r="D2992">
        <v>8774</v>
      </c>
    </row>
    <row r="2993" spans="3:4" x14ac:dyDescent="0.25">
      <c r="C2993" s="1">
        <v>42060.961805555555</v>
      </c>
      <c r="D2993">
        <v>8775</v>
      </c>
    </row>
    <row r="2994" spans="3:4" x14ac:dyDescent="0.25">
      <c r="C2994" s="1">
        <v>42060.965277777781</v>
      </c>
      <c r="D2994">
        <v>8774</v>
      </c>
    </row>
    <row r="2995" spans="3:4" x14ac:dyDescent="0.25">
      <c r="C2995" s="1">
        <v>42060.96875</v>
      </c>
      <c r="D2995">
        <v>8778.5</v>
      </c>
    </row>
    <row r="2996" spans="3:4" x14ac:dyDescent="0.25">
      <c r="C2996" s="1">
        <v>42060.972222222219</v>
      </c>
      <c r="D2996">
        <v>8777</v>
      </c>
    </row>
    <row r="2997" spans="3:4" x14ac:dyDescent="0.25">
      <c r="C2997" s="1">
        <v>42060.975694444445</v>
      </c>
      <c r="D2997">
        <v>8777</v>
      </c>
    </row>
    <row r="2998" spans="3:4" x14ac:dyDescent="0.25">
      <c r="C2998" s="1">
        <v>42060.979166666664</v>
      </c>
      <c r="D2998">
        <v>8779</v>
      </c>
    </row>
    <row r="2999" spans="3:4" x14ac:dyDescent="0.25">
      <c r="C2999" s="1">
        <v>42060.982638888891</v>
      </c>
      <c r="D2999">
        <v>8779.5</v>
      </c>
    </row>
    <row r="3000" spans="3:4" x14ac:dyDescent="0.25">
      <c r="C3000" s="1">
        <v>42060.986111111109</v>
      </c>
      <c r="D3000">
        <v>8776.5</v>
      </c>
    </row>
    <row r="3001" spans="3:4" x14ac:dyDescent="0.25">
      <c r="C3001" s="1">
        <v>42060.989583333336</v>
      </c>
      <c r="D3001">
        <v>8779.5</v>
      </c>
    </row>
    <row r="3002" spans="3:4" x14ac:dyDescent="0.25">
      <c r="C3002" s="1">
        <v>42060.993055555555</v>
      </c>
      <c r="D3002">
        <v>8780</v>
      </c>
    </row>
    <row r="3003" spans="3:4" x14ac:dyDescent="0.25">
      <c r="C3003" s="1">
        <v>42060.996527777781</v>
      </c>
      <c r="D3003">
        <v>8783</v>
      </c>
    </row>
    <row r="3004" spans="3:4" x14ac:dyDescent="0.25">
      <c r="C3004" s="2">
        <v>42061</v>
      </c>
      <c r="D3004">
        <v>8783</v>
      </c>
    </row>
    <row r="3005" spans="3:4" x14ac:dyDescent="0.25">
      <c r="C3005" s="1">
        <v>42061.003472222219</v>
      </c>
      <c r="D3005">
        <v>8783</v>
      </c>
    </row>
    <row r="3006" spans="3:4" x14ac:dyDescent="0.25">
      <c r="C3006" s="1">
        <v>42061.006944444445</v>
      </c>
      <c r="D3006">
        <v>8784.5</v>
      </c>
    </row>
    <row r="3007" spans="3:4" x14ac:dyDescent="0.25">
      <c r="C3007" s="1">
        <v>42061.010416666664</v>
      </c>
      <c r="D3007">
        <v>8780</v>
      </c>
    </row>
    <row r="3008" spans="3:4" x14ac:dyDescent="0.25">
      <c r="C3008" s="1">
        <v>42061.013888888891</v>
      </c>
      <c r="D3008">
        <v>8782</v>
      </c>
    </row>
    <row r="3009" spans="3:4" x14ac:dyDescent="0.25">
      <c r="C3009" s="1">
        <v>42061.017361111109</v>
      </c>
      <c r="D3009">
        <v>8782</v>
      </c>
    </row>
    <row r="3010" spans="3:4" x14ac:dyDescent="0.25">
      <c r="C3010" s="1">
        <v>42061.027777777781</v>
      </c>
      <c r="D3010">
        <v>8780</v>
      </c>
    </row>
    <row r="3011" spans="3:4" x14ac:dyDescent="0.25">
      <c r="C3011" s="1">
        <v>42061.034722222219</v>
      </c>
      <c r="D3011">
        <v>8780</v>
      </c>
    </row>
    <row r="3012" spans="3:4" x14ac:dyDescent="0.25">
      <c r="C3012" s="1">
        <v>42061.038194444445</v>
      </c>
      <c r="D3012">
        <v>8779</v>
      </c>
    </row>
    <row r="3013" spans="3:4" x14ac:dyDescent="0.25">
      <c r="C3013" s="1">
        <v>42061.045138888891</v>
      </c>
      <c r="D3013">
        <v>8779</v>
      </c>
    </row>
    <row r="3014" spans="3:4" x14ac:dyDescent="0.25">
      <c r="C3014" s="1">
        <v>42061.048611111109</v>
      </c>
      <c r="D3014">
        <v>8782.5</v>
      </c>
    </row>
    <row r="3015" spans="3:4" x14ac:dyDescent="0.25">
      <c r="C3015" s="1">
        <v>42061.052083333336</v>
      </c>
      <c r="D3015">
        <v>8782.5</v>
      </c>
    </row>
    <row r="3016" spans="3:4" x14ac:dyDescent="0.25">
      <c r="C3016" s="1">
        <v>42061.055555555555</v>
      </c>
      <c r="D3016">
        <v>8775.5</v>
      </c>
    </row>
    <row r="3017" spans="3:4" x14ac:dyDescent="0.25">
      <c r="C3017" s="1">
        <v>42061.0625</v>
      </c>
      <c r="D3017">
        <v>8782</v>
      </c>
    </row>
    <row r="3018" spans="3:4" x14ac:dyDescent="0.25">
      <c r="C3018" s="1">
        <v>42061.072916666664</v>
      </c>
      <c r="D3018">
        <v>8772.5</v>
      </c>
    </row>
    <row r="3019" spans="3:4" x14ac:dyDescent="0.25">
      <c r="C3019" s="1">
        <v>42061.076388888891</v>
      </c>
      <c r="D3019">
        <v>8772.5</v>
      </c>
    </row>
    <row r="3020" spans="3:4" x14ac:dyDescent="0.25">
      <c r="C3020" s="1">
        <v>42061.079861111109</v>
      </c>
      <c r="D3020">
        <v>8772.5</v>
      </c>
    </row>
    <row r="3021" spans="3:4" x14ac:dyDescent="0.25">
      <c r="C3021" s="1">
        <v>42061.375</v>
      </c>
      <c r="D3021">
        <v>8780.5</v>
      </c>
    </row>
    <row r="3022" spans="3:4" x14ac:dyDescent="0.25">
      <c r="C3022" s="1">
        <v>42061.378472222219</v>
      </c>
      <c r="D3022">
        <v>8778</v>
      </c>
    </row>
    <row r="3023" spans="3:4" x14ac:dyDescent="0.25">
      <c r="C3023" s="1">
        <v>42061.388888888891</v>
      </c>
      <c r="D3023">
        <v>8774.5</v>
      </c>
    </row>
    <row r="3024" spans="3:4" x14ac:dyDescent="0.25">
      <c r="C3024" s="1">
        <v>42061.392361111109</v>
      </c>
      <c r="D3024">
        <v>8771.5</v>
      </c>
    </row>
    <row r="3025" spans="3:4" x14ac:dyDescent="0.25">
      <c r="C3025" s="1">
        <v>42061.395833333336</v>
      </c>
      <c r="D3025">
        <v>8773.5</v>
      </c>
    </row>
    <row r="3026" spans="3:4" x14ac:dyDescent="0.25">
      <c r="C3026" s="1">
        <v>42061.399305555555</v>
      </c>
      <c r="D3026">
        <v>8773.5</v>
      </c>
    </row>
    <row r="3027" spans="3:4" x14ac:dyDescent="0.25">
      <c r="C3027" s="1">
        <v>42061.402777777781</v>
      </c>
      <c r="D3027">
        <v>8771.5</v>
      </c>
    </row>
    <row r="3028" spans="3:4" x14ac:dyDescent="0.25">
      <c r="C3028" s="1">
        <v>42061.40625</v>
      </c>
      <c r="D3028">
        <v>8770</v>
      </c>
    </row>
    <row r="3029" spans="3:4" x14ac:dyDescent="0.25">
      <c r="C3029" s="1">
        <v>42061.409722222219</v>
      </c>
      <c r="D3029">
        <v>8769</v>
      </c>
    </row>
    <row r="3030" spans="3:4" x14ac:dyDescent="0.25">
      <c r="C3030" s="1">
        <v>42061.413194444445</v>
      </c>
      <c r="D3030">
        <v>8769</v>
      </c>
    </row>
    <row r="3031" spans="3:4" x14ac:dyDescent="0.25">
      <c r="C3031" s="1">
        <v>42061.416666666664</v>
      </c>
      <c r="D3031">
        <v>8766</v>
      </c>
    </row>
    <row r="3032" spans="3:4" x14ac:dyDescent="0.25">
      <c r="C3032" s="1">
        <v>42061.420138888891</v>
      </c>
      <c r="D3032">
        <v>8764.5</v>
      </c>
    </row>
    <row r="3033" spans="3:4" x14ac:dyDescent="0.25">
      <c r="C3033" s="1">
        <v>42061.423611111109</v>
      </c>
      <c r="D3033">
        <v>8765</v>
      </c>
    </row>
    <row r="3034" spans="3:4" x14ac:dyDescent="0.25">
      <c r="C3034" s="1">
        <v>42061.427083333336</v>
      </c>
      <c r="D3034">
        <v>8765</v>
      </c>
    </row>
    <row r="3035" spans="3:4" x14ac:dyDescent="0.25">
      <c r="C3035" s="1">
        <v>42061.430555555555</v>
      </c>
      <c r="D3035">
        <v>8763.5</v>
      </c>
    </row>
    <row r="3036" spans="3:4" x14ac:dyDescent="0.25">
      <c r="C3036" s="1">
        <v>42061.434027777781</v>
      </c>
      <c r="D3036">
        <v>8765.5</v>
      </c>
    </row>
    <row r="3037" spans="3:4" x14ac:dyDescent="0.25">
      <c r="C3037" s="1">
        <v>42061.4375</v>
      </c>
      <c r="D3037">
        <v>8773.5</v>
      </c>
    </row>
    <row r="3038" spans="3:4" x14ac:dyDescent="0.25">
      <c r="C3038" s="1">
        <v>42061.440972222219</v>
      </c>
      <c r="D3038">
        <v>8763.5</v>
      </c>
    </row>
    <row r="3039" spans="3:4" x14ac:dyDescent="0.25">
      <c r="C3039" s="1">
        <v>42061.444444444445</v>
      </c>
      <c r="D3039">
        <v>8758.5</v>
      </c>
    </row>
    <row r="3040" spans="3:4" x14ac:dyDescent="0.25">
      <c r="C3040" s="1">
        <v>42061.447916666664</v>
      </c>
      <c r="D3040">
        <v>8751.5</v>
      </c>
    </row>
    <row r="3041" spans="3:4" x14ac:dyDescent="0.25">
      <c r="C3041" s="1">
        <v>42061.451388888891</v>
      </c>
      <c r="D3041">
        <v>8751.5</v>
      </c>
    </row>
    <row r="3042" spans="3:4" x14ac:dyDescent="0.25">
      <c r="C3042" s="1">
        <v>42061.454861111109</v>
      </c>
      <c r="D3042">
        <v>8752.5</v>
      </c>
    </row>
    <row r="3043" spans="3:4" x14ac:dyDescent="0.25">
      <c r="C3043" s="1">
        <v>42061.458333333336</v>
      </c>
      <c r="D3043">
        <v>8754.5</v>
      </c>
    </row>
    <row r="3044" spans="3:4" x14ac:dyDescent="0.25">
      <c r="C3044" s="1">
        <v>42061.461805555555</v>
      </c>
      <c r="D3044">
        <v>8761</v>
      </c>
    </row>
    <row r="3045" spans="3:4" x14ac:dyDescent="0.25">
      <c r="C3045" s="1">
        <v>42061.465277777781</v>
      </c>
      <c r="D3045">
        <v>8758.5</v>
      </c>
    </row>
    <row r="3046" spans="3:4" x14ac:dyDescent="0.25">
      <c r="C3046" s="1">
        <v>42061.46875</v>
      </c>
      <c r="D3046">
        <v>8758</v>
      </c>
    </row>
    <row r="3047" spans="3:4" x14ac:dyDescent="0.25">
      <c r="C3047" s="1">
        <v>42061.472222222219</v>
      </c>
      <c r="D3047">
        <v>8758.5</v>
      </c>
    </row>
    <row r="3048" spans="3:4" x14ac:dyDescent="0.25">
      <c r="C3048" s="1">
        <v>42061.475694444445</v>
      </c>
      <c r="D3048">
        <v>8760</v>
      </c>
    </row>
    <row r="3049" spans="3:4" x14ac:dyDescent="0.25">
      <c r="C3049" s="1">
        <v>42061.479166666664</v>
      </c>
      <c r="D3049">
        <v>8763.5</v>
      </c>
    </row>
    <row r="3050" spans="3:4" x14ac:dyDescent="0.25">
      <c r="C3050" s="1">
        <v>42061.482638888891</v>
      </c>
      <c r="D3050">
        <v>8765</v>
      </c>
    </row>
    <row r="3051" spans="3:4" x14ac:dyDescent="0.25">
      <c r="C3051" s="1">
        <v>42061.486111111109</v>
      </c>
      <c r="D3051">
        <v>8771</v>
      </c>
    </row>
    <row r="3052" spans="3:4" x14ac:dyDescent="0.25">
      <c r="C3052" s="1">
        <v>42061.489583333336</v>
      </c>
      <c r="D3052">
        <v>8757.5</v>
      </c>
    </row>
    <row r="3053" spans="3:4" x14ac:dyDescent="0.25">
      <c r="C3053" s="1">
        <v>42061.493055555555</v>
      </c>
      <c r="D3053">
        <v>8746</v>
      </c>
    </row>
    <row r="3054" spans="3:4" x14ac:dyDescent="0.25">
      <c r="C3054" s="1">
        <v>42061.496527777781</v>
      </c>
      <c r="D3054">
        <v>8754.5</v>
      </c>
    </row>
    <row r="3055" spans="3:4" x14ac:dyDescent="0.25">
      <c r="C3055" s="1">
        <v>42061.5</v>
      </c>
      <c r="D3055">
        <v>8750.5</v>
      </c>
    </row>
    <row r="3056" spans="3:4" x14ac:dyDescent="0.25">
      <c r="C3056" s="1">
        <v>42061.503472222219</v>
      </c>
      <c r="D3056">
        <v>8743.5</v>
      </c>
    </row>
    <row r="3057" spans="3:4" x14ac:dyDescent="0.25">
      <c r="C3057" s="1">
        <v>42061.506944444445</v>
      </c>
      <c r="D3057">
        <v>8738.5</v>
      </c>
    </row>
    <row r="3058" spans="3:4" x14ac:dyDescent="0.25">
      <c r="C3058" s="1">
        <v>42061.510416666664</v>
      </c>
      <c r="D3058">
        <v>8747</v>
      </c>
    </row>
    <row r="3059" spans="3:4" x14ac:dyDescent="0.25">
      <c r="C3059" s="1">
        <v>42061.513888888891</v>
      </c>
      <c r="D3059">
        <v>8748</v>
      </c>
    </row>
    <row r="3060" spans="3:4" x14ac:dyDescent="0.25">
      <c r="C3060" s="1">
        <v>42061.517361111109</v>
      </c>
      <c r="D3060">
        <v>8744</v>
      </c>
    </row>
    <row r="3061" spans="3:4" x14ac:dyDescent="0.25">
      <c r="C3061" s="1">
        <v>42061.520833333336</v>
      </c>
      <c r="D3061">
        <v>8748.5</v>
      </c>
    </row>
    <row r="3062" spans="3:4" x14ac:dyDescent="0.25">
      <c r="C3062" s="1">
        <v>42061.524305555555</v>
      </c>
      <c r="D3062">
        <v>8747.5</v>
      </c>
    </row>
    <row r="3063" spans="3:4" x14ac:dyDescent="0.25">
      <c r="C3063" s="1">
        <v>42061.527777777781</v>
      </c>
      <c r="D3063">
        <v>8749.5</v>
      </c>
    </row>
    <row r="3064" spans="3:4" x14ac:dyDescent="0.25">
      <c r="C3064" s="1">
        <v>42061.53125</v>
      </c>
      <c r="D3064">
        <v>8738.5</v>
      </c>
    </row>
    <row r="3065" spans="3:4" x14ac:dyDescent="0.25">
      <c r="C3065" s="1">
        <v>42061.534722222219</v>
      </c>
      <c r="D3065">
        <v>8739</v>
      </c>
    </row>
    <row r="3066" spans="3:4" x14ac:dyDescent="0.25">
      <c r="C3066" s="1">
        <v>42061.538194444445</v>
      </c>
      <c r="D3066">
        <v>8745.5</v>
      </c>
    </row>
    <row r="3067" spans="3:4" x14ac:dyDescent="0.25">
      <c r="C3067" s="1">
        <v>42061.541666666664</v>
      </c>
      <c r="D3067">
        <v>8748</v>
      </c>
    </row>
    <row r="3068" spans="3:4" x14ac:dyDescent="0.25">
      <c r="C3068" s="1">
        <v>42061.545138888891</v>
      </c>
      <c r="D3068">
        <v>8747</v>
      </c>
    </row>
    <row r="3069" spans="3:4" x14ac:dyDescent="0.25">
      <c r="C3069" s="1">
        <v>42061.548611111109</v>
      </c>
      <c r="D3069">
        <v>8746</v>
      </c>
    </row>
    <row r="3070" spans="3:4" x14ac:dyDescent="0.25">
      <c r="C3070" s="1">
        <v>42061.552083333336</v>
      </c>
      <c r="D3070">
        <v>8748.5</v>
      </c>
    </row>
    <row r="3071" spans="3:4" x14ac:dyDescent="0.25">
      <c r="C3071" s="1">
        <v>42061.555555555555</v>
      </c>
      <c r="D3071">
        <v>8738</v>
      </c>
    </row>
    <row r="3072" spans="3:4" x14ac:dyDescent="0.25">
      <c r="C3072" s="1">
        <v>42061.559027777781</v>
      </c>
      <c r="D3072">
        <v>8738.5</v>
      </c>
    </row>
    <row r="3073" spans="3:4" x14ac:dyDescent="0.25">
      <c r="C3073" s="1">
        <v>42061.5625</v>
      </c>
      <c r="D3073">
        <v>8740</v>
      </c>
    </row>
    <row r="3074" spans="3:4" x14ac:dyDescent="0.25">
      <c r="C3074" s="1">
        <v>42061.565972222219</v>
      </c>
      <c r="D3074">
        <v>8741</v>
      </c>
    </row>
    <row r="3075" spans="3:4" x14ac:dyDescent="0.25">
      <c r="C3075" s="1">
        <v>42061.569444444445</v>
      </c>
      <c r="D3075">
        <v>8745</v>
      </c>
    </row>
    <row r="3076" spans="3:4" x14ac:dyDescent="0.25">
      <c r="C3076" s="1">
        <v>42061.572916666664</v>
      </c>
      <c r="D3076">
        <v>8752.5</v>
      </c>
    </row>
    <row r="3077" spans="3:4" x14ac:dyDescent="0.25">
      <c r="C3077" s="1">
        <v>42061.576388888891</v>
      </c>
      <c r="D3077">
        <v>8749</v>
      </c>
    </row>
    <row r="3078" spans="3:4" x14ac:dyDescent="0.25">
      <c r="C3078" s="1">
        <v>42061.579861111109</v>
      </c>
      <c r="D3078">
        <v>8750.5</v>
      </c>
    </row>
    <row r="3079" spans="3:4" x14ac:dyDescent="0.25">
      <c r="C3079" s="1">
        <v>42061.583333333336</v>
      </c>
      <c r="D3079">
        <v>8752.5</v>
      </c>
    </row>
    <row r="3080" spans="3:4" x14ac:dyDescent="0.25">
      <c r="C3080" s="1">
        <v>42061.586805555555</v>
      </c>
      <c r="D3080">
        <v>8748</v>
      </c>
    </row>
    <row r="3081" spans="3:4" x14ac:dyDescent="0.25">
      <c r="C3081" s="1">
        <v>42061.590277777781</v>
      </c>
      <c r="D3081">
        <v>8750.5</v>
      </c>
    </row>
    <row r="3082" spans="3:4" x14ac:dyDescent="0.25">
      <c r="C3082" s="1">
        <v>42061.59375</v>
      </c>
      <c r="D3082">
        <v>8755</v>
      </c>
    </row>
    <row r="3083" spans="3:4" x14ac:dyDescent="0.25">
      <c r="C3083" s="1">
        <v>42061.597222222219</v>
      </c>
      <c r="D3083">
        <v>8750.5</v>
      </c>
    </row>
    <row r="3084" spans="3:4" x14ac:dyDescent="0.25">
      <c r="C3084" s="1">
        <v>42061.600694444445</v>
      </c>
      <c r="D3084">
        <v>8746.5</v>
      </c>
    </row>
    <row r="3085" spans="3:4" x14ac:dyDescent="0.25">
      <c r="C3085" s="1">
        <v>42061.604166666664</v>
      </c>
      <c r="D3085">
        <v>8744</v>
      </c>
    </row>
    <row r="3086" spans="3:4" x14ac:dyDescent="0.25">
      <c r="C3086" s="1">
        <v>42061.607638888891</v>
      </c>
      <c r="D3086">
        <v>8739.5</v>
      </c>
    </row>
    <row r="3087" spans="3:4" x14ac:dyDescent="0.25">
      <c r="C3087" s="1">
        <v>42061.611111111109</v>
      </c>
      <c r="D3087">
        <v>8744.5</v>
      </c>
    </row>
    <row r="3088" spans="3:4" x14ac:dyDescent="0.25">
      <c r="C3088" s="1">
        <v>42061.614583333336</v>
      </c>
      <c r="D3088">
        <v>8745</v>
      </c>
    </row>
    <row r="3089" spans="3:4" x14ac:dyDescent="0.25">
      <c r="C3089" s="1">
        <v>42061.618055555555</v>
      </c>
      <c r="D3089">
        <v>8745</v>
      </c>
    </row>
    <row r="3090" spans="3:4" x14ac:dyDescent="0.25">
      <c r="C3090" s="1">
        <v>42061.621527777781</v>
      </c>
      <c r="D3090">
        <v>8742</v>
      </c>
    </row>
    <row r="3091" spans="3:4" x14ac:dyDescent="0.25">
      <c r="C3091" s="1">
        <v>42061.625</v>
      </c>
      <c r="D3091">
        <v>8736</v>
      </c>
    </row>
    <row r="3092" spans="3:4" x14ac:dyDescent="0.25">
      <c r="C3092" s="1">
        <v>42061.628472222219</v>
      </c>
      <c r="D3092">
        <v>8739.5</v>
      </c>
    </row>
    <row r="3093" spans="3:4" x14ac:dyDescent="0.25">
      <c r="C3093" s="1">
        <v>42061.631944444445</v>
      </c>
      <c r="D3093">
        <v>8721</v>
      </c>
    </row>
    <row r="3094" spans="3:4" x14ac:dyDescent="0.25">
      <c r="C3094" s="1">
        <v>42061.635416666664</v>
      </c>
      <c r="D3094">
        <v>8720.5</v>
      </c>
    </row>
    <row r="3095" spans="3:4" x14ac:dyDescent="0.25">
      <c r="C3095" s="1">
        <v>42061.638888888891</v>
      </c>
      <c r="D3095">
        <v>8720</v>
      </c>
    </row>
    <row r="3096" spans="3:4" x14ac:dyDescent="0.25">
      <c r="C3096" s="1">
        <v>42061.642361111109</v>
      </c>
      <c r="D3096">
        <v>8716</v>
      </c>
    </row>
    <row r="3097" spans="3:4" x14ac:dyDescent="0.25">
      <c r="C3097" s="1">
        <v>42061.645833333336</v>
      </c>
      <c r="D3097">
        <v>8717</v>
      </c>
    </row>
    <row r="3098" spans="3:4" x14ac:dyDescent="0.25">
      <c r="C3098" s="1">
        <v>42061.649305555555</v>
      </c>
      <c r="D3098">
        <v>8720.5</v>
      </c>
    </row>
    <row r="3099" spans="3:4" x14ac:dyDescent="0.25">
      <c r="C3099" s="1">
        <v>42061.652777777781</v>
      </c>
      <c r="D3099">
        <v>8738.5</v>
      </c>
    </row>
    <row r="3100" spans="3:4" x14ac:dyDescent="0.25">
      <c r="C3100" s="1">
        <v>42061.65625</v>
      </c>
      <c r="D3100">
        <v>8718</v>
      </c>
    </row>
    <row r="3101" spans="3:4" x14ac:dyDescent="0.25">
      <c r="C3101" s="1">
        <v>42061.659722222219</v>
      </c>
      <c r="D3101">
        <v>8725</v>
      </c>
    </row>
    <row r="3102" spans="3:4" x14ac:dyDescent="0.25">
      <c r="C3102" s="1">
        <v>42061.663194444445</v>
      </c>
      <c r="D3102">
        <v>8721</v>
      </c>
    </row>
    <row r="3103" spans="3:4" x14ac:dyDescent="0.25">
      <c r="C3103" s="1">
        <v>42061.666666666664</v>
      </c>
      <c r="D3103">
        <v>8714.5</v>
      </c>
    </row>
    <row r="3104" spans="3:4" x14ac:dyDescent="0.25">
      <c r="C3104" s="1">
        <v>42061.670138888891</v>
      </c>
      <c r="D3104">
        <v>8694</v>
      </c>
    </row>
    <row r="3105" spans="3:4" x14ac:dyDescent="0.25">
      <c r="C3105" s="1">
        <v>42061.673611111109</v>
      </c>
      <c r="D3105">
        <v>8685</v>
      </c>
    </row>
    <row r="3106" spans="3:4" x14ac:dyDescent="0.25">
      <c r="C3106" s="1">
        <v>42061.677083333336</v>
      </c>
      <c r="D3106">
        <v>8686</v>
      </c>
    </row>
    <row r="3107" spans="3:4" x14ac:dyDescent="0.25">
      <c r="C3107" s="1">
        <v>42061.680555555555</v>
      </c>
      <c r="D3107">
        <v>8686.5</v>
      </c>
    </row>
    <row r="3108" spans="3:4" x14ac:dyDescent="0.25">
      <c r="C3108" s="1">
        <v>42061.684027777781</v>
      </c>
      <c r="D3108">
        <v>8693.5</v>
      </c>
    </row>
    <row r="3109" spans="3:4" x14ac:dyDescent="0.25">
      <c r="C3109" s="1">
        <v>42061.6875</v>
      </c>
      <c r="D3109">
        <v>8695</v>
      </c>
    </row>
    <row r="3110" spans="3:4" x14ac:dyDescent="0.25">
      <c r="C3110" s="1">
        <v>42061.690972222219</v>
      </c>
      <c r="D3110">
        <v>8708</v>
      </c>
    </row>
    <row r="3111" spans="3:4" x14ac:dyDescent="0.25">
      <c r="C3111" s="1">
        <v>42061.694444444445</v>
      </c>
      <c r="D3111">
        <v>8708.5</v>
      </c>
    </row>
    <row r="3112" spans="3:4" x14ac:dyDescent="0.25">
      <c r="C3112" s="1">
        <v>42061.697916666664</v>
      </c>
      <c r="D3112">
        <v>8702</v>
      </c>
    </row>
    <row r="3113" spans="3:4" x14ac:dyDescent="0.25">
      <c r="C3113" s="1">
        <v>42061.701388888891</v>
      </c>
      <c r="D3113">
        <v>8713.5</v>
      </c>
    </row>
    <row r="3114" spans="3:4" x14ac:dyDescent="0.25">
      <c r="C3114" s="1">
        <v>42061.704861111109</v>
      </c>
      <c r="D3114">
        <v>8719.5</v>
      </c>
    </row>
    <row r="3115" spans="3:4" x14ac:dyDescent="0.25">
      <c r="C3115" s="1">
        <v>42061.708333333336</v>
      </c>
      <c r="D3115">
        <v>8716</v>
      </c>
    </row>
    <row r="3116" spans="3:4" x14ac:dyDescent="0.25">
      <c r="C3116" s="1">
        <v>42061.711805555555</v>
      </c>
      <c r="D3116">
        <v>8730.5</v>
      </c>
    </row>
    <row r="3117" spans="3:4" x14ac:dyDescent="0.25">
      <c r="C3117" s="1">
        <v>42061.715277777781</v>
      </c>
      <c r="D3117">
        <v>8718</v>
      </c>
    </row>
    <row r="3118" spans="3:4" x14ac:dyDescent="0.25">
      <c r="C3118" s="1">
        <v>42061.71875</v>
      </c>
      <c r="D3118">
        <v>8695</v>
      </c>
    </row>
    <row r="3119" spans="3:4" x14ac:dyDescent="0.25">
      <c r="C3119" s="1">
        <v>42061.722222222219</v>
      </c>
      <c r="D3119">
        <v>8712</v>
      </c>
    </row>
    <row r="3120" spans="3:4" x14ac:dyDescent="0.25">
      <c r="C3120" s="1">
        <v>42061.725694444445</v>
      </c>
      <c r="D3120">
        <v>8689</v>
      </c>
    </row>
    <row r="3121" spans="3:4" x14ac:dyDescent="0.25">
      <c r="C3121" s="1">
        <v>42061.729166666664</v>
      </c>
      <c r="D3121">
        <v>8680</v>
      </c>
    </row>
    <row r="3122" spans="3:4" x14ac:dyDescent="0.25">
      <c r="C3122" s="1">
        <v>42061.732638888891</v>
      </c>
      <c r="D3122">
        <v>8678.5</v>
      </c>
    </row>
    <row r="3123" spans="3:4" x14ac:dyDescent="0.25">
      <c r="C3123" s="1">
        <v>42061.736111111109</v>
      </c>
      <c r="D3123">
        <v>8681</v>
      </c>
    </row>
    <row r="3124" spans="3:4" x14ac:dyDescent="0.25">
      <c r="C3124" s="1">
        <v>42061.739583333336</v>
      </c>
      <c r="D3124">
        <v>8686.5</v>
      </c>
    </row>
    <row r="3125" spans="3:4" x14ac:dyDescent="0.25">
      <c r="C3125" s="1">
        <v>42061.743055555555</v>
      </c>
      <c r="D3125">
        <v>8686.5</v>
      </c>
    </row>
    <row r="3126" spans="3:4" x14ac:dyDescent="0.25">
      <c r="C3126" s="1">
        <v>42061.746527777781</v>
      </c>
      <c r="D3126">
        <v>8684</v>
      </c>
    </row>
    <row r="3127" spans="3:4" x14ac:dyDescent="0.25">
      <c r="C3127" s="1">
        <v>42061.75</v>
      </c>
      <c r="D3127">
        <v>8683.5</v>
      </c>
    </row>
    <row r="3128" spans="3:4" x14ac:dyDescent="0.25">
      <c r="C3128" s="1">
        <v>42061.753472222219</v>
      </c>
      <c r="D3128">
        <v>8683</v>
      </c>
    </row>
    <row r="3129" spans="3:4" x14ac:dyDescent="0.25">
      <c r="C3129" s="1">
        <v>42061.756944444445</v>
      </c>
      <c r="D3129">
        <v>8683</v>
      </c>
    </row>
    <row r="3130" spans="3:4" x14ac:dyDescent="0.25">
      <c r="C3130" s="1">
        <v>42061.802083333336</v>
      </c>
      <c r="D3130">
        <v>8734</v>
      </c>
    </row>
    <row r="3131" spans="3:4" x14ac:dyDescent="0.25">
      <c r="C3131" s="1">
        <v>42061.805555555555</v>
      </c>
      <c r="D3131">
        <v>8737</v>
      </c>
    </row>
    <row r="3132" spans="3:4" x14ac:dyDescent="0.25">
      <c r="C3132" s="1">
        <v>42061.809027777781</v>
      </c>
      <c r="D3132">
        <v>8737.5</v>
      </c>
    </row>
    <row r="3133" spans="3:4" x14ac:dyDescent="0.25">
      <c r="C3133" s="1">
        <v>42061.8125</v>
      </c>
      <c r="D3133">
        <v>8742</v>
      </c>
    </row>
    <row r="3134" spans="3:4" x14ac:dyDescent="0.25">
      <c r="C3134" s="1">
        <v>42061.819444444445</v>
      </c>
      <c r="D3134">
        <v>8742</v>
      </c>
    </row>
    <row r="3135" spans="3:4" x14ac:dyDescent="0.25">
      <c r="C3135" s="1">
        <v>42061.826388888891</v>
      </c>
      <c r="D3135">
        <v>8740</v>
      </c>
    </row>
    <row r="3136" spans="3:4" x14ac:dyDescent="0.25">
      <c r="C3136" s="1">
        <v>42061.829861111109</v>
      </c>
      <c r="D3136">
        <v>8743</v>
      </c>
    </row>
    <row r="3137" spans="3:4" x14ac:dyDescent="0.25">
      <c r="C3137" s="1">
        <v>42061.833333333336</v>
      </c>
      <c r="D3137">
        <v>8743</v>
      </c>
    </row>
    <row r="3138" spans="3:4" x14ac:dyDescent="0.25">
      <c r="C3138" s="1">
        <v>42061.836805555555</v>
      </c>
      <c r="D3138">
        <v>8744</v>
      </c>
    </row>
    <row r="3139" spans="3:4" x14ac:dyDescent="0.25">
      <c r="C3139" s="1">
        <v>42061.840277777781</v>
      </c>
      <c r="D3139">
        <v>8744</v>
      </c>
    </row>
    <row r="3140" spans="3:4" x14ac:dyDescent="0.25">
      <c r="C3140" s="1">
        <v>42061.84375</v>
      </c>
      <c r="D3140">
        <v>8740.5</v>
      </c>
    </row>
    <row r="3141" spans="3:4" x14ac:dyDescent="0.25">
      <c r="C3141" s="1">
        <v>42061.850694444445</v>
      </c>
      <c r="D3141">
        <v>8738.5</v>
      </c>
    </row>
    <row r="3142" spans="3:4" x14ac:dyDescent="0.25">
      <c r="C3142" s="1">
        <v>42061.857638888891</v>
      </c>
      <c r="D3142">
        <v>8739</v>
      </c>
    </row>
    <row r="3143" spans="3:4" x14ac:dyDescent="0.25">
      <c r="C3143" s="1">
        <v>42061.864583333336</v>
      </c>
      <c r="D3143">
        <v>8742</v>
      </c>
    </row>
    <row r="3144" spans="3:4" x14ac:dyDescent="0.25">
      <c r="C3144" s="1">
        <v>42061.871527777781</v>
      </c>
      <c r="D3144">
        <v>8741</v>
      </c>
    </row>
    <row r="3145" spans="3:4" x14ac:dyDescent="0.25">
      <c r="C3145" s="1">
        <v>42061.875</v>
      </c>
      <c r="D3145">
        <v>8745</v>
      </c>
    </row>
    <row r="3146" spans="3:4" x14ac:dyDescent="0.25">
      <c r="C3146" s="1">
        <v>42061.878472222219</v>
      </c>
      <c r="D3146">
        <v>8750</v>
      </c>
    </row>
    <row r="3147" spans="3:4" x14ac:dyDescent="0.25">
      <c r="C3147" s="1">
        <v>42061.888888888891</v>
      </c>
      <c r="D3147">
        <v>8752</v>
      </c>
    </row>
    <row r="3148" spans="3:4" x14ac:dyDescent="0.25">
      <c r="C3148" s="1">
        <v>42061.892361111109</v>
      </c>
      <c r="D3148">
        <v>8754.5</v>
      </c>
    </row>
    <row r="3149" spans="3:4" x14ac:dyDescent="0.25">
      <c r="C3149" s="1">
        <v>42061.895833333336</v>
      </c>
      <c r="D3149">
        <v>8757.5</v>
      </c>
    </row>
    <row r="3150" spans="3:4" x14ac:dyDescent="0.25">
      <c r="C3150" s="1">
        <v>42061.899305555555</v>
      </c>
      <c r="D3150">
        <v>8756.5</v>
      </c>
    </row>
    <row r="3151" spans="3:4" x14ac:dyDescent="0.25">
      <c r="C3151" s="1">
        <v>42061.902777777781</v>
      </c>
      <c r="D3151">
        <v>8755</v>
      </c>
    </row>
    <row r="3152" spans="3:4" x14ac:dyDescent="0.25">
      <c r="C3152" s="1">
        <v>42061.90625</v>
      </c>
      <c r="D3152">
        <v>8739</v>
      </c>
    </row>
    <row r="3153" spans="3:4" x14ac:dyDescent="0.25">
      <c r="C3153" s="1">
        <v>42061.909722222219</v>
      </c>
      <c r="D3153">
        <v>8747</v>
      </c>
    </row>
    <row r="3154" spans="3:4" x14ac:dyDescent="0.25">
      <c r="C3154" s="1">
        <v>42061.913194444445</v>
      </c>
      <c r="D3154">
        <v>8748</v>
      </c>
    </row>
    <row r="3155" spans="3:4" x14ac:dyDescent="0.25">
      <c r="C3155" s="1">
        <v>42061.916666666664</v>
      </c>
      <c r="D3155">
        <v>8744</v>
      </c>
    </row>
    <row r="3156" spans="3:4" x14ac:dyDescent="0.25">
      <c r="C3156" s="1">
        <v>42061.920138888891</v>
      </c>
      <c r="D3156">
        <v>8742</v>
      </c>
    </row>
    <row r="3157" spans="3:4" x14ac:dyDescent="0.25">
      <c r="C3157" s="1">
        <v>42061.923611111109</v>
      </c>
      <c r="D3157">
        <v>8743.5</v>
      </c>
    </row>
    <row r="3158" spans="3:4" x14ac:dyDescent="0.25">
      <c r="C3158" s="1">
        <v>42061.930555555555</v>
      </c>
      <c r="D3158">
        <v>8746.5</v>
      </c>
    </row>
    <row r="3159" spans="3:4" x14ac:dyDescent="0.25">
      <c r="C3159" s="1">
        <v>42061.934027777781</v>
      </c>
      <c r="D3159">
        <v>8746.5</v>
      </c>
    </row>
    <row r="3160" spans="3:4" x14ac:dyDescent="0.25">
      <c r="C3160" s="1">
        <v>42061.9375</v>
      </c>
      <c r="D3160">
        <v>8748</v>
      </c>
    </row>
    <row r="3161" spans="3:4" x14ac:dyDescent="0.25">
      <c r="C3161" s="1">
        <v>42061.940972222219</v>
      </c>
      <c r="D3161">
        <v>8760</v>
      </c>
    </row>
    <row r="3162" spans="3:4" x14ac:dyDescent="0.25">
      <c r="C3162" s="1">
        <v>42061.944444444445</v>
      </c>
      <c r="D3162">
        <v>8760</v>
      </c>
    </row>
    <row r="3163" spans="3:4" x14ac:dyDescent="0.25">
      <c r="C3163" s="1">
        <v>42061.947916666664</v>
      </c>
      <c r="D3163">
        <v>8760</v>
      </c>
    </row>
    <row r="3164" spans="3:4" x14ac:dyDescent="0.25">
      <c r="C3164" s="1">
        <v>42061.951388888891</v>
      </c>
      <c r="D3164">
        <v>8760</v>
      </c>
    </row>
    <row r="3165" spans="3:4" x14ac:dyDescent="0.25">
      <c r="C3165" s="1">
        <v>42061.954861111109</v>
      </c>
      <c r="D3165">
        <v>8762</v>
      </c>
    </row>
    <row r="3166" spans="3:4" x14ac:dyDescent="0.25">
      <c r="C3166" s="1">
        <v>42061.958333333336</v>
      </c>
      <c r="D3166">
        <v>8762</v>
      </c>
    </row>
    <row r="3167" spans="3:4" x14ac:dyDescent="0.25">
      <c r="C3167" s="1">
        <v>42061.961805555555</v>
      </c>
      <c r="D3167">
        <v>8766</v>
      </c>
    </row>
    <row r="3168" spans="3:4" x14ac:dyDescent="0.25">
      <c r="C3168" s="1">
        <v>42061.965277777781</v>
      </c>
      <c r="D3168">
        <v>8766</v>
      </c>
    </row>
    <row r="3169" spans="3:4" x14ac:dyDescent="0.25">
      <c r="C3169" s="1">
        <v>42061.96875</v>
      </c>
      <c r="D3169">
        <v>8766.5</v>
      </c>
    </row>
    <row r="3170" spans="3:4" x14ac:dyDescent="0.25">
      <c r="C3170" s="1">
        <v>42061.972222222219</v>
      </c>
      <c r="D3170">
        <v>8766.5</v>
      </c>
    </row>
    <row r="3171" spans="3:4" x14ac:dyDescent="0.25">
      <c r="C3171" s="1">
        <v>42061.975694444445</v>
      </c>
      <c r="D3171">
        <v>8767.5</v>
      </c>
    </row>
    <row r="3172" spans="3:4" x14ac:dyDescent="0.25">
      <c r="C3172" s="1">
        <v>42061.979166666664</v>
      </c>
      <c r="D3172">
        <v>8767.5</v>
      </c>
    </row>
    <row r="3173" spans="3:4" x14ac:dyDescent="0.25">
      <c r="C3173" s="1">
        <v>42061.982638888891</v>
      </c>
      <c r="D3173">
        <v>8770.5</v>
      </c>
    </row>
    <row r="3174" spans="3:4" x14ac:dyDescent="0.25">
      <c r="C3174" s="1">
        <v>42061.986111111109</v>
      </c>
      <c r="D3174">
        <v>8769.5</v>
      </c>
    </row>
    <row r="3175" spans="3:4" x14ac:dyDescent="0.25">
      <c r="C3175" s="1">
        <v>42061.989583333336</v>
      </c>
      <c r="D3175">
        <v>8769</v>
      </c>
    </row>
    <row r="3176" spans="3:4" x14ac:dyDescent="0.25">
      <c r="C3176" s="1">
        <v>42061.993055555555</v>
      </c>
      <c r="D3176">
        <v>8770</v>
      </c>
    </row>
    <row r="3177" spans="3:4" x14ac:dyDescent="0.25">
      <c r="C3177" s="1">
        <v>42061.996527777781</v>
      </c>
      <c r="D3177">
        <v>8771</v>
      </c>
    </row>
    <row r="3178" spans="3:4" x14ac:dyDescent="0.25">
      <c r="C3178" s="2">
        <v>42062</v>
      </c>
      <c r="D3178">
        <v>8774</v>
      </c>
    </row>
    <row r="3179" spans="3:4" x14ac:dyDescent="0.25">
      <c r="C3179" s="1">
        <v>42062.003472222219</v>
      </c>
      <c r="D3179">
        <v>8778</v>
      </c>
    </row>
    <row r="3180" spans="3:4" x14ac:dyDescent="0.25">
      <c r="C3180" s="1">
        <v>42062.006944444445</v>
      </c>
      <c r="D3180">
        <v>8777.5</v>
      </c>
    </row>
    <row r="3181" spans="3:4" x14ac:dyDescent="0.25">
      <c r="C3181" s="1">
        <v>42062.010416666664</v>
      </c>
      <c r="D3181">
        <v>8779</v>
      </c>
    </row>
    <row r="3182" spans="3:4" x14ac:dyDescent="0.25">
      <c r="C3182" s="1">
        <v>42062.013888888891</v>
      </c>
      <c r="D3182">
        <v>8778</v>
      </c>
    </row>
    <row r="3183" spans="3:4" x14ac:dyDescent="0.25">
      <c r="C3183" s="1">
        <v>42062.017361111109</v>
      </c>
      <c r="D3183">
        <v>8780</v>
      </c>
    </row>
    <row r="3184" spans="3:4" x14ac:dyDescent="0.25">
      <c r="C3184" s="1">
        <v>42062.020833333336</v>
      </c>
      <c r="D3184">
        <v>8780</v>
      </c>
    </row>
    <row r="3185" spans="3:4" x14ac:dyDescent="0.25">
      <c r="C3185" s="1">
        <v>42062.024305555555</v>
      </c>
      <c r="D3185">
        <v>8782</v>
      </c>
    </row>
    <row r="3186" spans="3:4" x14ac:dyDescent="0.25">
      <c r="C3186" s="1">
        <v>42062.027777777781</v>
      </c>
      <c r="D3186">
        <v>8783.5</v>
      </c>
    </row>
    <row r="3187" spans="3:4" x14ac:dyDescent="0.25">
      <c r="C3187" s="1">
        <v>42062.03125</v>
      </c>
      <c r="D3187">
        <v>8784</v>
      </c>
    </row>
    <row r="3188" spans="3:4" x14ac:dyDescent="0.25">
      <c r="C3188" s="1">
        <v>42062.034722222219</v>
      </c>
      <c r="D3188">
        <v>8783.5</v>
      </c>
    </row>
    <row r="3189" spans="3:4" x14ac:dyDescent="0.25">
      <c r="C3189" s="1">
        <v>42062.038194444445</v>
      </c>
      <c r="D3189">
        <v>8785.5</v>
      </c>
    </row>
    <row r="3190" spans="3:4" x14ac:dyDescent="0.25">
      <c r="C3190" s="1">
        <v>42062.041666666664</v>
      </c>
      <c r="D3190">
        <v>8780</v>
      </c>
    </row>
    <row r="3191" spans="3:4" x14ac:dyDescent="0.25">
      <c r="C3191" s="1">
        <v>42062.045138888891</v>
      </c>
      <c r="D3191">
        <v>8783</v>
      </c>
    </row>
    <row r="3192" spans="3:4" x14ac:dyDescent="0.25">
      <c r="C3192" s="1">
        <v>42062.048611111109</v>
      </c>
      <c r="D3192">
        <v>8786.5</v>
      </c>
    </row>
    <row r="3193" spans="3:4" x14ac:dyDescent="0.25">
      <c r="C3193" s="1">
        <v>42062.052083333336</v>
      </c>
      <c r="D3193">
        <v>8788</v>
      </c>
    </row>
    <row r="3194" spans="3:4" x14ac:dyDescent="0.25">
      <c r="C3194" s="1">
        <v>42062.055555555555</v>
      </c>
      <c r="D3194">
        <v>8785.5</v>
      </c>
    </row>
    <row r="3195" spans="3:4" x14ac:dyDescent="0.25">
      <c r="C3195" s="1">
        <v>42062.059027777781</v>
      </c>
      <c r="D3195">
        <v>8785.5</v>
      </c>
    </row>
    <row r="3196" spans="3:4" x14ac:dyDescent="0.25">
      <c r="C3196" s="1">
        <v>42062.0625</v>
      </c>
      <c r="D3196">
        <v>8788.5</v>
      </c>
    </row>
    <row r="3197" spans="3:4" x14ac:dyDescent="0.25">
      <c r="C3197" s="1">
        <v>42062.065972222219</v>
      </c>
      <c r="D3197">
        <v>8786.5</v>
      </c>
    </row>
    <row r="3198" spans="3:4" x14ac:dyDescent="0.25">
      <c r="C3198" s="1">
        <v>42062.069444444445</v>
      </c>
      <c r="D3198">
        <v>8783</v>
      </c>
    </row>
    <row r="3199" spans="3:4" x14ac:dyDescent="0.25">
      <c r="C3199" s="1">
        <v>42062.072916666664</v>
      </c>
      <c r="D3199">
        <v>8785</v>
      </c>
    </row>
    <row r="3200" spans="3:4" x14ac:dyDescent="0.25">
      <c r="C3200" s="1">
        <v>42062.076388888891</v>
      </c>
      <c r="D3200">
        <v>8780</v>
      </c>
    </row>
    <row r="3201" spans="3:4" x14ac:dyDescent="0.25">
      <c r="C3201" s="1">
        <v>42062.079861111109</v>
      </c>
      <c r="D3201">
        <v>8780</v>
      </c>
    </row>
    <row r="3202" spans="3:4" x14ac:dyDescent="0.25">
      <c r="C3202" s="1">
        <v>42062.375</v>
      </c>
      <c r="D3202">
        <v>8774.5</v>
      </c>
    </row>
    <row r="3203" spans="3:4" x14ac:dyDescent="0.25">
      <c r="C3203" s="1">
        <v>42062.378472222219</v>
      </c>
      <c r="D3203">
        <v>8774</v>
      </c>
    </row>
    <row r="3204" spans="3:4" x14ac:dyDescent="0.25">
      <c r="C3204" s="1">
        <v>42062.381944444445</v>
      </c>
      <c r="D3204">
        <v>8775</v>
      </c>
    </row>
    <row r="3205" spans="3:4" x14ac:dyDescent="0.25">
      <c r="C3205" s="1">
        <v>42062.385416666664</v>
      </c>
      <c r="D3205">
        <v>8774.5</v>
      </c>
    </row>
    <row r="3206" spans="3:4" x14ac:dyDescent="0.25">
      <c r="C3206" s="1">
        <v>42062.388888888891</v>
      </c>
      <c r="D3206">
        <v>8773</v>
      </c>
    </row>
    <row r="3207" spans="3:4" x14ac:dyDescent="0.25">
      <c r="C3207" s="1">
        <v>42062.392361111109</v>
      </c>
      <c r="D3207">
        <v>8774.5</v>
      </c>
    </row>
    <row r="3208" spans="3:4" x14ac:dyDescent="0.25">
      <c r="C3208" s="1">
        <v>42062.395833333336</v>
      </c>
      <c r="D3208">
        <v>8774.5</v>
      </c>
    </row>
    <row r="3209" spans="3:4" x14ac:dyDescent="0.25">
      <c r="C3209" s="1">
        <v>42062.399305555555</v>
      </c>
      <c r="D3209">
        <v>8772.5</v>
      </c>
    </row>
    <row r="3210" spans="3:4" x14ac:dyDescent="0.25">
      <c r="C3210" s="1">
        <v>42062.402777777781</v>
      </c>
      <c r="D3210">
        <v>8772</v>
      </c>
    </row>
    <row r="3211" spans="3:4" x14ac:dyDescent="0.25">
      <c r="C3211" s="1">
        <v>42062.40625</v>
      </c>
      <c r="D3211">
        <v>8774</v>
      </c>
    </row>
    <row r="3212" spans="3:4" x14ac:dyDescent="0.25">
      <c r="C3212" s="1">
        <v>42062.409722222219</v>
      </c>
      <c r="D3212">
        <v>8775</v>
      </c>
    </row>
    <row r="3213" spans="3:4" x14ac:dyDescent="0.25">
      <c r="C3213" s="1">
        <v>42062.413194444445</v>
      </c>
      <c r="D3213">
        <v>8774</v>
      </c>
    </row>
    <row r="3214" spans="3:4" x14ac:dyDescent="0.25">
      <c r="C3214" s="1">
        <v>42062.416666666664</v>
      </c>
      <c r="D3214">
        <v>8773.5</v>
      </c>
    </row>
    <row r="3215" spans="3:4" x14ac:dyDescent="0.25">
      <c r="C3215" s="1">
        <v>42062.420138888891</v>
      </c>
      <c r="D3215">
        <v>8773.5</v>
      </c>
    </row>
    <row r="3216" spans="3:4" x14ac:dyDescent="0.25">
      <c r="C3216" s="1">
        <v>42062.423611111109</v>
      </c>
      <c r="D3216">
        <v>8771.5</v>
      </c>
    </row>
    <row r="3217" spans="3:4" x14ac:dyDescent="0.25">
      <c r="C3217" s="1">
        <v>42062.427083333336</v>
      </c>
      <c r="D3217">
        <v>8772.5</v>
      </c>
    </row>
    <row r="3218" spans="3:4" x14ac:dyDescent="0.25">
      <c r="C3218" s="1">
        <v>42062.430555555555</v>
      </c>
      <c r="D3218">
        <v>8770</v>
      </c>
    </row>
    <row r="3219" spans="3:4" x14ac:dyDescent="0.25">
      <c r="C3219" s="1">
        <v>42062.434027777781</v>
      </c>
      <c r="D3219">
        <v>8773</v>
      </c>
    </row>
    <row r="3220" spans="3:4" x14ac:dyDescent="0.25">
      <c r="C3220" s="1">
        <v>42062.4375</v>
      </c>
      <c r="D3220">
        <v>8772</v>
      </c>
    </row>
    <row r="3221" spans="3:4" x14ac:dyDescent="0.25">
      <c r="C3221" s="1">
        <v>42062.440972222219</v>
      </c>
      <c r="D3221">
        <v>8776</v>
      </c>
    </row>
    <row r="3222" spans="3:4" x14ac:dyDescent="0.25">
      <c r="C3222" s="1">
        <v>42062.444444444445</v>
      </c>
      <c r="D3222">
        <v>8776</v>
      </c>
    </row>
    <row r="3223" spans="3:4" x14ac:dyDescent="0.25">
      <c r="C3223" s="1">
        <v>42062.447916666664</v>
      </c>
      <c r="D3223">
        <v>8777.5</v>
      </c>
    </row>
    <row r="3224" spans="3:4" x14ac:dyDescent="0.25">
      <c r="C3224" s="1">
        <v>42062.454861111109</v>
      </c>
      <c r="D3224">
        <v>8774.5</v>
      </c>
    </row>
    <row r="3225" spans="3:4" x14ac:dyDescent="0.25">
      <c r="C3225" s="1">
        <v>42062.461805555555</v>
      </c>
      <c r="D3225">
        <v>8777</v>
      </c>
    </row>
    <row r="3226" spans="3:4" x14ac:dyDescent="0.25">
      <c r="C3226" s="1">
        <v>42062.465277777781</v>
      </c>
      <c r="D3226">
        <v>8776.5</v>
      </c>
    </row>
    <row r="3227" spans="3:4" x14ac:dyDescent="0.25">
      <c r="C3227" s="1">
        <v>42062.46875</v>
      </c>
      <c r="D3227">
        <v>8777.5</v>
      </c>
    </row>
    <row r="3228" spans="3:4" x14ac:dyDescent="0.25">
      <c r="C3228" s="1">
        <v>42062.472222222219</v>
      </c>
      <c r="D3228">
        <v>8779</v>
      </c>
    </row>
    <row r="3229" spans="3:4" x14ac:dyDescent="0.25">
      <c r="C3229" s="1">
        <v>42062.475694444445</v>
      </c>
      <c r="D3229">
        <v>8776</v>
      </c>
    </row>
    <row r="3230" spans="3:4" x14ac:dyDescent="0.25">
      <c r="C3230" s="1">
        <v>42062.479166666664</v>
      </c>
      <c r="D3230">
        <v>8780</v>
      </c>
    </row>
    <row r="3231" spans="3:4" x14ac:dyDescent="0.25">
      <c r="C3231" s="1">
        <v>42062.482638888891</v>
      </c>
      <c r="D3231">
        <v>8783</v>
      </c>
    </row>
    <row r="3232" spans="3:4" x14ac:dyDescent="0.25">
      <c r="C3232" s="1">
        <v>42062.486111111109</v>
      </c>
      <c r="D3232">
        <v>8788.5</v>
      </c>
    </row>
    <row r="3233" spans="3:4" x14ac:dyDescent="0.25">
      <c r="C3233" s="1">
        <v>42062.489583333336</v>
      </c>
      <c r="D3233">
        <v>8776</v>
      </c>
    </row>
    <row r="3234" spans="3:4" x14ac:dyDescent="0.25">
      <c r="C3234" s="1">
        <v>42062.493055555555</v>
      </c>
      <c r="D3234">
        <v>8775</v>
      </c>
    </row>
    <row r="3235" spans="3:4" x14ac:dyDescent="0.25">
      <c r="C3235" s="1">
        <v>42062.496527777781</v>
      </c>
      <c r="D3235">
        <v>8781.5</v>
      </c>
    </row>
    <row r="3236" spans="3:4" x14ac:dyDescent="0.25">
      <c r="C3236" s="1">
        <v>42062.5</v>
      </c>
      <c r="D3236">
        <v>8778</v>
      </c>
    </row>
    <row r="3237" spans="3:4" x14ac:dyDescent="0.25">
      <c r="C3237" s="1">
        <v>42062.503472222219</v>
      </c>
      <c r="D3237">
        <v>8782</v>
      </c>
    </row>
    <row r="3238" spans="3:4" x14ac:dyDescent="0.25">
      <c r="C3238" s="1">
        <v>42062.506944444445</v>
      </c>
      <c r="D3238">
        <v>8781.5</v>
      </c>
    </row>
    <row r="3239" spans="3:4" x14ac:dyDescent="0.25">
      <c r="C3239" s="1">
        <v>42062.510416666664</v>
      </c>
      <c r="D3239">
        <v>8777.5</v>
      </c>
    </row>
    <row r="3240" spans="3:4" x14ac:dyDescent="0.25">
      <c r="C3240" s="1">
        <v>42062.513888888891</v>
      </c>
      <c r="D3240">
        <v>8774.5</v>
      </c>
    </row>
    <row r="3241" spans="3:4" x14ac:dyDescent="0.25">
      <c r="C3241" s="1">
        <v>42062.517361111109</v>
      </c>
      <c r="D3241">
        <v>8769.5</v>
      </c>
    </row>
    <row r="3242" spans="3:4" x14ac:dyDescent="0.25">
      <c r="C3242" s="1">
        <v>42062.520833333336</v>
      </c>
      <c r="D3242">
        <v>8771</v>
      </c>
    </row>
    <row r="3243" spans="3:4" x14ac:dyDescent="0.25">
      <c r="C3243" s="1">
        <v>42062.524305555555</v>
      </c>
      <c r="D3243">
        <v>8773</v>
      </c>
    </row>
    <row r="3244" spans="3:4" x14ac:dyDescent="0.25">
      <c r="C3244" s="1">
        <v>42062.527777777781</v>
      </c>
      <c r="D3244">
        <v>8780.5</v>
      </c>
    </row>
    <row r="3245" spans="3:4" x14ac:dyDescent="0.25">
      <c r="C3245" s="1">
        <v>42062.53125</v>
      </c>
      <c r="D3245">
        <v>8781</v>
      </c>
    </row>
    <row r="3246" spans="3:4" x14ac:dyDescent="0.25">
      <c r="C3246" s="1">
        <v>42062.534722222219</v>
      </c>
      <c r="D3246">
        <v>8772.5</v>
      </c>
    </row>
    <row r="3247" spans="3:4" x14ac:dyDescent="0.25">
      <c r="C3247" s="1">
        <v>42062.538194444445</v>
      </c>
      <c r="D3247">
        <v>8776.5</v>
      </c>
    </row>
    <row r="3248" spans="3:4" x14ac:dyDescent="0.25">
      <c r="C3248" s="1">
        <v>42062.541666666664</v>
      </c>
      <c r="D3248">
        <v>8777.5</v>
      </c>
    </row>
    <row r="3249" spans="3:4" x14ac:dyDescent="0.25">
      <c r="C3249" s="1">
        <v>42062.545138888891</v>
      </c>
      <c r="D3249">
        <v>8780.5</v>
      </c>
    </row>
    <row r="3250" spans="3:4" x14ac:dyDescent="0.25">
      <c r="C3250" s="1">
        <v>42062.548611111109</v>
      </c>
      <c r="D3250">
        <v>8772.5</v>
      </c>
    </row>
    <row r="3251" spans="3:4" x14ac:dyDescent="0.25">
      <c r="C3251" s="1">
        <v>42062.552083333336</v>
      </c>
      <c r="D3251">
        <v>8759</v>
      </c>
    </row>
    <row r="3252" spans="3:4" x14ac:dyDescent="0.25">
      <c r="C3252" s="1">
        <v>42062.555555555555</v>
      </c>
      <c r="D3252">
        <v>8766</v>
      </c>
    </row>
    <row r="3253" spans="3:4" x14ac:dyDescent="0.25">
      <c r="C3253" s="1">
        <v>42062.559027777781</v>
      </c>
      <c r="D3253">
        <v>8761.5</v>
      </c>
    </row>
    <row r="3254" spans="3:4" x14ac:dyDescent="0.25">
      <c r="C3254" s="1">
        <v>42062.5625</v>
      </c>
      <c r="D3254">
        <v>8769</v>
      </c>
    </row>
    <row r="3255" spans="3:4" x14ac:dyDescent="0.25">
      <c r="C3255" s="1">
        <v>42062.565972222219</v>
      </c>
      <c r="D3255">
        <v>8775.5</v>
      </c>
    </row>
    <row r="3256" spans="3:4" x14ac:dyDescent="0.25">
      <c r="C3256" s="1">
        <v>42062.569444444445</v>
      </c>
      <c r="D3256">
        <v>8772</v>
      </c>
    </row>
    <row r="3257" spans="3:4" x14ac:dyDescent="0.25">
      <c r="C3257" s="1">
        <v>42062.572916666664</v>
      </c>
      <c r="D3257">
        <v>8770</v>
      </c>
    </row>
    <row r="3258" spans="3:4" x14ac:dyDescent="0.25">
      <c r="C3258" s="1">
        <v>42062.576388888891</v>
      </c>
      <c r="D3258">
        <v>8774</v>
      </c>
    </row>
    <row r="3259" spans="3:4" x14ac:dyDescent="0.25">
      <c r="C3259" s="1">
        <v>42062.579861111109</v>
      </c>
      <c r="D3259">
        <v>8791.5</v>
      </c>
    </row>
    <row r="3260" spans="3:4" x14ac:dyDescent="0.25">
      <c r="C3260" s="1">
        <v>42062.583333333336</v>
      </c>
      <c r="D3260">
        <v>8793</v>
      </c>
    </row>
    <row r="3261" spans="3:4" x14ac:dyDescent="0.25">
      <c r="C3261" s="1">
        <v>42062.586805555555</v>
      </c>
      <c r="D3261">
        <v>8816.5</v>
      </c>
    </row>
    <row r="3262" spans="3:4" x14ac:dyDescent="0.25">
      <c r="C3262" s="1">
        <v>42062.590277777781</v>
      </c>
      <c r="D3262">
        <v>8808.5</v>
      </c>
    </row>
    <row r="3263" spans="3:4" x14ac:dyDescent="0.25">
      <c r="C3263" s="1">
        <v>42062.59375</v>
      </c>
      <c r="D3263">
        <v>8806.5</v>
      </c>
    </row>
    <row r="3264" spans="3:4" x14ac:dyDescent="0.25">
      <c r="C3264" s="1">
        <v>42062.597222222219</v>
      </c>
      <c r="D3264">
        <v>8802</v>
      </c>
    </row>
    <row r="3265" spans="3:4" x14ac:dyDescent="0.25">
      <c r="C3265" s="1">
        <v>42062.600694444445</v>
      </c>
      <c r="D3265">
        <v>8803.5</v>
      </c>
    </row>
    <row r="3266" spans="3:4" x14ac:dyDescent="0.25">
      <c r="C3266" s="1">
        <v>42062.604166666664</v>
      </c>
      <c r="D3266">
        <v>8815</v>
      </c>
    </row>
    <row r="3267" spans="3:4" x14ac:dyDescent="0.25">
      <c r="C3267" s="1">
        <v>42062.607638888891</v>
      </c>
      <c r="D3267">
        <v>8812</v>
      </c>
    </row>
    <row r="3268" spans="3:4" x14ac:dyDescent="0.25">
      <c r="C3268" s="1">
        <v>42062.611111111109</v>
      </c>
      <c r="D3268">
        <v>8814</v>
      </c>
    </row>
    <row r="3269" spans="3:4" x14ac:dyDescent="0.25">
      <c r="C3269" s="1">
        <v>42062.614583333336</v>
      </c>
      <c r="D3269">
        <v>8812.5</v>
      </c>
    </row>
    <row r="3270" spans="3:4" x14ac:dyDescent="0.25">
      <c r="C3270" s="1">
        <v>42062.618055555555</v>
      </c>
      <c r="D3270">
        <v>8816</v>
      </c>
    </row>
    <row r="3271" spans="3:4" x14ac:dyDescent="0.25">
      <c r="C3271" s="1">
        <v>42062.621527777781</v>
      </c>
      <c r="D3271">
        <v>8801.5</v>
      </c>
    </row>
    <row r="3272" spans="3:4" x14ac:dyDescent="0.25">
      <c r="C3272" s="1">
        <v>42062.625</v>
      </c>
      <c r="D3272">
        <v>8799.5</v>
      </c>
    </row>
    <row r="3273" spans="3:4" x14ac:dyDescent="0.25">
      <c r="C3273" s="1">
        <v>42062.628472222219</v>
      </c>
      <c r="D3273">
        <v>8807.5</v>
      </c>
    </row>
    <row r="3274" spans="3:4" x14ac:dyDescent="0.25">
      <c r="C3274" s="1">
        <v>42062.631944444445</v>
      </c>
      <c r="D3274">
        <v>8829.5</v>
      </c>
    </row>
    <row r="3275" spans="3:4" x14ac:dyDescent="0.25">
      <c r="C3275" s="1">
        <v>42062.635416666664</v>
      </c>
      <c r="D3275">
        <v>8827.5</v>
      </c>
    </row>
    <row r="3276" spans="3:4" x14ac:dyDescent="0.25">
      <c r="C3276" s="1">
        <v>42062.638888888891</v>
      </c>
      <c r="D3276">
        <v>8820.5</v>
      </c>
    </row>
    <row r="3277" spans="3:4" x14ac:dyDescent="0.25">
      <c r="C3277" s="1">
        <v>42062.642361111109</v>
      </c>
      <c r="D3277">
        <v>8819.5</v>
      </c>
    </row>
    <row r="3278" spans="3:4" x14ac:dyDescent="0.25">
      <c r="C3278" s="1">
        <v>42062.645833333336</v>
      </c>
      <c r="D3278">
        <v>8823.5</v>
      </c>
    </row>
    <row r="3279" spans="3:4" x14ac:dyDescent="0.25">
      <c r="C3279" s="1">
        <v>42062.649305555555</v>
      </c>
      <c r="D3279">
        <v>8845</v>
      </c>
    </row>
    <row r="3280" spans="3:4" x14ac:dyDescent="0.25">
      <c r="C3280" s="1">
        <v>42062.652777777781</v>
      </c>
      <c r="D3280">
        <v>8861</v>
      </c>
    </row>
    <row r="3281" spans="3:4" x14ac:dyDescent="0.25">
      <c r="C3281" s="1">
        <v>42062.65625</v>
      </c>
      <c r="D3281">
        <v>8865</v>
      </c>
    </row>
    <row r="3282" spans="3:4" x14ac:dyDescent="0.25">
      <c r="C3282" s="1">
        <v>42062.659722222219</v>
      </c>
      <c r="D3282">
        <v>8861.5</v>
      </c>
    </row>
    <row r="3283" spans="3:4" x14ac:dyDescent="0.25">
      <c r="C3283" s="1">
        <v>42062.663194444445</v>
      </c>
      <c r="D3283">
        <v>8858.5</v>
      </c>
    </row>
    <row r="3284" spans="3:4" x14ac:dyDescent="0.25">
      <c r="C3284" s="1">
        <v>42062.666666666664</v>
      </c>
      <c r="D3284">
        <v>8854.5</v>
      </c>
    </row>
    <row r="3285" spans="3:4" x14ac:dyDescent="0.25">
      <c r="C3285" s="1">
        <v>42062.670138888891</v>
      </c>
      <c r="D3285">
        <v>8848</v>
      </c>
    </row>
    <row r="3286" spans="3:4" x14ac:dyDescent="0.25">
      <c r="C3286" s="1">
        <v>42062.673611111109</v>
      </c>
      <c r="D3286">
        <v>8879</v>
      </c>
    </row>
    <row r="3287" spans="3:4" x14ac:dyDescent="0.25">
      <c r="C3287" s="1">
        <v>42062.677083333336</v>
      </c>
      <c r="D3287">
        <v>8880</v>
      </c>
    </row>
    <row r="3288" spans="3:4" x14ac:dyDescent="0.25">
      <c r="C3288" s="1">
        <v>42062.680555555555</v>
      </c>
      <c r="D3288">
        <v>8877.5</v>
      </c>
    </row>
    <row r="3289" spans="3:4" x14ac:dyDescent="0.25">
      <c r="C3289" s="1">
        <v>42062.684027777781</v>
      </c>
      <c r="D3289">
        <v>8874.5</v>
      </c>
    </row>
    <row r="3290" spans="3:4" x14ac:dyDescent="0.25">
      <c r="C3290" s="1">
        <v>42062.6875</v>
      </c>
      <c r="D3290">
        <v>8866</v>
      </c>
    </row>
    <row r="3291" spans="3:4" x14ac:dyDescent="0.25">
      <c r="C3291" s="1">
        <v>42062.690972222219</v>
      </c>
      <c r="D3291">
        <v>8871.5</v>
      </c>
    </row>
    <row r="3292" spans="3:4" x14ac:dyDescent="0.25">
      <c r="C3292" s="1">
        <v>42062.694444444445</v>
      </c>
      <c r="D3292">
        <v>8870.5</v>
      </c>
    </row>
    <row r="3293" spans="3:4" x14ac:dyDescent="0.25">
      <c r="C3293" s="1">
        <v>42062.697916666664</v>
      </c>
      <c r="D3293">
        <v>8866.5</v>
      </c>
    </row>
    <row r="3294" spans="3:4" x14ac:dyDescent="0.25">
      <c r="C3294" s="1">
        <v>42062.701388888891</v>
      </c>
      <c r="D3294">
        <v>8865.5</v>
      </c>
    </row>
    <row r="3295" spans="3:4" x14ac:dyDescent="0.25">
      <c r="C3295" s="1">
        <v>42062.704861111109</v>
      </c>
      <c r="D3295">
        <v>8872</v>
      </c>
    </row>
    <row r="3296" spans="3:4" x14ac:dyDescent="0.25">
      <c r="C3296" s="1">
        <v>42062.708333333336</v>
      </c>
      <c r="D3296">
        <v>8874.5</v>
      </c>
    </row>
    <row r="3297" spans="3:4" x14ac:dyDescent="0.25">
      <c r="C3297" s="1">
        <v>42062.711805555555</v>
      </c>
      <c r="D3297">
        <v>8867</v>
      </c>
    </row>
    <row r="3298" spans="3:4" x14ac:dyDescent="0.25">
      <c r="C3298" s="1">
        <v>42062.715277777781</v>
      </c>
      <c r="D3298">
        <v>8862.5</v>
      </c>
    </row>
    <row r="3299" spans="3:4" x14ac:dyDescent="0.25">
      <c r="C3299" s="1">
        <v>42062.71875</v>
      </c>
      <c r="D3299">
        <v>8867.5</v>
      </c>
    </row>
    <row r="3300" spans="3:4" x14ac:dyDescent="0.25">
      <c r="C3300" s="1">
        <v>42062.722222222219</v>
      </c>
      <c r="D3300">
        <v>8864.5</v>
      </c>
    </row>
    <row r="3301" spans="3:4" x14ac:dyDescent="0.25">
      <c r="C3301" s="1">
        <v>42062.725694444445</v>
      </c>
      <c r="D3301">
        <v>8882</v>
      </c>
    </row>
    <row r="3302" spans="3:4" x14ac:dyDescent="0.25">
      <c r="C3302" s="1">
        <v>42062.729166666664</v>
      </c>
      <c r="D3302">
        <v>8884</v>
      </c>
    </row>
    <row r="3303" spans="3:4" x14ac:dyDescent="0.25">
      <c r="C3303" s="1">
        <v>42062.732638888891</v>
      </c>
      <c r="D3303">
        <v>8887.5</v>
      </c>
    </row>
    <row r="3304" spans="3:4" x14ac:dyDescent="0.25">
      <c r="C3304" s="1">
        <v>42062.736111111109</v>
      </c>
      <c r="D3304">
        <v>8895</v>
      </c>
    </row>
    <row r="3305" spans="3:4" x14ac:dyDescent="0.25">
      <c r="C3305" s="1">
        <v>42062.739583333336</v>
      </c>
      <c r="D3305">
        <v>8882.5</v>
      </c>
    </row>
    <row r="3306" spans="3:4" x14ac:dyDescent="0.25">
      <c r="C3306" s="1">
        <v>42062.743055555555</v>
      </c>
      <c r="D3306">
        <v>8886.5</v>
      </c>
    </row>
    <row r="3307" spans="3:4" x14ac:dyDescent="0.25">
      <c r="C3307" s="1">
        <v>42062.746527777781</v>
      </c>
      <c r="D3307">
        <v>8893.5</v>
      </c>
    </row>
    <row r="3308" spans="3:4" x14ac:dyDescent="0.25">
      <c r="C3308" s="1">
        <v>42062.75</v>
      </c>
      <c r="D3308">
        <v>8893</v>
      </c>
    </row>
    <row r="3309" spans="3:4" x14ac:dyDescent="0.25">
      <c r="C3309" s="1">
        <v>42062.753472222219</v>
      </c>
      <c r="D3309">
        <v>8891.5</v>
      </c>
    </row>
    <row r="3310" spans="3:4" x14ac:dyDescent="0.25">
      <c r="C3310" s="1">
        <v>42062.756944444445</v>
      </c>
      <c r="D3310">
        <v>8894</v>
      </c>
    </row>
    <row r="3311" spans="3:4" x14ac:dyDescent="0.25">
      <c r="C3311" s="1">
        <v>42065.375</v>
      </c>
      <c r="D3311">
        <v>9007</v>
      </c>
    </row>
    <row r="3312" spans="3:4" x14ac:dyDescent="0.25">
      <c r="C3312" s="1">
        <v>42065.378472222219</v>
      </c>
      <c r="D3312">
        <v>9000.5</v>
      </c>
    </row>
    <row r="3313" spans="3:4" x14ac:dyDescent="0.25">
      <c r="C3313" s="1">
        <v>42065.381944444445</v>
      </c>
      <c r="D3313">
        <v>8998.5</v>
      </c>
    </row>
    <row r="3314" spans="3:4" x14ac:dyDescent="0.25">
      <c r="C3314" s="1">
        <v>42065.385416666664</v>
      </c>
      <c r="D3314">
        <v>8997.5</v>
      </c>
    </row>
    <row r="3315" spans="3:4" x14ac:dyDescent="0.25">
      <c r="C3315" s="1">
        <v>42065.388888888891</v>
      </c>
      <c r="D3315">
        <v>9000</v>
      </c>
    </row>
    <row r="3316" spans="3:4" x14ac:dyDescent="0.25">
      <c r="C3316" s="1">
        <v>42065.392361111109</v>
      </c>
      <c r="D3316">
        <v>9009</v>
      </c>
    </row>
    <row r="3317" spans="3:4" x14ac:dyDescent="0.25">
      <c r="C3317" s="1">
        <v>42065.395833333336</v>
      </c>
      <c r="D3317">
        <v>8999.5</v>
      </c>
    </row>
    <row r="3318" spans="3:4" x14ac:dyDescent="0.25">
      <c r="C3318" s="1">
        <v>42065.399305555555</v>
      </c>
      <c r="D3318">
        <v>9001.5</v>
      </c>
    </row>
    <row r="3319" spans="3:4" x14ac:dyDescent="0.25">
      <c r="C3319" s="1">
        <v>42065.402777777781</v>
      </c>
      <c r="D3319">
        <v>8997</v>
      </c>
    </row>
    <row r="3320" spans="3:4" x14ac:dyDescent="0.25">
      <c r="C3320" s="1">
        <v>42065.40625</v>
      </c>
      <c r="D3320">
        <v>8999</v>
      </c>
    </row>
    <row r="3321" spans="3:4" x14ac:dyDescent="0.25">
      <c r="C3321" s="1">
        <v>42065.409722222219</v>
      </c>
      <c r="D3321">
        <v>8989.5</v>
      </c>
    </row>
    <row r="3322" spans="3:4" x14ac:dyDescent="0.25">
      <c r="C3322" s="1">
        <v>42065.413194444445</v>
      </c>
      <c r="D3322">
        <v>8983</v>
      </c>
    </row>
    <row r="3323" spans="3:4" x14ac:dyDescent="0.25">
      <c r="C3323" s="1">
        <v>42065.416666666664</v>
      </c>
      <c r="D3323">
        <v>8987</v>
      </c>
    </row>
    <row r="3324" spans="3:4" x14ac:dyDescent="0.25">
      <c r="C3324" s="1">
        <v>42065.420138888891</v>
      </c>
      <c r="D3324">
        <v>8996.5</v>
      </c>
    </row>
    <row r="3325" spans="3:4" x14ac:dyDescent="0.25">
      <c r="C3325" s="1">
        <v>42065.423611111109</v>
      </c>
      <c r="D3325">
        <v>8994</v>
      </c>
    </row>
    <row r="3326" spans="3:4" x14ac:dyDescent="0.25">
      <c r="C3326" s="1">
        <v>42065.427083333336</v>
      </c>
      <c r="D3326">
        <v>8996</v>
      </c>
    </row>
    <row r="3327" spans="3:4" x14ac:dyDescent="0.25">
      <c r="C3327" s="1">
        <v>42065.430555555555</v>
      </c>
      <c r="D3327">
        <v>8997</v>
      </c>
    </row>
    <row r="3328" spans="3:4" x14ac:dyDescent="0.25">
      <c r="C3328" s="1">
        <v>42065.434027777781</v>
      </c>
      <c r="D3328">
        <v>8997.5</v>
      </c>
    </row>
    <row r="3329" spans="3:4" x14ac:dyDescent="0.25">
      <c r="C3329" s="1">
        <v>42065.4375</v>
      </c>
      <c r="D3329">
        <v>9002.5</v>
      </c>
    </row>
    <row r="3330" spans="3:4" x14ac:dyDescent="0.25">
      <c r="C3330" s="1">
        <v>42065.440972222219</v>
      </c>
      <c r="D3330">
        <v>9002.5</v>
      </c>
    </row>
    <row r="3331" spans="3:4" x14ac:dyDescent="0.25">
      <c r="C3331" s="1">
        <v>42065.444444444445</v>
      </c>
      <c r="D3331">
        <v>9009</v>
      </c>
    </row>
    <row r="3332" spans="3:4" x14ac:dyDescent="0.25">
      <c r="C3332" s="1">
        <v>42065.447916666664</v>
      </c>
      <c r="D3332">
        <v>9011</v>
      </c>
    </row>
    <row r="3333" spans="3:4" x14ac:dyDescent="0.25">
      <c r="C3333" s="1">
        <v>42065.451388888891</v>
      </c>
      <c r="D3333">
        <v>9011</v>
      </c>
    </row>
    <row r="3334" spans="3:4" x14ac:dyDescent="0.25">
      <c r="C3334" s="1">
        <v>42065.454861111109</v>
      </c>
      <c r="D3334">
        <v>9005.5</v>
      </c>
    </row>
    <row r="3335" spans="3:4" x14ac:dyDescent="0.25">
      <c r="C3335" s="1">
        <v>42065.458333333336</v>
      </c>
      <c r="D3335">
        <v>9000.5</v>
      </c>
    </row>
    <row r="3336" spans="3:4" x14ac:dyDescent="0.25">
      <c r="C3336" s="1">
        <v>42065.461805555555</v>
      </c>
      <c r="D3336">
        <v>9006.5</v>
      </c>
    </row>
    <row r="3337" spans="3:4" x14ac:dyDescent="0.25">
      <c r="C3337" s="1">
        <v>42065.465277777781</v>
      </c>
      <c r="D3337">
        <v>9004.5</v>
      </c>
    </row>
    <row r="3338" spans="3:4" x14ac:dyDescent="0.25">
      <c r="C3338" s="1">
        <v>42065.46875</v>
      </c>
      <c r="D3338">
        <v>9002</v>
      </c>
    </row>
    <row r="3339" spans="3:4" x14ac:dyDescent="0.25">
      <c r="C3339" s="1">
        <v>42065.472222222219</v>
      </c>
      <c r="D3339">
        <v>9000</v>
      </c>
    </row>
    <row r="3340" spans="3:4" x14ac:dyDescent="0.25">
      <c r="C3340" s="1">
        <v>42065.475694444445</v>
      </c>
      <c r="D3340">
        <v>8998</v>
      </c>
    </row>
    <row r="3341" spans="3:4" x14ac:dyDescent="0.25">
      <c r="C3341" s="1">
        <v>42065.479166666664</v>
      </c>
      <c r="D3341">
        <v>8991.5</v>
      </c>
    </row>
    <row r="3342" spans="3:4" x14ac:dyDescent="0.25">
      <c r="C3342" s="1">
        <v>42065.482638888891</v>
      </c>
      <c r="D3342">
        <v>8998.5</v>
      </c>
    </row>
    <row r="3343" spans="3:4" x14ac:dyDescent="0.25">
      <c r="C3343" s="1">
        <v>42065.486111111109</v>
      </c>
      <c r="D3343">
        <v>9002.5</v>
      </c>
    </row>
    <row r="3344" spans="3:4" x14ac:dyDescent="0.25">
      <c r="C3344" s="1">
        <v>42065.489583333336</v>
      </c>
      <c r="D3344">
        <v>9005.5</v>
      </c>
    </row>
    <row r="3345" spans="3:4" x14ac:dyDescent="0.25">
      <c r="C3345" s="1">
        <v>42065.493055555555</v>
      </c>
      <c r="D3345">
        <v>8993</v>
      </c>
    </row>
    <row r="3346" spans="3:4" x14ac:dyDescent="0.25">
      <c r="C3346" s="1">
        <v>42065.496527777781</v>
      </c>
      <c r="D3346">
        <v>8994</v>
      </c>
    </row>
    <row r="3347" spans="3:4" x14ac:dyDescent="0.25">
      <c r="C3347" s="1">
        <v>42065.5</v>
      </c>
      <c r="D3347">
        <v>9001</v>
      </c>
    </row>
    <row r="3348" spans="3:4" x14ac:dyDescent="0.25">
      <c r="C3348" s="1">
        <v>42065.503472222219</v>
      </c>
      <c r="D3348">
        <v>9024.5</v>
      </c>
    </row>
    <row r="3349" spans="3:4" x14ac:dyDescent="0.25">
      <c r="C3349" s="1">
        <v>42065.506944444445</v>
      </c>
      <c r="D3349">
        <v>9020.5</v>
      </c>
    </row>
    <row r="3350" spans="3:4" x14ac:dyDescent="0.25">
      <c r="C3350" s="1">
        <v>42065.510416666664</v>
      </c>
      <c r="D3350">
        <v>9015.5</v>
      </c>
    </row>
    <row r="3351" spans="3:4" x14ac:dyDescent="0.25">
      <c r="C3351" s="1">
        <v>42065.513888888891</v>
      </c>
      <c r="D3351">
        <v>9014</v>
      </c>
    </row>
    <row r="3352" spans="3:4" x14ac:dyDescent="0.25">
      <c r="C3352" s="1">
        <v>42065.517361111109</v>
      </c>
      <c r="D3352">
        <v>9016.5</v>
      </c>
    </row>
    <row r="3353" spans="3:4" x14ac:dyDescent="0.25">
      <c r="C3353" s="1">
        <v>42065.520833333336</v>
      </c>
      <c r="D3353">
        <v>9018</v>
      </c>
    </row>
    <row r="3354" spans="3:4" x14ac:dyDescent="0.25">
      <c r="C3354" s="1">
        <v>42065.524305555555</v>
      </c>
      <c r="D3354">
        <v>9015</v>
      </c>
    </row>
    <row r="3355" spans="3:4" x14ac:dyDescent="0.25">
      <c r="C3355" s="1">
        <v>42065.527777777781</v>
      </c>
      <c r="D3355">
        <v>9022.5</v>
      </c>
    </row>
    <row r="3356" spans="3:4" x14ac:dyDescent="0.25">
      <c r="C3356" s="1">
        <v>42065.53125</v>
      </c>
      <c r="D3356">
        <v>9029.5</v>
      </c>
    </row>
    <row r="3357" spans="3:4" x14ac:dyDescent="0.25">
      <c r="C3357" s="1">
        <v>42065.534722222219</v>
      </c>
      <c r="D3357">
        <v>9022</v>
      </c>
    </row>
    <row r="3358" spans="3:4" x14ac:dyDescent="0.25">
      <c r="C3358" s="1">
        <v>42065.538194444445</v>
      </c>
      <c r="D3358">
        <v>9011.5</v>
      </c>
    </row>
    <row r="3359" spans="3:4" x14ac:dyDescent="0.25">
      <c r="C3359" s="1">
        <v>42065.541666666664</v>
      </c>
      <c r="D3359">
        <v>9004</v>
      </c>
    </row>
    <row r="3360" spans="3:4" x14ac:dyDescent="0.25">
      <c r="C3360" s="1">
        <v>42065.545138888891</v>
      </c>
      <c r="D3360">
        <v>9010</v>
      </c>
    </row>
    <row r="3361" spans="3:4" x14ac:dyDescent="0.25">
      <c r="C3361" s="1">
        <v>42065.548611111109</v>
      </c>
      <c r="D3361">
        <v>9005.5</v>
      </c>
    </row>
    <row r="3362" spans="3:4" x14ac:dyDescent="0.25">
      <c r="C3362" s="1">
        <v>42065.552083333336</v>
      </c>
      <c r="D3362">
        <v>8993.5</v>
      </c>
    </row>
    <row r="3363" spans="3:4" x14ac:dyDescent="0.25">
      <c r="C3363" s="1">
        <v>42065.555555555555</v>
      </c>
      <c r="D3363">
        <v>8980.5</v>
      </c>
    </row>
    <row r="3364" spans="3:4" x14ac:dyDescent="0.25">
      <c r="C3364" s="1">
        <v>42065.559027777781</v>
      </c>
      <c r="D3364">
        <v>8986</v>
      </c>
    </row>
    <row r="3365" spans="3:4" x14ac:dyDescent="0.25">
      <c r="C3365" s="1">
        <v>42065.5625</v>
      </c>
      <c r="D3365">
        <v>8982.5</v>
      </c>
    </row>
    <row r="3366" spans="3:4" x14ac:dyDescent="0.25">
      <c r="C3366" s="1">
        <v>42065.565972222219</v>
      </c>
      <c r="D3366">
        <v>8987.5</v>
      </c>
    </row>
    <row r="3367" spans="3:4" x14ac:dyDescent="0.25">
      <c r="C3367" s="1">
        <v>42065.569444444445</v>
      </c>
      <c r="D3367">
        <v>8988</v>
      </c>
    </row>
    <row r="3368" spans="3:4" x14ac:dyDescent="0.25">
      <c r="C3368" s="1">
        <v>42065.572916666664</v>
      </c>
      <c r="D3368">
        <v>8975</v>
      </c>
    </row>
    <row r="3369" spans="3:4" x14ac:dyDescent="0.25">
      <c r="C3369" s="1">
        <v>42065.576388888891</v>
      </c>
      <c r="D3369">
        <v>8967.5</v>
      </c>
    </row>
    <row r="3370" spans="3:4" x14ac:dyDescent="0.25">
      <c r="C3370" s="1">
        <v>42065.579861111109</v>
      </c>
      <c r="D3370">
        <v>8976</v>
      </c>
    </row>
    <row r="3371" spans="3:4" x14ac:dyDescent="0.25">
      <c r="C3371" s="1">
        <v>42065.583333333336</v>
      </c>
      <c r="D3371">
        <v>8977</v>
      </c>
    </row>
    <row r="3372" spans="3:4" x14ac:dyDescent="0.25">
      <c r="C3372" s="1">
        <v>42065.586805555555</v>
      </c>
      <c r="D3372">
        <v>8966</v>
      </c>
    </row>
    <row r="3373" spans="3:4" x14ac:dyDescent="0.25">
      <c r="C3373" s="1">
        <v>42065.590277777781</v>
      </c>
      <c r="D3373">
        <v>8953</v>
      </c>
    </row>
    <row r="3374" spans="3:4" x14ac:dyDescent="0.25">
      <c r="C3374" s="1">
        <v>42065.59375</v>
      </c>
      <c r="D3374">
        <v>8966.5</v>
      </c>
    </row>
    <row r="3375" spans="3:4" x14ac:dyDescent="0.25">
      <c r="C3375" s="1">
        <v>42065.597222222219</v>
      </c>
      <c r="D3375">
        <v>8968.5</v>
      </c>
    </row>
    <row r="3376" spans="3:4" x14ac:dyDescent="0.25">
      <c r="C3376" s="1">
        <v>42065.600694444445</v>
      </c>
      <c r="D3376">
        <v>8957.5</v>
      </c>
    </row>
    <row r="3377" spans="3:4" x14ac:dyDescent="0.25">
      <c r="C3377" s="1">
        <v>42065.604166666664</v>
      </c>
      <c r="D3377">
        <v>8955</v>
      </c>
    </row>
    <row r="3378" spans="3:4" x14ac:dyDescent="0.25">
      <c r="C3378" s="1">
        <v>42065.607638888891</v>
      </c>
      <c r="D3378">
        <v>8960</v>
      </c>
    </row>
    <row r="3379" spans="3:4" x14ac:dyDescent="0.25">
      <c r="C3379" s="1">
        <v>42065.611111111109</v>
      </c>
      <c r="D3379">
        <v>8966.5</v>
      </c>
    </row>
    <row r="3380" spans="3:4" x14ac:dyDescent="0.25">
      <c r="C3380" s="1">
        <v>42065.614583333336</v>
      </c>
      <c r="D3380">
        <v>8953</v>
      </c>
    </row>
    <row r="3381" spans="3:4" x14ac:dyDescent="0.25">
      <c r="C3381" s="1">
        <v>42065.618055555555</v>
      </c>
      <c r="D3381">
        <v>8966.5</v>
      </c>
    </row>
    <row r="3382" spans="3:4" x14ac:dyDescent="0.25">
      <c r="C3382" s="1">
        <v>42065.621527777781</v>
      </c>
      <c r="D3382">
        <v>8978</v>
      </c>
    </row>
    <row r="3383" spans="3:4" x14ac:dyDescent="0.25">
      <c r="C3383" s="1">
        <v>42065.625</v>
      </c>
      <c r="D3383">
        <v>8984</v>
      </c>
    </row>
    <row r="3384" spans="3:4" x14ac:dyDescent="0.25">
      <c r="C3384" s="1">
        <v>42065.628472222219</v>
      </c>
      <c r="D3384">
        <v>8980</v>
      </c>
    </row>
    <row r="3385" spans="3:4" x14ac:dyDescent="0.25">
      <c r="C3385" s="1">
        <v>42065.631944444445</v>
      </c>
      <c r="D3385">
        <v>8974.5</v>
      </c>
    </row>
    <row r="3386" spans="3:4" x14ac:dyDescent="0.25">
      <c r="C3386" s="1">
        <v>42065.635416666664</v>
      </c>
      <c r="D3386">
        <v>8976.5</v>
      </c>
    </row>
    <row r="3387" spans="3:4" x14ac:dyDescent="0.25">
      <c r="C3387" s="1">
        <v>42065.638888888891</v>
      </c>
      <c r="D3387">
        <v>8982</v>
      </c>
    </row>
    <row r="3388" spans="3:4" x14ac:dyDescent="0.25">
      <c r="C3388" s="1">
        <v>42065.642361111109</v>
      </c>
      <c r="D3388">
        <v>8988.5</v>
      </c>
    </row>
    <row r="3389" spans="3:4" x14ac:dyDescent="0.25">
      <c r="C3389" s="1">
        <v>42065.645833333336</v>
      </c>
      <c r="D3389">
        <v>8977.5</v>
      </c>
    </row>
    <row r="3390" spans="3:4" x14ac:dyDescent="0.25">
      <c r="C3390" s="1">
        <v>42065.649305555555</v>
      </c>
      <c r="D3390">
        <v>8967.5</v>
      </c>
    </row>
    <row r="3391" spans="3:4" x14ac:dyDescent="0.25">
      <c r="C3391" s="1">
        <v>42065.652777777781</v>
      </c>
      <c r="D3391">
        <v>8958</v>
      </c>
    </row>
    <row r="3392" spans="3:4" x14ac:dyDescent="0.25">
      <c r="C3392" s="1">
        <v>42065.65625</v>
      </c>
      <c r="D3392">
        <v>8961.5</v>
      </c>
    </row>
    <row r="3393" spans="3:4" x14ac:dyDescent="0.25">
      <c r="C3393" s="1">
        <v>42065.659722222219</v>
      </c>
      <c r="D3393">
        <v>8963.5</v>
      </c>
    </row>
    <row r="3394" spans="3:4" x14ac:dyDescent="0.25">
      <c r="C3394" s="1">
        <v>42065.663194444445</v>
      </c>
      <c r="D3394">
        <v>8954</v>
      </c>
    </row>
    <row r="3395" spans="3:4" x14ac:dyDescent="0.25">
      <c r="C3395" s="1">
        <v>42065.666666666664</v>
      </c>
      <c r="D3395">
        <v>8969</v>
      </c>
    </row>
    <row r="3396" spans="3:4" x14ac:dyDescent="0.25">
      <c r="C3396" s="1">
        <v>42065.670138888891</v>
      </c>
      <c r="D3396">
        <v>8973</v>
      </c>
    </row>
    <row r="3397" spans="3:4" x14ac:dyDescent="0.25">
      <c r="C3397" s="1">
        <v>42065.673611111109</v>
      </c>
      <c r="D3397">
        <v>8976</v>
      </c>
    </row>
    <row r="3398" spans="3:4" x14ac:dyDescent="0.25">
      <c r="C3398" s="1">
        <v>42065.677083333336</v>
      </c>
      <c r="D3398">
        <v>8979</v>
      </c>
    </row>
    <row r="3399" spans="3:4" x14ac:dyDescent="0.25">
      <c r="C3399" s="1">
        <v>42065.680555555555</v>
      </c>
      <c r="D3399">
        <v>8980</v>
      </c>
    </row>
    <row r="3400" spans="3:4" x14ac:dyDescent="0.25">
      <c r="C3400" s="1">
        <v>42065.684027777781</v>
      </c>
      <c r="D3400">
        <v>8979.5</v>
      </c>
    </row>
    <row r="3401" spans="3:4" x14ac:dyDescent="0.25">
      <c r="C3401" s="1">
        <v>42065.6875</v>
      </c>
      <c r="D3401">
        <v>8985.5</v>
      </c>
    </row>
    <row r="3402" spans="3:4" x14ac:dyDescent="0.25">
      <c r="C3402" s="1">
        <v>42065.690972222219</v>
      </c>
      <c r="D3402">
        <v>8975.5</v>
      </c>
    </row>
    <row r="3403" spans="3:4" x14ac:dyDescent="0.25">
      <c r="C3403" s="1">
        <v>42065.694444444445</v>
      </c>
      <c r="D3403">
        <v>8988</v>
      </c>
    </row>
    <row r="3404" spans="3:4" x14ac:dyDescent="0.25">
      <c r="C3404" s="1">
        <v>42065.697916666664</v>
      </c>
      <c r="D3404">
        <v>8980</v>
      </c>
    </row>
    <row r="3405" spans="3:4" x14ac:dyDescent="0.25">
      <c r="C3405" s="1">
        <v>42065.701388888891</v>
      </c>
      <c r="D3405">
        <v>8988.5</v>
      </c>
    </row>
    <row r="3406" spans="3:4" x14ac:dyDescent="0.25">
      <c r="C3406" s="1">
        <v>42065.704861111109</v>
      </c>
      <c r="D3406">
        <v>8999.5</v>
      </c>
    </row>
    <row r="3407" spans="3:4" x14ac:dyDescent="0.25">
      <c r="C3407" s="1">
        <v>42065.708333333336</v>
      </c>
      <c r="D3407">
        <v>8997</v>
      </c>
    </row>
    <row r="3408" spans="3:4" x14ac:dyDescent="0.25">
      <c r="C3408" s="1">
        <v>42065.711805555555</v>
      </c>
      <c r="D3408">
        <v>8999.5</v>
      </c>
    </row>
    <row r="3409" spans="3:4" x14ac:dyDescent="0.25">
      <c r="C3409" s="1">
        <v>42065.715277777781</v>
      </c>
      <c r="D3409">
        <v>8990.5</v>
      </c>
    </row>
    <row r="3410" spans="3:4" x14ac:dyDescent="0.25">
      <c r="C3410" s="1">
        <v>42065.71875</v>
      </c>
      <c r="D3410">
        <v>8978</v>
      </c>
    </row>
    <row r="3411" spans="3:4" x14ac:dyDescent="0.25">
      <c r="C3411" s="1">
        <v>42065.722222222219</v>
      </c>
      <c r="D3411">
        <v>8972.5</v>
      </c>
    </row>
    <row r="3412" spans="3:4" x14ac:dyDescent="0.25">
      <c r="C3412" s="1">
        <v>42065.725694444445</v>
      </c>
      <c r="D3412">
        <v>8977</v>
      </c>
    </row>
    <row r="3413" spans="3:4" x14ac:dyDescent="0.25">
      <c r="C3413" s="1">
        <v>42065.729166666664</v>
      </c>
      <c r="D3413">
        <v>8990</v>
      </c>
    </row>
    <row r="3414" spans="3:4" x14ac:dyDescent="0.25">
      <c r="C3414" s="1">
        <v>42065.732638888891</v>
      </c>
      <c r="D3414">
        <v>9010.5</v>
      </c>
    </row>
    <row r="3415" spans="3:4" x14ac:dyDescent="0.25">
      <c r="C3415" s="1">
        <v>42065.736111111109</v>
      </c>
      <c r="D3415">
        <v>9001</v>
      </c>
    </row>
    <row r="3416" spans="3:4" x14ac:dyDescent="0.25">
      <c r="C3416" s="1">
        <v>42065.739583333336</v>
      </c>
      <c r="D3416">
        <v>9000</v>
      </c>
    </row>
    <row r="3417" spans="3:4" x14ac:dyDescent="0.25">
      <c r="C3417" s="1">
        <v>42065.743055555555</v>
      </c>
      <c r="D3417">
        <v>9005</v>
      </c>
    </row>
    <row r="3418" spans="3:4" x14ac:dyDescent="0.25">
      <c r="C3418" s="1">
        <v>42065.746527777781</v>
      </c>
      <c r="D3418">
        <v>9010</v>
      </c>
    </row>
    <row r="3419" spans="3:4" x14ac:dyDescent="0.25">
      <c r="C3419" s="1">
        <v>42065.75</v>
      </c>
      <c r="D3419">
        <v>9010</v>
      </c>
    </row>
    <row r="3420" spans="3:4" x14ac:dyDescent="0.25">
      <c r="C3420" s="1">
        <v>42065.753472222219</v>
      </c>
      <c r="D3420">
        <v>9005</v>
      </c>
    </row>
    <row r="3421" spans="3:4" x14ac:dyDescent="0.25">
      <c r="C3421" s="1">
        <v>42065.756944444445</v>
      </c>
      <c r="D3421">
        <v>9003.5</v>
      </c>
    </row>
    <row r="3422" spans="3:4" x14ac:dyDescent="0.25">
      <c r="C3422" s="1">
        <v>42065.802083333336</v>
      </c>
      <c r="D3422">
        <v>9001</v>
      </c>
    </row>
    <row r="3423" spans="3:4" x14ac:dyDescent="0.25">
      <c r="C3423" s="1">
        <v>42065.8125</v>
      </c>
      <c r="D3423">
        <v>9001</v>
      </c>
    </row>
    <row r="3424" spans="3:4" x14ac:dyDescent="0.25">
      <c r="C3424" s="1">
        <v>42065.815972222219</v>
      </c>
      <c r="D3424">
        <v>9007.5</v>
      </c>
    </row>
    <row r="3425" spans="3:4" x14ac:dyDescent="0.25">
      <c r="C3425" s="1">
        <v>42065.819444444445</v>
      </c>
      <c r="D3425">
        <v>9005</v>
      </c>
    </row>
    <row r="3426" spans="3:4" x14ac:dyDescent="0.25">
      <c r="C3426" s="1">
        <v>42065.822916666664</v>
      </c>
      <c r="D3426">
        <v>9003.5</v>
      </c>
    </row>
    <row r="3427" spans="3:4" x14ac:dyDescent="0.25">
      <c r="C3427" s="1">
        <v>42065.826388888891</v>
      </c>
      <c r="D3427">
        <v>9004.5</v>
      </c>
    </row>
    <row r="3428" spans="3:4" x14ac:dyDescent="0.25">
      <c r="C3428" s="1">
        <v>42065.829861111109</v>
      </c>
      <c r="D3428">
        <v>9002</v>
      </c>
    </row>
    <row r="3429" spans="3:4" x14ac:dyDescent="0.25">
      <c r="C3429" s="1">
        <v>42065.833333333336</v>
      </c>
      <c r="D3429">
        <v>9003</v>
      </c>
    </row>
    <row r="3430" spans="3:4" x14ac:dyDescent="0.25">
      <c r="C3430" s="1">
        <v>42065.836805555555</v>
      </c>
      <c r="D3430">
        <v>9004.5</v>
      </c>
    </row>
    <row r="3431" spans="3:4" x14ac:dyDescent="0.25">
      <c r="C3431" s="1">
        <v>42065.840277777781</v>
      </c>
      <c r="D3431">
        <v>9006</v>
      </c>
    </row>
    <row r="3432" spans="3:4" x14ac:dyDescent="0.25">
      <c r="C3432" s="1">
        <v>42065.847222222219</v>
      </c>
      <c r="D3432">
        <v>9004</v>
      </c>
    </row>
    <row r="3433" spans="3:4" x14ac:dyDescent="0.25">
      <c r="C3433" s="1">
        <v>42065.850694444445</v>
      </c>
      <c r="D3433">
        <v>9003.5</v>
      </c>
    </row>
    <row r="3434" spans="3:4" x14ac:dyDescent="0.25">
      <c r="C3434" s="1">
        <v>42065.857638888891</v>
      </c>
      <c r="D3434">
        <v>9003.5</v>
      </c>
    </row>
    <row r="3435" spans="3:4" x14ac:dyDescent="0.25">
      <c r="C3435" s="1">
        <v>42065.861111111109</v>
      </c>
      <c r="D3435">
        <v>9005</v>
      </c>
    </row>
    <row r="3436" spans="3:4" x14ac:dyDescent="0.25">
      <c r="C3436" s="1">
        <v>42065.864583333336</v>
      </c>
      <c r="D3436">
        <v>9007</v>
      </c>
    </row>
    <row r="3437" spans="3:4" x14ac:dyDescent="0.25">
      <c r="C3437" s="1">
        <v>42065.868055555555</v>
      </c>
      <c r="D3437">
        <v>9002</v>
      </c>
    </row>
    <row r="3438" spans="3:4" x14ac:dyDescent="0.25">
      <c r="C3438" s="1">
        <v>42065.871527777781</v>
      </c>
      <c r="D3438">
        <v>9003.5</v>
      </c>
    </row>
    <row r="3439" spans="3:4" x14ac:dyDescent="0.25">
      <c r="C3439" s="1">
        <v>42065.875</v>
      </c>
      <c r="D3439">
        <v>9004</v>
      </c>
    </row>
    <row r="3440" spans="3:4" x14ac:dyDescent="0.25">
      <c r="C3440" s="1">
        <v>42065.878472222219</v>
      </c>
      <c r="D3440">
        <v>9005</v>
      </c>
    </row>
    <row r="3441" spans="3:4" x14ac:dyDescent="0.25">
      <c r="C3441" s="1">
        <v>42065.881944444445</v>
      </c>
      <c r="D3441">
        <v>9004</v>
      </c>
    </row>
    <row r="3442" spans="3:4" x14ac:dyDescent="0.25">
      <c r="C3442" s="1">
        <v>42065.885416666664</v>
      </c>
      <c r="D3442">
        <v>9005.5</v>
      </c>
    </row>
    <row r="3443" spans="3:4" x14ac:dyDescent="0.25">
      <c r="C3443" s="1">
        <v>42065.888888888891</v>
      </c>
      <c r="D3443">
        <v>9005.5</v>
      </c>
    </row>
    <row r="3444" spans="3:4" x14ac:dyDescent="0.25">
      <c r="C3444" s="1">
        <v>42065.892361111109</v>
      </c>
      <c r="D3444">
        <v>9005.5</v>
      </c>
    </row>
    <row r="3445" spans="3:4" x14ac:dyDescent="0.25">
      <c r="C3445" s="1">
        <v>42065.895833333336</v>
      </c>
      <c r="D3445">
        <v>9007</v>
      </c>
    </row>
    <row r="3446" spans="3:4" x14ac:dyDescent="0.25">
      <c r="C3446" s="1">
        <v>42065.899305555555</v>
      </c>
      <c r="D3446">
        <v>9005</v>
      </c>
    </row>
    <row r="3447" spans="3:4" x14ac:dyDescent="0.25">
      <c r="C3447" s="1">
        <v>42065.902777777781</v>
      </c>
      <c r="D3447">
        <v>9003.5</v>
      </c>
    </row>
    <row r="3448" spans="3:4" x14ac:dyDescent="0.25">
      <c r="C3448" s="1">
        <v>42065.90625</v>
      </c>
      <c r="D3448">
        <v>8989</v>
      </c>
    </row>
    <row r="3449" spans="3:4" x14ac:dyDescent="0.25">
      <c r="C3449" s="1">
        <v>42065.909722222219</v>
      </c>
      <c r="D3449">
        <v>8988</v>
      </c>
    </row>
    <row r="3450" spans="3:4" x14ac:dyDescent="0.25">
      <c r="C3450" s="1">
        <v>42065.913194444445</v>
      </c>
      <c r="D3450">
        <v>8990</v>
      </c>
    </row>
    <row r="3451" spans="3:4" x14ac:dyDescent="0.25">
      <c r="C3451" s="1">
        <v>42065.916666666664</v>
      </c>
      <c r="D3451">
        <v>8985</v>
      </c>
    </row>
    <row r="3452" spans="3:4" x14ac:dyDescent="0.25">
      <c r="C3452" s="1">
        <v>42065.920138888891</v>
      </c>
      <c r="D3452">
        <v>8990</v>
      </c>
    </row>
    <row r="3453" spans="3:4" x14ac:dyDescent="0.25">
      <c r="C3453" s="1">
        <v>42065.923611111109</v>
      </c>
      <c r="D3453">
        <v>8983</v>
      </c>
    </row>
    <row r="3454" spans="3:4" x14ac:dyDescent="0.25">
      <c r="C3454" s="1">
        <v>42065.927083333336</v>
      </c>
      <c r="D3454">
        <v>8986</v>
      </c>
    </row>
    <row r="3455" spans="3:4" x14ac:dyDescent="0.25">
      <c r="C3455" s="1">
        <v>42065.930555555555</v>
      </c>
      <c r="D3455">
        <v>8983.5</v>
      </c>
    </row>
    <row r="3456" spans="3:4" x14ac:dyDescent="0.25">
      <c r="C3456" s="1">
        <v>42065.934027777781</v>
      </c>
      <c r="D3456">
        <v>8986</v>
      </c>
    </row>
    <row r="3457" spans="3:4" x14ac:dyDescent="0.25">
      <c r="C3457" s="1">
        <v>42065.9375</v>
      </c>
      <c r="D3457">
        <v>8996.5</v>
      </c>
    </row>
    <row r="3458" spans="3:4" x14ac:dyDescent="0.25">
      <c r="C3458" s="1">
        <v>42065.940972222219</v>
      </c>
      <c r="D3458">
        <v>8999.5</v>
      </c>
    </row>
    <row r="3459" spans="3:4" x14ac:dyDescent="0.25">
      <c r="C3459" s="1">
        <v>42065.944444444445</v>
      </c>
      <c r="D3459">
        <v>9003</v>
      </c>
    </row>
    <row r="3460" spans="3:4" x14ac:dyDescent="0.25">
      <c r="C3460" s="1">
        <v>42065.947916666664</v>
      </c>
      <c r="D3460">
        <v>8999</v>
      </c>
    </row>
    <row r="3461" spans="3:4" x14ac:dyDescent="0.25">
      <c r="C3461" s="1">
        <v>42065.951388888891</v>
      </c>
      <c r="D3461">
        <v>9007</v>
      </c>
    </row>
    <row r="3462" spans="3:4" x14ac:dyDescent="0.25">
      <c r="C3462" s="1">
        <v>42065.954861111109</v>
      </c>
      <c r="D3462">
        <v>9011.5</v>
      </c>
    </row>
    <row r="3463" spans="3:4" x14ac:dyDescent="0.25">
      <c r="C3463" s="1">
        <v>42065.958333333336</v>
      </c>
      <c r="D3463">
        <v>9007</v>
      </c>
    </row>
    <row r="3464" spans="3:4" x14ac:dyDescent="0.25">
      <c r="C3464" s="1">
        <v>42065.961805555555</v>
      </c>
      <c r="D3464">
        <v>9007</v>
      </c>
    </row>
    <row r="3465" spans="3:4" x14ac:dyDescent="0.25">
      <c r="C3465" s="1">
        <v>42065.965277777781</v>
      </c>
      <c r="D3465">
        <v>9006.5</v>
      </c>
    </row>
    <row r="3466" spans="3:4" x14ac:dyDescent="0.25">
      <c r="C3466" s="1">
        <v>42065.96875</v>
      </c>
      <c r="D3466">
        <v>9012</v>
      </c>
    </row>
    <row r="3467" spans="3:4" x14ac:dyDescent="0.25">
      <c r="C3467" s="1">
        <v>42065.972222222219</v>
      </c>
      <c r="D3467">
        <v>9014</v>
      </c>
    </row>
    <row r="3468" spans="3:4" x14ac:dyDescent="0.25">
      <c r="C3468" s="1">
        <v>42065.975694444445</v>
      </c>
      <c r="D3468">
        <v>9017</v>
      </c>
    </row>
    <row r="3469" spans="3:4" x14ac:dyDescent="0.25">
      <c r="C3469" s="1">
        <v>42065.979166666664</v>
      </c>
      <c r="D3469">
        <v>9017.5</v>
      </c>
    </row>
    <row r="3470" spans="3:4" x14ac:dyDescent="0.25">
      <c r="C3470" s="1">
        <v>42065.982638888891</v>
      </c>
      <c r="D3470">
        <v>9017.5</v>
      </c>
    </row>
    <row r="3471" spans="3:4" x14ac:dyDescent="0.25">
      <c r="C3471" s="1">
        <v>42065.986111111109</v>
      </c>
      <c r="D3471">
        <v>9010.5</v>
      </c>
    </row>
    <row r="3472" spans="3:4" x14ac:dyDescent="0.25">
      <c r="C3472" s="1">
        <v>42065.989583333336</v>
      </c>
      <c r="D3472">
        <v>9016</v>
      </c>
    </row>
    <row r="3473" spans="3:4" x14ac:dyDescent="0.25">
      <c r="C3473" s="1">
        <v>42065.993055555555</v>
      </c>
      <c r="D3473">
        <v>9017.5</v>
      </c>
    </row>
    <row r="3474" spans="3:4" x14ac:dyDescent="0.25">
      <c r="C3474" s="1">
        <v>42065.996527777781</v>
      </c>
      <c r="D3474">
        <v>9020</v>
      </c>
    </row>
    <row r="3475" spans="3:4" x14ac:dyDescent="0.25">
      <c r="C3475" s="2">
        <v>42066</v>
      </c>
      <c r="D3475">
        <v>9017.5</v>
      </c>
    </row>
    <row r="3476" spans="3:4" x14ac:dyDescent="0.25">
      <c r="C3476" s="1">
        <v>42066.003472222219</v>
      </c>
      <c r="D3476">
        <v>9017.5</v>
      </c>
    </row>
    <row r="3477" spans="3:4" x14ac:dyDescent="0.25">
      <c r="C3477" s="1">
        <v>42066.006944444445</v>
      </c>
      <c r="D3477">
        <v>9019</v>
      </c>
    </row>
    <row r="3478" spans="3:4" x14ac:dyDescent="0.25">
      <c r="C3478" s="1">
        <v>42066.010416666664</v>
      </c>
      <c r="D3478">
        <v>9019</v>
      </c>
    </row>
    <row r="3479" spans="3:4" x14ac:dyDescent="0.25">
      <c r="C3479" s="1">
        <v>42066.013888888891</v>
      </c>
      <c r="D3479">
        <v>9020</v>
      </c>
    </row>
    <row r="3480" spans="3:4" x14ac:dyDescent="0.25">
      <c r="C3480" s="1">
        <v>42066.017361111109</v>
      </c>
      <c r="D3480">
        <v>9019</v>
      </c>
    </row>
    <row r="3481" spans="3:4" x14ac:dyDescent="0.25">
      <c r="C3481" s="1">
        <v>42066.020833333336</v>
      </c>
      <c r="D3481">
        <v>9029</v>
      </c>
    </row>
    <row r="3482" spans="3:4" x14ac:dyDescent="0.25">
      <c r="C3482" s="1">
        <v>42066.024305555555</v>
      </c>
      <c r="D3482">
        <v>9031</v>
      </c>
    </row>
    <row r="3483" spans="3:4" x14ac:dyDescent="0.25">
      <c r="C3483" s="1">
        <v>42066.027777777781</v>
      </c>
      <c r="D3483">
        <v>9030</v>
      </c>
    </row>
    <row r="3484" spans="3:4" x14ac:dyDescent="0.25">
      <c r="C3484" s="1">
        <v>42066.03125</v>
      </c>
      <c r="D3484">
        <v>9031.5</v>
      </c>
    </row>
    <row r="3485" spans="3:4" x14ac:dyDescent="0.25">
      <c r="C3485" s="1">
        <v>42066.034722222219</v>
      </c>
      <c r="D3485">
        <v>9026.5</v>
      </c>
    </row>
    <row r="3486" spans="3:4" x14ac:dyDescent="0.25">
      <c r="C3486" s="1">
        <v>42066.038194444445</v>
      </c>
      <c r="D3486">
        <v>9028.5</v>
      </c>
    </row>
    <row r="3487" spans="3:4" x14ac:dyDescent="0.25">
      <c r="C3487" s="1">
        <v>42066.041666666664</v>
      </c>
      <c r="D3487">
        <v>9029</v>
      </c>
    </row>
    <row r="3488" spans="3:4" x14ac:dyDescent="0.25">
      <c r="C3488" s="1">
        <v>42066.045138888891</v>
      </c>
      <c r="D3488">
        <v>9028</v>
      </c>
    </row>
    <row r="3489" spans="3:4" x14ac:dyDescent="0.25">
      <c r="C3489" s="1">
        <v>42066.048611111109</v>
      </c>
      <c r="D3489">
        <v>9027.5</v>
      </c>
    </row>
    <row r="3490" spans="3:4" x14ac:dyDescent="0.25">
      <c r="C3490" s="1">
        <v>42066.052083333336</v>
      </c>
      <c r="D3490">
        <v>9024.5</v>
      </c>
    </row>
    <row r="3491" spans="3:4" x14ac:dyDescent="0.25">
      <c r="C3491" s="1">
        <v>42066.055555555555</v>
      </c>
      <c r="D3491">
        <v>9025.5</v>
      </c>
    </row>
    <row r="3492" spans="3:4" x14ac:dyDescent="0.25">
      <c r="C3492" s="1">
        <v>42066.059027777781</v>
      </c>
      <c r="D3492">
        <v>9026</v>
      </c>
    </row>
    <row r="3493" spans="3:4" x14ac:dyDescent="0.25">
      <c r="C3493" s="1">
        <v>42066.0625</v>
      </c>
      <c r="D3493">
        <v>9028</v>
      </c>
    </row>
    <row r="3494" spans="3:4" x14ac:dyDescent="0.25">
      <c r="C3494" s="1">
        <v>42066.065972222219</v>
      </c>
      <c r="D3494">
        <v>9028</v>
      </c>
    </row>
    <row r="3495" spans="3:4" x14ac:dyDescent="0.25">
      <c r="C3495" s="1">
        <v>42066.069444444445</v>
      </c>
      <c r="D3495">
        <v>9026</v>
      </c>
    </row>
    <row r="3496" spans="3:4" x14ac:dyDescent="0.25">
      <c r="C3496" s="1">
        <v>42066.072916666664</v>
      </c>
      <c r="D3496">
        <v>9026</v>
      </c>
    </row>
    <row r="3497" spans="3:4" x14ac:dyDescent="0.25">
      <c r="C3497" s="1">
        <v>42066.076388888891</v>
      </c>
      <c r="D3497">
        <v>9030</v>
      </c>
    </row>
    <row r="3498" spans="3:4" x14ac:dyDescent="0.25">
      <c r="C3498" s="1">
        <v>42066.079861111109</v>
      </c>
      <c r="D3498">
        <v>9022.5</v>
      </c>
    </row>
    <row r="3499" spans="3:4" x14ac:dyDescent="0.25">
      <c r="C3499" s="1">
        <v>42066.375</v>
      </c>
      <c r="D3499">
        <v>9020</v>
      </c>
    </row>
    <row r="3500" spans="3:4" x14ac:dyDescent="0.25">
      <c r="C3500" s="1">
        <v>42066.378472222219</v>
      </c>
      <c r="D3500">
        <v>9020.5</v>
      </c>
    </row>
    <row r="3501" spans="3:4" x14ac:dyDescent="0.25">
      <c r="C3501" s="1">
        <v>42066.381944444445</v>
      </c>
      <c r="D3501">
        <v>9017</v>
      </c>
    </row>
    <row r="3502" spans="3:4" x14ac:dyDescent="0.25">
      <c r="C3502" s="1">
        <v>42066.385416666664</v>
      </c>
      <c r="D3502">
        <v>9012</v>
      </c>
    </row>
    <row r="3503" spans="3:4" x14ac:dyDescent="0.25">
      <c r="C3503" s="1">
        <v>42066.388888888891</v>
      </c>
      <c r="D3503">
        <v>9011</v>
      </c>
    </row>
    <row r="3504" spans="3:4" x14ac:dyDescent="0.25">
      <c r="C3504" s="1">
        <v>42066.392361111109</v>
      </c>
      <c r="D3504">
        <v>9014</v>
      </c>
    </row>
    <row r="3505" spans="3:4" x14ac:dyDescent="0.25">
      <c r="C3505" s="1">
        <v>42066.395833333336</v>
      </c>
      <c r="D3505">
        <v>9006.5</v>
      </c>
    </row>
    <row r="3506" spans="3:4" x14ac:dyDescent="0.25">
      <c r="C3506" s="1">
        <v>42066.399305555555</v>
      </c>
      <c r="D3506">
        <v>9008</v>
      </c>
    </row>
    <row r="3507" spans="3:4" x14ac:dyDescent="0.25">
      <c r="C3507" s="1">
        <v>42066.402777777781</v>
      </c>
      <c r="D3507">
        <v>9011</v>
      </c>
    </row>
    <row r="3508" spans="3:4" x14ac:dyDescent="0.25">
      <c r="C3508" s="1">
        <v>42066.40625</v>
      </c>
      <c r="D3508">
        <v>9012</v>
      </c>
    </row>
    <row r="3509" spans="3:4" x14ac:dyDescent="0.25">
      <c r="C3509" s="1">
        <v>42066.409722222219</v>
      </c>
      <c r="D3509">
        <v>9005</v>
      </c>
    </row>
    <row r="3510" spans="3:4" x14ac:dyDescent="0.25">
      <c r="C3510" s="1">
        <v>42066.413194444445</v>
      </c>
      <c r="D3510">
        <v>8997.5</v>
      </c>
    </row>
    <row r="3511" spans="3:4" x14ac:dyDescent="0.25">
      <c r="C3511" s="1">
        <v>42066.416666666664</v>
      </c>
      <c r="D3511">
        <v>8991</v>
      </c>
    </row>
    <row r="3512" spans="3:4" x14ac:dyDescent="0.25">
      <c r="C3512" s="1">
        <v>42066.420138888891</v>
      </c>
      <c r="D3512">
        <v>8987</v>
      </c>
    </row>
    <row r="3513" spans="3:4" x14ac:dyDescent="0.25">
      <c r="C3513" s="1">
        <v>42066.423611111109</v>
      </c>
      <c r="D3513">
        <v>8991</v>
      </c>
    </row>
    <row r="3514" spans="3:4" x14ac:dyDescent="0.25">
      <c r="C3514" s="1">
        <v>42066.427083333336</v>
      </c>
      <c r="D3514">
        <v>8991</v>
      </c>
    </row>
    <row r="3515" spans="3:4" x14ac:dyDescent="0.25">
      <c r="C3515" s="1">
        <v>42066.430555555555</v>
      </c>
      <c r="D3515">
        <v>8995.5</v>
      </c>
    </row>
    <row r="3516" spans="3:4" x14ac:dyDescent="0.25">
      <c r="C3516" s="1">
        <v>42066.434027777781</v>
      </c>
      <c r="D3516">
        <v>8995</v>
      </c>
    </row>
    <row r="3517" spans="3:4" x14ac:dyDescent="0.25">
      <c r="C3517" s="1">
        <v>42066.4375</v>
      </c>
      <c r="D3517">
        <v>8990.5</v>
      </c>
    </row>
    <row r="3518" spans="3:4" x14ac:dyDescent="0.25">
      <c r="C3518" s="1">
        <v>42066.440972222219</v>
      </c>
      <c r="D3518">
        <v>8991</v>
      </c>
    </row>
    <row r="3519" spans="3:4" x14ac:dyDescent="0.25">
      <c r="C3519" s="1">
        <v>42066.444444444445</v>
      </c>
      <c r="D3519">
        <v>8991.5</v>
      </c>
    </row>
    <row r="3520" spans="3:4" x14ac:dyDescent="0.25">
      <c r="C3520" s="1">
        <v>42066.447916666664</v>
      </c>
      <c r="D3520">
        <v>8992</v>
      </c>
    </row>
    <row r="3521" spans="3:4" x14ac:dyDescent="0.25">
      <c r="C3521" s="1">
        <v>42066.451388888891</v>
      </c>
      <c r="D3521">
        <v>8993.5</v>
      </c>
    </row>
    <row r="3522" spans="3:4" x14ac:dyDescent="0.25">
      <c r="C3522" s="1">
        <v>42066.454861111109</v>
      </c>
      <c r="D3522">
        <v>8998</v>
      </c>
    </row>
    <row r="3523" spans="3:4" x14ac:dyDescent="0.25">
      <c r="C3523" s="1">
        <v>42066.458333333336</v>
      </c>
      <c r="D3523">
        <v>8999.5</v>
      </c>
    </row>
    <row r="3524" spans="3:4" x14ac:dyDescent="0.25">
      <c r="C3524" s="1">
        <v>42066.461805555555</v>
      </c>
      <c r="D3524">
        <v>9001.5</v>
      </c>
    </row>
    <row r="3525" spans="3:4" x14ac:dyDescent="0.25">
      <c r="C3525" s="1">
        <v>42066.465277777781</v>
      </c>
      <c r="D3525">
        <v>9003.5</v>
      </c>
    </row>
    <row r="3526" spans="3:4" x14ac:dyDescent="0.25">
      <c r="C3526" s="1">
        <v>42066.46875</v>
      </c>
      <c r="D3526">
        <v>9002.5</v>
      </c>
    </row>
    <row r="3527" spans="3:4" x14ac:dyDescent="0.25">
      <c r="C3527" s="1">
        <v>42066.472222222219</v>
      </c>
      <c r="D3527">
        <v>9002.5</v>
      </c>
    </row>
    <row r="3528" spans="3:4" x14ac:dyDescent="0.25">
      <c r="C3528" s="1">
        <v>42066.475694444445</v>
      </c>
      <c r="D3528">
        <v>8997.5</v>
      </c>
    </row>
    <row r="3529" spans="3:4" x14ac:dyDescent="0.25">
      <c r="C3529" s="1">
        <v>42066.479166666664</v>
      </c>
      <c r="D3529">
        <v>9000.5</v>
      </c>
    </row>
    <row r="3530" spans="3:4" x14ac:dyDescent="0.25">
      <c r="C3530" s="1">
        <v>42066.482638888891</v>
      </c>
      <c r="D3530">
        <v>8994.5</v>
      </c>
    </row>
    <row r="3531" spans="3:4" x14ac:dyDescent="0.25">
      <c r="C3531" s="1">
        <v>42066.486111111109</v>
      </c>
      <c r="D3531">
        <v>8995.5</v>
      </c>
    </row>
    <row r="3532" spans="3:4" x14ac:dyDescent="0.25">
      <c r="C3532" s="1">
        <v>42066.489583333336</v>
      </c>
      <c r="D3532">
        <v>8983.5</v>
      </c>
    </row>
    <row r="3533" spans="3:4" x14ac:dyDescent="0.25">
      <c r="C3533" s="1">
        <v>42066.493055555555</v>
      </c>
      <c r="D3533">
        <v>8984.5</v>
      </c>
    </row>
    <row r="3534" spans="3:4" x14ac:dyDescent="0.25">
      <c r="C3534" s="1">
        <v>42066.496527777781</v>
      </c>
      <c r="D3534">
        <v>8983.5</v>
      </c>
    </row>
    <row r="3535" spans="3:4" x14ac:dyDescent="0.25">
      <c r="C3535" s="1">
        <v>42066.5</v>
      </c>
      <c r="D3535">
        <v>8998</v>
      </c>
    </row>
    <row r="3536" spans="3:4" x14ac:dyDescent="0.25">
      <c r="C3536" s="1">
        <v>42066.503472222219</v>
      </c>
      <c r="D3536">
        <v>9001.5</v>
      </c>
    </row>
    <row r="3537" spans="3:4" x14ac:dyDescent="0.25">
      <c r="C3537" s="1">
        <v>42066.506944444445</v>
      </c>
      <c r="D3537">
        <v>9008</v>
      </c>
    </row>
    <row r="3538" spans="3:4" x14ac:dyDescent="0.25">
      <c r="C3538" s="1">
        <v>42066.510416666664</v>
      </c>
      <c r="D3538">
        <v>9010</v>
      </c>
    </row>
    <row r="3539" spans="3:4" x14ac:dyDescent="0.25">
      <c r="C3539" s="1">
        <v>42066.513888888891</v>
      </c>
      <c r="D3539">
        <v>9000</v>
      </c>
    </row>
    <row r="3540" spans="3:4" x14ac:dyDescent="0.25">
      <c r="C3540" s="1">
        <v>42066.517361111109</v>
      </c>
      <c r="D3540">
        <v>8997.5</v>
      </c>
    </row>
    <row r="3541" spans="3:4" x14ac:dyDescent="0.25">
      <c r="C3541" s="1">
        <v>42066.520833333336</v>
      </c>
      <c r="D3541">
        <v>9007.5</v>
      </c>
    </row>
    <row r="3542" spans="3:4" x14ac:dyDescent="0.25">
      <c r="C3542" s="1">
        <v>42066.524305555555</v>
      </c>
      <c r="D3542">
        <v>9010.5</v>
      </c>
    </row>
    <row r="3543" spans="3:4" x14ac:dyDescent="0.25">
      <c r="C3543" s="1">
        <v>42066.527777777781</v>
      </c>
      <c r="D3543">
        <v>9004</v>
      </c>
    </row>
    <row r="3544" spans="3:4" x14ac:dyDescent="0.25">
      <c r="C3544" s="1">
        <v>42066.53125</v>
      </c>
      <c r="D3544">
        <v>9018</v>
      </c>
    </row>
    <row r="3545" spans="3:4" x14ac:dyDescent="0.25">
      <c r="C3545" s="1">
        <v>42066.534722222219</v>
      </c>
      <c r="D3545">
        <v>9013.5</v>
      </c>
    </row>
    <row r="3546" spans="3:4" x14ac:dyDescent="0.25">
      <c r="C3546" s="1">
        <v>42066.538194444445</v>
      </c>
      <c r="D3546">
        <v>9019.5</v>
      </c>
    </row>
    <row r="3547" spans="3:4" x14ac:dyDescent="0.25">
      <c r="C3547" s="1">
        <v>42066.541666666664</v>
      </c>
      <c r="D3547">
        <v>9008</v>
      </c>
    </row>
    <row r="3548" spans="3:4" x14ac:dyDescent="0.25">
      <c r="C3548" s="1">
        <v>42066.545138888891</v>
      </c>
      <c r="D3548">
        <v>9010.5</v>
      </c>
    </row>
    <row r="3549" spans="3:4" x14ac:dyDescent="0.25">
      <c r="C3549" s="1">
        <v>42066.548611111109</v>
      </c>
      <c r="D3549">
        <v>9014</v>
      </c>
    </row>
    <row r="3550" spans="3:4" x14ac:dyDescent="0.25">
      <c r="C3550" s="1">
        <v>42066.552083333336</v>
      </c>
      <c r="D3550">
        <v>9014</v>
      </c>
    </row>
    <row r="3551" spans="3:4" x14ac:dyDescent="0.25">
      <c r="C3551" s="1">
        <v>42066.555555555555</v>
      </c>
      <c r="D3551">
        <v>9012.5</v>
      </c>
    </row>
    <row r="3552" spans="3:4" x14ac:dyDescent="0.25">
      <c r="C3552" s="1">
        <v>42066.559027777781</v>
      </c>
      <c r="D3552">
        <v>9013.5</v>
      </c>
    </row>
    <row r="3553" spans="3:4" x14ac:dyDescent="0.25">
      <c r="C3553" s="1">
        <v>42066.5625</v>
      </c>
      <c r="D3553">
        <v>9013</v>
      </c>
    </row>
    <row r="3554" spans="3:4" x14ac:dyDescent="0.25">
      <c r="C3554" s="1">
        <v>42066.565972222219</v>
      </c>
      <c r="D3554">
        <v>9010</v>
      </c>
    </row>
    <row r="3555" spans="3:4" x14ac:dyDescent="0.25">
      <c r="C3555" s="1">
        <v>42066.569444444445</v>
      </c>
      <c r="D3555">
        <v>9009</v>
      </c>
    </row>
    <row r="3556" spans="3:4" x14ac:dyDescent="0.25">
      <c r="C3556" s="1">
        <v>42066.572916666664</v>
      </c>
      <c r="D3556">
        <v>9002</v>
      </c>
    </row>
    <row r="3557" spans="3:4" x14ac:dyDescent="0.25">
      <c r="C3557" s="1">
        <v>42066.576388888891</v>
      </c>
      <c r="D3557">
        <v>8994</v>
      </c>
    </row>
    <row r="3558" spans="3:4" x14ac:dyDescent="0.25">
      <c r="C3558" s="1">
        <v>42066.579861111109</v>
      </c>
      <c r="D3558">
        <v>8992.5</v>
      </c>
    </row>
    <row r="3559" spans="3:4" x14ac:dyDescent="0.25">
      <c r="C3559" s="1">
        <v>42066.583333333336</v>
      </c>
      <c r="D3559">
        <v>8995.5</v>
      </c>
    </row>
    <row r="3560" spans="3:4" x14ac:dyDescent="0.25">
      <c r="C3560" s="1">
        <v>42066.586805555555</v>
      </c>
      <c r="D3560">
        <v>8997.5</v>
      </c>
    </row>
    <row r="3561" spans="3:4" x14ac:dyDescent="0.25">
      <c r="C3561" s="1">
        <v>42066.590277777781</v>
      </c>
      <c r="D3561">
        <v>9002.5</v>
      </c>
    </row>
    <row r="3562" spans="3:4" x14ac:dyDescent="0.25">
      <c r="C3562" s="1">
        <v>42066.59375</v>
      </c>
      <c r="D3562">
        <v>8998</v>
      </c>
    </row>
    <row r="3563" spans="3:4" x14ac:dyDescent="0.25">
      <c r="C3563" s="1">
        <v>42066.597222222219</v>
      </c>
      <c r="D3563">
        <v>9000</v>
      </c>
    </row>
    <row r="3564" spans="3:4" x14ac:dyDescent="0.25">
      <c r="C3564" s="1">
        <v>42066.600694444445</v>
      </c>
      <c r="D3564">
        <v>9009.5</v>
      </c>
    </row>
    <row r="3565" spans="3:4" x14ac:dyDescent="0.25">
      <c r="C3565" s="1">
        <v>42066.604166666664</v>
      </c>
      <c r="D3565">
        <v>9013.5</v>
      </c>
    </row>
    <row r="3566" spans="3:4" x14ac:dyDescent="0.25">
      <c r="C3566" s="1">
        <v>42066.607638888891</v>
      </c>
      <c r="D3566">
        <v>9011.5</v>
      </c>
    </row>
    <row r="3567" spans="3:4" x14ac:dyDescent="0.25">
      <c r="C3567" s="1">
        <v>42066.611111111109</v>
      </c>
      <c r="D3567">
        <v>9018.5</v>
      </c>
    </row>
    <row r="3568" spans="3:4" x14ac:dyDescent="0.25">
      <c r="C3568" s="1">
        <v>42066.614583333336</v>
      </c>
      <c r="D3568">
        <v>9021</v>
      </c>
    </row>
    <row r="3569" spans="3:4" x14ac:dyDescent="0.25">
      <c r="C3569" s="1">
        <v>42066.618055555555</v>
      </c>
      <c r="D3569">
        <v>9014</v>
      </c>
    </row>
    <row r="3570" spans="3:4" x14ac:dyDescent="0.25">
      <c r="C3570" s="1">
        <v>42066.621527777781</v>
      </c>
      <c r="D3570">
        <v>9012.5</v>
      </c>
    </row>
    <row r="3571" spans="3:4" x14ac:dyDescent="0.25">
      <c r="C3571" s="1">
        <v>42066.625</v>
      </c>
      <c r="D3571">
        <v>9016.5</v>
      </c>
    </row>
    <row r="3572" spans="3:4" x14ac:dyDescent="0.25">
      <c r="C3572" s="1">
        <v>42066.628472222219</v>
      </c>
      <c r="D3572">
        <v>9016</v>
      </c>
    </row>
    <row r="3573" spans="3:4" x14ac:dyDescent="0.25">
      <c r="C3573" s="1">
        <v>42066.631944444445</v>
      </c>
      <c r="D3573">
        <v>9016.5</v>
      </c>
    </row>
    <row r="3574" spans="3:4" x14ac:dyDescent="0.25">
      <c r="C3574" s="1">
        <v>42066.635416666664</v>
      </c>
      <c r="D3574">
        <v>9032</v>
      </c>
    </row>
    <row r="3575" spans="3:4" x14ac:dyDescent="0.25">
      <c r="C3575" s="1">
        <v>42066.638888888891</v>
      </c>
      <c r="D3575">
        <v>9036.5</v>
      </c>
    </row>
    <row r="3576" spans="3:4" x14ac:dyDescent="0.25">
      <c r="C3576" s="1">
        <v>42066.642361111109</v>
      </c>
      <c r="D3576">
        <v>9035.5</v>
      </c>
    </row>
    <row r="3577" spans="3:4" x14ac:dyDescent="0.25">
      <c r="C3577" s="1">
        <v>42066.645833333336</v>
      </c>
      <c r="D3577">
        <v>9037.5</v>
      </c>
    </row>
    <row r="3578" spans="3:4" x14ac:dyDescent="0.25">
      <c r="C3578" s="1">
        <v>42066.649305555555</v>
      </c>
      <c r="D3578">
        <v>9029.5</v>
      </c>
    </row>
    <row r="3579" spans="3:4" x14ac:dyDescent="0.25">
      <c r="C3579" s="1">
        <v>42066.652777777781</v>
      </c>
      <c r="D3579">
        <v>9033</v>
      </c>
    </row>
    <row r="3580" spans="3:4" x14ac:dyDescent="0.25">
      <c r="C3580" s="1">
        <v>42066.65625</v>
      </c>
      <c r="D3580">
        <v>9032</v>
      </c>
    </row>
    <row r="3581" spans="3:4" x14ac:dyDescent="0.25">
      <c r="C3581" s="1">
        <v>42066.659722222219</v>
      </c>
      <c r="D3581">
        <v>9035.5</v>
      </c>
    </row>
    <row r="3582" spans="3:4" x14ac:dyDescent="0.25">
      <c r="C3582" s="1">
        <v>42066.663194444445</v>
      </c>
      <c r="D3582">
        <v>9035</v>
      </c>
    </row>
    <row r="3583" spans="3:4" x14ac:dyDescent="0.25">
      <c r="C3583" s="1">
        <v>42066.666666666664</v>
      </c>
      <c r="D3583">
        <v>9037.5</v>
      </c>
    </row>
    <row r="3584" spans="3:4" x14ac:dyDescent="0.25">
      <c r="C3584" s="1">
        <v>42066.670138888891</v>
      </c>
      <c r="D3584">
        <v>9040.5</v>
      </c>
    </row>
    <row r="3585" spans="3:4" x14ac:dyDescent="0.25">
      <c r="C3585" s="1">
        <v>42066.673611111109</v>
      </c>
      <c r="D3585">
        <v>9040</v>
      </c>
    </row>
    <row r="3586" spans="3:4" x14ac:dyDescent="0.25">
      <c r="C3586" s="1">
        <v>42066.677083333336</v>
      </c>
      <c r="D3586">
        <v>9019</v>
      </c>
    </row>
    <row r="3587" spans="3:4" x14ac:dyDescent="0.25">
      <c r="C3587" s="1">
        <v>42066.680555555555</v>
      </c>
      <c r="D3587">
        <v>9024</v>
      </c>
    </row>
    <row r="3588" spans="3:4" x14ac:dyDescent="0.25">
      <c r="C3588" s="1">
        <v>42066.684027777781</v>
      </c>
      <c r="D3588">
        <v>9025.5</v>
      </c>
    </row>
    <row r="3589" spans="3:4" x14ac:dyDescent="0.25">
      <c r="C3589" s="1">
        <v>42066.6875</v>
      </c>
      <c r="D3589">
        <v>9035</v>
      </c>
    </row>
    <row r="3590" spans="3:4" x14ac:dyDescent="0.25">
      <c r="C3590" s="1">
        <v>42066.690972222219</v>
      </c>
      <c r="D3590">
        <v>9042.5</v>
      </c>
    </row>
    <row r="3591" spans="3:4" x14ac:dyDescent="0.25">
      <c r="C3591" s="1">
        <v>42066.694444444445</v>
      </c>
      <c r="D3591">
        <v>9041.5</v>
      </c>
    </row>
    <row r="3592" spans="3:4" x14ac:dyDescent="0.25">
      <c r="C3592" s="1">
        <v>42066.697916666664</v>
      </c>
      <c r="D3592">
        <v>9037</v>
      </c>
    </row>
    <row r="3593" spans="3:4" x14ac:dyDescent="0.25">
      <c r="C3593" s="1">
        <v>42066.701388888891</v>
      </c>
      <c r="D3593">
        <v>9039</v>
      </c>
    </row>
    <row r="3594" spans="3:4" x14ac:dyDescent="0.25">
      <c r="C3594" s="1">
        <v>42066.704861111109</v>
      </c>
      <c r="D3594">
        <v>9048</v>
      </c>
    </row>
    <row r="3595" spans="3:4" x14ac:dyDescent="0.25">
      <c r="C3595" s="1">
        <v>42066.708333333336</v>
      </c>
      <c r="D3595">
        <v>9045</v>
      </c>
    </row>
    <row r="3596" spans="3:4" x14ac:dyDescent="0.25">
      <c r="C3596" s="1">
        <v>42066.711805555555</v>
      </c>
      <c r="D3596">
        <v>9047.5</v>
      </c>
    </row>
    <row r="3597" spans="3:4" x14ac:dyDescent="0.25">
      <c r="C3597" s="1">
        <v>42066.715277777781</v>
      </c>
      <c r="D3597">
        <v>9051</v>
      </c>
    </row>
    <row r="3598" spans="3:4" x14ac:dyDescent="0.25">
      <c r="C3598" s="1">
        <v>42066.71875</v>
      </c>
      <c r="D3598">
        <v>9056</v>
      </c>
    </row>
    <row r="3599" spans="3:4" x14ac:dyDescent="0.25">
      <c r="C3599" s="1">
        <v>42066.722222222219</v>
      </c>
      <c r="D3599">
        <v>9053</v>
      </c>
    </row>
    <row r="3600" spans="3:4" x14ac:dyDescent="0.25">
      <c r="C3600" s="1">
        <v>42066.725694444445</v>
      </c>
      <c r="D3600">
        <v>9057</v>
      </c>
    </row>
    <row r="3601" spans="3:4" x14ac:dyDescent="0.25">
      <c r="C3601" s="1">
        <v>42066.729166666664</v>
      </c>
      <c r="D3601">
        <v>9067</v>
      </c>
    </row>
    <row r="3602" spans="3:4" x14ac:dyDescent="0.25">
      <c r="C3602" s="1">
        <v>42066.732638888891</v>
      </c>
      <c r="D3602">
        <v>9062</v>
      </c>
    </row>
    <row r="3603" spans="3:4" x14ac:dyDescent="0.25">
      <c r="C3603" s="1">
        <v>42066.736111111109</v>
      </c>
      <c r="D3603">
        <v>9047.5</v>
      </c>
    </row>
    <row r="3604" spans="3:4" x14ac:dyDescent="0.25">
      <c r="C3604" s="1">
        <v>42066.739583333336</v>
      </c>
      <c r="D3604">
        <v>9054</v>
      </c>
    </row>
    <row r="3605" spans="3:4" x14ac:dyDescent="0.25">
      <c r="C3605" s="1">
        <v>42066.743055555555</v>
      </c>
      <c r="D3605">
        <v>9058</v>
      </c>
    </row>
    <row r="3606" spans="3:4" x14ac:dyDescent="0.25">
      <c r="C3606" s="1">
        <v>42066.746527777781</v>
      </c>
      <c r="D3606">
        <v>9060.5</v>
      </c>
    </row>
    <row r="3607" spans="3:4" x14ac:dyDescent="0.25">
      <c r="C3607" s="1">
        <v>42066.75</v>
      </c>
      <c r="D3607">
        <v>9059.5</v>
      </c>
    </row>
    <row r="3608" spans="3:4" x14ac:dyDescent="0.25">
      <c r="C3608" s="1">
        <v>42066.753472222219</v>
      </c>
      <c r="D3608">
        <v>9054.5</v>
      </c>
    </row>
    <row r="3609" spans="3:4" x14ac:dyDescent="0.25">
      <c r="C3609" s="1">
        <v>42066.756944444445</v>
      </c>
      <c r="D3609">
        <v>9052</v>
      </c>
    </row>
    <row r="3610" spans="3:4" x14ac:dyDescent="0.25">
      <c r="C3610" s="1">
        <v>42066.802083333336</v>
      </c>
      <c r="D3610">
        <v>9043.5</v>
      </c>
    </row>
    <row r="3611" spans="3:4" x14ac:dyDescent="0.25">
      <c r="C3611" s="1">
        <v>42066.805555555555</v>
      </c>
      <c r="D3611">
        <v>9045</v>
      </c>
    </row>
    <row r="3612" spans="3:4" x14ac:dyDescent="0.25">
      <c r="C3612" s="1">
        <v>42066.809027777781</v>
      </c>
      <c r="D3612">
        <v>9042</v>
      </c>
    </row>
    <row r="3613" spans="3:4" x14ac:dyDescent="0.25">
      <c r="C3613" s="1">
        <v>42066.8125</v>
      </c>
      <c r="D3613">
        <v>9030.5</v>
      </c>
    </row>
    <row r="3614" spans="3:4" x14ac:dyDescent="0.25">
      <c r="C3614" s="1">
        <v>42066.815972222219</v>
      </c>
      <c r="D3614">
        <v>9033</v>
      </c>
    </row>
    <row r="3615" spans="3:4" x14ac:dyDescent="0.25">
      <c r="C3615" s="1">
        <v>42066.819444444445</v>
      </c>
      <c r="D3615">
        <v>9040</v>
      </c>
    </row>
    <row r="3616" spans="3:4" x14ac:dyDescent="0.25">
      <c r="C3616" s="1">
        <v>42066.822916666664</v>
      </c>
      <c r="D3616">
        <v>9040</v>
      </c>
    </row>
    <row r="3617" spans="3:4" x14ac:dyDescent="0.25">
      <c r="C3617" s="1">
        <v>42066.833333333336</v>
      </c>
      <c r="D3617">
        <v>9040</v>
      </c>
    </row>
    <row r="3618" spans="3:4" x14ac:dyDescent="0.25">
      <c r="C3618" s="1">
        <v>42066.836805555555</v>
      </c>
      <c r="D3618">
        <v>9040</v>
      </c>
    </row>
    <row r="3619" spans="3:4" x14ac:dyDescent="0.25">
      <c r="C3619" s="1">
        <v>42066.840277777781</v>
      </c>
      <c r="D3619">
        <v>9040</v>
      </c>
    </row>
    <row r="3620" spans="3:4" x14ac:dyDescent="0.25">
      <c r="C3620" s="1">
        <v>42066.84375</v>
      </c>
      <c r="D3620">
        <v>9039.5</v>
      </c>
    </row>
    <row r="3621" spans="3:4" x14ac:dyDescent="0.25">
      <c r="C3621" s="1">
        <v>42066.847222222219</v>
      </c>
      <c r="D3621">
        <v>9040</v>
      </c>
    </row>
    <row r="3622" spans="3:4" x14ac:dyDescent="0.25">
      <c r="C3622" s="1">
        <v>42066.850694444445</v>
      </c>
      <c r="D3622">
        <v>9040.5</v>
      </c>
    </row>
    <row r="3623" spans="3:4" x14ac:dyDescent="0.25">
      <c r="C3623" s="1">
        <v>42066.854166666664</v>
      </c>
      <c r="D3623">
        <v>9040.5</v>
      </c>
    </row>
    <row r="3624" spans="3:4" x14ac:dyDescent="0.25">
      <c r="C3624" s="1">
        <v>42066.857638888891</v>
      </c>
      <c r="D3624">
        <v>9040</v>
      </c>
    </row>
    <row r="3625" spans="3:4" x14ac:dyDescent="0.25">
      <c r="C3625" s="1">
        <v>42066.861111111109</v>
      </c>
      <c r="D3625">
        <v>9043.5</v>
      </c>
    </row>
    <row r="3626" spans="3:4" x14ac:dyDescent="0.25">
      <c r="C3626" s="1">
        <v>42066.864583333336</v>
      </c>
      <c r="D3626">
        <v>9042</v>
      </c>
    </row>
    <row r="3627" spans="3:4" x14ac:dyDescent="0.25">
      <c r="C3627" s="1">
        <v>42066.868055555555</v>
      </c>
      <c r="D3627">
        <v>9032</v>
      </c>
    </row>
    <row r="3628" spans="3:4" x14ac:dyDescent="0.25">
      <c r="C3628" s="1">
        <v>42066.871527777781</v>
      </c>
      <c r="D3628">
        <v>9031</v>
      </c>
    </row>
    <row r="3629" spans="3:4" x14ac:dyDescent="0.25">
      <c r="C3629" s="1">
        <v>42066.875</v>
      </c>
      <c r="D3629">
        <v>9035</v>
      </c>
    </row>
    <row r="3630" spans="3:4" x14ac:dyDescent="0.25">
      <c r="C3630" s="1">
        <v>42066.878472222219</v>
      </c>
      <c r="D3630">
        <v>9033</v>
      </c>
    </row>
    <row r="3631" spans="3:4" x14ac:dyDescent="0.25">
      <c r="C3631" s="1">
        <v>42066.881944444445</v>
      </c>
      <c r="D3631">
        <v>9033</v>
      </c>
    </row>
    <row r="3632" spans="3:4" x14ac:dyDescent="0.25">
      <c r="C3632" s="1">
        <v>42066.885416666664</v>
      </c>
      <c r="D3632">
        <v>9035</v>
      </c>
    </row>
    <row r="3633" spans="3:4" x14ac:dyDescent="0.25">
      <c r="C3633" s="1">
        <v>42066.888888888891</v>
      </c>
      <c r="D3633">
        <v>9035</v>
      </c>
    </row>
    <row r="3634" spans="3:4" x14ac:dyDescent="0.25">
      <c r="C3634" s="1">
        <v>42066.892361111109</v>
      </c>
      <c r="D3634">
        <v>9032</v>
      </c>
    </row>
    <row r="3635" spans="3:4" x14ac:dyDescent="0.25">
      <c r="C3635" s="1">
        <v>42066.895833333336</v>
      </c>
      <c r="D3635">
        <v>9030.5</v>
      </c>
    </row>
    <row r="3636" spans="3:4" x14ac:dyDescent="0.25">
      <c r="C3636" s="1">
        <v>42066.899305555555</v>
      </c>
      <c r="D3636">
        <v>9030.5</v>
      </c>
    </row>
    <row r="3637" spans="3:4" x14ac:dyDescent="0.25">
      <c r="C3637" s="1">
        <v>42066.90625</v>
      </c>
      <c r="D3637">
        <v>9034</v>
      </c>
    </row>
    <row r="3638" spans="3:4" x14ac:dyDescent="0.25">
      <c r="C3638" s="1">
        <v>42066.909722222219</v>
      </c>
      <c r="D3638">
        <v>9036</v>
      </c>
    </row>
    <row r="3639" spans="3:4" x14ac:dyDescent="0.25">
      <c r="C3639" s="1">
        <v>42066.913194444445</v>
      </c>
      <c r="D3639">
        <v>9036.5</v>
      </c>
    </row>
    <row r="3640" spans="3:4" x14ac:dyDescent="0.25">
      <c r="C3640" s="1">
        <v>42066.916666666664</v>
      </c>
      <c r="D3640">
        <v>9039.5</v>
      </c>
    </row>
    <row r="3641" spans="3:4" x14ac:dyDescent="0.25">
      <c r="C3641" s="1">
        <v>42066.920138888891</v>
      </c>
      <c r="D3641">
        <v>9039</v>
      </c>
    </row>
    <row r="3642" spans="3:4" x14ac:dyDescent="0.25">
      <c r="C3642" s="1">
        <v>42066.927083333336</v>
      </c>
      <c r="D3642">
        <v>9038</v>
      </c>
    </row>
    <row r="3643" spans="3:4" x14ac:dyDescent="0.25">
      <c r="C3643" s="1">
        <v>42066.930555555555</v>
      </c>
      <c r="D3643">
        <v>9039</v>
      </c>
    </row>
    <row r="3644" spans="3:4" x14ac:dyDescent="0.25">
      <c r="C3644" s="1">
        <v>42066.934027777781</v>
      </c>
      <c r="D3644">
        <v>9040</v>
      </c>
    </row>
    <row r="3645" spans="3:4" x14ac:dyDescent="0.25">
      <c r="C3645" s="1">
        <v>42066.9375</v>
      </c>
      <c r="D3645">
        <v>9041.5</v>
      </c>
    </row>
    <row r="3646" spans="3:4" x14ac:dyDescent="0.25">
      <c r="C3646" s="1">
        <v>42066.940972222219</v>
      </c>
      <c r="D3646">
        <v>9038</v>
      </c>
    </row>
    <row r="3647" spans="3:4" x14ac:dyDescent="0.25">
      <c r="C3647" s="1">
        <v>42066.944444444445</v>
      </c>
      <c r="D3647">
        <v>9031.5</v>
      </c>
    </row>
    <row r="3648" spans="3:4" x14ac:dyDescent="0.25">
      <c r="C3648" s="1">
        <v>42066.947916666664</v>
      </c>
      <c r="D3648">
        <v>9022</v>
      </c>
    </row>
    <row r="3649" spans="3:4" x14ac:dyDescent="0.25">
      <c r="C3649" s="1">
        <v>42066.951388888891</v>
      </c>
      <c r="D3649">
        <v>9019.5</v>
      </c>
    </row>
    <row r="3650" spans="3:4" x14ac:dyDescent="0.25">
      <c r="C3650" s="1">
        <v>42066.954861111109</v>
      </c>
      <c r="D3650">
        <v>9017.5</v>
      </c>
    </row>
    <row r="3651" spans="3:4" x14ac:dyDescent="0.25">
      <c r="C3651" s="1">
        <v>42066.958333333336</v>
      </c>
      <c r="D3651">
        <v>9020</v>
      </c>
    </row>
    <row r="3652" spans="3:4" x14ac:dyDescent="0.25">
      <c r="C3652" s="1">
        <v>42066.961805555555</v>
      </c>
      <c r="D3652">
        <v>9024.5</v>
      </c>
    </row>
    <row r="3653" spans="3:4" x14ac:dyDescent="0.25">
      <c r="C3653" s="1">
        <v>42066.965277777781</v>
      </c>
      <c r="D3653">
        <v>9026.5</v>
      </c>
    </row>
    <row r="3654" spans="3:4" x14ac:dyDescent="0.25">
      <c r="C3654" s="1">
        <v>42066.96875</v>
      </c>
      <c r="D3654">
        <v>9028.5</v>
      </c>
    </row>
    <row r="3655" spans="3:4" x14ac:dyDescent="0.25">
      <c r="C3655" s="1">
        <v>42066.972222222219</v>
      </c>
      <c r="D3655">
        <v>9032</v>
      </c>
    </row>
    <row r="3656" spans="3:4" x14ac:dyDescent="0.25">
      <c r="C3656" s="1">
        <v>42066.975694444445</v>
      </c>
      <c r="D3656">
        <v>9030.5</v>
      </c>
    </row>
    <row r="3657" spans="3:4" x14ac:dyDescent="0.25">
      <c r="C3657" s="1">
        <v>42066.979166666664</v>
      </c>
      <c r="D3657">
        <v>9029</v>
      </c>
    </row>
    <row r="3658" spans="3:4" x14ac:dyDescent="0.25">
      <c r="C3658" s="1">
        <v>42066.982638888891</v>
      </c>
      <c r="D3658">
        <v>9029</v>
      </c>
    </row>
    <row r="3659" spans="3:4" x14ac:dyDescent="0.25">
      <c r="C3659" s="1">
        <v>42066.986111111109</v>
      </c>
      <c r="D3659">
        <v>9027</v>
      </c>
    </row>
    <row r="3660" spans="3:4" x14ac:dyDescent="0.25">
      <c r="C3660" s="1">
        <v>42066.989583333336</v>
      </c>
      <c r="D3660">
        <v>9030.5</v>
      </c>
    </row>
    <row r="3661" spans="3:4" x14ac:dyDescent="0.25">
      <c r="C3661" s="1">
        <v>42066.993055555555</v>
      </c>
      <c r="D3661">
        <v>9028</v>
      </c>
    </row>
    <row r="3662" spans="3:4" x14ac:dyDescent="0.25">
      <c r="C3662" s="1">
        <v>42066.996527777781</v>
      </c>
      <c r="D3662">
        <v>9027</v>
      </c>
    </row>
    <row r="3663" spans="3:4" x14ac:dyDescent="0.25">
      <c r="C3663" s="2">
        <v>42067</v>
      </c>
      <c r="D3663">
        <v>9025.5</v>
      </c>
    </row>
    <row r="3664" spans="3:4" x14ac:dyDescent="0.25">
      <c r="C3664" s="1">
        <v>42067.003472222219</v>
      </c>
      <c r="D3664">
        <v>9025.5</v>
      </c>
    </row>
    <row r="3665" spans="3:4" x14ac:dyDescent="0.25">
      <c r="C3665" s="1">
        <v>42067.006944444445</v>
      </c>
      <c r="D3665">
        <v>9024</v>
      </c>
    </row>
    <row r="3666" spans="3:4" x14ac:dyDescent="0.25">
      <c r="C3666" s="1">
        <v>42067.010416666664</v>
      </c>
      <c r="D3666">
        <v>9032.5</v>
      </c>
    </row>
    <row r="3667" spans="3:4" x14ac:dyDescent="0.25">
      <c r="C3667" s="1">
        <v>42067.013888888891</v>
      </c>
      <c r="D3667">
        <v>9026</v>
      </c>
    </row>
    <row r="3668" spans="3:4" x14ac:dyDescent="0.25">
      <c r="C3668" s="1">
        <v>42067.017361111109</v>
      </c>
      <c r="D3668">
        <v>9026</v>
      </c>
    </row>
    <row r="3669" spans="3:4" x14ac:dyDescent="0.25">
      <c r="C3669" s="1">
        <v>42067.020833333336</v>
      </c>
      <c r="D3669">
        <v>9029.5</v>
      </c>
    </row>
    <row r="3670" spans="3:4" x14ac:dyDescent="0.25">
      <c r="C3670" s="1">
        <v>42067.024305555555</v>
      </c>
      <c r="D3670">
        <v>9020</v>
      </c>
    </row>
    <row r="3671" spans="3:4" x14ac:dyDescent="0.25">
      <c r="C3671" s="1">
        <v>42067.027777777781</v>
      </c>
      <c r="D3671">
        <v>9018</v>
      </c>
    </row>
    <row r="3672" spans="3:4" x14ac:dyDescent="0.25">
      <c r="C3672" s="1">
        <v>42067.03125</v>
      </c>
      <c r="D3672">
        <v>9018</v>
      </c>
    </row>
    <row r="3673" spans="3:4" x14ac:dyDescent="0.25">
      <c r="C3673" s="1">
        <v>42067.034722222219</v>
      </c>
      <c r="D3673">
        <v>9024.5</v>
      </c>
    </row>
    <row r="3674" spans="3:4" x14ac:dyDescent="0.25">
      <c r="C3674" s="1">
        <v>42067.038194444445</v>
      </c>
      <c r="D3674">
        <v>9025.5</v>
      </c>
    </row>
    <row r="3675" spans="3:4" x14ac:dyDescent="0.25">
      <c r="C3675" s="1">
        <v>42067.041666666664</v>
      </c>
      <c r="D3675">
        <v>9021.5</v>
      </c>
    </row>
    <row r="3676" spans="3:4" x14ac:dyDescent="0.25">
      <c r="C3676" s="1">
        <v>42067.045138888891</v>
      </c>
      <c r="D3676">
        <v>9029</v>
      </c>
    </row>
    <row r="3677" spans="3:4" x14ac:dyDescent="0.25">
      <c r="C3677" s="1">
        <v>42067.048611111109</v>
      </c>
      <c r="D3677">
        <v>9028</v>
      </c>
    </row>
    <row r="3678" spans="3:4" x14ac:dyDescent="0.25">
      <c r="C3678" s="1">
        <v>42067.055555555555</v>
      </c>
      <c r="D3678">
        <v>9026.5</v>
      </c>
    </row>
    <row r="3679" spans="3:4" x14ac:dyDescent="0.25">
      <c r="C3679" s="1">
        <v>42067.059027777781</v>
      </c>
      <c r="D3679">
        <v>9022</v>
      </c>
    </row>
    <row r="3680" spans="3:4" x14ac:dyDescent="0.25">
      <c r="C3680" s="1">
        <v>42067.0625</v>
      </c>
      <c r="D3680">
        <v>9024</v>
      </c>
    </row>
    <row r="3681" spans="3:4" x14ac:dyDescent="0.25">
      <c r="C3681" s="1">
        <v>42067.065972222219</v>
      </c>
      <c r="D3681">
        <v>9022</v>
      </c>
    </row>
    <row r="3682" spans="3:4" x14ac:dyDescent="0.25">
      <c r="C3682" s="1">
        <v>42067.069444444445</v>
      </c>
      <c r="D3682">
        <v>9025</v>
      </c>
    </row>
    <row r="3683" spans="3:4" x14ac:dyDescent="0.25">
      <c r="C3683" s="1">
        <v>42067.072916666664</v>
      </c>
      <c r="D3683">
        <v>9028</v>
      </c>
    </row>
    <row r="3684" spans="3:4" x14ac:dyDescent="0.25">
      <c r="C3684" s="1">
        <v>42067.079861111109</v>
      </c>
      <c r="D3684">
        <v>9030.5</v>
      </c>
    </row>
    <row r="3685" spans="3:4" x14ac:dyDescent="0.25">
      <c r="C3685" s="1">
        <v>42067.375</v>
      </c>
      <c r="D3685">
        <v>9033.5</v>
      </c>
    </row>
    <row r="3686" spans="3:4" x14ac:dyDescent="0.25">
      <c r="C3686" s="1">
        <v>42067.378472222219</v>
      </c>
      <c r="D3686">
        <v>9033</v>
      </c>
    </row>
    <row r="3687" spans="3:4" x14ac:dyDescent="0.25">
      <c r="C3687" s="1">
        <v>42067.385416666664</v>
      </c>
      <c r="D3687">
        <v>9034.5</v>
      </c>
    </row>
    <row r="3688" spans="3:4" x14ac:dyDescent="0.25">
      <c r="C3688" s="1">
        <v>42067.392361111109</v>
      </c>
      <c r="D3688">
        <v>9030.5</v>
      </c>
    </row>
    <row r="3689" spans="3:4" x14ac:dyDescent="0.25">
      <c r="C3689" s="1">
        <v>42067.395833333336</v>
      </c>
      <c r="D3689">
        <v>9032.5</v>
      </c>
    </row>
    <row r="3690" spans="3:4" x14ac:dyDescent="0.25">
      <c r="C3690" s="1">
        <v>42067.40625</v>
      </c>
      <c r="D3690">
        <v>9029</v>
      </c>
    </row>
    <row r="3691" spans="3:4" x14ac:dyDescent="0.25">
      <c r="C3691" s="1">
        <v>42067.409722222219</v>
      </c>
      <c r="D3691">
        <v>9029.5</v>
      </c>
    </row>
    <row r="3692" spans="3:4" x14ac:dyDescent="0.25">
      <c r="C3692" s="1">
        <v>42067.413194444445</v>
      </c>
      <c r="D3692">
        <v>9027</v>
      </c>
    </row>
    <row r="3693" spans="3:4" x14ac:dyDescent="0.25">
      <c r="C3693" s="1">
        <v>42067.416666666664</v>
      </c>
      <c r="D3693">
        <v>9027</v>
      </c>
    </row>
    <row r="3694" spans="3:4" x14ac:dyDescent="0.25">
      <c r="C3694" s="1">
        <v>42067.420138888891</v>
      </c>
      <c r="D3694">
        <v>9030</v>
      </c>
    </row>
    <row r="3695" spans="3:4" x14ac:dyDescent="0.25">
      <c r="C3695" s="1">
        <v>42067.423611111109</v>
      </c>
      <c r="D3695">
        <v>9027.5</v>
      </c>
    </row>
    <row r="3696" spans="3:4" x14ac:dyDescent="0.25">
      <c r="C3696" s="1">
        <v>42067.427083333336</v>
      </c>
      <c r="D3696">
        <v>9027</v>
      </c>
    </row>
    <row r="3697" spans="3:4" x14ac:dyDescent="0.25">
      <c r="C3697" s="1">
        <v>42067.430555555555</v>
      </c>
      <c r="D3697">
        <v>9026.5</v>
      </c>
    </row>
    <row r="3698" spans="3:4" x14ac:dyDescent="0.25">
      <c r="C3698" s="1">
        <v>42067.434027777781</v>
      </c>
      <c r="D3698">
        <v>9034.5</v>
      </c>
    </row>
    <row r="3699" spans="3:4" x14ac:dyDescent="0.25">
      <c r="C3699" s="1">
        <v>42067.4375</v>
      </c>
      <c r="D3699">
        <v>9032</v>
      </c>
    </row>
    <row r="3700" spans="3:4" x14ac:dyDescent="0.25">
      <c r="C3700" s="1">
        <v>42067.447916666664</v>
      </c>
      <c r="D3700">
        <v>9034</v>
      </c>
    </row>
    <row r="3701" spans="3:4" x14ac:dyDescent="0.25">
      <c r="C3701" s="1">
        <v>42067.451388888891</v>
      </c>
      <c r="D3701">
        <v>9033</v>
      </c>
    </row>
    <row r="3702" spans="3:4" x14ac:dyDescent="0.25">
      <c r="C3702" s="1">
        <v>42067.454861111109</v>
      </c>
      <c r="D3702">
        <v>9032</v>
      </c>
    </row>
    <row r="3703" spans="3:4" x14ac:dyDescent="0.25">
      <c r="C3703" s="1">
        <v>42067.458333333336</v>
      </c>
      <c r="D3703">
        <v>9030</v>
      </c>
    </row>
    <row r="3704" spans="3:4" x14ac:dyDescent="0.25">
      <c r="C3704" s="1">
        <v>42067.461805555555</v>
      </c>
      <c r="D3704">
        <v>9053</v>
      </c>
    </row>
    <row r="3705" spans="3:4" x14ac:dyDescent="0.25">
      <c r="C3705" s="1">
        <v>42067.465277777781</v>
      </c>
      <c r="D3705">
        <v>9175</v>
      </c>
    </row>
    <row r="3706" spans="3:4" x14ac:dyDescent="0.25">
      <c r="C3706" s="1">
        <v>42067.46875</v>
      </c>
      <c r="D3706">
        <v>9173</v>
      </c>
    </row>
    <row r="3707" spans="3:4" x14ac:dyDescent="0.25">
      <c r="C3707" s="1">
        <v>42067.472222222219</v>
      </c>
      <c r="D3707">
        <v>9160</v>
      </c>
    </row>
    <row r="3708" spans="3:4" x14ac:dyDescent="0.25">
      <c r="C3708" s="1">
        <v>42067.475694444445</v>
      </c>
      <c r="D3708">
        <v>9165</v>
      </c>
    </row>
    <row r="3709" spans="3:4" x14ac:dyDescent="0.25">
      <c r="C3709" s="1">
        <v>42067.479166666664</v>
      </c>
      <c r="D3709">
        <v>9169</v>
      </c>
    </row>
    <row r="3710" spans="3:4" x14ac:dyDescent="0.25">
      <c r="C3710" s="1">
        <v>42067.482638888891</v>
      </c>
      <c r="D3710">
        <v>9181</v>
      </c>
    </row>
    <row r="3711" spans="3:4" x14ac:dyDescent="0.25">
      <c r="C3711" s="1">
        <v>42067.486111111109</v>
      </c>
      <c r="D3711">
        <v>9159.5</v>
      </c>
    </row>
    <row r="3712" spans="3:4" x14ac:dyDescent="0.25">
      <c r="C3712" s="1">
        <v>42067.489583333336</v>
      </c>
      <c r="D3712">
        <v>9128.5</v>
      </c>
    </row>
    <row r="3713" spans="3:4" x14ac:dyDescent="0.25">
      <c r="C3713" s="1">
        <v>42067.493055555555</v>
      </c>
      <c r="D3713">
        <v>9127.5</v>
      </c>
    </row>
    <row r="3714" spans="3:4" x14ac:dyDescent="0.25">
      <c r="C3714" s="1">
        <v>42067.496527777781</v>
      </c>
      <c r="D3714">
        <v>9115</v>
      </c>
    </row>
    <row r="3715" spans="3:4" x14ac:dyDescent="0.25">
      <c r="C3715" s="1">
        <v>42067.5</v>
      </c>
      <c r="D3715">
        <v>9108.5</v>
      </c>
    </row>
    <row r="3716" spans="3:4" x14ac:dyDescent="0.25">
      <c r="C3716" s="1">
        <v>42067.503472222219</v>
      </c>
      <c r="D3716">
        <v>9113</v>
      </c>
    </row>
    <row r="3717" spans="3:4" x14ac:dyDescent="0.25">
      <c r="C3717" s="1">
        <v>42067.506944444445</v>
      </c>
      <c r="D3717">
        <v>9121.5</v>
      </c>
    </row>
    <row r="3718" spans="3:4" x14ac:dyDescent="0.25">
      <c r="C3718" s="1">
        <v>42067.510416666664</v>
      </c>
      <c r="D3718">
        <v>9121</v>
      </c>
    </row>
    <row r="3719" spans="3:4" x14ac:dyDescent="0.25">
      <c r="C3719" s="1">
        <v>42067.513888888891</v>
      </c>
      <c r="D3719">
        <v>9114</v>
      </c>
    </row>
    <row r="3720" spans="3:4" x14ac:dyDescent="0.25">
      <c r="C3720" s="1">
        <v>42067.517361111109</v>
      </c>
      <c r="D3720">
        <v>9115.5</v>
      </c>
    </row>
    <row r="3721" spans="3:4" x14ac:dyDescent="0.25">
      <c r="C3721" s="1">
        <v>42067.520833333336</v>
      </c>
      <c r="D3721">
        <v>9122</v>
      </c>
    </row>
    <row r="3722" spans="3:4" x14ac:dyDescent="0.25">
      <c r="C3722" s="1">
        <v>42067.524305555555</v>
      </c>
      <c r="D3722">
        <v>9131.5</v>
      </c>
    </row>
    <row r="3723" spans="3:4" x14ac:dyDescent="0.25">
      <c r="C3723" s="1">
        <v>42067.527777777781</v>
      </c>
      <c r="D3723">
        <v>9127.5</v>
      </c>
    </row>
    <row r="3724" spans="3:4" x14ac:dyDescent="0.25">
      <c r="C3724" s="1">
        <v>42067.53125</v>
      </c>
      <c r="D3724">
        <v>9129.5</v>
      </c>
    </row>
    <row r="3725" spans="3:4" x14ac:dyDescent="0.25">
      <c r="C3725" s="1">
        <v>42067.534722222219</v>
      </c>
      <c r="D3725">
        <v>9124</v>
      </c>
    </row>
    <row r="3726" spans="3:4" x14ac:dyDescent="0.25">
      <c r="C3726" s="1">
        <v>42067.538194444445</v>
      </c>
      <c r="D3726">
        <v>9122</v>
      </c>
    </row>
    <row r="3727" spans="3:4" x14ac:dyDescent="0.25">
      <c r="C3727" s="1">
        <v>42067.541666666664</v>
      </c>
      <c r="D3727">
        <v>9122</v>
      </c>
    </row>
    <row r="3728" spans="3:4" x14ac:dyDescent="0.25">
      <c r="C3728" s="1">
        <v>42067.545138888891</v>
      </c>
      <c r="D3728">
        <v>9125.5</v>
      </c>
    </row>
    <row r="3729" spans="3:4" x14ac:dyDescent="0.25">
      <c r="C3729" s="1">
        <v>42067.548611111109</v>
      </c>
      <c r="D3729">
        <v>9127.5</v>
      </c>
    </row>
    <row r="3730" spans="3:4" x14ac:dyDescent="0.25">
      <c r="C3730" s="1">
        <v>42067.552083333336</v>
      </c>
      <c r="D3730">
        <v>9123</v>
      </c>
    </row>
    <row r="3731" spans="3:4" x14ac:dyDescent="0.25">
      <c r="C3731" s="1">
        <v>42067.555555555555</v>
      </c>
      <c r="D3731">
        <v>9120</v>
      </c>
    </row>
    <row r="3732" spans="3:4" x14ac:dyDescent="0.25">
      <c r="C3732" s="1">
        <v>42067.559027777781</v>
      </c>
      <c r="D3732">
        <v>9111</v>
      </c>
    </row>
    <row r="3733" spans="3:4" x14ac:dyDescent="0.25">
      <c r="C3733" s="1">
        <v>42067.5625</v>
      </c>
      <c r="D3733">
        <v>9106.5</v>
      </c>
    </row>
    <row r="3734" spans="3:4" x14ac:dyDescent="0.25">
      <c r="C3734" s="1">
        <v>42067.565972222219</v>
      </c>
      <c r="D3734">
        <v>9110.5</v>
      </c>
    </row>
    <row r="3735" spans="3:4" x14ac:dyDescent="0.25">
      <c r="C3735" s="1">
        <v>42067.569444444445</v>
      </c>
      <c r="D3735">
        <v>9111</v>
      </c>
    </row>
    <row r="3736" spans="3:4" x14ac:dyDescent="0.25">
      <c r="C3736" s="1">
        <v>42067.572916666664</v>
      </c>
      <c r="D3736">
        <v>9113</v>
      </c>
    </row>
    <row r="3737" spans="3:4" x14ac:dyDescent="0.25">
      <c r="C3737" s="1">
        <v>42067.576388888891</v>
      </c>
      <c r="D3737">
        <v>9107</v>
      </c>
    </row>
    <row r="3738" spans="3:4" x14ac:dyDescent="0.25">
      <c r="C3738" s="1">
        <v>42067.579861111109</v>
      </c>
      <c r="D3738">
        <v>9098</v>
      </c>
    </row>
    <row r="3739" spans="3:4" x14ac:dyDescent="0.25">
      <c r="C3739" s="1">
        <v>42067.583333333336</v>
      </c>
      <c r="D3739">
        <v>9098.5</v>
      </c>
    </row>
    <row r="3740" spans="3:4" x14ac:dyDescent="0.25">
      <c r="C3740" s="1">
        <v>42067.586805555555</v>
      </c>
      <c r="D3740">
        <v>9100.5</v>
      </c>
    </row>
    <row r="3741" spans="3:4" x14ac:dyDescent="0.25">
      <c r="C3741" s="1">
        <v>42067.590277777781</v>
      </c>
      <c r="D3741">
        <v>9103</v>
      </c>
    </row>
    <row r="3742" spans="3:4" x14ac:dyDescent="0.25">
      <c r="C3742" s="1">
        <v>42067.59375</v>
      </c>
      <c r="D3742">
        <v>9097.5</v>
      </c>
    </row>
    <row r="3743" spans="3:4" x14ac:dyDescent="0.25">
      <c r="C3743" s="1">
        <v>42067.597222222219</v>
      </c>
      <c r="D3743">
        <v>9095</v>
      </c>
    </row>
    <row r="3744" spans="3:4" x14ac:dyDescent="0.25">
      <c r="C3744" s="1">
        <v>42067.600694444445</v>
      </c>
      <c r="D3744">
        <v>9088.5</v>
      </c>
    </row>
    <row r="3745" spans="3:4" x14ac:dyDescent="0.25">
      <c r="C3745" s="1">
        <v>42067.604166666664</v>
      </c>
      <c r="D3745">
        <v>9065.5</v>
      </c>
    </row>
    <row r="3746" spans="3:4" x14ac:dyDescent="0.25">
      <c r="C3746" s="1">
        <v>42067.607638888891</v>
      </c>
      <c r="D3746">
        <v>9079</v>
      </c>
    </row>
    <row r="3747" spans="3:4" x14ac:dyDescent="0.25">
      <c r="C3747" s="1">
        <v>42067.611111111109</v>
      </c>
      <c r="D3747">
        <v>9084</v>
      </c>
    </row>
    <row r="3748" spans="3:4" x14ac:dyDescent="0.25">
      <c r="C3748" s="1">
        <v>42067.614583333336</v>
      </c>
      <c r="D3748">
        <v>9088</v>
      </c>
    </row>
    <row r="3749" spans="3:4" x14ac:dyDescent="0.25">
      <c r="C3749" s="1">
        <v>42067.618055555555</v>
      </c>
      <c r="D3749">
        <v>9084.5</v>
      </c>
    </row>
    <row r="3750" spans="3:4" x14ac:dyDescent="0.25">
      <c r="C3750" s="1">
        <v>42067.621527777781</v>
      </c>
      <c r="D3750">
        <v>9083.5</v>
      </c>
    </row>
    <row r="3751" spans="3:4" x14ac:dyDescent="0.25">
      <c r="C3751" s="1">
        <v>42067.625</v>
      </c>
      <c r="D3751">
        <v>9094</v>
      </c>
    </row>
    <row r="3752" spans="3:4" x14ac:dyDescent="0.25">
      <c r="C3752" s="1">
        <v>42067.628472222219</v>
      </c>
      <c r="D3752">
        <v>9090.5</v>
      </c>
    </row>
    <row r="3753" spans="3:4" x14ac:dyDescent="0.25">
      <c r="C3753" s="1">
        <v>42067.631944444445</v>
      </c>
      <c r="D3753">
        <v>9088</v>
      </c>
    </row>
    <row r="3754" spans="3:4" x14ac:dyDescent="0.25">
      <c r="C3754" s="1">
        <v>42067.635416666664</v>
      </c>
      <c r="D3754">
        <v>9082.5</v>
      </c>
    </row>
    <row r="3755" spans="3:4" x14ac:dyDescent="0.25">
      <c r="C3755" s="1">
        <v>42067.638888888891</v>
      </c>
      <c r="D3755">
        <v>9089.5</v>
      </c>
    </row>
    <row r="3756" spans="3:4" x14ac:dyDescent="0.25">
      <c r="C3756" s="1">
        <v>42067.642361111109</v>
      </c>
      <c r="D3756">
        <v>9101.5</v>
      </c>
    </row>
    <row r="3757" spans="3:4" x14ac:dyDescent="0.25">
      <c r="C3757" s="1">
        <v>42067.645833333336</v>
      </c>
      <c r="D3757">
        <v>9100</v>
      </c>
    </row>
    <row r="3758" spans="3:4" x14ac:dyDescent="0.25">
      <c r="C3758" s="1">
        <v>42067.649305555555</v>
      </c>
      <c r="D3758">
        <v>9090</v>
      </c>
    </row>
    <row r="3759" spans="3:4" x14ac:dyDescent="0.25">
      <c r="C3759" s="1">
        <v>42067.652777777781</v>
      </c>
      <c r="D3759">
        <v>9088.5</v>
      </c>
    </row>
    <row r="3760" spans="3:4" x14ac:dyDescent="0.25">
      <c r="C3760" s="1">
        <v>42067.65625</v>
      </c>
      <c r="D3760">
        <v>9083.5</v>
      </c>
    </row>
    <row r="3761" spans="3:4" x14ac:dyDescent="0.25">
      <c r="C3761" s="1">
        <v>42067.659722222219</v>
      </c>
      <c r="D3761">
        <v>9088.5</v>
      </c>
    </row>
    <row r="3762" spans="3:4" x14ac:dyDescent="0.25">
      <c r="C3762" s="1">
        <v>42067.663194444445</v>
      </c>
      <c r="D3762">
        <v>9084</v>
      </c>
    </row>
    <row r="3763" spans="3:4" x14ac:dyDescent="0.25">
      <c r="C3763" s="1">
        <v>42067.666666666664</v>
      </c>
      <c r="D3763">
        <v>9084</v>
      </c>
    </row>
    <row r="3764" spans="3:4" x14ac:dyDescent="0.25">
      <c r="C3764" s="1">
        <v>42067.670138888891</v>
      </c>
      <c r="D3764">
        <v>9094.5</v>
      </c>
    </row>
    <row r="3765" spans="3:4" x14ac:dyDescent="0.25">
      <c r="C3765" s="1">
        <v>42067.673611111109</v>
      </c>
      <c r="D3765">
        <v>9093</v>
      </c>
    </row>
    <row r="3766" spans="3:4" x14ac:dyDescent="0.25">
      <c r="C3766" s="1">
        <v>42067.677083333336</v>
      </c>
      <c r="D3766">
        <v>9090</v>
      </c>
    </row>
    <row r="3767" spans="3:4" x14ac:dyDescent="0.25">
      <c r="C3767" s="1">
        <v>42067.680555555555</v>
      </c>
      <c r="D3767">
        <v>9089.5</v>
      </c>
    </row>
    <row r="3768" spans="3:4" x14ac:dyDescent="0.25">
      <c r="C3768" s="1">
        <v>42067.684027777781</v>
      </c>
      <c r="D3768">
        <v>9096.5</v>
      </c>
    </row>
    <row r="3769" spans="3:4" x14ac:dyDescent="0.25">
      <c r="C3769" s="1">
        <v>42067.6875</v>
      </c>
      <c r="D3769">
        <v>9096</v>
      </c>
    </row>
    <row r="3770" spans="3:4" x14ac:dyDescent="0.25">
      <c r="C3770" s="1">
        <v>42067.690972222219</v>
      </c>
      <c r="D3770">
        <v>9078</v>
      </c>
    </row>
    <row r="3771" spans="3:4" x14ac:dyDescent="0.25">
      <c r="C3771" s="1">
        <v>42067.694444444445</v>
      </c>
      <c r="D3771">
        <v>9067</v>
      </c>
    </row>
    <row r="3772" spans="3:4" x14ac:dyDescent="0.25">
      <c r="C3772" s="1">
        <v>42067.697916666664</v>
      </c>
      <c r="D3772">
        <v>9065.5</v>
      </c>
    </row>
    <row r="3773" spans="3:4" x14ac:dyDescent="0.25">
      <c r="C3773" s="1">
        <v>42067.701388888891</v>
      </c>
      <c r="D3773">
        <v>9067.5</v>
      </c>
    </row>
    <row r="3774" spans="3:4" x14ac:dyDescent="0.25">
      <c r="C3774" s="1">
        <v>42067.704861111109</v>
      </c>
      <c r="D3774">
        <v>9035</v>
      </c>
    </row>
    <row r="3775" spans="3:4" x14ac:dyDescent="0.25">
      <c r="C3775" s="1">
        <v>42067.708333333336</v>
      </c>
      <c r="D3775">
        <v>9025</v>
      </c>
    </row>
    <row r="3776" spans="3:4" x14ac:dyDescent="0.25">
      <c r="C3776" s="1">
        <v>42067.711805555555</v>
      </c>
      <c r="D3776">
        <v>9015</v>
      </c>
    </row>
    <row r="3777" spans="3:4" x14ac:dyDescent="0.25">
      <c r="C3777" s="1">
        <v>42067.715277777781</v>
      </c>
      <c r="D3777">
        <v>8986.5</v>
      </c>
    </row>
    <row r="3778" spans="3:4" x14ac:dyDescent="0.25">
      <c r="C3778" s="1">
        <v>42067.71875</v>
      </c>
      <c r="D3778">
        <v>8976</v>
      </c>
    </row>
    <row r="3779" spans="3:4" x14ac:dyDescent="0.25">
      <c r="C3779" s="1">
        <v>42067.722222222219</v>
      </c>
      <c r="D3779">
        <v>8936.5</v>
      </c>
    </row>
    <row r="3780" spans="3:4" x14ac:dyDescent="0.25">
      <c r="C3780" s="1">
        <v>42067.725694444445</v>
      </c>
      <c r="D3780">
        <v>8957.5</v>
      </c>
    </row>
    <row r="3781" spans="3:4" x14ac:dyDescent="0.25">
      <c r="C3781" s="1">
        <v>42067.729166666664</v>
      </c>
      <c r="D3781">
        <v>8977</v>
      </c>
    </row>
    <row r="3782" spans="3:4" x14ac:dyDescent="0.25">
      <c r="C3782" s="1">
        <v>42067.732638888891</v>
      </c>
      <c r="D3782">
        <v>8957.5</v>
      </c>
    </row>
    <row r="3783" spans="3:4" x14ac:dyDescent="0.25">
      <c r="C3783" s="1">
        <v>42067.736111111109</v>
      </c>
      <c r="D3783">
        <v>8953</v>
      </c>
    </row>
    <row r="3784" spans="3:4" x14ac:dyDescent="0.25">
      <c r="C3784" s="1">
        <v>42067.739583333336</v>
      </c>
      <c r="D3784">
        <v>8945</v>
      </c>
    </row>
    <row r="3785" spans="3:4" x14ac:dyDescent="0.25">
      <c r="C3785" s="1">
        <v>42067.743055555555</v>
      </c>
      <c r="D3785">
        <v>8942.5</v>
      </c>
    </row>
    <row r="3786" spans="3:4" x14ac:dyDescent="0.25">
      <c r="C3786" s="1">
        <v>42067.746527777781</v>
      </c>
      <c r="D3786">
        <v>8951</v>
      </c>
    </row>
    <row r="3787" spans="3:4" x14ac:dyDescent="0.25">
      <c r="C3787" s="1">
        <v>42067.75</v>
      </c>
      <c r="D3787">
        <v>8950</v>
      </c>
    </row>
    <row r="3788" spans="3:4" x14ac:dyDescent="0.25">
      <c r="C3788" s="1">
        <v>42067.753472222219</v>
      </c>
      <c r="D3788">
        <v>8950</v>
      </c>
    </row>
    <row r="3789" spans="3:4" x14ac:dyDescent="0.25">
      <c r="C3789" s="1">
        <v>42067.756944444445</v>
      </c>
      <c r="D3789">
        <v>8950</v>
      </c>
    </row>
    <row r="3790" spans="3:4" x14ac:dyDescent="0.25">
      <c r="C3790" s="1">
        <v>42067.802083333336</v>
      </c>
      <c r="D3790">
        <v>8947</v>
      </c>
    </row>
    <row r="3791" spans="3:4" x14ac:dyDescent="0.25">
      <c r="C3791" s="1">
        <v>42067.805555555555</v>
      </c>
      <c r="D3791">
        <v>8956</v>
      </c>
    </row>
    <row r="3792" spans="3:4" x14ac:dyDescent="0.25">
      <c r="C3792" s="1">
        <v>42067.809027777781</v>
      </c>
      <c r="D3792">
        <v>8959.5</v>
      </c>
    </row>
    <row r="3793" spans="3:4" x14ac:dyDescent="0.25">
      <c r="C3793" s="1">
        <v>42067.8125</v>
      </c>
      <c r="D3793">
        <v>8961.5</v>
      </c>
    </row>
    <row r="3794" spans="3:4" x14ac:dyDescent="0.25">
      <c r="C3794" s="1">
        <v>42067.815972222219</v>
      </c>
      <c r="D3794">
        <v>8974</v>
      </c>
    </row>
    <row r="3795" spans="3:4" x14ac:dyDescent="0.25">
      <c r="C3795" s="1">
        <v>42067.819444444445</v>
      </c>
      <c r="D3795">
        <v>8970</v>
      </c>
    </row>
    <row r="3796" spans="3:4" x14ac:dyDescent="0.25">
      <c r="C3796" s="1">
        <v>42067.822916666664</v>
      </c>
      <c r="D3796">
        <v>8967.5</v>
      </c>
    </row>
    <row r="3797" spans="3:4" x14ac:dyDescent="0.25">
      <c r="C3797" s="1">
        <v>42067.826388888891</v>
      </c>
      <c r="D3797">
        <v>8967.5</v>
      </c>
    </row>
    <row r="3798" spans="3:4" x14ac:dyDescent="0.25">
      <c r="C3798" s="1">
        <v>42067.829861111109</v>
      </c>
      <c r="D3798">
        <v>8973</v>
      </c>
    </row>
    <row r="3799" spans="3:4" x14ac:dyDescent="0.25">
      <c r="C3799" s="1">
        <v>42067.833333333336</v>
      </c>
      <c r="D3799">
        <v>8970</v>
      </c>
    </row>
    <row r="3800" spans="3:4" x14ac:dyDescent="0.25">
      <c r="C3800" s="1">
        <v>42067.836805555555</v>
      </c>
      <c r="D3800">
        <v>8971</v>
      </c>
    </row>
    <row r="3801" spans="3:4" x14ac:dyDescent="0.25">
      <c r="C3801" s="1">
        <v>42067.840277777781</v>
      </c>
      <c r="D3801">
        <v>8972.5</v>
      </c>
    </row>
    <row r="3802" spans="3:4" x14ac:dyDescent="0.25">
      <c r="C3802" s="1">
        <v>42067.84375</v>
      </c>
      <c r="D3802">
        <v>8973</v>
      </c>
    </row>
    <row r="3803" spans="3:4" x14ac:dyDescent="0.25">
      <c r="C3803" s="1">
        <v>42067.847222222219</v>
      </c>
      <c r="D3803">
        <v>8971</v>
      </c>
    </row>
    <row r="3804" spans="3:4" x14ac:dyDescent="0.25">
      <c r="C3804" s="1">
        <v>42067.850694444445</v>
      </c>
      <c r="D3804">
        <v>8973</v>
      </c>
    </row>
    <row r="3805" spans="3:4" x14ac:dyDescent="0.25">
      <c r="C3805" s="1">
        <v>42067.854166666664</v>
      </c>
      <c r="D3805">
        <v>8972.5</v>
      </c>
    </row>
    <row r="3806" spans="3:4" x14ac:dyDescent="0.25">
      <c r="C3806" s="1">
        <v>42067.857638888891</v>
      </c>
      <c r="D3806">
        <v>8978</v>
      </c>
    </row>
    <row r="3807" spans="3:4" x14ac:dyDescent="0.25">
      <c r="C3807" s="1">
        <v>42067.861111111109</v>
      </c>
      <c r="D3807">
        <v>8975</v>
      </c>
    </row>
    <row r="3808" spans="3:4" x14ac:dyDescent="0.25">
      <c r="C3808" s="1">
        <v>42067.864583333336</v>
      </c>
      <c r="D3808">
        <v>8975</v>
      </c>
    </row>
    <row r="3809" spans="3:4" x14ac:dyDescent="0.25">
      <c r="C3809" s="1">
        <v>42067.868055555555</v>
      </c>
      <c r="D3809">
        <v>8974.5</v>
      </c>
    </row>
    <row r="3810" spans="3:4" x14ac:dyDescent="0.25">
      <c r="C3810" s="1">
        <v>42067.871527777781</v>
      </c>
      <c r="D3810">
        <v>8973.5</v>
      </c>
    </row>
    <row r="3811" spans="3:4" x14ac:dyDescent="0.25">
      <c r="C3811" s="1">
        <v>42067.875</v>
      </c>
      <c r="D3811">
        <v>8973.5</v>
      </c>
    </row>
    <row r="3812" spans="3:4" x14ac:dyDescent="0.25">
      <c r="C3812" s="1">
        <v>42067.878472222219</v>
      </c>
      <c r="D3812">
        <v>8969</v>
      </c>
    </row>
    <row r="3813" spans="3:4" x14ac:dyDescent="0.25">
      <c r="C3813" s="1">
        <v>42067.881944444445</v>
      </c>
      <c r="D3813">
        <v>8968.5</v>
      </c>
    </row>
    <row r="3814" spans="3:4" x14ac:dyDescent="0.25">
      <c r="C3814" s="1">
        <v>42067.885416666664</v>
      </c>
      <c r="D3814">
        <v>8968.5</v>
      </c>
    </row>
    <row r="3815" spans="3:4" x14ac:dyDescent="0.25">
      <c r="C3815" s="1">
        <v>42067.888888888891</v>
      </c>
      <c r="D3815">
        <v>8965</v>
      </c>
    </row>
    <row r="3816" spans="3:4" x14ac:dyDescent="0.25">
      <c r="C3816" s="1">
        <v>42067.892361111109</v>
      </c>
      <c r="D3816">
        <v>8960.5</v>
      </c>
    </row>
    <row r="3817" spans="3:4" x14ac:dyDescent="0.25">
      <c r="C3817" s="1">
        <v>42067.895833333336</v>
      </c>
      <c r="D3817">
        <v>8955</v>
      </c>
    </row>
    <row r="3818" spans="3:4" x14ac:dyDescent="0.25">
      <c r="C3818" s="1">
        <v>42067.899305555555</v>
      </c>
      <c r="D3818">
        <v>8960.5</v>
      </c>
    </row>
    <row r="3819" spans="3:4" x14ac:dyDescent="0.25">
      <c r="C3819" s="1">
        <v>42067.902777777781</v>
      </c>
      <c r="D3819">
        <v>8961</v>
      </c>
    </row>
    <row r="3820" spans="3:4" x14ac:dyDescent="0.25">
      <c r="C3820" s="1">
        <v>42067.90625</v>
      </c>
      <c r="D3820">
        <v>8961</v>
      </c>
    </row>
    <row r="3821" spans="3:4" x14ac:dyDescent="0.25">
      <c r="C3821" s="1">
        <v>42067.916666666664</v>
      </c>
      <c r="D3821">
        <v>8965</v>
      </c>
    </row>
    <row r="3822" spans="3:4" x14ac:dyDescent="0.25">
      <c r="C3822" s="1">
        <v>42067.920138888891</v>
      </c>
      <c r="D3822">
        <v>8968.5</v>
      </c>
    </row>
    <row r="3823" spans="3:4" x14ac:dyDescent="0.25">
      <c r="C3823" s="1">
        <v>42067.923611111109</v>
      </c>
      <c r="D3823">
        <v>8964.5</v>
      </c>
    </row>
    <row r="3824" spans="3:4" x14ac:dyDescent="0.25">
      <c r="C3824" s="1">
        <v>42067.930555555555</v>
      </c>
      <c r="D3824">
        <v>8965</v>
      </c>
    </row>
    <row r="3825" spans="3:4" x14ac:dyDescent="0.25">
      <c r="C3825" s="1">
        <v>42067.934027777781</v>
      </c>
      <c r="D3825">
        <v>8969</v>
      </c>
    </row>
    <row r="3826" spans="3:4" x14ac:dyDescent="0.25">
      <c r="C3826" s="1">
        <v>42067.9375</v>
      </c>
      <c r="D3826">
        <v>8954.5</v>
      </c>
    </row>
    <row r="3827" spans="3:4" x14ac:dyDescent="0.25">
      <c r="C3827" s="1">
        <v>42067.940972222219</v>
      </c>
      <c r="D3827">
        <v>8932.5</v>
      </c>
    </row>
    <row r="3828" spans="3:4" x14ac:dyDescent="0.25">
      <c r="C3828" s="1">
        <v>42067.944444444445</v>
      </c>
      <c r="D3828">
        <v>8933.5</v>
      </c>
    </row>
    <row r="3829" spans="3:4" x14ac:dyDescent="0.25">
      <c r="C3829" s="1">
        <v>42067.947916666664</v>
      </c>
      <c r="D3829">
        <v>8937</v>
      </c>
    </row>
    <row r="3830" spans="3:4" x14ac:dyDescent="0.25">
      <c r="C3830" s="1">
        <v>42067.951388888891</v>
      </c>
      <c r="D3830">
        <v>8936.5</v>
      </c>
    </row>
    <row r="3831" spans="3:4" x14ac:dyDescent="0.25">
      <c r="C3831" s="1">
        <v>42067.954861111109</v>
      </c>
      <c r="D3831">
        <v>8928</v>
      </c>
    </row>
    <row r="3832" spans="3:4" x14ac:dyDescent="0.25">
      <c r="C3832" s="1">
        <v>42067.958333333336</v>
      </c>
      <c r="D3832">
        <v>8936</v>
      </c>
    </row>
    <row r="3833" spans="3:4" x14ac:dyDescent="0.25">
      <c r="C3833" s="1">
        <v>42067.961805555555</v>
      </c>
      <c r="D3833">
        <v>8935</v>
      </c>
    </row>
    <row r="3834" spans="3:4" x14ac:dyDescent="0.25">
      <c r="C3834" s="1">
        <v>42067.965277777781</v>
      </c>
      <c r="D3834">
        <v>8924.5</v>
      </c>
    </row>
    <row r="3835" spans="3:4" x14ac:dyDescent="0.25">
      <c r="C3835" s="1">
        <v>42067.96875</v>
      </c>
      <c r="D3835">
        <v>8935</v>
      </c>
    </row>
    <row r="3836" spans="3:4" x14ac:dyDescent="0.25">
      <c r="C3836" s="1">
        <v>42067.972222222219</v>
      </c>
      <c r="D3836">
        <v>8930</v>
      </c>
    </row>
    <row r="3837" spans="3:4" x14ac:dyDescent="0.25">
      <c r="C3837" s="1">
        <v>42067.975694444445</v>
      </c>
      <c r="D3837">
        <v>8935.5</v>
      </c>
    </row>
    <row r="3838" spans="3:4" x14ac:dyDescent="0.25">
      <c r="C3838" s="1">
        <v>42067.979166666664</v>
      </c>
      <c r="D3838">
        <v>8939.5</v>
      </c>
    </row>
    <row r="3839" spans="3:4" x14ac:dyDescent="0.25">
      <c r="C3839" s="1">
        <v>42067.982638888891</v>
      </c>
      <c r="D3839">
        <v>8952</v>
      </c>
    </row>
    <row r="3840" spans="3:4" x14ac:dyDescent="0.25">
      <c r="C3840" s="1">
        <v>42067.986111111109</v>
      </c>
      <c r="D3840">
        <v>8958</v>
      </c>
    </row>
    <row r="3841" spans="3:4" x14ac:dyDescent="0.25">
      <c r="C3841" s="1">
        <v>42067.989583333336</v>
      </c>
      <c r="D3841">
        <v>8950</v>
      </c>
    </row>
    <row r="3842" spans="3:4" x14ac:dyDescent="0.25">
      <c r="C3842" s="1">
        <v>42067.993055555555</v>
      </c>
      <c r="D3842">
        <v>8954</v>
      </c>
    </row>
    <row r="3843" spans="3:4" x14ac:dyDescent="0.25">
      <c r="C3843" s="1">
        <v>42067.996527777781</v>
      </c>
      <c r="D3843">
        <v>8965</v>
      </c>
    </row>
    <row r="3844" spans="3:4" x14ac:dyDescent="0.25">
      <c r="C3844" s="2">
        <v>42068</v>
      </c>
      <c r="D3844">
        <v>8968</v>
      </c>
    </row>
    <row r="3845" spans="3:4" x14ac:dyDescent="0.25">
      <c r="C3845" s="1">
        <v>42068.003472222219</v>
      </c>
      <c r="D3845">
        <v>8970</v>
      </c>
    </row>
    <row r="3846" spans="3:4" x14ac:dyDescent="0.25">
      <c r="C3846" s="1">
        <v>42068.006944444445</v>
      </c>
      <c r="D3846">
        <v>8967</v>
      </c>
    </row>
    <row r="3847" spans="3:4" x14ac:dyDescent="0.25">
      <c r="C3847" s="1">
        <v>42068.010416666664</v>
      </c>
      <c r="D3847">
        <v>8970</v>
      </c>
    </row>
    <row r="3848" spans="3:4" x14ac:dyDescent="0.25">
      <c r="C3848" s="1">
        <v>42068.013888888891</v>
      </c>
      <c r="D3848">
        <v>8974</v>
      </c>
    </row>
    <row r="3849" spans="3:4" x14ac:dyDescent="0.25">
      <c r="C3849" s="1">
        <v>42068.017361111109</v>
      </c>
      <c r="D3849">
        <v>8975</v>
      </c>
    </row>
    <row r="3850" spans="3:4" x14ac:dyDescent="0.25">
      <c r="C3850" s="1">
        <v>42068.020833333336</v>
      </c>
      <c r="D3850">
        <v>8970</v>
      </c>
    </row>
    <row r="3851" spans="3:4" x14ac:dyDescent="0.25">
      <c r="C3851" s="1">
        <v>42068.024305555555</v>
      </c>
      <c r="D3851">
        <v>8972.5</v>
      </c>
    </row>
    <row r="3852" spans="3:4" x14ac:dyDescent="0.25">
      <c r="C3852" s="1">
        <v>42068.027777777781</v>
      </c>
      <c r="D3852">
        <v>8976</v>
      </c>
    </row>
    <row r="3853" spans="3:4" x14ac:dyDescent="0.25">
      <c r="C3853" s="1">
        <v>42068.03125</v>
      </c>
      <c r="D3853">
        <v>8976</v>
      </c>
    </row>
    <row r="3854" spans="3:4" x14ac:dyDescent="0.25">
      <c r="C3854" s="1">
        <v>42068.034722222219</v>
      </c>
      <c r="D3854">
        <v>8967.5</v>
      </c>
    </row>
    <row r="3855" spans="3:4" x14ac:dyDescent="0.25">
      <c r="C3855" s="1">
        <v>42068.038194444445</v>
      </c>
      <c r="D3855">
        <v>8971.5</v>
      </c>
    </row>
    <row r="3856" spans="3:4" x14ac:dyDescent="0.25">
      <c r="C3856" s="1">
        <v>42068.041666666664</v>
      </c>
      <c r="D3856">
        <v>8975</v>
      </c>
    </row>
    <row r="3857" spans="3:4" x14ac:dyDescent="0.25">
      <c r="C3857" s="1">
        <v>42068.045138888891</v>
      </c>
      <c r="D3857">
        <v>8980.5</v>
      </c>
    </row>
    <row r="3858" spans="3:4" x14ac:dyDescent="0.25">
      <c r="C3858" s="1">
        <v>42068.048611111109</v>
      </c>
      <c r="D3858">
        <v>8982.5</v>
      </c>
    </row>
    <row r="3859" spans="3:4" x14ac:dyDescent="0.25">
      <c r="C3859" s="1">
        <v>42068.052083333336</v>
      </c>
      <c r="D3859">
        <v>8990</v>
      </c>
    </row>
    <row r="3860" spans="3:4" x14ac:dyDescent="0.25">
      <c r="C3860" s="1">
        <v>42068.055555555555</v>
      </c>
      <c r="D3860">
        <v>8981</v>
      </c>
    </row>
    <row r="3861" spans="3:4" x14ac:dyDescent="0.25">
      <c r="C3861" s="1">
        <v>42068.059027777781</v>
      </c>
      <c r="D3861">
        <v>8982</v>
      </c>
    </row>
    <row r="3862" spans="3:4" x14ac:dyDescent="0.25">
      <c r="C3862" s="1">
        <v>42068.0625</v>
      </c>
      <c r="D3862">
        <v>8983</v>
      </c>
    </row>
    <row r="3863" spans="3:4" x14ac:dyDescent="0.25">
      <c r="C3863" s="1">
        <v>42068.065972222219</v>
      </c>
      <c r="D3863">
        <v>8983.5</v>
      </c>
    </row>
    <row r="3864" spans="3:4" x14ac:dyDescent="0.25">
      <c r="C3864" s="1">
        <v>42068.069444444445</v>
      </c>
      <c r="D3864">
        <v>8985</v>
      </c>
    </row>
    <row r="3865" spans="3:4" x14ac:dyDescent="0.25">
      <c r="C3865" s="1">
        <v>42068.072916666664</v>
      </c>
      <c r="D3865">
        <v>8982.5</v>
      </c>
    </row>
    <row r="3866" spans="3:4" x14ac:dyDescent="0.25">
      <c r="C3866" s="1">
        <v>42068.076388888891</v>
      </c>
      <c r="D3866">
        <v>8985</v>
      </c>
    </row>
    <row r="3867" spans="3:4" x14ac:dyDescent="0.25">
      <c r="C3867" s="1">
        <v>42068.079861111109</v>
      </c>
      <c r="D3867">
        <v>8987</v>
      </c>
    </row>
    <row r="3868" spans="3:4" x14ac:dyDescent="0.25">
      <c r="C3868" s="1">
        <v>42068.375</v>
      </c>
      <c r="D3868">
        <v>8976.5</v>
      </c>
    </row>
    <row r="3869" spans="3:4" x14ac:dyDescent="0.25">
      <c r="C3869" s="1">
        <v>42068.378472222219</v>
      </c>
      <c r="D3869">
        <v>8974</v>
      </c>
    </row>
    <row r="3870" spans="3:4" x14ac:dyDescent="0.25">
      <c r="C3870" s="1">
        <v>42068.381944444445</v>
      </c>
      <c r="D3870">
        <v>8970.5</v>
      </c>
    </row>
    <row r="3871" spans="3:4" x14ac:dyDescent="0.25">
      <c r="C3871" s="1">
        <v>42068.385416666664</v>
      </c>
      <c r="D3871">
        <v>8970.5</v>
      </c>
    </row>
    <row r="3872" spans="3:4" x14ac:dyDescent="0.25">
      <c r="C3872" s="1">
        <v>42068.388888888891</v>
      </c>
      <c r="D3872">
        <v>8966</v>
      </c>
    </row>
    <row r="3873" spans="3:4" x14ac:dyDescent="0.25">
      <c r="C3873" s="1">
        <v>42068.392361111109</v>
      </c>
      <c r="D3873">
        <v>8961</v>
      </c>
    </row>
    <row r="3874" spans="3:4" x14ac:dyDescent="0.25">
      <c r="C3874" s="1">
        <v>42068.395833333336</v>
      </c>
      <c r="D3874">
        <v>8961.5</v>
      </c>
    </row>
    <row r="3875" spans="3:4" x14ac:dyDescent="0.25">
      <c r="C3875" s="1">
        <v>42068.399305555555</v>
      </c>
      <c r="D3875">
        <v>8961.5</v>
      </c>
    </row>
    <row r="3876" spans="3:4" x14ac:dyDescent="0.25">
      <c r="C3876" s="1">
        <v>42068.402777777781</v>
      </c>
      <c r="D3876">
        <v>8961.5</v>
      </c>
    </row>
    <row r="3877" spans="3:4" x14ac:dyDescent="0.25">
      <c r="C3877" s="1">
        <v>42068.40625</v>
      </c>
      <c r="D3877">
        <v>8961.5</v>
      </c>
    </row>
    <row r="3878" spans="3:4" x14ac:dyDescent="0.25">
      <c r="C3878" s="1">
        <v>42068.409722222219</v>
      </c>
      <c r="D3878">
        <v>8962</v>
      </c>
    </row>
    <row r="3879" spans="3:4" x14ac:dyDescent="0.25">
      <c r="C3879" s="1">
        <v>42068.413194444445</v>
      </c>
      <c r="D3879">
        <v>8962.5</v>
      </c>
    </row>
    <row r="3880" spans="3:4" x14ac:dyDescent="0.25">
      <c r="C3880" s="1">
        <v>42068.416666666664</v>
      </c>
      <c r="D3880">
        <v>8962</v>
      </c>
    </row>
    <row r="3881" spans="3:4" x14ac:dyDescent="0.25">
      <c r="C3881" s="1">
        <v>42068.420138888891</v>
      </c>
      <c r="D3881">
        <v>8966</v>
      </c>
    </row>
    <row r="3882" spans="3:4" x14ac:dyDescent="0.25">
      <c r="C3882" s="1">
        <v>42068.423611111109</v>
      </c>
      <c r="D3882">
        <v>8966</v>
      </c>
    </row>
    <row r="3883" spans="3:4" x14ac:dyDescent="0.25">
      <c r="C3883" s="1">
        <v>42068.427083333336</v>
      </c>
      <c r="D3883">
        <v>8967.5</v>
      </c>
    </row>
    <row r="3884" spans="3:4" x14ac:dyDescent="0.25">
      <c r="C3884" s="1">
        <v>42068.430555555555</v>
      </c>
      <c r="D3884">
        <v>8965</v>
      </c>
    </row>
    <row r="3885" spans="3:4" x14ac:dyDescent="0.25">
      <c r="C3885" s="1">
        <v>42068.434027777781</v>
      </c>
      <c r="D3885">
        <v>8965</v>
      </c>
    </row>
    <row r="3886" spans="3:4" x14ac:dyDescent="0.25">
      <c r="C3886" s="1">
        <v>42068.4375</v>
      </c>
      <c r="D3886">
        <v>8963.5</v>
      </c>
    </row>
    <row r="3887" spans="3:4" x14ac:dyDescent="0.25">
      <c r="C3887" s="1">
        <v>42068.440972222219</v>
      </c>
      <c r="D3887">
        <v>8962</v>
      </c>
    </row>
    <row r="3888" spans="3:4" x14ac:dyDescent="0.25">
      <c r="C3888" s="1">
        <v>42068.444444444445</v>
      </c>
      <c r="D3888">
        <v>8962.5</v>
      </c>
    </row>
    <row r="3889" spans="3:4" x14ac:dyDescent="0.25">
      <c r="C3889" s="1">
        <v>42068.447916666664</v>
      </c>
      <c r="D3889">
        <v>8956</v>
      </c>
    </row>
    <row r="3890" spans="3:4" x14ac:dyDescent="0.25">
      <c r="C3890" s="1">
        <v>42068.451388888891</v>
      </c>
      <c r="D3890">
        <v>8958</v>
      </c>
    </row>
    <row r="3891" spans="3:4" x14ac:dyDescent="0.25">
      <c r="C3891" s="1">
        <v>42068.454861111109</v>
      </c>
      <c r="D3891">
        <v>8953</v>
      </c>
    </row>
    <row r="3892" spans="3:4" x14ac:dyDescent="0.25">
      <c r="C3892" s="1">
        <v>42068.458333333336</v>
      </c>
      <c r="D3892">
        <v>8952</v>
      </c>
    </row>
    <row r="3893" spans="3:4" x14ac:dyDescent="0.25">
      <c r="C3893" s="1">
        <v>42068.461805555555</v>
      </c>
      <c r="D3893">
        <v>8954</v>
      </c>
    </row>
    <row r="3894" spans="3:4" x14ac:dyDescent="0.25">
      <c r="C3894" s="1">
        <v>42068.465277777781</v>
      </c>
      <c r="D3894">
        <v>8951</v>
      </c>
    </row>
    <row r="3895" spans="3:4" x14ac:dyDescent="0.25">
      <c r="C3895" s="1">
        <v>42068.46875</v>
      </c>
      <c r="D3895">
        <v>8951</v>
      </c>
    </row>
    <row r="3896" spans="3:4" x14ac:dyDescent="0.25">
      <c r="C3896" s="1">
        <v>42068.472222222219</v>
      </c>
      <c r="D3896">
        <v>8951</v>
      </c>
    </row>
    <row r="3897" spans="3:4" x14ac:dyDescent="0.25">
      <c r="C3897" s="1">
        <v>42068.475694444445</v>
      </c>
      <c r="D3897">
        <v>8957</v>
      </c>
    </row>
    <row r="3898" spans="3:4" x14ac:dyDescent="0.25">
      <c r="C3898" s="1">
        <v>42068.479166666664</v>
      </c>
      <c r="D3898">
        <v>8966</v>
      </c>
    </row>
    <row r="3899" spans="3:4" x14ac:dyDescent="0.25">
      <c r="C3899" s="1">
        <v>42068.482638888891</v>
      </c>
      <c r="D3899">
        <v>8960.5</v>
      </c>
    </row>
    <row r="3900" spans="3:4" x14ac:dyDescent="0.25">
      <c r="C3900" s="1">
        <v>42068.486111111109</v>
      </c>
      <c r="D3900">
        <v>8958</v>
      </c>
    </row>
    <row r="3901" spans="3:4" x14ac:dyDescent="0.25">
      <c r="C3901" s="1">
        <v>42068.489583333336</v>
      </c>
      <c r="D3901">
        <v>8965.5</v>
      </c>
    </row>
    <row r="3902" spans="3:4" x14ac:dyDescent="0.25">
      <c r="C3902" s="1">
        <v>42068.493055555555</v>
      </c>
      <c r="D3902">
        <v>8976</v>
      </c>
    </row>
    <row r="3903" spans="3:4" x14ac:dyDescent="0.25">
      <c r="C3903" s="1">
        <v>42068.496527777781</v>
      </c>
      <c r="D3903">
        <v>8978.5</v>
      </c>
    </row>
    <row r="3904" spans="3:4" x14ac:dyDescent="0.25">
      <c r="C3904" s="1">
        <v>42068.5</v>
      </c>
      <c r="D3904">
        <v>8981.5</v>
      </c>
    </row>
    <row r="3905" spans="3:4" x14ac:dyDescent="0.25">
      <c r="C3905" s="1">
        <v>42068.503472222219</v>
      </c>
      <c r="D3905">
        <v>8977.5</v>
      </c>
    </row>
    <row r="3906" spans="3:4" x14ac:dyDescent="0.25">
      <c r="C3906" s="1">
        <v>42068.506944444445</v>
      </c>
      <c r="D3906">
        <v>8973.5</v>
      </c>
    </row>
    <row r="3907" spans="3:4" x14ac:dyDescent="0.25">
      <c r="C3907" s="1">
        <v>42068.510416666664</v>
      </c>
      <c r="D3907">
        <v>8966</v>
      </c>
    </row>
    <row r="3908" spans="3:4" x14ac:dyDescent="0.25">
      <c r="C3908" s="1">
        <v>42068.513888888891</v>
      </c>
      <c r="D3908">
        <v>8954</v>
      </c>
    </row>
    <row r="3909" spans="3:4" x14ac:dyDescent="0.25">
      <c r="C3909" s="1">
        <v>42068.517361111109</v>
      </c>
      <c r="D3909">
        <v>8945</v>
      </c>
    </row>
    <row r="3910" spans="3:4" x14ac:dyDescent="0.25">
      <c r="C3910" s="1">
        <v>42068.520833333336</v>
      </c>
      <c r="D3910">
        <v>8955</v>
      </c>
    </row>
    <row r="3911" spans="3:4" x14ac:dyDescent="0.25">
      <c r="C3911" s="1">
        <v>42068.524305555555</v>
      </c>
      <c r="D3911">
        <v>8960.5</v>
      </c>
    </row>
    <row r="3912" spans="3:4" x14ac:dyDescent="0.25">
      <c r="C3912" s="1">
        <v>42068.527777777781</v>
      </c>
      <c r="D3912">
        <v>8961</v>
      </c>
    </row>
    <row r="3913" spans="3:4" x14ac:dyDescent="0.25">
      <c r="C3913" s="1">
        <v>42068.53125</v>
      </c>
      <c r="D3913">
        <v>8970.5</v>
      </c>
    </row>
    <row r="3914" spans="3:4" x14ac:dyDescent="0.25">
      <c r="C3914" s="1">
        <v>42068.534722222219</v>
      </c>
      <c r="D3914">
        <v>8976</v>
      </c>
    </row>
    <row r="3915" spans="3:4" x14ac:dyDescent="0.25">
      <c r="C3915" s="1">
        <v>42068.538194444445</v>
      </c>
      <c r="D3915">
        <v>8976</v>
      </c>
    </row>
    <row r="3916" spans="3:4" x14ac:dyDescent="0.25">
      <c r="C3916" s="1">
        <v>42068.541666666664</v>
      </c>
      <c r="D3916">
        <v>8975.5</v>
      </c>
    </row>
    <row r="3917" spans="3:4" x14ac:dyDescent="0.25">
      <c r="C3917" s="1">
        <v>42068.545138888891</v>
      </c>
      <c r="D3917">
        <v>8970</v>
      </c>
    </row>
    <row r="3918" spans="3:4" x14ac:dyDescent="0.25">
      <c r="C3918" s="1">
        <v>42068.548611111109</v>
      </c>
      <c r="D3918">
        <v>8965</v>
      </c>
    </row>
    <row r="3919" spans="3:4" x14ac:dyDescent="0.25">
      <c r="C3919" s="1">
        <v>42068.552083333336</v>
      </c>
      <c r="D3919">
        <v>8962.5</v>
      </c>
    </row>
    <row r="3920" spans="3:4" x14ac:dyDescent="0.25">
      <c r="C3920" s="1">
        <v>42068.555555555555</v>
      </c>
      <c r="D3920">
        <v>8962</v>
      </c>
    </row>
    <row r="3921" spans="3:4" x14ac:dyDescent="0.25">
      <c r="C3921" s="1">
        <v>42068.559027777781</v>
      </c>
      <c r="D3921">
        <v>8966</v>
      </c>
    </row>
    <row r="3922" spans="3:4" x14ac:dyDescent="0.25">
      <c r="C3922" s="1">
        <v>42068.5625</v>
      </c>
      <c r="D3922">
        <v>8971</v>
      </c>
    </row>
    <row r="3923" spans="3:4" x14ac:dyDescent="0.25">
      <c r="C3923" s="1">
        <v>42068.565972222219</v>
      </c>
      <c r="D3923">
        <v>8971</v>
      </c>
    </row>
    <row r="3924" spans="3:4" x14ac:dyDescent="0.25">
      <c r="C3924" s="1">
        <v>42068.569444444445</v>
      </c>
      <c r="D3924">
        <v>8968</v>
      </c>
    </row>
    <row r="3925" spans="3:4" x14ac:dyDescent="0.25">
      <c r="C3925" s="1">
        <v>42068.572916666664</v>
      </c>
      <c r="D3925">
        <v>8966</v>
      </c>
    </row>
    <row r="3926" spans="3:4" x14ac:dyDescent="0.25">
      <c r="C3926" s="1">
        <v>42068.576388888891</v>
      </c>
      <c r="D3926">
        <v>8971</v>
      </c>
    </row>
    <row r="3927" spans="3:4" x14ac:dyDescent="0.25">
      <c r="C3927" s="1">
        <v>42068.579861111109</v>
      </c>
      <c r="D3927">
        <v>8971</v>
      </c>
    </row>
    <row r="3928" spans="3:4" x14ac:dyDescent="0.25">
      <c r="C3928" s="1">
        <v>42068.583333333336</v>
      </c>
      <c r="D3928">
        <v>8972</v>
      </c>
    </row>
    <row r="3929" spans="3:4" x14ac:dyDescent="0.25">
      <c r="C3929" s="1">
        <v>42068.586805555555</v>
      </c>
      <c r="D3929">
        <v>8964</v>
      </c>
    </row>
    <row r="3930" spans="3:4" x14ac:dyDescent="0.25">
      <c r="C3930" s="1">
        <v>42068.590277777781</v>
      </c>
      <c r="D3930">
        <v>8958.5</v>
      </c>
    </row>
    <row r="3931" spans="3:4" x14ac:dyDescent="0.25">
      <c r="C3931" s="1">
        <v>42068.59375</v>
      </c>
      <c r="D3931">
        <v>8953.5</v>
      </c>
    </row>
    <row r="3932" spans="3:4" x14ac:dyDescent="0.25">
      <c r="C3932" s="1">
        <v>42068.597222222219</v>
      </c>
      <c r="D3932">
        <v>8942</v>
      </c>
    </row>
    <row r="3933" spans="3:4" x14ac:dyDescent="0.25">
      <c r="C3933" s="1">
        <v>42068.600694444445</v>
      </c>
      <c r="D3933">
        <v>8947.5</v>
      </c>
    </row>
    <row r="3934" spans="3:4" x14ac:dyDescent="0.25">
      <c r="C3934" s="1">
        <v>42068.604166666664</v>
      </c>
      <c r="D3934">
        <v>8950</v>
      </c>
    </row>
    <row r="3935" spans="3:4" x14ac:dyDescent="0.25">
      <c r="C3935" s="1">
        <v>42068.607638888891</v>
      </c>
      <c r="D3935">
        <v>8938.5</v>
      </c>
    </row>
    <row r="3936" spans="3:4" x14ac:dyDescent="0.25">
      <c r="C3936" s="1">
        <v>42068.611111111109</v>
      </c>
      <c r="D3936">
        <v>8949</v>
      </c>
    </row>
    <row r="3937" spans="3:4" x14ac:dyDescent="0.25">
      <c r="C3937" s="1">
        <v>42068.614583333336</v>
      </c>
      <c r="D3937">
        <v>8949</v>
      </c>
    </row>
    <row r="3938" spans="3:4" x14ac:dyDescent="0.25">
      <c r="C3938" s="1">
        <v>42068.618055555555</v>
      </c>
      <c r="D3938">
        <v>8948</v>
      </c>
    </row>
    <row r="3939" spans="3:4" x14ac:dyDescent="0.25">
      <c r="C3939" s="1">
        <v>42068.621527777781</v>
      </c>
      <c r="D3939">
        <v>8950</v>
      </c>
    </row>
    <row r="3940" spans="3:4" x14ac:dyDescent="0.25">
      <c r="C3940" s="1">
        <v>42068.625</v>
      </c>
      <c r="D3940">
        <v>8947</v>
      </c>
    </row>
    <row r="3941" spans="3:4" x14ac:dyDescent="0.25">
      <c r="C3941" s="1">
        <v>42068.628472222219</v>
      </c>
      <c r="D3941">
        <v>8954</v>
      </c>
    </row>
    <row r="3942" spans="3:4" x14ac:dyDescent="0.25">
      <c r="C3942" s="1">
        <v>42068.631944444445</v>
      </c>
      <c r="D3942">
        <v>8946.5</v>
      </c>
    </row>
    <row r="3943" spans="3:4" x14ac:dyDescent="0.25">
      <c r="C3943" s="1">
        <v>42068.635416666664</v>
      </c>
      <c r="D3943">
        <v>8909</v>
      </c>
    </row>
    <row r="3944" spans="3:4" x14ac:dyDescent="0.25">
      <c r="C3944" s="1">
        <v>42068.638888888891</v>
      </c>
      <c r="D3944">
        <v>8914.5</v>
      </c>
    </row>
    <row r="3945" spans="3:4" x14ac:dyDescent="0.25">
      <c r="C3945" s="1">
        <v>42068.642361111109</v>
      </c>
      <c r="D3945">
        <v>8911.5</v>
      </c>
    </row>
    <row r="3946" spans="3:4" x14ac:dyDescent="0.25">
      <c r="C3946" s="1">
        <v>42068.645833333336</v>
      </c>
      <c r="D3946">
        <v>8913.5</v>
      </c>
    </row>
    <row r="3947" spans="3:4" x14ac:dyDescent="0.25">
      <c r="C3947" s="1">
        <v>42068.649305555555</v>
      </c>
      <c r="D3947">
        <v>8890</v>
      </c>
    </row>
    <row r="3948" spans="3:4" x14ac:dyDescent="0.25">
      <c r="C3948" s="1">
        <v>42068.652777777781</v>
      </c>
      <c r="D3948">
        <v>8897</v>
      </c>
    </row>
    <row r="3949" spans="3:4" x14ac:dyDescent="0.25">
      <c r="C3949" s="1">
        <v>42068.65625</v>
      </c>
      <c r="D3949">
        <v>8901.5</v>
      </c>
    </row>
    <row r="3950" spans="3:4" x14ac:dyDescent="0.25">
      <c r="C3950" s="1">
        <v>42068.659722222219</v>
      </c>
      <c r="D3950">
        <v>8908.5</v>
      </c>
    </row>
    <row r="3951" spans="3:4" x14ac:dyDescent="0.25">
      <c r="C3951" s="1">
        <v>42068.663194444445</v>
      </c>
      <c r="D3951">
        <v>8911.5</v>
      </c>
    </row>
    <row r="3952" spans="3:4" x14ac:dyDescent="0.25">
      <c r="C3952" s="1">
        <v>42068.666666666664</v>
      </c>
      <c r="D3952">
        <v>8906</v>
      </c>
    </row>
    <row r="3953" spans="3:4" x14ac:dyDescent="0.25">
      <c r="C3953" s="1">
        <v>42068.670138888891</v>
      </c>
      <c r="D3953">
        <v>8912.5</v>
      </c>
    </row>
    <row r="3954" spans="3:4" x14ac:dyDescent="0.25">
      <c r="C3954" s="1">
        <v>42068.673611111109</v>
      </c>
      <c r="D3954">
        <v>8904.5</v>
      </c>
    </row>
    <row r="3955" spans="3:4" x14ac:dyDescent="0.25">
      <c r="C3955" s="1">
        <v>42068.677083333336</v>
      </c>
      <c r="D3955">
        <v>8909</v>
      </c>
    </row>
    <row r="3956" spans="3:4" x14ac:dyDescent="0.25">
      <c r="C3956" s="1">
        <v>42068.680555555555</v>
      </c>
      <c r="D3956">
        <v>8928</v>
      </c>
    </row>
    <row r="3957" spans="3:4" x14ac:dyDescent="0.25">
      <c r="C3957" s="1">
        <v>42068.684027777781</v>
      </c>
      <c r="D3957">
        <v>8958</v>
      </c>
    </row>
    <row r="3958" spans="3:4" x14ac:dyDescent="0.25">
      <c r="C3958" s="1">
        <v>42068.6875</v>
      </c>
      <c r="D3958">
        <v>8952</v>
      </c>
    </row>
    <row r="3959" spans="3:4" x14ac:dyDescent="0.25">
      <c r="C3959" s="1">
        <v>42068.690972222219</v>
      </c>
      <c r="D3959">
        <v>8950</v>
      </c>
    </row>
    <row r="3960" spans="3:4" x14ac:dyDescent="0.25">
      <c r="C3960" s="1">
        <v>42068.694444444445</v>
      </c>
      <c r="D3960">
        <v>8966</v>
      </c>
    </row>
    <row r="3961" spans="3:4" x14ac:dyDescent="0.25">
      <c r="C3961" s="1">
        <v>42068.697916666664</v>
      </c>
      <c r="D3961">
        <v>8960.5</v>
      </c>
    </row>
    <row r="3962" spans="3:4" x14ac:dyDescent="0.25">
      <c r="C3962" s="1">
        <v>42068.701388888891</v>
      </c>
      <c r="D3962">
        <v>8939</v>
      </c>
    </row>
    <row r="3963" spans="3:4" x14ac:dyDescent="0.25">
      <c r="C3963" s="1">
        <v>42068.704861111109</v>
      </c>
      <c r="D3963">
        <v>8943.5</v>
      </c>
    </row>
    <row r="3964" spans="3:4" x14ac:dyDescent="0.25">
      <c r="C3964" s="1">
        <v>42068.708333333336</v>
      </c>
      <c r="D3964">
        <v>8947.5</v>
      </c>
    </row>
    <row r="3965" spans="3:4" x14ac:dyDescent="0.25">
      <c r="C3965" s="1">
        <v>42068.711805555555</v>
      </c>
      <c r="D3965">
        <v>8950.5</v>
      </c>
    </row>
    <row r="3966" spans="3:4" x14ac:dyDescent="0.25">
      <c r="C3966" s="1">
        <v>42068.715277777781</v>
      </c>
      <c r="D3966">
        <v>8947</v>
      </c>
    </row>
    <row r="3967" spans="3:4" x14ac:dyDescent="0.25">
      <c r="C3967" s="1">
        <v>42068.71875</v>
      </c>
      <c r="D3967">
        <v>8947.5</v>
      </c>
    </row>
    <row r="3968" spans="3:4" x14ac:dyDescent="0.25">
      <c r="C3968" s="1">
        <v>42068.722222222219</v>
      </c>
      <c r="D3968">
        <v>8967.5</v>
      </c>
    </row>
    <row r="3969" spans="3:4" x14ac:dyDescent="0.25">
      <c r="C3969" s="1">
        <v>42068.725694444445</v>
      </c>
      <c r="D3969">
        <v>8964.5</v>
      </c>
    </row>
    <row r="3970" spans="3:4" x14ac:dyDescent="0.25">
      <c r="C3970" s="1">
        <v>42068.729166666664</v>
      </c>
      <c r="D3970">
        <v>8957</v>
      </c>
    </row>
    <row r="3971" spans="3:4" x14ac:dyDescent="0.25">
      <c r="C3971" s="1">
        <v>42068.732638888891</v>
      </c>
      <c r="D3971">
        <v>8990</v>
      </c>
    </row>
    <row r="3972" spans="3:4" x14ac:dyDescent="0.25">
      <c r="C3972" s="1">
        <v>42068.736111111109</v>
      </c>
      <c r="D3972">
        <v>9004</v>
      </c>
    </row>
    <row r="3973" spans="3:4" x14ac:dyDescent="0.25">
      <c r="C3973" s="1">
        <v>42068.739583333336</v>
      </c>
      <c r="D3973">
        <v>8985</v>
      </c>
    </row>
    <row r="3974" spans="3:4" x14ac:dyDescent="0.25">
      <c r="C3974" s="1">
        <v>42068.743055555555</v>
      </c>
      <c r="D3974">
        <v>8976</v>
      </c>
    </row>
    <row r="3975" spans="3:4" x14ac:dyDescent="0.25">
      <c r="C3975" s="1">
        <v>42068.746527777781</v>
      </c>
      <c r="D3975">
        <v>8984.5</v>
      </c>
    </row>
    <row r="3976" spans="3:4" x14ac:dyDescent="0.25">
      <c r="C3976" s="1">
        <v>42068.75</v>
      </c>
      <c r="D3976">
        <v>8985.5</v>
      </c>
    </row>
    <row r="3977" spans="3:4" x14ac:dyDescent="0.25">
      <c r="C3977" s="1">
        <v>42068.753472222219</v>
      </c>
      <c r="D3977">
        <v>8985.5</v>
      </c>
    </row>
    <row r="3978" spans="3:4" x14ac:dyDescent="0.25">
      <c r="C3978" s="1">
        <v>42068.756944444445</v>
      </c>
      <c r="D3978">
        <v>8987.5</v>
      </c>
    </row>
    <row r="3979" spans="3:4" x14ac:dyDescent="0.25">
      <c r="C3979" s="1">
        <v>42068.805555555555</v>
      </c>
      <c r="D3979">
        <v>8992</v>
      </c>
    </row>
    <row r="3980" spans="3:4" x14ac:dyDescent="0.25">
      <c r="C3980" s="1">
        <v>42068.809027777781</v>
      </c>
      <c r="D3980">
        <v>8998</v>
      </c>
    </row>
    <row r="3981" spans="3:4" x14ac:dyDescent="0.25">
      <c r="C3981" s="1">
        <v>42068.8125</v>
      </c>
      <c r="D3981">
        <v>9001</v>
      </c>
    </row>
    <row r="3982" spans="3:4" x14ac:dyDescent="0.25">
      <c r="C3982" s="1">
        <v>42068.815972222219</v>
      </c>
      <c r="D3982">
        <v>9008</v>
      </c>
    </row>
    <row r="3983" spans="3:4" x14ac:dyDescent="0.25">
      <c r="C3983" s="1">
        <v>42068.819444444445</v>
      </c>
      <c r="D3983">
        <v>9009</v>
      </c>
    </row>
    <row r="3984" spans="3:4" x14ac:dyDescent="0.25">
      <c r="C3984" s="1">
        <v>42068.822916666664</v>
      </c>
      <c r="D3984">
        <v>9006.5</v>
      </c>
    </row>
    <row r="3985" spans="3:4" x14ac:dyDescent="0.25">
      <c r="C3985" s="1">
        <v>42068.826388888891</v>
      </c>
      <c r="D3985">
        <v>9007.5</v>
      </c>
    </row>
    <row r="3986" spans="3:4" x14ac:dyDescent="0.25">
      <c r="C3986" s="1">
        <v>42068.829861111109</v>
      </c>
      <c r="D3986">
        <v>8994</v>
      </c>
    </row>
    <row r="3987" spans="3:4" x14ac:dyDescent="0.25">
      <c r="C3987" s="1">
        <v>42068.833333333336</v>
      </c>
      <c r="D3987">
        <v>9000</v>
      </c>
    </row>
    <row r="3988" spans="3:4" x14ac:dyDescent="0.25">
      <c r="C3988" s="1">
        <v>42068.836805555555</v>
      </c>
      <c r="D3988">
        <v>9000</v>
      </c>
    </row>
    <row r="3989" spans="3:4" x14ac:dyDescent="0.25">
      <c r="C3989" s="1">
        <v>42068.840277777781</v>
      </c>
      <c r="D3989">
        <v>9005</v>
      </c>
    </row>
    <row r="3990" spans="3:4" x14ac:dyDescent="0.25">
      <c r="C3990" s="1">
        <v>42068.84375</v>
      </c>
      <c r="D3990">
        <v>9005</v>
      </c>
    </row>
    <row r="3991" spans="3:4" x14ac:dyDescent="0.25">
      <c r="C3991" s="1">
        <v>42068.850694444445</v>
      </c>
      <c r="D3991">
        <v>9005</v>
      </c>
    </row>
    <row r="3992" spans="3:4" x14ac:dyDescent="0.25">
      <c r="C3992" s="1">
        <v>42068.854166666664</v>
      </c>
      <c r="D3992">
        <v>9005</v>
      </c>
    </row>
    <row r="3993" spans="3:4" x14ac:dyDescent="0.25">
      <c r="C3993" s="1">
        <v>42068.857638888891</v>
      </c>
      <c r="D3993">
        <v>9005</v>
      </c>
    </row>
    <row r="3994" spans="3:4" x14ac:dyDescent="0.25">
      <c r="C3994" s="1">
        <v>42068.861111111109</v>
      </c>
      <c r="D3994">
        <v>9001</v>
      </c>
    </row>
    <row r="3995" spans="3:4" x14ac:dyDescent="0.25">
      <c r="C3995" s="1">
        <v>42068.864583333336</v>
      </c>
      <c r="D3995">
        <v>8999</v>
      </c>
    </row>
    <row r="3996" spans="3:4" x14ac:dyDescent="0.25">
      <c r="C3996" s="1">
        <v>42068.868055555555</v>
      </c>
      <c r="D3996">
        <v>8999</v>
      </c>
    </row>
    <row r="3997" spans="3:4" x14ac:dyDescent="0.25">
      <c r="C3997" s="1">
        <v>42068.871527777781</v>
      </c>
      <c r="D3997">
        <v>8997.5</v>
      </c>
    </row>
    <row r="3998" spans="3:4" x14ac:dyDescent="0.25">
      <c r="C3998" s="1">
        <v>42068.875</v>
      </c>
      <c r="D3998">
        <v>8998.5</v>
      </c>
    </row>
    <row r="3999" spans="3:4" x14ac:dyDescent="0.25">
      <c r="C3999" s="1">
        <v>42068.878472222219</v>
      </c>
      <c r="D3999">
        <v>8999</v>
      </c>
    </row>
    <row r="4000" spans="3:4" x14ac:dyDescent="0.25">
      <c r="C4000" s="1">
        <v>42068.881944444445</v>
      </c>
      <c r="D4000">
        <v>8995</v>
      </c>
    </row>
    <row r="4001" spans="3:4" x14ac:dyDescent="0.25">
      <c r="C4001" s="1">
        <v>42068.885416666664</v>
      </c>
      <c r="D4001">
        <v>8995</v>
      </c>
    </row>
    <row r="4002" spans="3:4" x14ac:dyDescent="0.25">
      <c r="C4002" s="1">
        <v>42068.888888888891</v>
      </c>
      <c r="D4002">
        <v>8991</v>
      </c>
    </row>
    <row r="4003" spans="3:4" x14ac:dyDescent="0.25">
      <c r="C4003" s="1">
        <v>42068.892361111109</v>
      </c>
      <c r="D4003">
        <v>8988</v>
      </c>
    </row>
    <row r="4004" spans="3:4" x14ac:dyDescent="0.25">
      <c r="C4004" s="1">
        <v>42068.895833333336</v>
      </c>
      <c r="D4004">
        <v>8984.5</v>
      </c>
    </row>
    <row r="4005" spans="3:4" x14ac:dyDescent="0.25">
      <c r="C4005" s="1">
        <v>42068.899305555555</v>
      </c>
      <c r="D4005">
        <v>8977</v>
      </c>
    </row>
    <row r="4006" spans="3:4" x14ac:dyDescent="0.25">
      <c r="C4006" s="1">
        <v>42068.902777777781</v>
      </c>
      <c r="D4006">
        <v>8985.5</v>
      </c>
    </row>
    <row r="4007" spans="3:4" x14ac:dyDescent="0.25">
      <c r="C4007" s="1">
        <v>42068.90625</v>
      </c>
      <c r="D4007">
        <v>8992.5</v>
      </c>
    </row>
    <row r="4008" spans="3:4" x14ac:dyDescent="0.25">
      <c r="C4008" s="1">
        <v>42068.909722222219</v>
      </c>
      <c r="D4008">
        <v>8990.5</v>
      </c>
    </row>
    <row r="4009" spans="3:4" x14ac:dyDescent="0.25">
      <c r="C4009" s="1">
        <v>42068.913194444445</v>
      </c>
      <c r="D4009">
        <v>8994.5</v>
      </c>
    </row>
    <row r="4010" spans="3:4" x14ac:dyDescent="0.25">
      <c r="C4010" s="1">
        <v>42068.916666666664</v>
      </c>
      <c r="D4010">
        <v>8996</v>
      </c>
    </row>
    <row r="4011" spans="3:4" x14ac:dyDescent="0.25">
      <c r="C4011" s="1">
        <v>42068.920138888891</v>
      </c>
      <c r="D4011">
        <v>8987.5</v>
      </c>
    </row>
    <row r="4012" spans="3:4" x14ac:dyDescent="0.25">
      <c r="C4012" s="1">
        <v>42068.930555555555</v>
      </c>
      <c r="D4012">
        <v>8993</v>
      </c>
    </row>
    <row r="4013" spans="3:4" x14ac:dyDescent="0.25">
      <c r="C4013" s="1">
        <v>42068.934027777781</v>
      </c>
      <c r="D4013">
        <v>8993</v>
      </c>
    </row>
    <row r="4014" spans="3:4" x14ac:dyDescent="0.25">
      <c r="C4014" s="1">
        <v>42068.9375</v>
      </c>
      <c r="D4014">
        <v>8993</v>
      </c>
    </row>
    <row r="4015" spans="3:4" x14ac:dyDescent="0.25">
      <c r="C4015" s="1">
        <v>42068.940972222219</v>
      </c>
      <c r="D4015">
        <v>8993</v>
      </c>
    </row>
    <row r="4016" spans="3:4" x14ac:dyDescent="0.25">
      <c r="C4016" s="1">
        <v>42068.944444444445</v>
      </c>
      <c r="D4016">
        <v>8991</v>
      </c>
    </row>
    <row r="4017" spans="3:4" x14ac:dyDescent="0.25">
      <c r="C4017" s="1">
        <v>42068.947916666664</v>
      </c>
      <c r="D4017">
        <v>8989</v>
      </c>
    </row>
    <row r="4018" spans="3:4" x14ac:dyDescent="0.25">
      <c r="C4018" s="1">
        <v>42068.951388888891</v>
      </c>
      <c r="D4018">
        <v>8998.5</v>
      </c>
    </row>
    <row r="4019" spans="3:4" x14ac:dyDescent="0.25">
      <c r="C4019" s="1">
        <v>42068.954861111109</v>
      </c>
      <c r="D4019">
        <v>8994</v>
      </c>
    </row>
    <row r="4020" spans="3:4" x14ac:dyDescent="0.25">
      <c r="C4020" s="1">
        <v>42068.958333333336</v>
      </c>
      <c r="D4020">
        <v>8988</v>
      </c>
    </row>
    <row r="4021" spans="3:4" x14ac:dyDescent="0.25">
      <c r="C4021" s="1">
        <v>42068.961805555555</v>
      </c>
      <c r="D4021">
        <v>8996</v>
      </c>
    </row>
    <row r="4022" spans="3:4" x14ac:dyDescent="0.25">
      <c r="C4022" s="1">
        <v>42068.965277777781</v>
      </c>
      <c r="D4022">
        <v>9003.5</v>
      </c>
    </row>
    <row r="4023" spans="3:4" x14ac:dyDescent="0.25">
      <c r="C4023" s="1">
        <v>42068.96875</v>
      </c>
      <c r="D4023">
        <v>9004</v>
      </c>
    </row>
    <row r="4024" spans="3:4" x14ac:dyDescent="0.25">
      <c r="C4024" s="1">
        <v>42068.972222222219</v>
      </c>
      <c r="D4024">
        <v>9004.5</v>
      </c>
    </row>
    <row r="4025" spans="3:4" x14ac:dyDescent="0.25">
      <c r="C4025" s="1">
        <v>42068.975694444445</v>
      </c>
      <c r="D4025">
        <v>9008.5</v>
      </c>
    </row>
    <row r="4026" spans="3:4" x14ac:dyDescent="0.25">
      <c r="C4026" s="1">
        <v>42068.979166666664</v>
      </c>
      <c r="D4026">
        <v>9011.5</v>
      </c>
    </row>
    <row r="4027" spans="3:4" x14ac:dyDescent="0.25">
      <c r="C4027" s="1">
        <v>42068.982638888891</v>
      </c>
      <c r="D4027">
        <v>9012.5</v>
      </c>
    </row>
    <row r="4028" spans="3:4" x14ac:dyDescent="0.25">
      <c r="C4028" s="1">
        <v>42068.989583333336</v>
      </c>
      <c r="D4028">
        <v>9008.5</v>
      </c>
    </row>
    <row r="4029" spans="3:4" x14ac:dyDescent="0.25">
      <c r="C4029" s="1">
        <v>42068.993055555555</v>
      </c>
      <c r="D4029">
        <v>9010</v>
      </c>
    </row>
    <row r="4030" spans="3:4" x14ac:dyDescent="0.25">
      <c r="C4030" s="1">
        <v>42068.996527777781</v>
      </c>
      <c r="D4030">
        <v>9010</v>
      </c>
    </row>
    <row r="4031" spans="3:4" x14ac:dyDescent="0.25">
      <c r="C4031" s="2">
        <v>42069</v>
      </c>
      <c r="D4031">
        <v>9010</v>
      </c>
    </row>
    <row r="4032" spans="3:4" x14ac:dyDescent="0.25">
      <c r="C4032" s="1">
        <v>42069.003472222219</v>
      </c>
      <c r="D4032">
        <v>9003.5</v>
      </c>
    </row>
    <row r="4033" spans="3:4" x14ac:dyDescent="0.25">
      <c r="C4033" s="1">
        <v>42069.006944444445</v>
      </c>
      <c r="D4033">
        <v>9001.5</v>
      </c>
    </row>
    <row r="4034" spans="3:4" x14ac:dyDescent="0.25">
      <c r="C4034" s="1">
        <v>42069.010416666664</v>
      </c>
      <c r="D4034">
        <v>9002</v>
      </c>
    </row>
    <row r="4035" spans="3:4" x14ac:dyDescent="0.25">
      <c r="C4035" s="1">
        <v>42069.013888888891</v>
      </c>
      <c r="D4035">
        <v>8997.5</v>
      </c>
    </row>
    <row r="4036" spans="3:4" x14ac:dyDescent="0.25">
      <c r="C4036" s="1">
        <v>42069.017361111109</v>
      </c>
      <c r="D4036">
        <v>8998</v>
      </c>
    </row>
    <row r="4037" spans="3:4" x14ac:dyDescent="0.25">
      <c r="C4037" s="1">
        <v>42069.020833333336</v>
      </c>
      <c r="D4037">
        <v>9002</v>
      </c>
    </row>
    <row r="4038" spans="3:4" x14ac:dyDescent="0.25">
      <c r="C4038" s="1">
        <v>42069.024305555555</v>
      </c>
      <c r="D4038">
        <v>9009</v>
      </c>
    </row>
    <row r="4039" spans="3:4" x14ac:dyDescent="0.25">
      <c r="C4039" s="1">
        <v>42069.027777777781</v>
      </c>
      <c r="D4039">
        <v>9006</v>
      </c>
    </row>
    <row r="4040" spans="3:4" x14ac:dyDescent="0.25">
      <c r="C4040" s="1">
        <v>42069.03125</v>
      </c>
      <c r="D4040">
        <v>9005.5</v>
      </c>
    </row>
    <row r="4041" spans="3:4" x14ac:dyDescent="0.25">
      <c r="C4041" s="1">
        <v>42069.034722222219</v>
      </c>
      <c r="D4041">
        <v>9004</v>
      </c>
    </row>
    <row r="4042" spans="3:4" x14ac:dyDescent="0.25">
      <c r="C4042" s="1">
        <v>42069.038194444445</v>
      </c>
      <c r="D4042">
        <v>9004</v>
      </c>
    </row>
    <row r="4043" spans="3:4" x14ac:dyDescent="0.25">
      <c r="C4043" s="1">
        <v>42069.041666666664</v>
      </c>
      <c r="D4043">
        <v>9004</v>
      </c>
    </row>
    <row r="4044" spans="3:4" x14ac:dyDescent="0.25">
      <c r="C4044" s="1">
        <v>42069.045138888891</v>
      </c>
      <c r="D4044">
        <v>9002.5</v>
      </c>
    </row>
    <row r="4045" spans="3:4" x14ac:dyDescent="0.25">
      <c r="C4045" s="1">
        <v>42069.052083333336</v>
      </c>
      <c r="D4045">
        <v>9003</v>
      </c>
    </row>
    <row r="4046" spans="3:4" x14ac:dyDescent="0.25">
      <c r="C4046" s="1">
        <v>42069.055555555555</v>
      </c>
      <c r="D4046">
        <v>8994.5</v>
      </c>
    </row>
    <row r="4047" spans="3:4" x14ac:dyDescent="0.25">
      <c r="C4047" s="1">
        <v>42069.059027777781</v>
      </c>
      <c r="D4047">
        <v>8994</v>
      </c>
    </row>
    <row r="4048" spans="3:4" x14ac:dyDescent="0.25">
      <c r="C4048" s="1">
        <v>42069.0625</v>
      </c>
      <c r="D4048">
        <v>8993.5</v>
      </c>
    </row>
    <row r="4049" spans="3:4" x14ac:dyDescent="0.25">
      <c r="C4049" s="1">
        <v>42069.065972222219</v>
      </c>
      <c r="D4049">
        <v>8993.5</v>
      </c>
    </row>
    <row r="4050" spans="3:4" x14ac:dyDescent="0.25">
      <c r="C4050" s="1">
        <v>42069.069444444445</v>
      </c>
      <c r="D4050">
        <v>8986</v>
      </c>
    </row>
    <row r="4051" spans="3:4" x14ac:dyDescent="0.25">
      <c r="C4051" s="1">
        <v>42069.072916666664</v>
      </c>
      <c r="D4051">
        <v>8983.5</v>
      </c>
    </row>
    <row r="4052" spans="3:4" x14ac:dyDescent="0.25">
      <c r="C4052" s="1">
        <v>42069.076388888891</v>
      </c>
      <c r="D4052">
        <v>8980</v>
      </c>
    </row>
    <row r="4053" spans="3:4" x14ac:dyDescent="0.25">
      <c r="C4053" s="1">
        <v>42069.079861111109</v>
      </c>
      <c r="D4053">
        <v>8983.5</v>
      </c>
    </row>
    <row r="4054" spans="3:4" x14ac:dyDescent="0.25">
      <c r="C4054" s="1">
        <v>42069.375</v>
      </c>
      <c r="D4054">
        <v>8973.5</v>
      </c>
    </row>
    <row r="4055" spans="3:4" x14ac:dyDescent="0.25">
      <c r="C4055" s="1">
        <v>42069.378472222219</v>
      </c>
      <c r="D4055">
        <v>8969</v>
      </c>
    </row>
    <row r="4056" spans="3:4" x14ac:dyDescent="0.25">
      <c r="C4056" s="1">
        <v>42069.381944444445</v>
      </c>
      <c r="D4056">
        <v>8975.5</v>
      </c>
    </row>
    <row r="4057" spans="3:4" x14ac:dyDescent="0.25">
      <c r="C4057" s="1">
        <v>42069.385416666664</v>
      </c>
      <c r="D4057">
        <v>8980</v>
      </c>
    </row>
    <row r="4058" spans="3:4" x14ac:dyDescent="0.25">
      <c r="C4058" s="1">
        <v>42069.388888888891</v>
      </c>
      <c r="D4058">
        <v>8980</v>
      </c>
    </row>
    <row r="4059" spans="3:4" x14ac:dyDescent="0.25">
      <c r="C4059" s="1">
        <v>42069.392361111109</v>
      </c>
      <c r="D4059">
        <v>8982</v>
      </c>
    </row>
    <row r="4060" spans="3:4" x14ac:dyDescent="0.25">
      <c r="C4060" s="1">
        <v>42069.395833333336</v>
      </c>
      <c r="D4060">
        <v>8974.5</v>
      </c>
    </row>
    <row r="4061" spans="3:4" x14ac:dyDescent="0.25">
      <c r="C4061" s="1">
        <v>42069.399305555555</v>
      </c>
      <c r="D4061">
        <v>8972</v>
      </c>
    </row>
    <row r="4062" spans="3:4" x14ac:dyDescent="0.25">
      <c r="C4062" s="1">
        <v>42069.402777777781</v>
      </c>
      <c r="D4062">
        <v>8975</v>
      </c>
    </row>
    <row r="4063" spans="3:4" x14ac:dyDescent="0.25">
      <c r="C4063" s="1">
        <v>42069.40625</v>
      </c>
      <c r="D4063">
        <v>8975</v>
      </c>
    </row>
    <row r="4064" spans="3:4" x14ac:dyDescent="0.25">
      <c r="C4064" s="1">
        <v>42069.409722222219</v>
      </c>
      <c r="D4064">
        <v>8977</v>
      </c>
    </row>
    <row r="4065" spans="3:4" x14ac:dyDescent="0.25">
      <c r="C4065" s="1">
        <v>42069.413194444445</v>
      </c>
      <c r="D4065">
        <v>8980</v>
      </c>
    </row>
    <row r="4066" spans="3:4" x14ac:dyDescent="0.25">
      <c r="C4066" s="1">
        <v>42069.416666666664</v>
      </c>
      <c r="D4066">
        <v>8976.5</v>
      </c>
    </row>
    <row r="4067" spans="3:4" x14ac:dyDescent="0.25">
      <c r="C4067" s="1">
        <v>42069.420138888891</v>
      </c>
      <c r="D4067">
        <v>8975</v>
      </c>
    </row>
    <row r="4068" spans="3:4" x14ac:dyDescent="0.25">
      <c r="C4068" s="1">
        <v>42069.423611111109</v>
      </c>
      <c r="D4068">
        <v>8971</v>
      </c>
    </row>
    <row r="4069" spans="3:4" x14ac:dyDescent="0.25">
      <c r="C4069" s="1">
        <v>42069.427083333336</v>
      </c>
      <c r="D4069">
        <v>8977.5</v>
      </c>
    </row>
    <row r="4070" spans="3:4" x14ac:dyDescent="0.25">
      <c r="C4070" s="1">
        <v>42069.430555555555</v>
      </c>
      <c r="D4070">
        <v>8980</v>
      </c>
    </row>
    <row r="4071" spans="3:4" x14ac:dyDescent="0.25">
      <c r="C4071" s="1">
        <v>42069.434027777781</v>
      </c>
      <c r="D4071">
        <v>8983</v>
      </c>
    </row>
    <row r="4072" spans="3:4" x14ac:dyDescent="0.25">
      <c r="C4072" s="1">
        <v>42069.4375</v>
      </c>
      <c r="D4072">
        <v>8979.5</v>
      </c>
    </row>
    <row r="4073" spans="3:4" x14ac:dyDescent="0.25">
      <c r="C4073" s="1">
        <v>42069.444444444445</v>
      </c>
      <c r="D4073">
        <v>8983</v>
      </c>
    </row>
    <row r="4074" spans="3:4" x14ac:dyDescent="0.25">
      <c r="C4074" s="1">
        <v>42069.447916666664</v>
      </c>
      <c r="D4074">
        <v>8980.5</v>
      </c>
    </row>
    <row r="4075" spans="3:4" x14ac:dyDescent="0.25">
      <c r="C4075" s="1">
        <v>42069.451388888891</v>
      </c>
      <c r="D4075">
        <v>8985.5</v>
      </c>
    </row>
    <row r="4076" spans="3:4" x14ac:dyDescent="0.25">
      <c r="C4076" s="1">
        <v>42069.454861111109</v>
      </c>
      <c r="D4076">
        <v>8999</v>
      </c>
    </row>
    <row r="4077" spans="3:4" x14ac:dyDescent="0.25">
      <c r="C4077" s="1">
        <v>42069.458333333336</v>
      </c>
      <c r="D4077">
        <v>9001</v>
      </c>
    </row>
    <row r="4078" spans="3:4" x14ac:dyDescent="0.25">
      <c r="C4078" s="1">
        <v>42069.461805555555</v>
      </c>
      <c r="D4078">
        <v>8999</v>
      </c>
    </row>
    <row r="4079" spans="3:4" x14ac:dyDescent="0.25">
      <c r="C4079" s="1">
        <v>42069.465277777781</v>
      </c>
      <c r="D4079">
        <v>8996</v>
      </c>
    </row>
    <row r="4080" spans="3:4" x14ac:dyDescent="0.25">
      <c r="C4080" s="1">
        <v>42069.46875</v>
      </c>
      <c r="D4080">
        <v>8994.5</v>
      </c>
    </row>
    <row r="4081" spans="3:4" x14ac:dyDescent="0.25">
      <c r="C4081" s="1">
        <v>42069.472222222219</v>
      </c>
      <c r="D4081">
        <v>8996.5</v>
      </c>
    </row>
    <row r="4082" spans="3:4" x14ac:dyDescent="0.25">
      <c r="C4082" s="1">
        <v>42069.475694444445</v>
      </c>
      <c r="D4082">
        <v>8997.5</v>
      </c>
    </row>
    <row r="4083" spans="3:4" x14ac:dyDescent="0.25">
      <c r="C4083" s="1">
        <v>42069.479166666664</v>
      </c>
      <c r="D4083">
        <v>8998</v>
      </c>
    </row>
    <row r="4084" spans="3:4" x14ac:dyDescent="0.25">
      <c r="C4084" s="1">
        <v>42069.482638888891</v>
      </c>
      <c r="D4084">
        <v>9001</v>
      </c>
    </row>
    <row r="4085" spans="3:4" x14ac:dyDescent="0.25">
      <c r="C4085" s="1">
        <v>42069.486111111109</v>
      </c>
      <c r="D4085">
        <v>9001</v>
      </c>
    </row>
    <row r="4086" spans="3:4" x14ac:dyDescent="0.25">
      <c r="C4086" s="1">
        <v>42069.489583333336</v>
      </c>
      <c r="D4086">
        <v>9001</v>
      </c>
    </row>
    <row r="4087" spans="3:4" x14ac:dyDescent="0.25">
      <c r="C4087" s="1">
        <v>42069.493055555555</v>
      </c>
      <c r="D4087">
        <v>9003</v>
      </c>
    </row>
    <row r="4088" spans="3:4" x14ac:dyDescent="0.25">
      <c r="C4088" s="1">
        <v>42069.496527777781</v>
      </c>
      <c r="D4088">
        <v>8993.5</v>
      </c>
    </row>
    <row r="4089" spans="3:4" x14ac:dyDescent="0.25">
      <c r="C4089" s="1">
        <v>42069.5</v>
      </c>
      <c r="D4089">
        <v>8988.5</v>
      </c>
    </row>
    <row r="4090" spans="3:4" x14ac:dyDescent="0.25">
      <c r="C4090" s="1">
        <v>42069.503472222219</v>
      </c>
      <c r="D4090">
        <v>8986</v>
      </c>
    </row>
    <row r="4091" spans="3:4" x14ac:dyDescent="0.25">
      <c r="C4091" s="1">
        <v>42069.506944444445</v>
      </c>
      <c r="D4091">
        <v>8985.5</v>
      </c>
    </row>
    <row r="4092" spans="3:4" x14ac:dyDescent="0.25">
      <c r="C4092" s="1">
        <v>42069.510416666664</v>
      </c>
      <c r="D4092">
        <v>8988.5</v>
      </c>
    </row>
    <row r="4093" spans="3:4" x14ac:dyDescent="0.25">
      <c r="C4093" s="1">
        <v>42069.513888888891</v>
      </c>
      <c r="D4093">
        <v>8991.5</v>
      </c>
    </row>
    <row r="4094" spans="3:4" x14ac:dyDescent="0.25">
      <c r="C4094" s="1">
        <v>42069.517361111109</v>
      </c>
      <c r="D4094">
        <v>8994.5</v>
      </c>
    </row>
    <row r="4095" spans="3:4" x14ac:dyDescent="0.25">
      <c r="C4095" s="1">
        <v>42069.520833333336</v>
      </c>
      <c r="D4095">
        <v>8988.5</v>
      </c>
    </row>
    <row r="4096" spans="3:4" x14ac:dyDescent="0.25">
      <c r="C4096" s="1">
        <v>42069.524305555555</v>
      </c>
      <c r="D4096">
        <v>8986</v>
      </c>
    </row>
    <row r="4097" spans="3:4" x14ac:dyDescent="0.25">
      <c r="C4097" s="1">
        <v>42069.527777777781</v>
      </c>
      <c r="D4097">
        <v>8983.5</v>
      </c>
    </row>
    <row r="4098" spans="3:4" x14ac:dyDescent="0.25">
      <c r="C4098" s="1">
        <v>42069.53125</v>
      </c>
      <c r="D4098">
        <v>8984.5</v>
      </c>
    </row>
    <row r="4099" spans="3:4" x14ac:dyDescent="0.25">
      <c r="C4099" s="1">
        <v>42069.534722222219</v>
      </c>
      <c r="D4099">
        <v>8985.5</v>
      </c>
    </row>
    <row r="4100" spans="3:4" x14ac:dyDescent="0.25">
      <c r="C4100" s="1">
        <v>42069.538194444445</v>
      </c>
      <c r="D4100">
        <v>8986</v>
      </c>
    </row>
    <row r="4101" spans="3:4" x14ac:dyDescent="0.25">
      <c r="C4101" s="1">
        <v>42069.541666666664</v>
      </c>
      <c r="D4101">
        <v>8987.5</v>
      </c>
    </row>
    <row r="4102" spans="3:4" x14ac:dyDescent="0.25">
      <c r="C4102" s="1">
        <v>42069.545138888891</v>
      </c>
      <c r="D4102">
        <v>8989.5</v>
      </c>
    </row>
    <row r="4103" spans="3:4" x14ac:dyDescent="0.25">
      <c r="C4103" s="1">
        <v>42069.548611111109</v>
      </c>
      <c r="D4103">
        <v>8985.5</v>
      </c>
    </row>
    <row r="4104" spans="3:4" x14ac:dyDescent="0.25">
      <c r="C4104" s="1">
        <v>42069.552083333336</v>
      </c>
      <c r="D4104">
        <v>8985</v>
      </c>
    </row>
    <row r="4105" spans="3:4" x14ac:dyDescent="0.25">
      <c r="C4105" s="1">
        <v>42069.555555555555</v>
      </c>
      <c r="D4105">
        <v>8987.5</v>
      </c>
    </row>
    <row r="4106" spans="3:4" x14ac:dyDescent="0.25">
      <c r="C4106" s="1">
        <v>42069.559027777781</v>
      </c>
      <c r="D4106">
        <v>8988</v>
      </c>
    </row>
    <row r="4107" spans="3:4" x14ac:dyDescent="0.25">
      <c r="C4107" s="1">
        <v>42069.5625</v>
      </c>
      <c r="D4107">
        <v>8987.5</v>
      </c>
    </row>
    <row r="4108" spans="3:4" x14ac:dyDescent="0.25">
      <c r="C4108" s="1">
        <v>42069.565972222219</v>
      </c>
      <c r="D4108">
        <v>8988</v>
      </c>
    </row>
    <row r="4109" spans="3:4" x14ac:dyDescent="0.25">
      <c r="C4109" s="1">
        <v>42069.569444444445</v>
      </c>
      <c r="D4109">
        <v>8989.5</v>
      </c>
    </row>
    <row r="4110" spans="3:4" x14ac:dyDescent="0.25">
      <c r="C4110" s="1">
        <v>42069.572916666664</v>
      </c>
      <c r="D4110">
        <v>8992.5</v>
      </c>
    </row>
    <row r="4111" spans="3:4" x14ac:dyDescent="0.25">
      <c r="C4111" s="1">
        <v>42069.576388888891</v>
      </c>
      <c r="D4111">
        <v>8994</v>
      </c>
    </row>
    <row r="4112" spans="3:4" x14ac:dyDescent="0.25">
      <c r="C4112" s="1">
        <v>42069.579861111109</v>
      </c>
      <c r="D4112">
        <v>8992</v>
      </c>
    </row>
    <row r="4113" spans="3:4" x14ac:dyDescent="0.25">
      <c r="C4113" s="1">
        <v>42069.583333333336</v>
      </c>
      <c r="D4113">
        <v>8999</v>
      </c>
    </row>
    <row r="4114" spans="3:4" x14ac:dyDescent="0.25">
      <c r="C4114" s="1">
        <v>42069.586805555555</v>
      </c>
      <c r="D4114">
        <v>8994.5</v>
      </c>
    </row>
    <row r="4115" spans="3:4" x14ac:dyDescent="0.25">
      <c r="C4115" s="1">
        <v>42069.590277777781</v>
      </c>
      <c r="D4115">
        <v>8990.5</v>
      </c>
    </row>
    <row r="4116" spans="3:4" x14ac:dyDescent="0.25">
      <c r="C4116" s="1">
        <v>42069.59375</v>
      </c>
      <c r="D4116">
        <v>8990.5</v>
      </c>
    </row>
    <row r="4117" spans="3:4" x14ac:dyDescent="0.25">
      <c r="C4117" s="1">
        <v>42069.597222222219</v>
      </c>
      <c r="D4117">
        <v>8995.5</v>
      </c>
    </row>
    <row r="4118" spans="3:4" x14ac:dyDescent="0.25">
      <c r="C4118" s="1">
        <v>42069.600694444445</v>
      </c>
      <c r="D4118">
        <v>8995.5</v>
      </c>
    </row>
    <row r="4119" spans="3:4" x14ac:dyDescent="0.25">
      <c r="C4119" s="1">
        <v>42069.604166666664</v>
      </c>
      <c r="D4119">
        <v>8993.5</v>
      </c>
    </row>
    <row r="4120" spans="3:4" x14ac:dyDescent="0.25">
      <c r="C4120" s="1">
        <v>42069.607638888891</v>
      </c>
      <c r="D4120">
        <v>8997.5</v>
      </c>
    </row>
    <row r="4121" spans="3:4" x14ac:dyDescent="0.25">
      <c r="C4121" s="1">
        <v>42069.611111111109</v>
      </c>
      <c r="D4121">
        <v>8998.5</v>
      </c>
    </row>
    <row r="4122" spans="3:4" x14ac:dyDescent="0.25">
      <c r="C4122" s="1">
        <v>42069.614583333336</v>
      </c>
      <c r="D4122">
        <v>8995.5</v>
      </c>
    </row>
    <row r="4123" spans="3:4" x14ac:dyDescent="0.25">
      <c r="C4123" s="1">
        <v>42069.618055555555</v>
      </c>
      <c r="D4123">
        <v>9003</v>
      </c>
    </row>
    <row r="4124" spans="3:4" x14ac:dyDescent="0.25">
      <c r="C4124" s="1">
        <v>42069.621527777781</v>
      </c>
      <c r="D4124">
        <v>9005</v>
      </c>
    </row>
    <row r="4125" spans="3:4" x14ac:dyDescent="0.25">
      <c r="C4125" s="1">
        <v>42069.625</v>
      </c>
      <c r="D4125">
        <v>9000</v>
      </c>
    </row>
    <row r="4126" spans="3:4" x14ac:dyDescent="0.25">
      <c r="C4126" s="1">
        <v>42069.628472222219</v>
      </c>
      <c r="D4126">
        <v>8997.5</v>
      </c>
    </row>
    <row r="4127" spans="3:4" x14ac:dyDescent="0.25">
      <c r="C4127" s="1">
        <v>42069.631944444445</v>
      </c>
      <c r="D4127">
        <v>9003</v>
      </c>
    </row>
    <row r="4128" spans="3:4" x14ac:dyDescent="0.25">
      <c r="C4128" s="1">
        <v>42069.635416666664</v>
      </c>
      <c r="D4128">
        <v>9000</v>
      </c>
    </row>
    <row r="4129" spans="3:4" x14ac:dyDescent="0.25">
      <c r="C4129" s="1">
        <v>42069.638888888891</v>
      </c>
      <c r="D4129">
        <v>9001</v>
      </c>
    </row>
    <row r="4130" spans="3:4" x14ac:dyDescent="0.25">
      <c r="C4130" s="1">
        <v>42069.642361111109</v>
      </c>
      <c r="D4130">
        <v>9005</v>
      </c>
    </row>
    <row r="4131" spans="3:4" x14ac:dyDescent="0.25">
      <c r="C4131" s="1">
        <v>42069.645833333336</v>
      </c>
      <c r="D4131">
        <v>9005.5</v>
      </c>
    </row>
    <row r="4132" spans="3:4" x14ac:dyDescent="0.25">
      <c r="C4132" s="1">
        <v>42069.649305555555</v>
      </c>
      <c r="D4132">
        <v>9005.5</v>
      </c>
    </row>
    <row r="4133" spans="3:4" x14ac:dyDescent="0.25">
      <c r="C4133" s="1">
        <v>42069.652777777781</v>
      </c>
      <c r="D4133">
        <v>9006</v>
      </c>
    </row>
    <row r="4134" spans="3:4" x14ac:dyDescent="0.25">
      <c r="C4134" s="1">
        <v>42069.65625</v>
      </c>
      <c r="D4134">
        <v>9005.5</v>
      </c>
    </row>
    <row r="4135" spans="3:4" x14ac:dyDescent="0.25">
      <c r="C4135" s="1">
        <v>42069.659722222219</v>
      </c>
      <c r="D4135">
        <v>9008</v>
      </c>
    </row>
    <row r="4136" spans="3:4" x14ac:dyDescent="0.25">
      <c r="C4136" s="1">
        <v>42069.663194444445</v>
      </c>
      <c r="D4136">
        <v>9009</v>
      </c>
    </row>
    <row r="4137" spans="3:4" x14ac:dyDescent="0.25">
      <c r="C4137" s="1">
        <v>42069.666666666664</v>
      </c>
      <c r="D4137">
        <v>9000</v>
      </c>
    </row>
    <row r="4138" spans="3:4" x14ac:dyDescent="0.25">
      <c r="C4138" s="1">
        <v>42069.670138888891</v>
      </c>
      <c r="D4138">
        <v>9003.5</v>
      </c>
    </row>
    <row r="4139" spans="3:4" x14ac:dyDescent="0.25">
      <c r="C4139" s="1">
        <v>42069.673611111109</v>
      </c>
      <c r="D4139">
        <v>8998</v>
      </c>
    </row>
    <row r="4140" spans="3:4" x14ac:dyDescent="0.25">
      <c r="C4140" s="1">
        <v>42069.677083333336</v>
      </c>
      <c r="D4140">
        <v>8995</v>
      </c>
    </row>
    <row r="4141" spans="3:4" x14ac:dyDescent="0.25">
      <c r="C4141" s="1">
        <v>42069.680555555555</v>
      </c>
      <c r="D4141">
        <v>9000.5</v>
      </c>
    </row>
    <row r="4142" spans="3:4" x14ac:dyDescent="0.25">
      <c r="C4142" s="1">
        <v>42069.684027777781</v>
      </c>
      <c r="D4142">
        <v>9002</v>
      </c>
    </row>
    <row r="4143" spans="3:4" x14ac:dyDescent="0.25">
      <c r="C4143" s="1">
        <v>42069.6875</v>
      </c>
      <c r="D4143">
        <v>9000.5</v>
      </c>
    </row>
    <row r="4144" spans="3:4" x14ac:dyDescent="0.25">
      <c r="C4144" s="1">
        <v>42069.690972222219</v>
      </c>
      <c r="D4144">
        <v>8999</v>
      </c>
    </row>
    <row r="4145" spans="3:4" x14ac:dyDescent="0.25">
      <c r="C4145" s="1">
        <v>42069.694444444445</v>
      </c>
      <c r="D4145">
        <v>8999.5</v>
      </c>
    </row>
    <row r="4146" spans="3:4" x14ac:dyDescent="0.25">
      <c r="C4146" s="1">
        <v>42069.697916666664</v>
      </c>
      <c r="D4146">
        <v>9000</v>
      </c>
    </row>
    <row r="4147" spans="3:4" x14ac:dyDescent="0.25">
      <c r="C4147" s="1">
        <v>42069.701388888891</v>
      </c>
      <c r="D4147">
        <v>8997</v>
      </c>
    </row>
    <row r="4148" spans="3:4" x14ac:dyDescent="0.25">
      <c r="C4148" s="1">
        <v>42069.704861111109</v>
      </c>
      <c r="D4148">
        <v>8999.5</v>
      </c>
    </row>
    <row r="4149" spans="3:4" x14ac:dyDescent="0.25">
      <c r="C4149" s="1">
        <v>42069.708333333336</v>
      </c>
      <c r="D4149">
        <v>8999</v>
      </c>
    </row>
    <row r="4150" spans="3:4" x14ac:dyDescent="0.25">
      <c r="C4150" s="1">
        <v>42069.711805555555</v>
      </c>
      <c r="D4150">
        <v>8997</v>
      </c>
    </row>
    <row r="4151" spans="3:4" x14ac:dyDescent="0.25">
      <c r="C4151" s="1">
        <v>42069.715277777781</v>
      </c>
      <c r="D4151">
        <v>8995.5</v>
      </c>
    </row>
    <row r="4152" spans="3:4" x14ac:dyDescent="0.25">
      <c r="C4152" s="1">
        <v>42069.71875</v>
      </c>
      <c r="D4152">
        <v>9000.5</v>
      </c>
    </row>
    <row r="4153" spans="3:4" x14ac:dyDescent="0.25">
      <c r="C4153" s="1">
        <v>42069.722222222219</v>
      </c>
      <c r="D4153">
        <v>8999</v>
      </c>
    </row>
    <row r="4154" spans="3:4" x14ac:dyDescent="0.25">
      <c r="C4154" s="1">
        <v>42069.725694444445</v>
      </c>
      <c r="D4154">
        <v>9000.5</v>
      </c>
    </row>
    <row r="4155" spans="3:4" x14ac:dyDescent="0.25">
      <c r="C4155" s="1">
        <v>42069.729166666664</v>
      </c>
      <c r="D4155">
        <v>8995.5</v>
      </c>
    </row>
    <row r="4156" spans="3:4" x14ac:dyDescent="0.25">
      <c r="C4156" s="1">
        <v>42069.732638888891</v>
      </c>
      <c r="D4156">
        <v>8989.5</v>
      </c>
    </row>
    <row r="4157" spans="3:4" x14ac:dyDescent="0.25">
      <c r="C4157" s="1">
        <v>42069.736111111109</v>
      </c>
      <c r="D4157">
        <v>8986.5</v>
      </c>
    </row>
    <row r="4158" spans="3:4" x14ac:dyDescent="0.25">
      <c r="C4158" s="1">
        <v>42069.739583333336</v>
      </c>
      <c r="D4158">
        <v>8983.5</v>
      </c>
    </row>
    <row r="4159" spans="3:4" x14ac:dyDescent="0.25">
      <c r="C4159" s="1">
        <v>42069.743055555555</v>
      </c>
      <c r="D4159">
        <v>8980</v>
      </c>
    </row>
    <row r="4160" spans="3:4" x14ac:dyDescent="0.25">
      <c r="C4160" s="1">
        <v>42069.746527777781</v>
      </c>
      <c r="D4160">
        <v>8981.5</v>
      </c>
    </row>
    <row r="4161" spans="3:4" x14ac:dyDescent="0.25">
      <c r="C4161" s="1">
        <v>42069.75</v>
      </c>
      <c r="D4161">
        <v>8985</v>
      </c>
    </row>
    <row r="4162" spans="3:4" x14ac:dyDescent="0.25">
      <c r="C4162" s="1">
        <v>42069.753472222219</v>
      </c>
      <c r="D4162">
        <v>8988.5</v>
      </c>
    </row>
    <row r="4163" spans="3:4" x14ac:dyDescent="0.25">
      <c r="C4163" s="1">
        <v>42069.756944444445</v>
      </c>
      <c r="D4163">
        <v>8989</v>
      </c>
    </row>
    <row r="4164" spans="3:4" x14ac:dyDescent="0.25">
      <c r="C4164" s="1">
        <v>42072.375</v>
      </c>
      <c r="D4164">
        <v>8913.5</v>
      </c>
    </row>
    <row r="4165" spans="3:4" x14ac:dyDescent="0.25">
      <c r="C4165" s="1">
        <v>42072.378472222219</v>
      </c>
      <c r="D4165">
        <v>8916</v>
      </c>
    </row>
    <row r="4166" spans="3:4" x14ac:dyDescent="0.25">
      <c r="C4166" s="1">
        <v>42072.381944444445</v>
      </c>
      <c r="D4166">
        <v>8914.5</v>
      </c>
    </row>
    <row r="4167" spans="3:4" x14ac:dyDescent="0.25">
      <c r="C4167" s="1">
        <v>42072.385416666664</v>
      </c>
      <c r="D4167">
        <v>8918</v>
      </c>
    </row>
    <row r="4168" spans="3:4" x14ac:dyDescent="0.25">
      <c r="C4168" s="1">
        <v>42072.388888888891</v>
      </c>
      <c r="D4168">
        <v>8916</v>
      </c>
    </row>
    <row r="4169" spans="3:4" x14ac:dyDescent="0.25">
      <c r="C4169" s="1">
        <v>42072.392361111109</v>
      </c>
      <c r="D4169">
        <v>8920</v>
      </c>
    </row>
    <row r="4170" spans="3:4" x14ac:dyDescent="0.25">
      <c r="C4170" s="1">
        <v>42072.395833333336</v>
      </c>
      <c r="D4170">
        <v>8921</v>
      </c>
    </row>
    <row r="4171" spans="3:4" x14ac:dyDescent="0.25">
      <c r="C4171" s="1">
        <v>42072.399305555555</v>
      </c>
      <c r="D4171">
        <v>8916</v>
      </c>
    </row>
    <row r="4172" spans="3:4" x14ac:dyDescent="0.25">
      <c r="C4172" s="1">
        <v>42072.402777777781</v>
      </c>
      <c r="D4172">
        <v>8916</v>
      </c>
    </row>
    <row r="4173" spans="3:4" x14ac:dyDescent="0.25">
      <c r="C4173" s="1">
        <v>42072.40625</v>
      </c>
      <c r="D4173">
        <v>8915</v>
      </c>
    </row>
    <row r="4174" spans="3:4" x14ac:dyDescent="0.25">
      <c r="C4174" s="1">
        <v>42072.409722222219</v>
      </c>
      <c r="D4174">
        <v>8912</v>
      </c>
    </row>
    <row r="4175" spans="3:4" x14ac:dyDescent="0.25">
      <c r="C4175" s="1">
        <v>42072.413194444445</v>
      </c>
      <c r="D4175">
        <v>8911.5</v>
      </c>
    </row>
    <row r="4176" spans="3:4" x14ac:dyDescent="0.25">
      <c r="C4176" s="1">
        <v>42072.416666666664</v>
      </c>
      <c r="D4176">
        <v>8911</v>
      </c>
    </row>
    <row r="4177" spans="3:4" x14ac:dyDescent="0.25">
      <c r="C4177" s="1">
        <v>42072.420138888891</v>
      </c>
      <c r="D4177">
        <v>8903.5</v>
      </c>
    </row>
    <row r="4178" spans="3:4" x14ac:dyDescent="0.25">
      <c r="C4178" s="1">
        <v>42072.423611111109</v>
      </c>
      <c r="D4178">
        <v>8899</v>
      </c>
    </row>
    <row r="4179" spans="3:4" x14ac:dyDescent="0.25">
      <c r="C4179" s="1">
        <v>42072.427083333336</v>
      </c>
      <c r="D4179">
        <v>8893.5</v>
      </c>
    </row>
    <row r="4180" spans="3:4" x14ac:dyDescent="0.25">
      <c r="C4180" s="1">
        <v>42072.430555555555</v>
      </c>
      <c r="D4180">
        <v>8893</v>
      </c>
    </row>
    <row r="4181" spans="3:4" x14ac:dyDescent="0.25">
      <c r="C4181" s="1">
        <v>42072.434027777781</v>
      </c>
      <c r="D4181">
        <v>8895.5</v>
      </c>
    </row>
    <row r="4182" spans="3:4" x14ac:dyDescent="0.25">
      <c r="C4182" s="1">
        <v>42072.4375</v>
      </c>
      <c r="D4182">
        <v>8893.5</v>
      </c>
    </row>
    <row r="4183" spans="3:4" x14ac:dyDescent="0.25">
      <c r="C4183" s="1">
        <v>42072.440972222219</v>
      </c>
      <c r="D4183">
        <v>8900</v>
      </c>
    </row>
    <row r="4184" spans="3:4" x14ac:dyDescent="0.25">
      <c r="C4184" s="1">
        <v>42072.444444444445</v>
      </c>
      <c r="D4184">
        <v>8906.5</v>
      </c>
    </row>
    <row r="4185" spans="3:4" x14ac:dyDescent="0.25">
      <c r="C4185" s="1">
        <v>42072.447916666664</v>
      </c>
      <c r="D4185">
        <v>8907</v>
      </c>
    </row>
    <row r="4186" spans="3:4" x14ac:dyDescent="0.25">
      <c r="C4186" s="1">
        <v>42072.451388888891</v>
      </c>
      <c r="D4186">
        <v>8906</v>
      </c>
    </row>
    <row r="4187" spans="3:4" x14ac:dyDescent="0.25">
      <c r="C4187" s="1">
        <v>42072.458333333336</v>
      </c>
      <c r="D4187">
        <v>8903.5</v>
      </c>
    </row>
    <row r="4188" spans="3:4" x14ac:dyDescent="0.25">
      <c r="C4188" s="1">
        <v>42072.461805555555</v>
      </c>
      <c r="D4188">
        <v>8902</v>
      </c>
    </row>
    <row r="4189" spans="3:4" x14ac:dyDescent="0.25">
      <c r="C4189" s="1">
        <v>42072.465277777781</v>
      </c>
      <c r="D4189">
        <v>8901.5</v>
      </c>
    </row>
    <row r="4190" spans="3:4" x14ac:dyDescent="0.25">
      <c r="C4190" s="1">
        <v>42072.46875</v>
      </c>
      <c r="D4190">
        <v>8902.5</v>
      </c>
    </row>
    <row r="4191" spans="3:4" x14ac:dyDescent="0.25">
      <c r="C4191" s="1">
        <v>42072.472222222219</v>
      </c>
      <c r="D4191">
        <v>8907</v>
      </c>
    </row>
    <row r="4192" spans="3:4" x14ac:dyDescent="0.25">
      <c r="C4192" s="1">
        <v>42072.475694444445</v>
      </c>
      <c r="D4192">
        <v>8904</v>
      </c>
    </row>
    <row r="4193" spans="3:4" x14ac:dyDescent="0.25">
      <c r="C4193" s="1">
        <v>42072.479166666664</v>
      </c>
      <c r="D4193">
        <v>8910</v>
      </c>
    </row>
    <row r="4194" spans="3:4" x14ac:dyDescent="0.25">
      <c r="C4194" s="1">
        <v>42072.482638888891</v>
      </c>
      <c r="D4194">
        <v>8907.5</v>
      </c>
    </row>
    <row r="4195" spans="3:4" x14ac:dyDescent="0.25">
      <c r="C4195" s="1">
        <v>42072.486111111109</v>
      </c>
      <c r="D4195">
        <v>8908.5</v>
      </c>
    </row>
    <row r="4196" spans="3:4" x14ac:dyDescent="0.25">
      <c r="C4196" s="1">
        <v>42072.489583333336</v>
      </c>
      <c r="D4196">
        <v>8871</v>
      </c>
    </row>
    <row r="4197" spans="3:4" x14ac:dyDescent="0.25">
      <c r="C4197" s="1">
        <v>42072.493055555555</v>
      </c>
      <c r="D4197">
        <v>8871</v>
      </c>
    </row>
    <row r="4198" spans="3:4" x14ac:dyDescent="0.25">
      <c r="C4198" s="1">
        <v>42072.496527777781</v>
      </c>
      <c r="D4198">
        <v>8862.5</v>
      </c>
    </row>
    <row r="4199" spans="3:4" x14ac:dyDescent="0.25">
      <c r="C4199" s="1">
        <v>42072.5</v>
      </c>
      <c r="D4199">
        <v>8866.5</v>
      </c>
    </row>
    <row r="4200" spans="3:4" x14ac:dyDescent="0.25">
      <c r="C4200" s="1">
        <v>42072.503472222219</v>
      </c>
      <c r="D4200">
        <v>8838.5</v>
      </c>
    </row>
    <row r="4201" spans="3:4" x14ac:dyDescent="0.25">
      <c r="C4201" s="1">
        <v>42072.506944444445</v>
      </c>
      <c r="D4201">
        <v>8847</v>
      </c>
    </row>
    <row r="4202" spans="3:4" x14ac:dyDescent="0.25">
      <c r="C4202" s="1">
        <v>42072.510416666664</v>
      </c>
      <c r="D4202">
        <v>8844</v>
      </c>
    </row>
    <row r="4203" spans="3:4" x14ac:dyDescent="0.25">
      <c r="C4203" s="1">
        <v>42072.513888888891</v>
      </c>
      <c r="D4203">
        <v>8850</v>
      </c>
    </row>
    <row r="4204" spans="3:4" x14ac:dyDescent="0.25">
      <c r="C4204" s="1">
        <v>42072.517361111109</v>
      </c>
      <c r="D4204">
        <v>8855</v>
      </c>
    </row>
    <row r="4205" spans="3:4" x14ac:dyDescent="0.25">
      <c r="C4205" s="1">
        <v>42072.520833333336</v>
      </c>
      <c r="D4205">
        <v>8855</v>
      </c>
    </row>
    <row r="4206" spans="3:4" x14ac:dyDescent="0.25">
      <c r="C4206" s="1">
        <v>42072.524305555555</v>
      </c>
      <c r="D4206">
        <v>8848</v>
      </c>
    </row>
    <row r="4207" spans="3:4" x14ac:dyDescent="0.25">
      <c r="C4207" s="1">
        <v>42072.527777777781</v>
      </c>
      <c r="D4207">
        <v>8846</v>
      </c>
    </row>
    <row r="4208" spans="3:4" x14ac:dyDescent="0.25">
      <c r="C4208" s="1">
        <v>42072.53125</v>
      </c>
      <c r="D4208">
        <v>8843</v>
      </c>
    </row>
    <row r="4209" spans="3:4" x14ac:dyDescent="0.25">
      <c r="C4209" s="1">
        <v>42072.534722222219</v>
      </c>
      <c r="D4209">
        <v>8840.5</v>
      </c>
    </row>
    <row r="4210" spans="3:4" x14ac:dyDescent="0.25">
      <c r="C4210" s="1">
        <v>42072.538194444445</v>
      </c>
      <c r="D4210">
        <v>8846.5</v>
      </c>
    </row>
    <row r="4211" spans="3:4" x14ac:dyDescent="0.25">
      <c r="C4211" s="1">
        <v>42072.541666666664</v>
      </c>
      <c r="D4211">
        <v>8846</v>
      </c>
    </row>
    <row r="4212" spans="3:4" x14ac:dyDescent="0.25">
      <c r="C4212" s="1">
        <v>42072.545138888891</v>
      </c>
      <c r="D4212">
        <v>8852.5</v>
      </c>
    </row>
    <row r="4213" spans="3:4" x14ac:dyDescent="0.25">
      <c r="C4213" s="1">
        <v>42072.548611111109</v>
      </c>
      <c r="D4213">
        <v>8853.5</v>
      </c>
    </row>
    <row r="4214" spans="3:4" x14ac:dyDescent="0.25">
      <c r="C4214" s="1">
        <v>42072.552083333336</v>
      </c>
      <c r="D4214">
        <v>8850.5</v>
      </c>
    </row>
    <row r="4215" spans="3:4" x14ac:dyDescent="0.25">
      <c r="C4215" s="1">
        <v>42072.555555555555</v>
      </c>
      <c r="D4215">
        <v>8849.5</v>
      </c>
    </row>
    <row r="4216" spans="3:4" x14ac:dyDescent="0.25">
      <c r="C4216" s="1">
        <v>42072.559027777781</v>
      </c>
      <c r="D4216">
        <v>8855.5</v>
      </c>
    </row>
    <row r="4217" spans="3:4" x14ac:dyDescent="0.25">
      <c r="C4217" s="1">
        <v>42072.5625</v>
      </c>
      <c r="D4217">
        <v>8853</v>
      </c>
    </row>
    <row r="4218" spans="3:4" x14ac:dyDescent="0.25">
      <c r="C4218" s="1">
        <v>42072.565972222219</v>
      </c>
      <c r="D4218">
        <v>8843</v>
      </c>
    </row>
    <row r="4219" spans="3:4" x14ac:dyDescent="0.25">
      <c r="C4219" s="1">
        <v>42072.569444444445</v>
      </c>
      <c r="D4219">
        <v>8839.5</v>
      </c>
    </row>
    <row r="4220" spans="3:4" x14ac:dyDescent="0.25">
      <c r="C4220" s="1">
        <v>42072.572916666664</v>
      </c>
      <c r="D4220">
        <v>8835</v>
      </c>
    </row>
    <row r="4221" spans="3:4" x14ac:dyDescent="0.25">
      <c r="C4221" s="1">
        <v>42072.576388888891</v>
      </c>
      <c r="D4221">
        <v>8834</v>
      </c>
    </row>
    <row r="4222" spans="3:4" x14ac:dyDescent="0.25">
      <c r="C4222" s="1">
        <v>42072.579861111109</v>
      </c>
      <c r="D4222">
        <v>8836</v>
      </c>
    </row>
    <row r="4223" spans="3:4" x14ac:dyDescent="0.25">
      <c r="C4223" s="1">
        <v>42072.583333333336</v>
      </c>
      <c r="D4223">
        <v>8835</v>
      </c>
    </row>
    <row r="4224" spans="3:4" x14ac:dyDescent="0.25">
      <c r="C4224" s="1">
        <v>42072.586805555555</v>
      </c>
      <c r="D4224">
        <v>8841.5</v>
      </c>
    </row>
    <row r="4225" spans="3:4" x14ac:dyDescent="0.25">
      <c r="C4225" s="1">
        <v>42072.590277777781</v>
      </c>
      <c r="D4225">
        <v>8845.5</v>
      </c>
    </row>
    <row r="4226" spans="3:4" x14ac:dyDescent="0.25">
      <c r="C4226" s="1">
        <v>42072.59375</v>
      </c>
      <c r="D4226">
        <v>8847.5</v>
      </c>
    </row>
    <row r="4227" spans="3:4" x14ac:dyDescent="0.25">
      <c r="C4227" s="1">
        <v>42072.597222222219</v>
      </c>
      <c r="D4227">
        <v>8843</v>
      </c>
    </row>
    <row r="4228" spans="3:4" x14ac:dyDescent="0.25">
      <c r="C4228" s="1">
        <v>42072.600694444445</v>
      </c>
      <c r="D4228">
        <v>8840.5</v>
      </c>
    </row>
    <row r="4229" spans="3:4" x14ac:dyDescent="0.25">
      <c r="C4229" s="1">
        <v>42072.604166666664</v>
      </c>
      <c r="D4229">
        <v>8835.5</v>
      </c>
    </row>
    <row r="4230" spans="3:4" x14ac:dyDescent="0.25">
      <c r="C4230" s="1">
        <v>42072.607638888891</v>
      </c>
      <c r="D4230">
        <v>8839</v>
      </c>
    </row>
    <row r="4231" spans="3:4" x14ac:dyDescent="0.25">
      <c r="C4231" s="1">
        <v>42072.611111111109</v>
      </c>
      <c r="D4231">
        <v>8847</v>
      </c>
    </row>
    <row r="4232" spans="3:4" x14ac:dyDescent="0.25">
      <c r="C4232" s="1">
        <v>42072.614583333336</v>
      </c>
      <c r="D4232">
        <v>8844.5</v>
      </c>
    </row>
    <row r="4233" spans="3:4" x14ac:dyDescent="0.25">
      <c r="C4233" s="1">
        <v>42072.618055555555</v>
      </c>
      <c r="D4233">
        <v>8849.5</v>
      </c>
    </row>
    <row r="4234" spans="3:4" x14ac:dyDescent="0.25">
      <c r="C4234" s="1">
        <v>42072.621527777781</v>
      </c>
      <c r="D4234">
        <v>8851</v>
      </c>
    </row>
    <row r="4235" spans="3:4" x14ac:dyDescent="0.25">
      <c r="C4235" s="1">
        <v>42072.625</v>
      </c>
      <c r="D4235">
        <v>8849.5</v>
      </c>
    </row>
    <row r="4236" spans="3:4" x14ac:dyDescent="0.25">
      <c r="C4236" s="1">
        <v>42072.628472222219</v>
      </c>
      <c r="D4236">
        <v>8842.5</v>
      </c>
    </row>
    <row r="4237" spans="3:4" x14ac:dyDescent="0.25">
      <c r="C4237" s="1">
        <v>42072.631944444445</v>
      </c>
      <c r="D4237">
        <v>8841</v>
      </c>
    </row>
    <row r="4238" spans="3:4" x14ac:dyDescent="0.25">
      <c r="C4238" s="1">
        <v>42072.635416666664</v>
      </c>
      <c r="D4238">
        <v>8843</v>
      </c>
    </row>
    <row r="4239" spans="3:4" x14ac:dyDescent="0.25">
      <c r="C4239" s="1">
        <v>42072.638888888891</v>
      </c>
      <c r="D4239">
        <v>8844.5</v>
      </c>
    </row>
    <row r="4240" spans="3:4" x14ac:dyDescent="0.25">
      <c r="C4240" s="1">
        <v>42072.642361111109</v>
      </c>
      <c r="D4240">
        <v>8849.5</v>
      </c>
    </row>
    <row r="4241" spans="3:4" x14ac:dyDescent="0.25">
      <c r="C4241" s="1">
        <v>42072.645833333336</v>
      </c>
      <c r="D4241">
        <v>8848</v>
      </c>
    </row>
    <row r="4242" spans="3:4" x14ac:dyDescent="0.25">
      <c r="C4242" s="1">
        <v>42072.649305555555</v>
      </c>
      <c r="D4242">
        <v>8847</v>
      </c>
    </row>
    <row r="4243" spans="3:4" x14ac:dyDescent="0.25">
      <c r="C4243" s="1">
        <v>42072.652777777781</v>
      </c>
      <c r="D4243">
        <v>8812.5</v>
      </c>
    </row>
    <row r="4244" spans="3:4" x14ac:dyDescent="0.25">
      <c r="C4244" s="1">
        <v>42072.65625</v>
      </c>
      <c r="D4244">
        <v>8819.5</v>
      </c>
    </row>
    <row r="4245" spans="3:4" x14ac:dyDescent="0.25">
      <c r="C4245" s="1">
        <v>42072.659722222219</v>
      </c>
      <c r="D4245">
        <v>8815</v>
      </c>
    </row>
    <row r="4246" spans="3:4" x14ac:dyDescent="0.25">
      <c r="C4246" s="1">
        <v>42072.663194444445</v>
      </c>
      <c r="D4246">
        <v>8819</v>
      </c>
    </row>
    <row r="4247" spans="3:4" x14ac:dyDescent="0.25">
      <c r="C4247" s="1">
        <v>42072.666666666664</v>
      </c>
      <c r="D4247">
        <v>8807.5</v>
      </c>
    </row>
    <row r="4248" spans="3:4" x14ac:dyDescent="0.25">
      <c r="C4248" s="1">
        <v>42072.670138888891</v>
      </c>
      <c r="D4248">
        <v>8802</v>
      </c>
    </row>
    <row r="4249" spans="3:4" x14ac:dyDescent="0.25">
      <c r="C4249" s="1">
        <v>42072.673611111109</v>
      </c>
      <c r="D4249">
        <v>8794</v>
      </c>
    </row>
    <row r="4250" spans="3:4" x14ac:dyDescent="0.25">
      <c r="C4250" s="1">
        <v>42072.677083333336</v>
      </c>
      <c r="D4250">
        <v>8799</v>
      </c>
    </row>
    <row r="4251" spans="3:4" x14ac:dyDescent="0.25">
      <c r="C4251" s="1">
        <v>42072.680555555555</v>
      </c>
      <c r="D4251">
        <v>8812</v>
      </c>
    </row>
    <row r="4252" spans="3:4" x14ac:dyDescent="0.25">
      <c r="C4252" s="1">
        <v>42072.684027777781</v>
      </c>
      <c r="D4252">
        <v>8813</v>
      </c>
    </row>
    <row r="4253" spans="3:4" x14ac:dyDescent="0.25">
      <c r="C4253" s="1">
        <v>42072.6875</v>
      </c>
      <c r="D4253">
        <v>8817</v>
      </c>
    </row>
    <row r="4254" spans="3:4" x14ac:dyDescent="0.25">
      <c r="C4254" s="1">
        <v>42072.690972222219</v>
      </c>
      <c r="D4254">
        <v>8820.5</v>
      </c>
    </row>
    <row r="4255" spans="3:4" x14ac:dyDescent="0.25">
      <c r="C4255" s="1">
        <v>42072.694444444445</v>
      </c>
      <c r="D4255">
        <v>8814</v>
      </c>
    </row>
    <row r="4256" spans="3:4" x14ac:dyDescent="0.25">
      <c r="C4256" s="1">
        <v>42072.697916666664</v>
      </c>
      <c r="D4256">
        <v>8805.5</v>
      </c>
    </row>
    <row r="4257" spans="3:4" x14ac:dyDescent="0.25">
      <c r="C4257" s="1">
        <v>42072.701388888891</v>
      </c>
      <c r="D4257">
        <v>8810.5</v>
      </c>
    </row>
    <row r="4258" spans="3:4" x14ac:dyDescent="0.25">
      <c r="C4258" s="1">
        <v>42072.704861111109</v>
      </c>
      <c r="D4258">
        <v>8808</v>
      </c>
    </row>
    <row r="4259" spans="3:4" x14ac:dyDescent="0.25">
      <c r="C4259" s="1">
        <v>42072.708333333336</v>
      </c>
      <c r="D4259">
        <v>8814</v>
      </c>
    </row>
    <row r="4260" spans="3:4" x14ac:dyDescent="0.25">
      <c r="C4260" s="1">
        <v>42072.711805555555</v>
      </c>
      <c r="D4260">
        <v>8829</v>
      </c>
    </row>
    <row r="4261" spans="3:4" x14ac:dyDescent="0.25">
      <c r="C4261" s="1">
        <v>42072.715277777781</v>
      </c>
      <c r="D4261">
        <v>8809.5</v>
      </c>
    </row>
    <row r="4262" spans="3:4" x14ac:dyDescent="0.25">
      <c r="C4262" s="1">
        <v>42072.71875</v>
      </c>
      <c r="D4262">
        <v>8808</v>
      </c>
    </row>
    <row r="4263" spans="3:4" x14ac:dyDescent="0.25">
      <c r="C4263" s="1">
        <v>42072.722222222219</v>
      </c>
      <c r="D4263">
        <v>8797</v>
      </c>
    </row>
    <row r="4264" spans="3:4" x14ac:dyDescent="0.25">
      <c r="C4264" s="1">
        <v>42072.725694444445</v>
      </c>
      <c r="D4264">
        <v>8798.5</v>
      </c>
    </row>
    <row r="4265" spans="3:4" x14ac:dyDescent="0.25">
      <c r="C4265" s="1">
        <v>42072.729166666664</v>
      </c>
      <c r="D4265">
        <v>8798</v>
      </c>
    </row>
    <row r="4266" spans="3:4" x14ac:dyDescent="0.25">
      <c r="C4266" s="1">
        <v>42072.732638888891</v>
      </c>
      <c r="D4266">
        <v>8788</v>
      </c>
    </row>
    <row r="4267" spans="3:4" x14ac:dyDescent="0.25">
      <c r="C4267" s="1">
        <v>42072.736111111109</v>
      </c>
      <c r="D4267">
        <v>8784</v>
      </c>
    </row>
    <row r="4268" spans="3:4" x14ac:dyDescent="0.25">
      <c r="C4268" s="1">
        <v>42072.739583333336</v>
      </c>
      <c r="D4268">
        <v>8776.5</v>
      </c>
    </row>
    <row r="4269" spans="3:4" x14ac:dyDescent="0.25">
      <c r="C4269" s="1">
        <v>42072.743055555555</v>
      </c>
      <c r="D4269">
        <v>8779</v>
      </c>
    </row>
    <row r="4270" spans="3:4" x14ac:dyDescent="0.25">
      <c r="C4270" s="1">
        <v>42072.746527777781</v>
      </c>
      <c r="D4270">
        <v>8769.5</v>
      </c>
    </row>
    <row r="4271" spans="3:4" x14ac:dyDescent="0.25">
      <c r="C4271" s="1">
        <v>42072.75</v>
      </c>
      <c r="D4271">
        <v>8766</v>
      </c>
    </row>
    <row r="4272" spans="3:4" x14ac:dyDescent="0.25">
      <c r="C4272" s="1">
        <v>42072.753472222219</v>
      </c>
      <c r="D4272">
        <v>8766</v>
      </c>
    </row>
    <row r="4273" spans="3:4" x14ac:dyDescent="0.25">
      <c r="C4273" s="1">
        <v>42072.756944444445</v>
      </c>
      <c r="D4273">
        <v>8767</v>
      </c>
    </row>
    <row r="4274" spans="3:4" x14ac:dyDescent="0.25">
      <c r="C4274" s="1">
        <v>42072.802083333336</v>
      </c>
      <c r="D4274">
        <v>8782</v>
      </c>
    </row>
    <row r="4275" spans="3:4" x14ac:dyDescent="0.25">
      <c r="C4275" s="1">
        <v>42072.805555555555</v>
      </c>
      <c r="D4275">
        <v>8780</v>
      </c>
    </row>
    <row r="4276" spans="3:4" x14ac:dyDescent="0.25">
      <c r="C4276" s="1">
        <v>42072.809027777781</v>
      </c>
      <c r="D4276">
        <v>8780.5</v>
      </c>
    </row>
    <row r="4277" spans="3:4" x14ac:dyDescent="0.25">
      <c r="C4277" s="1">
        <v>42072.8125</v>
      </c>
      <c r="D4277">
        <v>8779.5</v>
      </c>
    </row>
    <row r="4278" spans="3:4" x14ac:dyDescent="0.25">
      <c r="C4278" s="1">
        <v>42072.815972222219</v>
      </c>
      <c r="D4278">
        <v>8782</v>
      </c>
    </row>
    <row r="4279" spans="3:4" x14ac:dyDescent="0.25">
      <c r="C4279" s="1">
        <v>42072.819444444445</v>
      </c>
      <c r="D4279">
        <v>8780</v>
      </c>
    </row>
    <row r="4280" spans="3:4" x14ac:dyDescent="0.25">
      <c r="C4280" s="1">
        <v>42072.822916666664</v>
      </c>
      <c r="D4280">
        <v>8782</v>
      </c>
    </row>
    <row r="4281" spans="3:4" x14ac:dyDescent="0.25">
      <c r="C4281" s="1">
        <v>42072.826388888891</v>
      </c>
      <c r="D4281">
        <v>8782</v>
      </c>
    </row>
    <row r="4282" spans="3:4" x14ac:dyDescent="0.25">
      <c r="C4282" s="1">
        <v>42072.829861111109</v>
      </c>
      <c r="D4282">
        <v>8783.5</v>
      </c>
    </row>
    <row r="4283" spans="3:4" x14ac:dyDescent="0.25">
      <c r="C4283" s="1">
        <v>42072.833333333336</v>
      </c>
      <c r="D4283">
        <v>8788</v>
      </c>
    </row>
    <row r="4284" spans="3:4" x14ac:dyDescent="0.25">
      <c r="C4284" s="1">
        <v>42072.836805555555</v>
      </c>
      <c r="D4284">
        <v>8790</v>
      </c>
    </row>
    <row r="4285" spans="3:4" x14ac:dyDescent="0.25">
      <c r="C4285" s="1">
        <v>42072.840277777781</v>
      </c>
      <c r="D4285">
        <v>8796</v>
      </c>
    </row>
    <row r="4286" spans="3:4" x14ac:dyDescent="0.25">
      <c r="C4286" s="1">
        <v>42072.84375</v>
      </c>
      <c r="D4286">
        <v>8798</v>
      </c>
    </row>
    <row r="4287" spans="3:4" x14ac:dyDescent="0.25">
      <c r="C4287" s="1">
        <v>42072.847222222219</v>
      </c>
      <c r="D4287">
        <v>8796</v>
      </c>
    </row>
    <row r="4288" spans="3:4" x14ac:dyDescent="0.25">
      <c r="C4288" s="1">
        <v>42072.850694444445</v>
      </c>
      <c r="D4288">
        <v>8794</v>
      </c>
    </row>
    <row r="4289" spans="3:4" x14ac:dyDescent="0.25">
      <c r="C4289" s="1">
        <v>42072.854166666664</v>
      </c>
      <c r="D4289">
        <v>8795.5</v>
      </c>
    </row>
    <row r="4290" spans="3:4" x14ac:dyDescent="0.25">
      <c r="C4290" s="1">
        <v>42072.857638888891</v>
      </c>
      <c r="D4290">
        <v>8796</v>
      </c>
    </row>
    <row r="4291" spans="3:4" x14ac:dyDescent="0.25">
      <c r="C4291" s="1">
        <v>42072.861111111109</v>
      </c>
      <c r="D4291">
        <v>8794</v>
      </c>
    </row>
    <row r="4292" spans="3:4" x14ac:dyDescent="0.25">
      <c r="C4292" s="1">
        <v>42072.871527777781</v>
      </c>
      <c r="D4292">
        <v>8798</v>
      </c>
    </row>
    <row r="4293" spans="3:4" x14ac:dyDescent="0.25">
      <c r="C4293" s="1">
        <v>42072.875</v>
      </c>
      <c r="D4293">
        <v>8800.5</v>
      </c>
    </row>
    <row r="4294" spans="3:4" x14ac:dyDescent="0.25">
      <c r="C4294" s="1">
        <v>42072.878472222219</v>
      </c>
      <c r="D4294">
        <v>8797</v>
      </c>
    </row>
    <row r="4295" spans="3:4" x14ac:dyDescent="0.25">
      <c r="C4295" s="1">
        <v>42072.881944444445</v>
      </c>
      <c r="D4295">
        <v>8792.5</v>
      </c>
    </row>
    <row r="4296" spans="3:4" x14ac:dyDescent="0.25">
      <c r="C4296" s="1">
        <v>42072.885416666664</v>
      </c>
      <c r="D4296">
        <v>8794</v>
      </c>
    </row>
    <row r="4297" spans="3:4" x14ac:dyDescent="0.25">
      <c r="C4297" s="1">
        <v>42072.888888888891</v>
      </c>
      <c r="D4297">
        <v>8796</v>
      </c>
    </row>
    <row r="4298" spans="3:4" x14ac:dyDescent="0.25">
      <c r="C4298" s="1">
        <v>42072.892361111109</v>
      </c>
      <c r="D4298">
        <v>8795</v>
      </c>
    </row>
    <row r="4299" spans="3:4" x14ac:dyDescent="0.25">
      <c r="C4299" s="1">
        <v>42072.895833333336</v>
      </c>
      <c r="D4299">
        <v>8785.5</v>
      </c>
    </row>
    <row r="4300" spans="3:4" x14ac:dyDescent="0.25">
      <c r="C4300" s="1">
        <v>42072.899305555555</v>
      </c>
      <c r="D4300">
        <v>8791.5</v>
      </c>
    </row>
    <row r="4301" spans="3:4" x14ac:dyDescent="0.25">
      <c r="C4301" s="1">
        <v>42072.902777777781</v>
      </c>
      <c r="D4301">
        <v>8785</v>
      </c>
    </row>
    <row r="4302" spans="3:4" x14ac:dyDescent="0.25">
      <c r="C4302" s="1">
        <v>42072.90625</v>
      </c>
      <c r="D4302">
        <v>8786.5</v>
      </c>
    </row>
    <row r="4303" spans="3:4" x14ac:dyDescent="0.25">
      <c r="C4303" s="1">
        <v>42072.909722222219</v>
      </c>
      <c r="D4303">
        <v>8793.5</v>
      </c>
    </row>
    <row r="4304" spans="3:4" x14ac:dyDescent="0.25">
      <c r="C4304" s="1">
        <v>42072.913194444445</v>
      </c>
      <c r="D4304">
        <v>8790</v>
      </c>
    </row>
    <row r="4305" spans="3:4" x14ac:dyDescent="0.25">
      <c r="C4305" s="1">
        <v>42072.916666666664</v>
      </c>
      <c r="D4305">
        <v>8790.5</v>
      </c>
    </row>
    <row r="4306" spans="3:4" x14ac:dyDescent="0.25">
      <c r="C4306" s="1">
        <v>42072.920138888891</v>
      </c>
      <c r="D4306">
        <v>8795</v>
      </c>
    </row>
    <row r="4307" spans="3:4" x14ac:dyDescent="0.25">
      <c r="C4307" s="1">
        <v>42072.923611111109</v>
      </c>
      <c r="D4307">
        <v>8795.5</v>
      </c>
    </row>
    <row r="4308" spans="3:4" x14ac:dyDescent="0.25">
      <c r="C4308" s="1">
        <v>42072.927083333336</v>
      </c>
      <c r="D4308">
        <v>8796</v>
      </c>
    </row>
    <row r="4309" spans="3:4" x14ac:dyDescent="0.25">
      <c r="C4309" s="1">
        <v>42072.930555555555</v>
      </c>
      <c r="D4309">
        <v>8794</v>
      </c>
    </row>
    <row r="4310" spans="3:4" x14ac:dyDescent="0.25">
      <c r="C4310" s="1">
        <v>42072.934027777781</v>
      </c>
      <c r="D4310">
        <v>8787</v>
      </c>
    </row>
    <row r="4311" spans="3:4" x14ac:dyDescent="0.25">
      <c r="C4311" s="1">
        <v>42072.9375</v>
      </c>
      <c r="D4311">
        <v>8793</v>
      </c>
    </row>
    <row r="4312" spans="3:4" x14ac:dyDescent="0.25">
      <c r="C4312" s="1">
        <v>42072.940972222219</v>
      </c>
      <c r="D4312">
        <v>8791</v>
      </c>
    </row>
    <row r="4313" spans="3:4" x14ac:dyDescent="0.25">
      <c r="C4313" s="1">
        <v>42072.944444444445</v>
      </c>
      <c r="D4313">
        <v>8793</v>
      </c>
    </row>
    <row r="4314" spans="3:4" x14ac:dyDescent="0.25">
      <c r="C4314" s="1">
        <v>42072.947916666664</v>
      </c>
      <c r="D4314">
        <v>8797</v>
      </c>
    </row>
    <row r="4315" spans="3:4" x14ac:dyDescent="0.25">
      <c r="C4315" s="1">
        <v>42072.951388888891</v>
      </c>
      <c r="D4315">
        <v>8800</v>
      </c>
    </row>
    <row r="4316" spans="3:4" x14ac:dyDescent="0.25">
      <c r="C4316" s="1">
        <v>42072.954861111109</v>
      </c>
      <c r="D4316">
        <v>8792.5</v>
      </c>
    </row>
    <row r="4317" spans="3:4" x14ac:dyDescent="0.25">
      <c r="C4317" s="1">
        <v>42072.958333333336</v>
      </c>
      <c r="D4317">
        <v>8785</v>
      </c>
    </row>
    <row r="4318" spans="3:4" x14ac:dyDescent="0.25">
      <c r="C4318" s="1">
        <v>42072.961805555555</v>
      </c>
      <c r="D4318">
        <v>8784</v>
      </c>
    </row>
    <row r="4319" spans="3:4" x14ac:dyDescent="0.25">
      <c r="C4319" s="1">
        <v>42072.965277777781</v>
      </c>
      <c r="D4319">
        <v>8784</v>
      </c>
    </row>
    <row r="4320" spans="3:4" x14ac:dyDescent="0.25">
      <c r="C4320" s="1">
        <v>42072.96875</v>
      </c>
      <c r="D4320">
        <v>8784</v>
      </c>
    </row>
    <row r="4321" spans="3:4" x14ac:dyDescent="0.25">
      <c r="C4321" s="1">
        <v>42072.975694444445</v>
      </c>
      <c r="D4321">
        <v>8793</v>
      </c>
    </row>
    <row r="4322" spans="3:4" x14ac:dyDescent="0.25">
      <c r="C4322" s="1">
        <v>42072.979166666664</v>
      </c>
      <c r="D4322">
        <v>8783.5</v>
      </c>
    </row>
    <row r="4323" spans="3:4" x14ac:dyDescent="0.25">
      <c r="C4323" s="1">
        <v>42072.982638888891</v>
      </c>
      <c r="D4323">
        <v>8784</v>
      </c>
    </row>
    <row r="4324" spans="3:4" x14ac:dyDescent="0.25">
      <c r="C4324" s="1">
        <v>42072.986111111109</v>
      </c>
      <c r="D4324">
        <v>8792</v>
      </c>
    </row>
    <row r="4325" spans="3:4" x14ac:dyDescent="0.25">
      <c r="C4325" s="1">
        <v>42072.989583333336</v>
      </c>
      <c r="D4325">
        <v>8788</v>
      </c>
    </row>
    <row r="4326" spans="3:4" x14ac:dyDescent="0.25">
      <c r="C4326" s="1">
        <v>42072.993055555555</v>
      </c>
      <c r="D4326">
        <v>8783</v>
      </c>
    </row>
    <row r="4327" spans="3:4" x14ac:dyDescent="0.25">
      <c r="C4327" s="1">
        <v>42072.996527777781</v>
      </c>
      <c r="D4327">
        <v>8787.5</v>
      </c>
    </row>
    <row r="4328" spans="3:4" x14ac:dyDescent="0.25">
      <c r="C4328" s="2">
        <v>42073</v>
      </c>
      <c r="D4328">
        <v>8783</v>
      </c>
    </row>
    <row r="4329" spans="3:4" x14ac:dyDescent="0.25">
      <c r="C4329" s="1">
        <v>42073.003472222219</v>
      </c>
      <c r="D4329">
        <v>8787.5</v>
      </c>
    </row>
    <row r="4330" spans="3:4" x14ac:dyDescent="0.25">
      <c r="C4330" s="1">
        <v>42073.006944444445</v>
      </c>
      <c r="D4330">
        <v>8787</v>
      </c>
    </row>
    <row r="4331" spans="3:4" x14ac:dyDescent="0.25">
      <c r="C4331" s="1">
        <v>42073.010416666664</v>
      </c>
      <c r="D4331">
        <v>8786</v>
      </c>
    </row>
    <row r="4332" spans="3:4" x14ac:dyDescent="0.25">
      <c r="C4332" s="1">
        <v>42073.013888888891</v>
      </c>
      <c r="D4332">
        <v>8784.5</v>
      </c>
    </row>
    <row r="4333" spans="3:4" x14ac:dyDescent="0.25">
      <c r="C4333" s="1">
        <v>42073.017361111109</v>
      </c>
      <c r="D4333">
        <v>8787.5</v>
      </c>
    </row>
    <row r="4334" spans="3:4" x14ac:dyDescent="0.25">
      <c r="C4334" s="1">
        <v>42073.020833333336</v>
      </c>
      <c r="D4334">
        <v>8782</v>
      </c>
    </row>
    <row r="4335" spans="3:4" x14ac:dyDescent="0.25">
      <c r="C4335" s="1">
        <v>42073.024305555555</v>
      </c>
      <c r="D4335">
        <v>8786</v>
      </c>
    </row>
    <row r="4336" spans="3:4" x14ac:dyDescent="0.25">
      <c r="C4336" s="1">
        <v>42073.027777777781</v>
      </c>
      <c r="D4336">
        <v>8790</v>
      </c>
    </row>
    <row r="4337" spans="3:4" x14ac:dyDescent="0.25">
      <c r="C4337" s="1">
        <v>42073.03125</v>
      </c>
      <c r="D4337">
        <v>8780.5</v>
      </c>
    </row>
    <row r="4338" spans="3:4" x14ac:dyDescent="0.25">
      <c r="C4338" s="1">
        <v>42073.034722222219</v>
      </c>
      <c r="D4338">
        <v>8790</v>
      </c>
    </row>
    <row r="4339" spans="3:4" x14ac:dyDescent="0.25">
      <c r="C4339" s="1">
        <v>42073.038194444445</v>
      </c>
      <c r="D4339">
        <v>8790</v>
      </c>
    </row>
    <row r="4340" spans="3:4" x14ac:dyDescent="0.25">
      <c r="C4340" s="1">
        <v>42073.041666666664</v>
      </c>
      <c r="D4340">
        <v>8790</v>
      </c>
    </row>
    <row r="4341" spans="3:4" x14ac:dyDescent="0.25">
      <c r="C4341" s="1">
        <v>42073.055555555555</v>
      </c>
      <c r="D4341">
        <v>8789</v>
      </c>
    </row>
    <row r="4342" spans="3:4" x14ac:dyDescent="0.25">
      <c r="C4342" s="1">
        <v>42073.059027777781</v>
      </c>
      <c r="D4342">
        <v>8789</v>
      </c>
    </row>
    <row r="4343" spans="3:4" x14ac:dyDescent="0.25">
      <c r="C4343" s="1">
        <v>42073.0625</v>
      </c>
      <c r="D4343">
        <v>8794</v>
      </c>
    </row>
    <row r="4344" spans="3:4" x14ac:dyDescent="0.25">
      <c r="C4344" s="1">
        <v>42073.069444444445</v>
      </c>
      <c r="D4344">
        <v>8800</v>
      </c>
    </row>
    <row r="4345" spans="3:4" x14ac:dyDescent="0.25">
      <c r="C4345" s="1">
        <v>42073.072916666664</v>
      </c>
      <c r="D4345">
        <v>8805</v>
      </c>
    </row>
    <row r="4346" spans="3:4" x14ac:dyDescent="0.25">
      <c r="C4346" s="1">
        <v>42073.076388888891</v>
      </c>
      <c r="D4346">
        <v>8802.5</v>
      </c>
    </row>
    <row r="4347" spans="3:4" x14ac:dyDescent="0.25">
      <c r="C4347" s="1">
        <v>42073.079861111109</v>
      </c>
      <c r="D4347">
        <v>8802</v>
      </c>
    </row>
    <row r="4348" spans="3:4" x14ac:dyDescent="0.25">
      <c r="C4348" s="1">
        <v>42073.375</v>
      </c>
      <c r="D4348">
        <v>8786.5</v>
      </c>
    </row>
    <row r="4349" spans="3:4" x14ac:dyDescent="0.25">
      <c r="C4349" s="1">
        <v>42073.378472222219</v>
      </c>
      <c r="D4349">
        <v>8779</v>
      </c>
    </row>
    <row r="4350" spans="3:4" x14ac:dyDescent="0.25">
      <c r="C4350" s="1">
        <v>42073.385416666664</v>
      </c>
      <c r="D4350">
        <v>8785.5</v>
      </c>
    </row>
    <row r="4351" spans="3:4" x14ac:dyDescent="0.25">
      <c r="C4351" s="1">
        <v>42073.388888888891</v>
      </c>
      <c r="D4351">
        <v>8785.5</v>
      </c>
    </row>
    <row r="4352" spans="3:4" x14ac:dyDescent="0.25">
      <c r="C4352" s="1">
        <v>42073.392361111109</v>
      </c>
      <c r="D4352">
        <v>8783.5</v>
      </c>
    </row>
    <row r="4353" spans="3:4" x14ac:dyDescent="0.25">
      <c r="C4353" s="1">
        <v>42073.395833333336</v>
      </c>
      <c r="D4353">
        <v>8789.5</v>
      </c>
    </row>
    <row r="4354" spans="3:4" x14ac:dyDescent="0.25">
      <c r="C4354" s="1">
        <v>42073.399305555555</v>
      </c>
      <c r="D4354">
        <v>8796</v>
      </c>
    </row>
    <row r="4355" spans="3:4" x14ac:dyDescent="0.25">
      <c r="C4355" s="1">
        <v>42073.402777777781</v>
      </c>
      <c r="D4355">
        <v>8793.5</v>
      </c>
    </row>
    <row r="4356" spans="3:4" x14ac:dyDescent="0.25">
      <c r="C4356" s="1">
        <v>42073.40625</v>
      </c>
      <c r="D4356">
        <v>8790</v>
      </c>
    </row>
    <row r="4357" spans="3:4" x14ac:dyDescent="0.25">
      <c r="C4357" s="1">
        <v>42073.409722222219</v>
      </c>
      <c r="D4357">
        <v>8786.5</v>
      </c>
    </row>
    <row r="4358" spans="3:4" x14ac:dyDescent="0.25">
      <c r="C4358" s="1">
        <v>42073.413194444445</v>
      </c>
      <c r="D4358">
        <v>8782.5</v>
      </c>
    </row>
    <row r="4359" spans="3:4" x14ac:dyDescent="0.25">
      <c r="C4359" s="1">
        <v>42073.416666666664</v>
      </c>
      <c r="D4359">
        <v>8783</v>
      </c>
    </row>
    <row r="4360" spans="3:4" x14ac:dyDescent="0.25">
      <c r="C4360" s="1">
        <v>42073.420138888891</v>
      </c>
      <c r="D4360">
        <v>8784.5</v>
      </c>
    </row>
    <row r="4361" spans="3:4" x14ac:dyDescent="0.25">
      <c r="C4361" s="1">
        <v>42073.423611111109</v>
      </c>
      <c r="D4361">
        <v>8780.5</v>
      </c>
    </row>
    <row r="4362" spans="3:4" x14ac:dyDescent="0.25">
      <c r="C4362" s="1">
        <v>42073.427083333336</v>
      </c>
      <c r="D4362">
        <v>8778</v>
      </c>
    </row>
    <row r="4363" spans="3:4" x14ac:dyDescent="0.25">
      <c r="C4363" s="1">
        <v>42073.430555555555</v>
      </c>
      <c r="D4363">
        <v>8775</v>
      </c>
    </row>
    <row r="4364" spans="3:4" x14ac:dyDescent="0.25">
      <c r="C4364" s="1">
        <v>42073.434027777781</v>
      </c>
      <c r="D4364">
        <v>8772</v>
      </c>
    </row>
    <row r="4365" spans="3:4" x14ac:dyDescent="0.25">
      <c r="C4365" s="1">
        <v>42073.4375</v>
      </c>
      <c r="D4365">
        <v>8771.5</v>
      </c>
    </row>
    <row r="4366" spans="3:4" x14ac:dyDescent="0.25">
      <c r="C4366" s="1">
        <v>42073.440972222219</v>
      </c>
      <c r="D4366">
        <v>8773</v>
      </c>
    </row>
    <row r="4367" spans="3:4" x14ac:dyDescent="0.25">
      <c r="C4367" s="1">
        <v>42073.444444444445</v>
      </c>
      <c r="D4367">
        <v>8765</v>
      </c>
    </row>
    <row r="4368" spans="3:4" x14ac:dyDescent="0.25">
      <c r="C4368" s="1">
        <v>42073.447916666664</v>
      </c>
      <c r="D4368">
        <v>8769.5</v>
      </c>
    </row>
    <row r="4369" spans="3:4" x14ac:dyDescent="0.25">
      <c r="C4369" s="1">
        <v>42073.451388888891</v>
      </c>
      <c r="D4369">
        <v>8769</v>
      </c>
    </row>
    <row r="4370" spans="3:4" x14ac:dyDescent="0.25">
      <c r="C4370" s="1">
        <v>42073.454861111109</v>
      </c>
      <c r="D4370">
        <v>8772</v>
      </c>
    </row>
    <row r="4371" spans="3:4" x14ac:dyDescent="0.25">
      <c r="C4371" s="1">
        <v>42073.458333333336</v>
      </c>
      <c r="D4371">
        <v>8767.5</v>
      </c>
    </row>
    <row r="4372" spans="3:4" x14ac:dyDescent="0.25">
      <c r="C4372" s="1">
        <v>42073.461805555555</v>
      </c>
      <c r="D4372">
        <v>8768</v>
      </c>
    </row>
    <row r="4373" spans="3:4" x14ac:dyDescent="0.25">
      <c r="C4373" s="1">
        <v>42073.465277777781</v>
      </c>
      <c r="D4373">
        <v>8776</v>
      </c>
    </row>
    <row r="4374" spans="3:4" x14ac:dyDescent="0.25">
      <c r="C4374" s="1">
        <v>42073.46875</v>
      </c>
      <c r="D4374">
        <v>8767.5</v>
      </c>
    </row>
    <row r="4375" spans="3:4" x14ac:dyDescent="0.25">
      <c r="C4375" s="1">
        <v>42073.472222222219</v>
      </c>
      <c r="D4375">
        <v>8773.5</v>
      </c>
    </row>
    <row r="4376" spans="3:4" x14ac:dyDescent="0.25">
      <c r="C4376" s="1">
        <v>42073.475694444445</v>
      </c>
      <c r="D4376">
        <v>8772.5</v>
      </c>
    </row>
    <row r="4377" spans="3:4" x14ac:dyDescent="0.25">
      <c r="C4377" s="1">
        <v>42073.479166666664</v>
      </c>
      <c r="D4377">
        <v>8773.5</v>
      </c>
    </row>
    <row r="4378" spans="3:4" x14ac:dyDescent="0.25">
      <c r="C4378" s="1">
        <v>42073.482638888891</v>
      </c>
      <c r="D4378">
        <v>8772</v>
      </c>
    </row>
    <row r="4379" spans="3:4" x14ac:dyDescent="0.25">
      <c r="C4379" s="1">
        <v>42073.486111111109</v>
      </c>
      <c r="D4379">
        <v>8774</v>
      </c>
    </row>
    <row r="4380" spans="3:4" x14ac:dyDescent="0.25">
      <c r="C4380" s="1">
        <v>42073.489583333336</v>
      </c>
      <c r="D4380">
        <v>8774</v>
      </c>
    </row>
    <row r="4381" spans="3:4" x14ac:dyDescent="0.25">
      <c r="C4381" s="1">
        <v>42073.493055555555</v>
      </c>
      <c r="D4381">
        <v>8763.5</v>
      </c>
    </row>
    <row r="4382" spans="3:4" x14ac:dyDescent="0.25">
      <c r="C4382" s="1">
        <v>42073.496527777781</v>
      </c>
      <c r="D4382">
        <v>8783</v>
      </c>
    </row>
    <row r="4383" spans="3:4" x14ac:dyDescent="0.25">
      <c r="C4383" s="1">
        <v>42073.5</v>
      </c>
      <c r="D4383">
        <v>8784</v>
      </c>
    </row>
    <row r="4384" spans="3:4" x14ac:dyDescent="0.25">
      <c r="C4384" s="1">
        <v>42073.503472222219</v>
      </c>
      <c r="D4384">
        <v>8780.5</v>
      </c>
    </row>
    <row r="4385" spans="3:4" x14ac:dyDescent="0.25">
      <c r="C4385" s="1">
        <v>42073.506944444445</v>
      </c>
      <c r="D4385">
        <v>8779.5</v>
      </c>
    </row>
    <row r="4386" spans="3:4" x14ac:dyDescent="0.25">
      <c r="C4386" s="1">
        <v>42073.510416666664</v>
      </c>
      <c r="D4386">
        <v>8777.5</v>
      </c>
    </row>
    <row r="4387" spans="3:4" x14ac:dyDescent="0.25">
      <c r="C4387" s="1">
        <v>42073.513888888891</v>
      </c>
      <c r="D4387">
        <v>8766.5</v>
      </c>
    </row>
    <row r="4388" spans="3:4" x14ac:dyDescent="0.25">
      <c r="C4388" s="1">
        <v>42073.517361111109</v>
      </c>
      <c r="D4388">
        <v>8777.5</v>
      </c>
    </row>
    <row r="4389" spans="3:4" x14ac:dyDescent="0.25">
      <c r="C4389" s="1">
        <v>42073.520833333336</v>
      </c>
      <c r="D4389">
        <v>8776.5</v>
      </c>
    </row>
    <row r="4390" spans="3:4" x14ac:dyDescent="0.25">
      <c r="C4390" s="1">
        <v>42073.524305555555</v>
      </c>
      <c r="D4390">
        <v>8766.5</v>
      </c>
    </row>
    <row r="4391" spans="3:4" x14ac:dyDescent="0.25">
      <c r="C4391" s="1">
        <v>42073.527777777781</v>
      </c>
      <c r="D4391">
        <v>8762.5</v>
      </c>
    </row>
    <row r="4392" spans="3:4" x14ac:dyDescent="0.25">
      <c r="C4392" s="1">
        <v>42073.53125</v>
      </c>
      <c r="D4392">
        <v>8768</v>
      </c>
    </row>
    <row r="4393" spans="3:4" x14ac:dyDescent="0.25">
      <c r="C4393" s="1">
        <v>42073.534722222219</v>
      </c>
      <c r="D4393">
        <v>8775.5</v>
      </c>
    </row>
    <row r="4394" spans="3:4" x14ac:dyDescent="0.25">
      <c r="C4394" s="1">
        <v>42073.538194444445</v>
      </c>
      <c r="D4394">
        <v>8777</v>
      </c>
    </row>
    <row r="4395" spans="3:4" x14ac:dyDescent="0.25">
      <c r="C4395" s="1">
        <v>42073.541666666664</v>
      </c>
      <c r="D4395">
        <v>8786.5</v>
      </c>
    </row>
    <row r="4396" spans="3:4" x14ac:dyDescent="0.25">
      <c r="C4396" s="1">
        <v>42073.545138888891</v>
      </c>
      <c r="D4396">
        <v>8794.5</v>
      </c>
    </row>
    <row r="4397" spans="3:4" x14ac:dyDescent="0.25">
      <c r="C4397" s="1">
        <v>42073.548611111109</v>
      </c>
      <c r="D4397">
        <v>8789.5</v>
      </c>
    </row>
    <row r="4398" spans="3:4" x14ac:dyDescent="0.25">
      <c r="C4398" s="1">
        <v>42073.552083333336</v>
      </c>
      <c r="D4398">
        <v>8797</v>
      </c>
    </row>
    <row r="4399" spans="3:4" x14ac:dyDescent="0.25">
      <c r="C4399" s="1">
        <v>42073.555555555555</v>
      </c>
      <c r="D4399">
        <v>8797.5</v>
      </c>
    </row>
    <row r="4400" spans="3:4" x14ac:dyDescent="0.25">
      <c r="C4400" s="1">
        <v>42073.559027777781</v>
      </c>
      <c r="D4400">
        <v>8808</v>
      </c>
    </row>
    <row r="4401" spans="3:4" x14ac:dyDescent="0.25">
      <c r="C4401" s="1">
        <v>42073.5625</v>
      </c>
      <c r="D4401">
        <v>8798.5</v>
      </c>
    </row>
    <row r="4402" spans="3:4" x14ac:dyDescent="0.25">
      <c r="C4402" s="1">
        <v>42073.565972222219</v>
      </c>
      <c r="D4402">
        <v>8798</v>
      </c>
    </row>
    <row r="4403" spans="3:4" x14ac:dyDescent="0.25">
      <c r="C4403" s="1">
        <v>42073.569444444445</v>
      </c>
      <c r="D4403">
        <v>8793</v>
      </c>
    </row>
    <row r="4404" spans="3:4" x14ac:dyDescent="0.25">
      <c r="C4404" s="1">
        <v>42073.572916666664</v>
      </c>
      <c r="D4404">
        <v>8794.5</v>
      </c>
    </row>
    <row r="4405" spans="3:4" x14ac:dyDescent="0.25">
      <c r="C4405" s="1">
        <v>42073.576388888891</v>
      </c>
      <c r="D4405">
        <v>8795</v>
      </c>
    </row>
    <row r="4406" spans="3:4" x14ac:dyDescent="0.25">
      <c r="C4406" s="1">
        <v>42073.579861111109</v>
      </c>
      <c r="D4406">
        <v>8796</v>
      </c>
    </row>
    <row r="4407" spans="3:4" x14ac:dyDescent="0.25">
      <c r="C4407" s="1">
        <v>42073.583333333336</v>
      </c>
      <c r="D4407">
        <v>8796.5</v>
      </c>
    </row>
    <row r="4408" spans="3:4" x14ac:dyDescent="0.25">
      <c r="C4408" s="1">
        <v>42073.586805555555</v>
      </c>
      <c r="D4408">
        <v>8799</v>
      </c>
    </row>
    <row r="4409" spans="3:4" x14ac:dyDescent="0.25">
      <c r="C4409" s="1">
        <v>42073.590277777781</v>
      </c>
      <c r="D4409">
        <v>8789.5</v>
      </c>
    </row>
    <row r="4410" spans="3:4" x14ac:dyDescent="0.25">
      <c r="C4410" s="1">
        <v>42073.59375</v>
      </c>
      <c r="D4410">
        <v>8785.5</v>
      </c>
    </row>
    <row r="4411" spans="3:4" x14ac:dyDescent="0.25">
      <c r="C4411" s="1">
        <v>42073.597222222219</v>
      </c>
      <c r="D4411">
        <v>8785.5</v>
      </c>
    </row>
    <row r="4412" spans="3:4" x14ac:dyDescent="0.25">
      <c r="C4412" s="1">
        <v>42073.600694444445</v>
      </c>
      <c r="D4412">
        <v>8784.5</v>
      </c>
    </row>
    <row r="4413" spans="3:4" x14ac:dyDescent="0.25">
      <c r="C4413" s="1">
        <v>42073.604166666664</v>
      </c>
      <c r="D4413">
        <v>8778</v>
      </c>
    </row>
    <row r="4414" spans="3:4" x14ac:dyDescent="0.25">
      <c r="C4414" s="1">
        <v>42073.607638888891</v>
      </c>
      <c r="D4414">
        <v>8784.5</v>
      </c>
    </row>
    <row r="4415" spans="3:4" x14ac:dyDescent="0.25">
      <c r="C4415" s="1">
        <v>42073.611111111109</v>
      </c>
      <c r="D4415">
        <v>8784</v>
      </c>
    </row>
    <row r="4416" spans="3:4" x14ac:dyDescent="0.25">
      <c r="C4416" s="1">
        <v>42073.614583333336</v>
      </c>
      <c r="D4416">
        <v>8778.5</v>
      </c>
    </row>
    <row r="4417" spans="3:4" x14ac:dyDescent="0.25">
      <c r="C4417" s="1">
        <v>42073.618055555555</v>
      </c>
      <c r="D4417">
        <v>8783</v>
      </c>
    </row>
    <row r="4418" spans="3:4" x14ac:dyDescent="0.25">
      <c r="C4418" s="1">
        <v>42073.621527777781</v>
      </c>
      <c r="D4418">
        <v>8796</v>
      </c>
    </row>
    <row r="4419" spans="3:4" x14ac:dyDescent="0.25">
      <c r="C4419" s="1">
        <v>42073.625</v>
      </c>
      <c r="D4419">
        <v>8796</v>
      </c>
    </row>
    <row r="4420" spans="3:4" x14ac:dyDescent="0.25">
      <c r="C4420" s="1">
        <v>42073.628472222219</v>
      </c>
      <c r="D4420">
        <v>8793</v>
      </c>
    </row>
    <row r="4421" spans="3:4" x14ac:dyDescent="0.25">
      <c r="C4421" s="1">
        <v>42073.631944444445</v>
      </c>
      <c r="D4421">
        <v>8794.5</v>
      </c>
    </row>
    <row r="4422" spans="3:4" x14ac:dyDescent="0.25">
      <c r="C4422" s="1">
        <v>42073.635416666664</v>
      </c>
      <c r="D4422">
        <v>8792</v>
      </c>
    </row>
    <row r="4423" spans="3:4" x14ac:dyDescent="0.25">
      <c r="C4423" s="1">
        <v>42073.638888888891</v>
      </c>
      <c r="D4423">
        <v>8797</v>
      </c>
    </row>
    <row r="4424" spans="3:4" x14ac:dyDescent="0.25">
      <c r="C4424" s="1">
        <v>42073.642361111109</v>
      </c>
      <c r="D4424">
        <v>8794</v>
      </c>
    </row>
    <row r="4425" spans="3:4" x14ac:dyDescent="0.25">
      <c r="C4425" s="1">
        <v>42073.645833333336</v>
      </c>
      <c r="D4425">
        <v>8787</v>
      </c>
    </row>
    <row r="4426" spans="3:4" x14ac:dyDescent="0.25">
      <c r="C4426" s="1">
        <v>42073.649305555555</v>
      </c>
      <c r="D4426">
        <v>8785.5</v>
      </c>
    </row>
    <row r="4427" spans="3:4" x14ac:dyDescent="0.25">
      <c r="C4427" s="1">
        <v>42073.652777777781</v>
      </c>
      <c r="D4427">
        <v>8762.5</v>
      </c>
    </row>
    <row r="4428" spans="3:4" x14ac:dyDescent="0.25">
      <c r="C4428" s="1">
        <v>42073.65625</v>
      </c>
      <c r="D4428">
        <v>8760.5</v>
      </c>
    </row>
    <row r="4429" spans="3:4" x14ac:dyDescent="0.25">
      <c r="C4429" s="1">
        <v>42073.659722222219</v>
      </c>
      <c r="D4429">
        <v>8767.5</v>
      </c>
    </row>
    <row r="4430" spans="3:4" x14ac:dyDescent="0.25">
      <c r="C4430" s="1">
        <v>42073.663194444445</v>
      </c>
      <c r="D4430">
        <v>8769</v>
      </c>
    </row>
    <row r="4431" spans="3:4" x14ac:dyDescent="0.25">
      <c r="C4431" s="1">
        <v>42073.666666666664</v>
      </c>
      <c r="D4431">
        <v>8773</v>
      </c>
    </row>
    <row r="4432" spans="3:4" x14ac:dyDescent="0.25">
      <c r="C4432" s="1">
        <v>42073.670138888891</v>
      </c>
      <c r="D4432">
        <v>8767</v>
      </c>
    </row>
    <row r="4433" spans="3:4" x14ac:dyDescent="0.25">
      <c r="C4433" s="1">
        <v>42073.673611111109</v>
      </c>
      <c r="D4433">
        <v>8757</v>
      </c>
    </row>
    <row r="4434" spans="3:4" x14ac:dyDescent="0.25">
      <c r="C4434" s="1">
        <v>42073.677083333336</v>
      </c>
      <c r="D4434">
        <v>8736</v>
      </c>
    </row>
    <row r="4435" spans="3:4" x14ac:dyDescent="0.25">
      <c r="C4435" s="1">
        <v>42073.680555555555</v>
      </c>
      <c r="D4435">
        <v>8734</v>
      </c>
    </row>
    <row r="4436" spans="3:4" x14ac:dyDescent="0.25">
      <c r="C4436" s="1">
        <v>42073.684027777781</v>
      </c>
      <c r="D4436">
        <v>8737</v>
      </c>
    </row>
    <row r="4437" spans="3:4" x14ac:dyDescent="0.25">
      <c r="C4437" s="1">
        <v>42073.6875</v>
      </c>
      <c r="D4437">
        <v>8743</v>
      </c>
    </row>
    <row r="4438" spans="3:4" x14ac:dyDescent="0.25">
      <c r="C4438" s="1">
        <v>42073.690972222219</v>
      </c>
      <c r="D4438">
        <v>8734</v>
      </c>
    </row>
    <row r="4439" spans="3:4" x14ac:dyDescent="0.25">
      <c r="C4439" s="1">
        <v>42073.694444444445</v>
      </c>
      <c r="D4439">
        <v>8738</v>
      </c>
    </row>
    <row r="4440" spans="3:4" x14ac:dyDescent="0.25">
      <c r="C4440" s="1">
        <v>42073.697916666664</v>
      </c>
      <c r="D4440">
        <v>8736.5</v>
      </c>
    </row>
    <row r="4441" spans="3:4" x14ac:dyDescent="0.25">
      <c r="C4441" s="1">
        <v>42073.701388888891</v>
      </c>
      <c r="D4441">
        <v>8738.5</v>
      </c>
    </row>
    <row r="4442" spans="3:4" x14ac:dyDescent="0.25">
      <c r="C4442" s="1">
        <v>42073.704861111109</v>
      </c>
      <c r="D4442">
        <v>8737</v>
      </c>
    </row>
    <row r="4443" spans="3:4" x14ac:dyDescent="0.25">
      <c r="C4443" s="1">
        <v>42073.708333333336</v>
      </c>
      <c r="D4443">
        <v>8722.5</v>
      </c>
    </row>
    <row r="4444" spans="3:4" x14ac:dyDescent="0.25">
      <c r="C4444" s="1">
        <v>42073.711805555555</v>
      </c>
      <c r="D4444">
        <v>8723</v>
      </c>
    </row>
    <row r="4445" spans="3:4" x14ac:dyDescent="0.25">
      <c r="C4445" s="1">
        <v>42073.715277777781</v>
      </c>
      <c r="D4445">
        <v>8730</v>
      </c>
    </row>
    <row r="4446" spans="3:4" x14ac:dyDescent="0.25">
      <c r="C4446" s="1">
        <v>42073.71875</v>
      </c>
      <c r="D4446">
        <v>8728.5</v>
      </c>
    </row>
    <row r="4447" spans="3:4" x14ac:dyDescent="0.25">
      <c r="C4447" s="1">
        <v>42073.722222222219</v>
      </c>
      <c r="D4447">
        <v>8715</v>
      </c>
    </row>
    <row r="4448" spans="3:4" x14ac:dyDescent="0.25">
      <c r="C4448" s="1">
        <v>42073.725694444445</v>
      </c>
      <c r="D4448">
        <v>8731.5</v>
      </c>
    </row>
    <row r="4449" spans="3:4" x14ac:dyDescent="0.25">
      <c r="C4449" s="1">
        <v>42073.729166666664</v>
      </c>
      <c r="D4449">
        <v>8730</v>
      </c>
    </row>
    <row r="4450" spans="3:4" x14ac:dyDescent="0.25">
      <c r="C4450" s="1">
        <v>42073.732638888891</v>
      </c>
      <c r="D4450">
        <v>8763</v>
      </c>
    </row>
    <row r="4451" spans="3:4" x14ac:dyDescent="0.25">
      <c r="C4451" s="1">
        <v>42073.736111111109</v>
      </c>
      <c r="D4451">
        <v>8765</v>
      </c>
    </row>
    <row r="4452" spans="3:4" x14ac:dyDescent="0.25">
      <c r="C4452" s="1">
        <v>42073.739583333336</v>
      </c>
      <c r="D4452">
        <v>8758.5</v>
      </c>
    </row>
    <row r="4453" spans="3:4" x14ac:dyDescent="0.25">
      <c r="C4453" s="1">
        <v>42073.743055555555</v>
      </c>
      <c r="D4453">
        <v>8768.5</v>
      </c>
    </row>
    <row r="4454" spans="3:4" x14ac:dyDescent="0.25">
      <c r="C4454" s="1">
        <v>42073.746527777781</v>
      </c>
      <c r="D4454">
        <v>8762</v>
      </c>
    </row>
    <row r="4455" spans="3:4" x14ac:dyDescent="0.25">
      <c r="C4455" s="1">
        <v>42073.75</v>
      </c>
      <c r="D4455">
        <v>8766.5</v>
      </c>
    </row>
    <row r="4456" spans="3:4" x14ac:dyDescent="0.25">
      <c r="C4456" s="1">
        <v>42073.753472222219</v>
      </c>
      <c r="D4456">
        <v>8759</v>
      </c>
    </row>
    <row r="4457" spans="3:4" x14ac:dyDescent="0.25">
      <c r="C4457" s="1">
        <v>42073.756944444445</v>
      </c>
      <c r="D4457">
        <v>8756</v>
      </c>
    </row>
    <row r="4458" spans="3:4" x14ac:dyDescent="0.25">
      <c r="C4458" s="1">
        <v>42073.802083333336</v>
      </c>
      <c r="D4458">
        <v>8748</v>
      </c>
    </row>
    <row r="4459" spans="3:4" x14ac:dyDescent="0.25">
      <c r="C4459" s="1">
        <v>42073.805555555555</v>
      </c>
      <c r="D4459">
        <v>8750</v>
      </c>
    </row>
    <row r="4460" spans="3:4" x14ac:dyDescent="0.25">
      <c r="C4460" s="1">
        <v>42073.809027777781</v>
      </c>
      <c r="D4460">
        <v>8745</v>
      </c>
    </row>
    <row r="4461" spans="3:4" x14ac:dyDescent="0.25">
      <c r="C4461" s="1">
        <v>42073.8125</v>
      </c>
      <c r="D4461">
        <v>8747.5</v>
      </c>
    </row>
    <row r="4462" spans="3:4" x14ac:dyDescent="0.25">
      <c r="C4462" s="1">
        <v>42073.815972222219</v>
      </c>
      <c r="D4462">
        <v>8749</v>
      </c>
    </row>
    <row r="4463" spans="3:4" x14ac:dyDescent="0.25">
      <c r="C4463" s="1">
        <v>42073.819444444445</v>
      </c>
      <c r="D4463">
        <v>8754</v>
      </c>
    </row>
    <row r="4464" spans="3:4" x14ac:dyDescent="0.25">
      <c r="C4464" s="1">
        <v>42073.822916666664</v>
      </c>
      <c r="D4464">
        <v>8754.5</v>
      </c>
    </row>
    <row r="4465" spans="3:4" x14ac:dyDescent="0.25">
      <c r="C4465" s="1">
        <v>42073.826388888891</v>
      </c>
      <c r="D4465">
        <v>8749</v>
      </c>
    </row>
    <row r="4466" spans="3:4" x14ac:dyDescent="0.25">
      <c r="C4466" s="1">
        <v>42073.829861111109</v>
      </c>
      <c r="D4466">
        <v>8743.5</v>
      </c>
    </row>
    <row r="4467" spans="3:4" x14ac:dyDescent="0.25">
      <c r="C4467" s="1">
        <v>42073.833333333336</v>
      </c>
      <c r="D4467">
        <v>8743.5</v>
      </c>
    </row>
    <row r="4468" spans="3:4" x14ac:dyDescent="0.25">
      <c r="C4468" s="1">
        <v>42073.836805555555</v>
      </c>
      <c r="D4468">
        <v>8742</v>
      </c>
    </row>
    <row r="4469" spans="3:4" x14ac:dyDescent="0.25">
      <c r="C4469" s="1">
        <v>42073.840277777781</v>
      </c>
      <c r="D4469">
        <v>8738.5</v>
      </c>
    </row>
    <row r="4470" spans="3:4" x14ac:dyDescent="0.25">
      <c r="C4470" s="1">
        <v>42073.84375</v>
      </c>
      <c r="D4470">
        <v>8731</v>
      </c>
    </row>
    <row r="4471" spans="3:4" x14ac:dyDescent="0.25">
      <c r="C4471" s="1">
        <v>42073.847222222219</v>
      </c>
      <c r="D4471">
        <v>8732.5</v>
      </c>
    </row>
    <row r="4472" spans="3:4" x14ac:dyDescent="0.25">
      <c r="C4472" s="1">
        <v>42073.850694444445</v>
      </c>
      <c r="D4472">
        <v>8728.5</v>
      </c>
    </row>
    <row r="4473" spans="3:4" x14ac:dyDescent="0.25">
      <c r="C4473" s="1">
        <v>42073.854166666664</v>
      </c>
      <c r="D4473">
        <v>8733.5</v>
      </c>
    </row>
    <row r="4474" spans="3:4" x14ac:dyDescent="0.25">
      <c r="C4474" s="1">
        <v>42073.857638888891</v>
      </c>
      <c r="D4474">
        <v>8735</v>
      </c>
    </row>
    <row r="4475" spans="3:4" x14ac:dyDescent="0.25">
      <c r="C4475" s="1">
        <v>42073.864583333336</v>
      </c>
      <c r="D4475">
        <v>8735</v>
      </c>
    </row>
    <row r="4476" spans="3:4" x14ac:dyDescent="0.25">
      <c r="C4476" s="1">
        <v>42073.868055555555</v>
      </c>
      <c r="D4476">
        <v>8737</v>
      </c>
    </row>
    <row r="4477" spans="3:4" x14ac:dyDescent="0.25">
      <c r="C4477" s="1">
        <v>42073.871527777781</v>
      </c>
      <c r="D4477">
        <v>8731</v>
      </c>
    </row>
    <row r="4478" spans="3:4" x14ac:dyDescent="0.25">
      <c r="C4478" s="1">
        <v>42073.875</v>
      </c>
      <c r="D4478">
        <v>8730</v>
      </c>
    </row>
    <row r="4479" spans="3:4" x14ac:dyDescent="0.25">
      <c r="C4479" s="1">
        <v>42073.878472222219</v>
      </c>
      <c r="D4479">
        <v>8729.5</v>
      </c>
    </row>
    <row r="4480" spans="3:4" x14ac:dyDescent="0.25">
      <c r="C4480" s="1">
        <v>42073.881944444445</v>
      </c>
      <c r="D4480">
        <v>8730</v>
      </c>
    </row>
    <row r="4481" spans="3:4" x14ac:dyDescent="0.25">
      <c r="C4481" s="1">
        <v>42073.885416666664</v>
      </c>
      <c r="D4481">
        <v>8724.5</v>
      </c>
    </row>
    <row r="4482" spans="3:4" x14ac:dyDescent="0.25">
      <c r="C4482" s="1">
        <v>42073.888888888891</v>
      </c>
      <c r="D4482">
        <v>8730</v>
      </c>
    </row>
    <row r="4483" spans="3:4" x14ac:dyDescent="0.25">
      <c r="C4483" s="1">
        <v>42073.892361111109</v>
      </c>
      <c r="D4483">
        <v>8730</v>
      </c>
    </row>
    <row r="4484" spans="3:4" x14ac:dyDescent="0.25">
      <c r="C4484" s="1">
        <v>42073.895833333336</v>
      </c>
      <c r="D4484">
        <v>8726.5</v>
      </c>
    </row>
    <row r="4485" spans="3:4" x14ac:dyDescent="0.25">
      <c r="C4485" s="1">
        <v>42073.899305555555</v>
      </c>
      <c r="D4485">
        <v>8726</v>
      </c>
    </row>
    <row r="4486" spans="3:4" x14ac:dyDescent="0.25">
      <c r="C4486" s="1">
        <v>42073.902777777781</v>
      </c>
      <c r="D4486">
        <v>8720.5</v>
      </c>
    </row>
    <row r="4487" spans="3:4" x14ac:dyDescent="0.25">
      <c r="C4487" s="1">
        <v>42073.90625</v>
      </c>
      <c r="D4487">
        <v>8718.5</v>
      </c>
    </row>
    <row r="4488" spans="3:4" x14ac:dyDescent="0.25">
      <c r="C4488" s="1">
        <v>42073.909722222219</v>
      </c>
      <c r="D4488">
        <v>8717</v>
      </c>
    </row>
    <row r="4489" spans="3:4" x14ac:dyDescent="0.25">
      <c r="C4489" s="1">
        <v>42073.913194444445</v>
      </c>
      <c r="D4489">
        <v>8719</v>
      </c>
    </row>
    <row r="4490" spans="3:4" x14ac:dyDescent="0.25">
      <c r="C4490" s="1">
        <v>42073.916666666664</v>
      </c>
      <c r="D4490">
        <v>8724</v>
      </c>
    </row>
    <row r="4491" spans="3:4" x14ac:dyDescent="0.25">
      <c r="C4491" s="1">
        <v>42073.920138888891</v>
      </c>
      <c r="D4491">
        <v>8718.5</v>
      </c>
    </row>
    <row r="4492" spans="3:4" x14ac:dyDescent="0.25">
      <c r="C4492" s="1">
        <v>42073.923611111109</v>
      </c>
      <c r="D4492">
        <v>8716.5</v>
      </c>
    </row>
    <row r="4493" spans="3:4" x14ac:dyDescent="0.25">
      <c r="C4493" s="1">
        <v>42073.927083333336</v>
      </c>
      <c r="D4493">
        <v>8713</v>
      </c>
    </row>
    <row r="4494" spans="3:4" x14ac:dyDescent="0.25">
      <c r="C4494" s="1">
        <v>42073.930555555555</v>
      </c>
      <c r="D4494">
        <v>8712</v>
      </c>
    </row>
    <row r="4495" spans="3:4" x14ac:dyDescent="0.25">
      <c r="C4495" s="1">
        <v>42073.934027777781</v>
      </c>
      <c r="D4495">
        <v>8715.5</v>
      </c>
    </row>
    <row r="4496" spans="3:4" x14ac:dyDescent="0.25">
      <c r="C4496" s="1">
        <v>42073.9375</v>
      </c>
      <c r="D4496">
        <v>8717</v>
      </c>
    </row>
    <row r="4497" spans="3:4" x14ac:dyDescent="0.25">
      <c r="C4497" s="1">
        <v>42073.940972222219</v>
      </c>
      <c r="D4497">
        <v>8713</v>
      </c>
    </row>
    <row r="4498" spans="3:4" x14ac:dyDescent="0.25">
      <c r="C4498" s="1">
        <v>42073.944444444445</v>
      </c>
      <c r="D4498">
        <v>8716</v>
      </c>
    </row>
    <row r="4499" spans="3:4" x14ac:dyDescent="0.25">
      <c r="C4499" s="1">
        <v>42073.947916666664</v>
      </c>
      <c r="D4499">
        <v>8716.5</v>
      </c>
    </row>
    <row r="4500" spans="3:4" x14ac:dyDescent="0.25">
      <c r="C4500" s="1">
        <v>42073.951388888891</v>
      </c>
      <c r="D4500">
        <v>8722</v>
      </c>
    </row>
    <row r="4501" spans="3:4" x14ac:dyDescent="0.25">
      <c r="C4501" s="1">
        <v>42073.954861111109</v>
      </c>
      <c r="D4501">
        <v>8727</v>
      </c>
    </row>
    <row r="4502" spans="3:4" x14ac:dyDescent="0.25">
      <c r="C4502" s="1">
        <v>42073.958333333336</v>
      </c>
      <c r="D4502">
        <v>8728</v>
      </c>
    </row>
    <row r="4503" spans="3:4" x14ac:dyDescent="0.25">
      <c r="C4503" s="1">
        <v>42073.961805555555</v>
      </c>
      <c r="D4503">
        <v>8730.5</v>
      </c>
    </row>
    <row r="4504" spans="3:4" x14ac:dyDescent="0.25">
      <c r="C4504" s="1">
        <v>42073.965277777781</v>
      </c>
      <c r="D4504">
        <v>8734</v>
      </c>
    </row>
    <row r="4505" spans="3:4" x14ac:dyDescent="0.25">
      <c r="C4505" s="1">
        <v>42073.96875</v>
      </c>
      <c r="D4505">
        <v>8732.5</v>
      </c>
    </row>
    <row r="4506" spans="3:4" x14ac:dyDescent="0.25">
      <c r="C4506" s="1">
        <v>42073.972222222219</v>
      </c>
      <c r="D4506">
        <v>8732</v>
      </c>
    </row>
    <row r="4507" spans="3:4" x14ac:dyDescent="0.25">
      <c r="C4507" s="1">
        <v>42073.975694444445</v>
      </c>
      <c r="D4507">
        <v>8730.5</v>
      </c>
    </row>
    <row r="4508" spans="3:4" x14ac:dyDescent="0.25">
      <c r="C4508" s="1">
        <v>42073.979166666664</v>
      </c>
      <c r="D4508">
        <v>8726</v>
      </c>
    </row>
    <row r="4509" spans="3:4" x14ac:dyDescent="0.25">
      <c r="C4509" s="1">
        <v>42073.982638888891</v>
      </c>
      <c r="D4509">
        <v>8724</v>
      </c>
    </row>
    <row r="4510" spans="3:4" x14ac:dyDescent="0.25">
      <c r="C4510" s="1">
        <v>42073.986111111109</v>
      </c>
      <c r="D4510">
        <v>8722.5</v>
      </c>
    </row>
    <row r="4511" spans="3:4" x14ac:dyDescent="0.25">
      <c r="C4511" s="1">
        <v>42073.989583333336</v>
      </c>
      <c r="D4511">
        <v>8721</v>
      </c>
    </row>
    <row r="4512" spans="3:4" x14ac:dyDescent="0.25">
      <c r="C4512" s="1">
        <v>42073.996527777781</v>
      </c>
      <c r="D4512">
        <v>8715.5</v>
      </c>
    </row>
    <row r="4513" spans="3:4" x14ac:dyDescent="0.25">
      <c r="C4513" s="2">
        <v>42074</v>
      </c>
      <c r="D4513">
        <v>8714</v>
      </c>
    </row>
    <row r="4514" spans="3:4" x14ac:dyDescent="0.25">
      <c r="C4514" s="1">
        <v>42074.003472222219</v>
      </c>
      <c r="D4514">
        <v>8713.5</v>
      </c>
    </row>
    <row r="4515" spans="3:4" x14ac:dyDescent="0.25">
      <c r="C4515" s="1">
        <v>42074.006944444445</v>
      </c>
      <c r="D4515">
        <v>8716.5</v>
      </c>
    </row>
    <row r="4516" spans="3:4" x14ac:dyDescent="0.25">
      <c r="C4516" s="1">
        <v>42074.010416666664</v>
      </c>
      <c r="D4516">
        <v>8716</v>
      </c>
    </row>
    <row r="4517" spans="3:4" x14ac:dyDescent="0.25">
      <c r="C4517" s="1">
        <v>42074.013888888891</v>
      </c>
      <c r="D4517">
        <v>8712</v>
      </c>
    </row>
    <row r="4518" spans="3:4" x14ac:dyDescent="0.25">
      <c r="C4518" s="1">
        <v>42074.017361111109</v>
      </c>
      <c r="D4518">
        <v>8710.5</v>
      </c>
    </row>
    <row r="4519" spans="3:4" x14ac:dyDescent="0.25">
      <c r="C4519" s="1">
        <v>42074.020833333336</v>
      </c>
      <c r="D4519">
        <v>8712</v>
      </c>
    </row>
    <row r="4520" spans="3:4" x14ac:dyDescent="0.25">
      <c r="C4520" s="1">
        <v>42074.024305555555</v>
      </c>
      <c r="D4520">
        <v>8715</v>
      </c>
    </row>
    <row r="4521" spans="3:4" x14ac:dyDescent="0.25">
      <c r="C4521" s="1">
        <v>42074.027777777781</v>
      </c>
      <c r="D4521">
        <v>8719</v>
      </c>
    </row>
    <row r="4522" spans="3:4" x14ac:dyDescent="0.25">
      <c r="C4522" s="1">
        <v>42074.03125</v>
      </c>
      <c r="D4522">
        <v>8712.5</v>
      </c>
    </row>
    <row r="4523" spans="3:4" x14ac:dyDescent="0.25">
      <c r="C4523" s="1">
        <v>42074.034722222219</v>
      </c>
      <c r="D4523">
        <v>8721.5</v>
      </c>
    </row>
    <row r="4524" spans="3:4" x14ac:dyDescent="0.25">
      <c r="C4524" s="1">
        <v>42074.038194444445</v>
      </c>
      <c r="D4524">
        <v>8721.5</v>
      </c>
    </row>
    <row r="4525" spans="3:4" x14ac:dyDescent="0.25">
      <c r="C4525" s="1">
        <v>42074.041666666664</v>
      </c>
      <c r="D4525">
        <v>8717.5</v>
      </c>
    </row>
    <row r="4526" spans="3:4" x14ac:dyDescent="0.25">
      <c r="C4526" s="1">
        <v>42074.045138888891</v>
      </c>
      <c r="D4526">
        <v>8715.5</v>
      </c>
    </row>
    <row r="4527" spans="3:4" x14ac:dyDescent="0.25">
      <c r="C4527" s="1">
        <v>42074.048611111109</v>
      </c>
      <c r="D4527">
        <v>8716.5</v>
      </c>
    </row>
    <row r="4528" spans="3:4" x14ac:dyDescent="0.25">
      <c r="C4528" s="1">
        <v>42074.052083333336</v>
      </c>
      <c r="D4528">
        <v>8716.5</v>
      </c>
    </row>
    <row r="4529" spans="3:4" x14ac:dyDescent="0.25">
      <c r="C4529" s="1">
        <v>42074.055555555555</v>
      </c>
      <c r="D4529">
        <v>8723</v>
      </c>
    </row>
    <row r="4530" spans="3:4" x14ac:dyDescent="0.25">
      <c r="C4530" s="1">
        <v>42074.059027777781</v>
      </c>
      <c r="D4530">
        <v>8723</v>
      </c>
    </row>
    <row r="4531" spans="3:4" x14ac:dyDescent="0.25">
      <c r="C4531" s="1">
        <v>42074.0625</v>
      </c>
      <c r="D4531">
        <v>8723</v>
      </c>
    </row>
    <row r="4532" spans="3:4" x14ac:dyDescent="0.25">
      <c r="C4532" s="1">
        <v>42074.065972222219</v>
      </c>
      <c r="D4532">
        <v>8717</v>
      </c>
    </row>
    <row r="4533" spans="3:4" x14ac:dyDescent="0.25">
      <c r="C4533" s="1">
        <v>42074.069444444445</v>
      </c>
      <c r="D4533">
        <v>8717</v>
      </c>
    </row>
    <row r="4534" spans="3:4" x14ac:dyDescent="0.25">
      <c r="C4534" s="1">
        <v>42074.072916666664</v>
      </c>
      <c r="D4534">
        <v>8724</v>
      </c>
    </row>
    <row r="4535" spans="3:4" x14ac:dyDescent="0.25">
      <c r="C4535" s="1">
        <v>42074.076388888891</v>
      </c>
      <c r="D4535">
        <v>8720</v>
      </c>
    </row>
    <row r="4536" spans="3:4" x14ac:dyDescent="0.25">
      <c r="C4536" s="1">
        <v>42074.079861111109</v>
      </c>
      <c r="D4536">
        <v>8721</v>
      </c>
    </row>
    <row r="4537" spans="3:4" x14ac:dyDescent="0.25">
      <c r="C4537" s="1">
        <v>42074.375</v>
      </c>
      <c r="D4537">
        <v>8737.5</v>
      </c>
    </row>
    <row r="4538" spans="3:4" x14ac:dyDescent="0.25">
      <c r="C4538" s="1">
        <v>42074.378472222219</v>
      </c>
      <c r="D4538">
        <v>8747</v>
      </c>
    </row>
    <row r="4539" spans="3:4" x14ac:dyDescent="0.25">
      <c r="C4539" s="1">
        <v>42074.381944444445</v>
      </c>
      <c r="D4539">
        <v>8747.5</v>
      </c>
    </row>
    <row r="4540" spans="3:4" x14ac:dyDescent="0.25">
      <c r="C4540" s="1">
        <v>42074.385416666664</v>
      </c>
      <c r="D4540">
        <v>8755.5</v>
      </c>
    </row>
    <row r="4541" spans="3:4" x14ac:dyDescent="0.25">
      <c r="C4541" s="1">
        <v>42074.388888888891</v>
      </c>
      <c r="D4541">
        <v>8752</v>
      </c>
    </row>
    <row r="4542" spans="3:4" x14ac:dyDescent="0.25">
      <c r="C4542" s="1">
        <v>42074.392361111109</v>
      </c>
      <c r="D4542">
        <v>8754</v>
      </c>
    </row>
    <row r="4543" spans="3:4" x14ac:dyDescent="0.25">
      <c r="C4543" s="1">
        <v>42074.395833333336</v>
      </c>
      <c r="D4543">
        <v>8749</v>
      </c>
    </row>
    <row r="4544" spans="3:4" x14ac:dyDescent="0.25">
      <c r="C4544" s="1">
        <v>42074.399305555555</v>
      </c>
      <c r="D4544">
        <v>8746.5</v>
      </c>
    </row>
    <row r="4545" spans="3:4" x14ac:dyDescent="0.25">
      <c r="C4545" s="1">
        <v>42074.402777777781</v>
      </c>
      <c r="D4545">
        <v>8743</v>
      </c>
    </row>
    <row r="4546" spans="3:4" x14ac:dyDescent="0.25">
      <c r="C4546" s="1">
        <v>42074.40625</v>
      </c>
      <c r="D4546">
        <v>8750</v>
      </c>
    </row>
    <row r="4547" spans="3:4" x14ac:dyDescent="0.25">
      <c r="C4547" s="1">
        <v>42074.409722222219</v>
      </c>
      <c r="D4547">
        <v>8747</v>
      </c>
    </row>
    <row r="4548" spans="3:4" x14ac:dyDescent="0.25">
      <c r="C4548" s="1">
        <v>42074.413194444445</v>
      </c>
      <c r="D4548">
        <v>8750</v>
      </c>
    </row>
    <row r="4549" spans="3:4" x14ac:dyDescent="0.25">
      <c r="C4549" s="1">
        <v>42074.416666666664</v>
      </c>
      <c r="D4549">
        <v>8751.5</v>
      </c>
    </row>
    <row r="4550" spans="3:4" x14ac:dyDescent="0.25">
      <c r="C4550" s="1">
        <v>42074.420138888891</v>
      </c>
      <c r="D4550">
        <v>8748.5</v>
      </c>
    </row>
    <row r="4551" spans="3:4" x14ac:dyDescent="0.25">
      <c r="C4551" s="1">
        <v>42074.423611111109</v>
      </c>
      <c r="D4551">
        <v>8750.5</v>
      </c>
    </row>
    <row r="4552" spans="3:4" x14ac:dyDescent="0.25">
      <c r="C4552" s="1">
        <v>42074.427083333336</v>
      </c>
      <c r="D4552">
        <v>8751.5</v>
      </c>
    </row>
    <row r="4553" spans="3:4" x14ac:dyDescent="0.25">
      <c r="C4553" s="1">
        <v>42074.430555555555</v>
      </c>
      <c r="D4553">
        <v>8752.5</v>
      </c>
    </row>
    <row r="4554" spans="3:4" x14ac:dyDescent="0.25">
      <c r="C4554" s="1">
        <v>42074.434027777781</v>
      </c>
      <c r="D4554">
        <v>8749.5</v>
      </c>
    </row>
    <row r="4555" spans="3:4" x14ac:dyDescent="0.25">
      <c r="C4555" s="1">
        <v>42074.4375</v>
      </c>
      <c r="D4555">
        <v>8750</v>
      </c>
    </row>
    <row r="4556" spans="3:4" x14ac:dyDescent="0.25">
      <c r="C4556" s="1">
        <v>42074.440972222219</v>
      </c>
      <c r="D4556">
        <v>8747.5</v>
      </c>
    </row>
    <row r="4557" spans="3:4" x14ac:dyDescent="0.25">
      <c r="C4557" s="1">
        <v>42074.444444444445</v>
      </c>
      <c r="D4557">
        <v>8756</v>
      </c>
    </row>
    <row r="4558" spans="3:4" x14ac:dyDescent="0.25">
      <c r="C4558" s="1">
        <v>42074.447916666664</v>
      </c>
      <c r="D4558">
        <v>8753</v>
      </c>
    </row>
    <row r="4559" spans="3:4" x14ac:dyDescent="0.25">
      <c r="C4559" s="1">
        <v>42074.451388888891</v>
      </c>
      <c r="D4559">
        <v>8752</v>
      </c>
    </row>
    <row r="4560" spans="3:4" x14ac:dyDescent="0.25">
      <c r="C4560" s="1">
        <v>42074.454861111109</v>
      </c>
      <c r="D4560">
        <v>8755</v>
      </c>
    </row>
    <row r="4561" spans="3:4" x14ac:dyDescent="0.25">
      <c r="C4561" s="1">
        <v>42074.458333333336</v>
      </c>
      <c r="D4561">
        <v>8755.5</v>
      </c>
    </row>
    <row r="4562" spans="3:4" x14ac:dyDescent="0.25">
      <c r="C4562" s="1">
        <v>42074.461805555555</v>
      </c>
      <c r="D4562">
        <v>8755.5</v>
      </c>
    </row>
    <row r="4563" spans="3:4" x14ac:dyDescent="0.25">
      <c r="C4563" s="1">
        <v>42074.465277777781</v>
      </c>
      <c r="D4563">
        <v>8756</v>
      </c>
    </row>
    <row r="4564" spans="3:4" x14ac:dyDescent="0.25">
      <c r="C4564" s="1">
        <v>42074.46875</v>
      </c>
      <c r="D4564">
        <v>8750.5</v>
      </c>
    </row>
    <row r="4565" spans="3:4" x14ac:dyDescent="0.25">
      <c r="C4565" s="1">
        <v>42074.472222222219</v>
      </c>
      <c r="D4565">
        <v>8749</v>
      </c>
    </row>
    <row r="4566" spans="3:4" x14ac:dyDescent="0.25">
      <c r="C4566" s="1">
        <v>42074.475694444445</v>
      </c>
      <c r="D4566">
        <v>8748.5</v>
      </c>
    </row>
    <row r="4567" spans="3:4" x14ac:dyDescent="0.25">
      <c r="C4567" s="1">
        <v>42074.479166666664</v>
      </c>
      <c r="D4567">
        <v>8741</v>
      </c>
    </row>
    <row r="4568" spans="3:4" x14ac:dyDescent="0.25">
      <c r="C4568" s="1">
        <v>42074.482638888891</v>
      </c>
      <c r="D4568">
        <v>8749</v>
      </c>
    </row>
    <row r="4569" spans="3:4" x14ac:dyDescent="0.25">
      <c r="C4569" s="1">
        <v>42074.486111111109</v>
      </c>
      <c r="D4569">
        <v>8753.5</v>
      </c>
    </row>
    <row r="4570" spans="3:4" x14ac:dyDescent="0.25">
      <c r="C4570" s="1">
        <v>42074.489583333336</v>
      </c>
      <c r="D4570">
        <v>8753</v>
      </c>
    </row>
    <row r="4571" spans="3:4" x14ac:dyDescent="0.25">
      <c r="C4571" s="1">
        <v>42074.493055555555</v>
      </c>
      <c r="D4571">
        <v>8755.5</v>
      </c>
    </row>
    <row r="4572" spans="3:4" x14ac:dyDescent="0.25">
      <c r="C4572" s="1">
        <v>42074.496527777781</v>
      </c>
      <c r="D4572">
        <v>8769</v>
      </c>
    </row>
    <row r="4573" spans="3:4" x14ac:dyDescent="0.25">
      <c r="C4573" s="1">
        <v>42074.5</v>
      </c>
      <c r="D4573">
        <v>8760</v>
      </c>
    </row>
    <row r="4574" spans="3:4" x14ac:dyDescent="0.25">
      <c r="C4574" s="1">
        <v>42074.503472222219</v>
      </c>
      <c r="D4574">
        <v>8753</v>
      </c>
    </row>
    <row r="4575" spans="3:4" x14ac:dyDescent="0.25">
      <c r="C4575" s="1">
        <v>42074.506944444445</v>
      </c>
      <c r="D4575">
        <v>8758</v>
      </c>
    </row>
    <row r="4576" spans="3:4" x14ac:dyDescent="0.25">
      <c r="C4576" s="1">
        <v>42074.510416666664</v>
      </c>
      <c r="D4576">
        <v>8759.5</v>
      </c>
    </row>
    <row r="4577" spans="3:4" x14ac:dyDescent="0.25">
      <c r="C4577" s="1">
        <v>42074.513888888891</v>
      </c>
      <c r="D4577">
        <v>8768.5</v>
      </c>
    </row>
    <row r="4578" spans="3:4" x14ac:dyDescent="0.25">
      <c r="C4578" s="1">
        <v>42074.517361111109</v>
      </c>
      <c r="D4578">
        <v>8776.5</v>
      </c>
    </row>
    <row r="4579" spans="3:4" x14ac:dyDescent="0.25">
      <c r="C4579" s="1">
        <v>42074.520833333336</v>
      </c>
      <c r="D4579">
        <v>8775.5</v>
      </c>
    </row>
    <row r="4580" spans="3:4" x14ac:dyDescent="0.25">
      <c r="C4580" s="1">
        <v>42074.524305555555</v>
      </c>
      <c r="D4580">
        <v>8772.5</v>
      </c>
    </row>
    <row r="4581" spans="3:4" x14ac:dyDescent="0.25">
      <c r="C4581" s="1">
        <v>42074.527777777781</v>
      </c>
      <c r="D4581">
        <v>8771</v>
      </c>
    </row>
    <row r="4582" spans="3:4" x14ac:dyDescent="0.25">
      <c r="C4582" s="1">
        <v>42074.53125</v>
      </c>
      <c r="D4582">
        <v>8773</v>
      </c>
    </row>
    <row r="4583" spans="3:4" x14ac:dyDescent="0.25">
      <c r="C4583" s="1">
        <v>42074.534722222219</v>
      </c>
      <c r="D4583">
        <v>8758</v>
      </c>
    </row>
    <row r="4584" spans="3:4" x14ac:dyDescent="0.25">
      <c r="C4584" s="1">
        <v>42074.538194444445</v>
      </c>
      <c r="D4584">
        <v>8750</v>
      </c>
    </row>
    <row r="4585" spans="3:4" x14ac:dyDescent="0.25">
      <c r="C4585" s="1">
        <v>42074.541666666664</v>
      </c>
      <c r="D4585">
        <v>8744</v>
      </c>
    </row>
    <row r="4586" spans="3:4" x14ac:dyDescent="0.25">
      <c r="C4586" s="1">
        <v>42074.545138888891</v>
      </c>
      <c r="D4586">
        <v>8750.5</v>
      </c>
    </row>
    <row r="4587" spans="3:4" x14ac:dyDescent="0.25">
      <c r="C4587" s="1">
        <v>42074.548611111109</v>
      </c>
      <c r="D4587">
        <v>8756</v>
      </c>
    </row>
    <row r="4588" spans="3:4" x14ac:dyDescent="0.25">
      <c r="C4588" s="1">
        <v>42074.552083333336</v>
      </c>
      <c r="D4588">
        <v>8756</v>
      </c>
    </row>
    <row r="4589" spans="3:4" x14ac:dyDescent="0.25">
      <c r="C4589" s="1">
        <v>42074.555555555555</v>
      </c>
      <c r="D4589">
        <v>8756</v>
      </c>
    </row>
    <row r="4590" spans="3:4" x14ac:dyDescent="0.25">
      <c r="C4590" s="1">
        <v>42074.559027777781</v>
      </c>
      <c r="D4590">
        <v>8753</v>
      </c>
    </row>
    <row r="4591" spans="3:4" x14ac:dyDescent="0.25">
      <c r="C4591" s="1">
        <v>42074.5625</v>
      </c>
      <c r="D4591">
        <v>8749</v>
      </c>
    </row>
    <row r="4592" spans="3:4" x14ac:dyDescent="0.25">
      <c r="C4592" s="1">
        <v>42074.565972222219</v>
      </c>
      <c r="D4592">
        <v>8742</v>
      </c>
    </row>
    <row r="4593" spans="3:4" x14ac:dyDescent="0.25">
      <c r="C4593" s="1">
        <v>42074.569444444445</v>
      </c>
      <c r="D4593">
        <v>8744</v>
      </c>
    </row>
    <row r="4594" spans="3:4" x14ac:dyDescent="0.25">
      <c r="C4594" s="1">
        <v>42074.572916666664</v>
      </c>
      <c r="D4594">
        <v>8741</v>
      </c>
    </row>
    <row r="4595" spans="3:4" x14ac:dyDescent="0.25">
      <c r="C4595" s="1">
        <v>42074.576388888891</v>
      </c>
      <c r="D4595">
        <v>8734.5</v>
      </c>
    </row>
    <row r="4596" spans="3:4" x14ac:dyDescent="0.25">
      <c r="C4596" s="1">
        <v>42074.579861111109</v>
      </c>
      <c r="D4596">
        <v>8738</v>
      </c>
    </row>
    <row r="4597" spans="3:4" x14ac:dyDescent="0.25">
      <c r="C4597" s="1">
        <v>42074.583333333336</v>
      </c>
      <c r="D4597">
        <v>8726.5</v>
      </c>
    </row>
    <row r="4598" spans="3:4" x14ac:dyDescent="0.25">
      <c r="C4598" s="1">
        <v>42074.586805555555</v>
      </c>
      <c r="D4598">
        <v>8734</v>
      </c>
    </row>
    <row r="4599" spans="3:4" x14ac:dyDescent="0.25">
      <c r="C4599" s="1">
        <v>42074.590277777781</v>
      </c>
      <c r="D4599">
        <v>8742</v>
      </c>
    </row>
    <row r="4600" spans="3:4" x14ac:dyDescent="0.25">
      <c r="C4600" s="1">
        <v>42074.59375</v>
      </c>
      <c r="D4600">
        <v>8745.5</v>
      </c>
    </row>
    <row r="4601" spans="3:4" x14ac:dyDescent="0.25">
      <c r="C4601" s="1">
        <v>42074.597222222219</v>
      </c>
      <c r="D4601">
        <v>8740</v>
      </c>
    </row>
    <row r="4602" spans="3:4" x14ac:dyDescent="0.25">
      <c r="C4602" s="1">
        <v>42074.600694444445</v>
      </c>
      <c r="D4602">
        <v>8739</v>
      </c>
    </row>
    <row r="4603" spans="3:4" x14ac:dyDescent="0.25">
      <c r="C4603" s="1">
        <v>42074.604166666664</v>
      </c>
      <c r="D4603">
        <v>8743.5</v>
      </c>
    </row>
    <row r="4604" spans="3:4" x14ac:dyDescent="0.25">
      <c r="C4604" s="1">
        <v>42074.607638888891</v>
      </c>
      <c r="D4604">
        <v>8750</v>
      </c>
    </row>
    <row r="4605" spans="3:4" x14ac:dyDescent="0.25">
      <c r="C4605" s="1">
        <v>42074.611111111109</v>
      </c>
      <c r="D4605">
        <v>8749.5</v>
      </c>
    </row>
    <row r="4606" spans="3:4" x14ac:dyDescent="0.25">
      <c r="C4606" s="1">
        <v>42074.614583333336</v>
      </c>
      <c r="D4606">
        <v>8744.5</v>
      </c>
    </row>
    <row r="4607" spans="3:4" x14ac:dyDescent="0.25">
      <c r="C4607" s="1">
        <v>42074.618055555555</v>
      </c>
      <c r="D4607">
        <v>8748.5</v>
      </c>
    </row>
    <row r="4608" spans="3:4" x14ac:dyDescent="0.25">
      <c r="C4608" s="1">
        <v>42074.621527777781</v>
      </c>
      <c r="D4608">
        <v>8761</v>
      </c>
    </row>
    <row r="4609" spans="3:4" x14ac:dyDescent="0.25">
      <c r="C4609" s="1">
        <v>42074.625</v>
      </c>
      <c r="D4609">
        <v>8765</v>
      </c>
    </row>
    <row r="4610" spans="3:4" x14ac:dyDescent="0.25">
      <c r="C4610" s="1">
        <v>42074.628472222219</v>
      </c>
      <c r="D4610">
        <v>8759.5</v>
      </c>
    </row>
    <row r="4611" spans="3:4" x14ac:dyDescent="0.25">
      <c r="C4611" s="1">
        <v>42074.631944444445</v>
      </c>
      <c r="D4611">
        <v>8756</v>
      </c>
    </row>
    <row r="4612" spans="3:4" x14ac:dyDescent="0.25">
      <c r="C4612" s="1">
        <v>42074.635416666664</v>
      </c>
      <c r="D4612">
        <v>8756.5</v>
      </c>
    </row>
    <row r="4613" spans="3:4" x14ac:dyDescent="0.25">
      <c r="C4613" s="1">
        <v>42074.638888888891</v>
      </c>
      <c r="D4613">
        <v>8762</v>
      </c>
    </row>
    <row r="4614" spans="3:4" x14ac:dyDescent="0.25">
      <c r="C4614" s="1">
        <v>42074.642361111109</v>
      </c>
      <c r="D4614">
        <v>8762.5</v>
      </c>
    </row>
    <row r="4615" spans="3:4" x14ac:dyDescent="0.25">
      <c r="C4615" s="1">
        <v>42074.645833333336</v>
      </c>
      <c r="D4615">
        <v>8758</v>
      </c>
    </row>
    <row r="4616" spans="3:4" x14ac:dyDescent="0.25">
      <c r="C4616" s="1">
        <v>42074.649305555555</v>
      </c>
      <c r="D4616">
        <v>8759.5</v>
      </c>
    </row>
    <row r="4617" spans="3:4" x14ac:dyDescent="0.25">
      <c r="C4617" s="1">
        <v>42074.652777777781</v>
      </c>
      <c r="D4617">
        <v>8761</v>
      </c>
    </row>
    <row r="4618" spans="3:4" x14ac:dyDescent="0.25">
      <c r="C4618" s="1">
        <v>42074.65625</v>
      </c>
      <c r="D4618">
        <v>8760</v>
      </c>
    </row>
    <row r="4619" spans="3:4" x14ac:dyDescent="0.25">
      <c r="C4619" s="1">
        <v>42074.659722222219</v>
      </c>
      <c r="D4619">
        <v>8741</v>
      </c>
    </row>
    <row r="4620" spans="3:4" x14ac:dyDescent="0.25">
      <c r="C4620" s="1">
        <v>42074.663194444445</v>
      </c>
      <c r="D4620">
        <v>8739</v>
      </c>
    </row>
    <row r="4621" spans="3:4" x14ac:dyDescent="0.25">
      <c r="C4621" s="1">
        <v>42074.666666666664</v>
      </c>
      <c r="D4621">
        <v>8744.5</v>
      </c>
    </row>
    <row r="4622" spans="3:4" x14ac:dyDescent="0.25">
      <c r="C4622" s="1">
        <v>42074.670138888891</v>
      </c>
      <c r="D4622">
        <v>8747.5</v>
      </c>
    </row>
    <row r="4623" spans="3:4" x14ac:dyDescent="0.25">
      <c r="C4623" s="1">
        <v>42074.673611111109</v>
      </c>
      <c r="D4623">
        <v>8763.5</v>
      </c>
    </row>
    <row r="4624" spans="3:4" x14ac:dyDescent="0.25">
      <c r="C4624" s="1">
        <v>42074.677083333336</v>
      </c>
      <c r="D4624">
        <v>8767</v>
      </c>
    </row>
    <row r="4625" spans="3:4" x14ac:dyDescent="0.25">
      <c r="C4625" s="1">
        <v>42074.680555555555</v>
      </c>
      <c r="D4625">
        <v>8779</v>
      </c>
    </row>
    <row r="4626" spans="3:4" x14ac:dyDescent="0.25">
      <c r="C4626" s="1">
        <v>42074.684027777781</v>
      </c>
      <c r="D4626">
        <v>8764</v>
      </c>
    </row>
    <row r="4627" spans="3:4" x14ac:dyDescent="0.25">
      <c r="C4627" s="1">
        <v>42074.6875</v>
      </c>
      <c r="D4627">
        <v>8763.5</v>
      </c>
    </row>
    <row r="4628" spans="3:4" x14ac:dyDescent="0.25">
      <c r="C4628" s="1">
        <v>42074.690972222219</v>
      </c>
      <c r="D4628">
        <v>8771.5</v>
      </c>
    </row>
    <row r="4629" spans="3:4" x14ac:dyDescent="0.25">
      <c r="C4629" s="1">
        <v>42074.694444444445</v>
      </c>
      <c r="D4629">
        <v>8772</v>
      </c>
    </row>
    <row r="4630" spans="3:4" x14ac:dyDescent="0.25">
      <c r="C4630" s="1">
        <v>42074.697916666664</v>
      </c>
      <c r="D4630">
        <v>8778.5</v>
      </c>
    </row>
    <row r="4631" spans="3:4" x14ac:dyDescent="0.25">
      <c r="C4631" s="1">
        <v>42074.701388888891</v>
      </c>
      <c r="D4631">
        <v>8801.5</v>
      </c>
    </row>
    <row r="4632" spans="3:4" x14ac:dyDescent="0.25">
      <c r="C4632" s="1">
        <v>42074.704861111109</v>
      </c>
      <c r="D4632">
        <v>8797</v>
      </c>
    </row>
    <row r="4633" spans="3:4" x14ac:dyDescent="0.25">
      <c r="C4633" s="1">
        <v>42074.708333333336</v>
      </c>
      <c r="D4633">
        <v>8783.5</v>
      </c>
    </row>
    <row r="4634" spans="3:4" x14ac:dyDescent="0.25">
      <c r="C4634" s="1">
        <v>42074.711805555555</v>
      </c>
      <c r="D4634">
        <v>8783</v>
      </c>
    </row>
    <row r="4635" spans="3:4" x14ac:dyDescent="0.25">
      <c r="C4635" s="1">
        <v>42074.715277777781</v>
      </c>
      <c r="D4635">
        <v>8772.5</v>
      </c>
    </row>
    <row r="4636" spans="3:4" x14ac:dyDescent="0.25">
      <c r="C4636" s="1">
        <v>42074.71875</v>
      </c>
      <c r="D4636">
        <v>8774</v>
      </c>
    </row>
    <row r="4637" spans="3:4" x14ac:dyDescent="0.25">
      <c r="C4637" s="1">
        <v>42074.722222222219</v>
      </c>
      <c r="D4637">
        <v>8776</v>
      </c>
    </row>
    <row r="4638" spans="3:4" x14ac:dyDescent="0.25">
      <c r="C4638" s="1">
        <v>42074.725694444445</v>
      </c>
      <c r="D4638">
        <v>8771</v>
      </c>
    </row>
    <row r="4639" spans="3:4" x14ac:dyDescent="0.25">
      <c r="C4639" s="1">
        <v>42074.729166666664</v>
      </c>
      <c r="D4639">
        <v>8754</v>
      </c>
    </row>
    <row r="4640" spans="3:4" x14ac:dyDescent="0.25">
      <c r="C4640" s="1">
        <v>42074.732638888891</v>
      </c>
      <c r="D4640">
        <v>8761</v>
      </c>
    </row>
    <row r="4641" spans="3:4" x14ac:dyDescent="0.25">
      <c r="C4641" s="1">
        <v>42074.736111111109</v>
      </c>
      <c r="D4641">
        <v>8748</v>
      </c>
    </row>
    <row r="4642" spans="3:4" x14ac:dyDescent="0.25">
      <c r="C4642" s="1">
        <v>42074.739583333336</v>
      </c>
      <c r="D4642">
        <v>8745.5</v>
      </c>
    </row>
    <row r="4643" spans="3:4" x14ac:dyDescent="0.25">
      <c r="C4643" s="1">
        <v>42074.743055555555</v>
      </c>
      <c r="D4643">
        <v>8750.5</v>
      </c>
    </row>
    <row r="4644" spans="3:4" x14ac:dyDescent="0.25">
      <c r="C4644" s="1">
        <v>42074.746527777781</v>
      </c>
      <c r="D4644">
        <v>8756</v>
      </c>
    </row>
    <row r="4645" spans="3:4" x14ac:dyDescent="0.25">
      <c r="C4645" s="1">
        <v>42074.75</v>
      </c>
      <c r="D4645">
        <v>8756.5</v>
      </c>
    </row>
    <row r="4646" spans="3:4" x14ac:dyDescent="0.25">
      <c r="C4646" s="1">
        <v>42074.753472222219</v>
      </c>
      <c r="D4646">
        <v>8756.5</v>
      </c>
    </row>
    <row r="4647" spans="3:4" x14ac:dyDescent="0.25">
      <c r="C4647" s="1">
        <v>42074.756944444445</v>
      </c>
      <c r="D4647">
        <v>8754.5</v>
      </c>
    </row>
    <row r="4648" spans="3:4" x14ac:dyDescent="0.25">
      <c r="C4648" s="1">
        <v>42074.802083333336</v>
      </c>
      <c r="D4648">
        <v>8748</v>
      </c>
    </row>
    <row r="4649" spans="3:4" x14ac:dyDescent="0.25">
      <c r="C4649" s="1">
        <v>42074.805555555555</v>
      </c>
      <c r="D4649">
        <v>8747.5</v>
      </c>
    </row>
    <row r="4650" spans="3:4" x14ac:dyDescent="0.25">
      <c r="C4650" s="1">
        <v>42074.8125</v>
      </c>
      <c r="D4650">
        <v>8749</v>
      </c>
    </row>
    <row r="4651" spans="3:4" x14ac:dyDescent="0.25">
      <c r="C4651" s="1">
        <v>42074.815972222219</v>
      </c>
      <c r="D4651">
        <v>8748</v>
      </c>
    </row>
    <row r="4652" spans="3:4" x14ac:dyDescent="0.25">
      <c r="C4652" s="1">
        <v>42074.822916666664</v>
      </c>
      <c r="D4652">
        <v>8744</v>
      </c>
    </row>
    <row r="4653" spans="3:4" x14ac:dyDescent="0.25">
      <c r="C4653" s="1">
        <v>42074.826388888891</v>
      </c>
      <c r="D4653">
        <v>8733.5</v>
      </c>
    </row>
    <row r="4654" spans="3:4" x14ac:dyDescent="0.25">
      <c r="C4654" s="1">
        <v>42074.847222222219</v>
      </c>
      <c r="D4654">
        <v>8740</v>
      </c>
    </row>
    <row r="4655" spans="3:4" x14ac:dyDescent="0.25">
      <c r="C4655" s="1">
        <v>42074.854166666664</v>
      </c>
      <c r="D4655">
        <v>8749</v>
      </c>
    </row>
    <row r="4656" spans="3:4" x14ac:dyDescent="0.25">
      <c r="C4656" s="1">
        <v>42074.857638888891</v>
      </c>
      <c r="D4656">
        <v>8750</v>
      </c>
    </row>
    <row r="4657" spans="3:4" x14ac:dyDescent="0.25">
      <c r="C4657" s="1">
        <v>42074.861111111109</v>
      </c>
      <c r="D4657">
        <v>8752</v>
      </c>
    </row>
    <row r="4658" spans="3:4" x14ac:dyDescent="0.25">
      <c r="C4658" s="1">
        <v>42074.864583333336</v>
      </c>
      <c r="D4658">
        <v>8750</v>
      </c>
    </row>
    <row r="4659" spans="3:4" x14ac:dyDescent="0.25">
      <c r="C4659" s="1">
        <v>42074.868055555555</v>
      </c>
      <c r="D4659">
        <v>8751</v>
      </c>
    </row>
    <row r="4660" spans="3:4" x14ac:dyDescent="0.25">
      <c r="C4660" s="1">
        <v>42074.875</v>
      </c>
      <c r="D4660">
        <v>8750</v>
      </c>
    </row>
    <row r="4661" spans="3:4" x14ac:dyDescent="0.25">
      <c r="C4661" s="1">
        <v>42074.878472222219</v>
      </c>
      <c r="D4661">
        <v>8749</v>
      </c>
    </row>
    <row r="4662" spans="3:4" x14ac:dyDescent="0.25">
      <c r="C4662" s="1">
        <v>42074.881944444445</v>
      </c>
      <c r="D4662">
        <v>8749</v>
      </c>
    </row>
    <row r="4663" spans="3:4" x14ac:dyDescent="0.25">
      <c r="C4663" s="1">
        <v>42074.885416666664</v>
      </c>
      <c r="D4663">
        <v>8746</v>
      </c>
    </row>
    <row r="4664" spans="3:4" x14ac:dyDescent="0.25">
      <c r="C4664" s="1">
        <v>42074.888888888891</v>
      </c>
      <c r="D4664">
        <v>8746</v>
      </c>
    </row>
    <row r="4665" spans="3:4" x14ac:dyDescent="0.25">
      <c r="C4665" s="1">
        <v>42074.892361111109</v>
      </c>
      <c r="D4665">
        <v>8746</v>
      </c>
    </row>
    <row r="4666" spans="3:4" x14ac:dyDescent="0.25">
      <c r="C4666" s="1">
        <v>42074.895833333336</v>
      </c>
      <c r="D4666">
        <v>8748.5</v>
      </c>
    </row>
    <row r="4667" spans="3:4" x14ac:dyDescent="0.25">
      <c r="C4667" s="1">
        <v>42074.899305555555</v>
      </c>
      <c r="D4667">
        <v>8737.5</v>
      </c>
    </row>
    <row r="4668" spans="3:4" x14ac:dyDescent="0.25">
      <c r="C4668" s="1">
        <v>42074.902777777781</v>
      </c>
      <c r="D4668">
        <v>8745</v>
      </c>
    </row>
    <row r="4669" spans="3:4" x14ac:dyDescent="0.25">
      <c r="C4669" s="1">
        <v>42074.90625</v>
      </c>
      <c r="D4669">
        <v>8742</v>
      </c>
    </row>
    <row r="4670" spans="3:4" x14ac:dyDescent="0.25">
      <c r="C4670" s="1">
        <v>42074.909722222219</v>
      </c>
      <c r="D4670">
        <v>8742</v>
      </c>
    </row>
    <row r="4671" spans="3:4" x14ac:dyDescent="0.25">
      <c r="C4671" s="1">
        <v>42074.913194444445</v>
      </c>
      <c r="D4671">
        <v>8746</v>
      </c>
    </row>
    <row r="4672" spans="3:4" x14ac:dyDescent="0.25">
      <c r="C4672" s="1">
        <v>42074.916666666664</v>
      </c>
      <c r="D4672">
        <v>8752</v>
      </c>
    </row>
    <row r="4673" spans="3:4" x14ac:dyDescent="0.25">
      <c r="C4673" s="1">
        <v>42074.920138888891</v>
      </c>
      <c r="D4673">
        <v>8754.5</v>
      </c>
    </row>
    <row r="4674" spans="3:4" x14ac:dyDescent="0.25">
      <c r="C4674" s="1">
        <v>42074.923611111109</v>
      </c>
      <c r="D4674">
        <v>8745.5</v>
      </c>
    </row>
    <row r="4675" spans="3:4" x14ac:dyDescent="0.25">
      <c r="C4675" s="1">
        <v>42074.927083333336</v>
      </c>
      <c r="D4675">
        <v>8746</v>
      </c>
    </row>
    <row r="4676" spans="3:4" x14ac:dyDescent="0.25">
      <c r="C4676" s="1">
        <v>42074.930555555555</v>
      </c>
      <c r="D4676">
        <v>8744</v>
      </c>
    </row>
    <row r="4677" spans="3:4" x14ac:dyDescent="0.25">
      <c r="C4677" s="1">
        <v>42074.934027777781</v>
      </c>
      <c r="D4677">
        <v>8749.5</v>
      </c>
    </row>
    <row r="4678" spans="3:4" x14ac:dyDescent="0.25">
      <c r="C4678" s="1">
        <v>42074.9375</v>
      </c>
      <c r="D4678">
        <v>8740.5</v>
      </c>
    </row>
    <row r="4679" spans="3:4" x14ac:dyDescent="0.25">
      <c r="C4679" s="1">
        <v>42074.940972222219</v>
      </c>
      <c r="D4679">
        <v>8733</v>
      </c>
    </row>
    <row r="4680" spans="3:4" x14ac:dyDescent="0.25">
      <c r="C4680" s="1">
        <v>42074.944444444445</v>
      </c>
      <c r="D4680">
        <v>8727</v>
      </c>
    </row>
    <row r="4681" spans="3:4" x14ac:dyDescent="0.25">
      <c r="C4681" s="1">
        <v>42074.947916666664</v>
      </c>
      <c r="D4681">
        <v>8733.5</v>
      </c>
    </row>
    <row r="4682" spans="3:4" x14ac:dyDescent="0.25">
      <c r="C4682" s="1">
        <v>42074.951388888891</v>
      </c>
      <c r="D4682">
        <v>8738.5</v>
      </c>
    </row>
    <row r="4683" spans="3:4" x14ac:dyDescent="0.25">
      <c r="C4683" s="1">
        <v>42074.954861111109</v>
      </c>
      <c r="D4683">
        <v>8738.5</v>
      </c>
    </row>
    <row r="4684" spans="3:4" x14ac:dyDescent="0.25">
      <c r="C4684" s="1">
        <v>42074.958333333336</v>
      </c>
      <c r="D4684">
        <v>8739</v>
      </c>
    </row>
    <row r="4685" spans="3:4" x14ac:dyDescent="0.25">
      <c r="C4685" s="1">
        <v>42074.961805555555</v>
      </c>
      <c r="D4685">
        <v>8738.5</v>
      </c>
    </row>
    <row r="4686" spans="3:4" x14ac:dyDescent="0.25">
      <c r="C4686" s="1">
        <v>42074.965277777781</v>
      </c>
      <c r="D4686">
        <v>8745</v>
      </c>
    </row>
    <row r="4687" spans="3:4" x14ac:dyDescent="0.25">
      <c r="C4687" s="1">
        <v>42074.96875</v>
      </c>
      <c r="D4687">
        <v>8743</v>
      </c>
    </row>
    <row r="4688" spans="3:4" x14ac:dyDescent="0.25">
      <c r="C4688" s="1">
        <v>42074.972222222219</v>
      </c>
      <c r="D4688">
        <v>8739</v>
      </c>
    </row>
    <row r="4689" spans="3:4" x14ac:dyDescent="0.25">
      <c r="C4689" s="1">
        <v>42074.975694444445</v>
      </c>
      <c r="D4689">
        <v>8749</v>
      </c>
    </row>
    <row r="4690" spans="3:4" x14ac:dyDescent="0.25">
      <c r="C4690" s="1">
        <v>42074.979166666664</v>
      </c>
      <c r="D4690">
        <v>8752</v>
      </c>
    </row>
    <row r="4691" spans="3:4" x14ac:dyDescent="0.25">
      <c r="C4691" s="1">
        <v>42074.982638888891</v>
      </c>
      <c r="D4691">
        <v>8751</v>
      </c>
    </row>
    <row r="4692" spans="3:4" x14ac:dyDescent="0.25">
      <c r="C4692" s="1">
        <v>42074.986111111109</v>
      </c>
      <c r="D4692">
        <v>8748</v>
      </c>
    </row>
    <row r="4693" spans="3:4" x14ac:dyDescent="0.25">
      <c r="C4693" s="1">
        <v>42074.989583333336</v>
      </c>
      <c r="D4693">
        <v>8751.5</v>
      </c>
    </row>
    <row r="4694" spans="3:4" x14ac:dyDescent="0.25">
      <c r="C4694" s="1">
        <v>42074.993055555555</v>
      </c>
      <c r="D4694">
        <v>8759.5</v>
      </c>
    </row>
    <row r="4695" spans="3:4" x14ac:dyDescent="0.25">
      <c r="C4695" s="1">
        <v>42074.996527777781</v>
      </c>
      <c r="D4695">
        <v>8753.5</v>
      </c>
    </row>
    <row r="4696" spans="3:4" x14ac:dyDescent="0.25">
      <c r="C4696" s="2">
        <v>42075</v>
      </c>
      <c r="D4696">
        <v>8751.5</v>
      </c>
    </row>
    <row r="4697" spans="3:4" x14ac:dyDescent="0.25">
      <c r="C4697" s="1">
        <v>42075.003472222219</v>
      </c>
      <c r="D4697">
        <v>8751.5</v>
      </c>
    </row>
    <row r="4698" spans="3:4" x14ac:dyDescent="0.25">
      <c r="C4698" s="1">
        <v>42075.006944444445</v>
      </c>
      <c r="D4698">
        <v>8760</v>
      </c>
    </row>
    <row r="4699" spans="3:4" x14ac:dyDescent="0.25">
      <c r="C4699" s="1">
        <v>42075.010416666664</v>
      </c>
      <c r="D4699">
        <v>8762.5</v>
      </c>
    </row>
    <row r="4700" spans="3:4" x14ac:dyDescent="0.25">
      <c r="C4700" s="1">
        <v>42075.013888888891</v>
      </c>
      <c r="D4700">
        <v>8755.5</v>
      </c>
    </row>
    <row r="4701" spans="3:4" x14ac:dyDescent="0.25">
      <c r="C4701" s="1">
        <v>42075.017361111109</v>
      </c>
      <c r="D4701">
        <v>8753.5</v>
      </c>
    </row>
    <row r="4702" spans="3:4" x14ac:dyDescent="0.25">
      <c r="C4702" s="1">
        <v>42075.020833333336</v>
      </c>
      <c r="D4702">
        <v>8751.5</v>
      </c>
    </row>
    <row r="4703" spans="3:4" x14ac:dyDescent="0.25">
      <c r="C4703" s="1">
        <v>42075.024305555555</v>
      </c>
      <c r="D4703">
        <v>8754</v>
      </c>
    </row>
    <row r="4704" spans="3:4" x14ac:dyDescent="0.25">
      <c r="C4704" s="1">
        <v>42075.027777777781</v>
      </c>
      <c r="D4704">
        <v>8754.5</v>
      </c>
    </row>
    <row r="4705" spans="3:4" x14ac:dyDescent="0.25">
      <c r="C4705" s="1">
        <v>42075.03125</v>
      </c>
      <c r="D4705">
        <v>8757</v>
      </c>
    </row>
    <row r="4706" spans="3:4" x14ac:dyDescent="0.25">
      <c r="C4706" s="1">
        <v>42075.034722222219</v>
      </c>
      <c r="D4706">
        <v>8764</v>
      </c>
    </row>
    <row r="4707" spans="3:4" x14ac:dyDescent="0.25">
      <c r="C4707" s="1">
        <v>42075.038194444445</v>
      </c>
      <c r="D4707">
        <v>8759.5</v>
      </c>
    </row>
    <row r="4708" spans="3:4" x14ac:dyDescent="0.25">
      <c r="C4708" s="1">
        <v>42075.041666666664</v>
      </c>
      <c r="D4708">
        <v>8754</v>
      </c>
    </row>
    <row r="4709" spans="3:4" x14ac:dyDescent="0.25">
      <c r="C4709" s="1">
        <v>42075.045138888891</v>
      </c>
      <c r="D4709">
        <v>8757</v>
      </c>
    </row>
    <row r="4710" spans="3:4" x14ac:dyDescent="0.25">
      <c r="C4710" s="1">
        <v>42075.048611111109</v>
      </c>
      <c r="D4710">
        <v>8760</v>
      </c>
    </row>
    <row r="4711" spans="3:4" x14ac:dyDescent="0.25">
      <c r="C4711" s="1">
        <v>42075.052083333336</v>
      </c>
      <c r="D4711">
        <v>8757</v>
      </c>
    </row>
    <row r="4712" spans="3:4" x14ac:dyDescent="0.25">
      <c r="C4712" s="1">
        <v>42075.055555555555</v>
      </c>
      <c r="D4712">
        <v>8759.5</v>
      </c>
    </row>
    <row r="4713" spans="3:4" x14ac:dyDescent="0.25">
      <c r="C4713" s="1">
        <v>42075.059027777781</v>
      </c>
      <c r="D4713">
        <v>8763</v>
      </c>
    </row>
    <row r="4714" spans="3:4" x14ac:dyDescent="0.25">
      <c r="C4714" s="1">
        <v>42075.0625</v>
      </c>
      <c r="D4714">
        <v>8758.5</v>
      </c>
    </row>
    <row r="4715" spans="3:4" x14ac:dyDescent="0.25">
      <c r="C4715" s="1">
        <v>42075.065972222219</v>
      </c>
      <c r="D4715">
        <v>8764</v>
      </c>
    </row>
    <row r="4716" spans="3:4" x14ac:dyDescent="0.25">
      <c r="C4716" s="1">
        <v>42075.069444444445</v>
      </c>
      <c r="D4716">
        <v>8760</v>
      </c>
    </row>
    <row r="4717" spans="3:4" x14ac:dyDescent="0.25">
      <c r="C4717" s="1">
        <v>42075.072916666664</v>
      </c>
      <c r="D4717">
        <v>8753</v>
      </c>
    </row>
    <row r="4718" spans="3:4" x14ac:dyDescent="0.25">
      <c r="C4718" s="1">
        <v>42075.076388888891</v>
      </c>
      <c r="D4718">
        <v>8753</v>
      </c>
    </row>
    <row r="4719" spans="3:4" x14ac:dyDescent="0.25">
      <c r="C4719" s="1">
        <v>42075.079861111109</v>
      </c>
      <c r="D4719">
        <v>8752.5</v>
      </c>
    </row>
    <row r="4720" spans="3:4" x14ac:dyDescent="0.25">
      <c r="C4720" s="1">
        <v>42075.375</v>
      </c>
      <c r="D4720">
        <v>8758</v>
      </c>
    </row>
    <row r="4721" spans="3:4" x14ac:dyDescent="0.25">
      <c r="C4721" s="1">
        <v>42075.378472222219</v>
      </c>
      <c r="D4721">
        <v>8755</v>
      </c>
    </row>
    <row r="4722" spans="3:4" x14ac:dyDescent="0.25">
      <c r="C4722" s="1">
        <v>42075.381944444445</v>
      </c>
      <c r="D4722">
        <v>8757</v>
      </c>
    </row>
    <row r="4723" spans="3:4" x14ac:dyDescent="0.25">
      <c r="C4723" s="1">
        <v>42075.385416666664</v>
      </c>
      <c r="D4723">
        <v>8758.5</v>
      </c>
    </row>
    <row r="4724" spans="3:4" x14ac:dyDescent="0.25">
      <c r="C4724" s="1">
        <v>42075.388888888891</v>
      </c>
      <c r="D4724">
        <v>8758</v>
      </c>
    </row>
    <row r="4725" spans="3:4" x14ac:dyDescent="0.25">
      <c r="C4725" s="1">
        <v>42075.392361111109</v>
      </c>
      <c r="D4725">
        <v>8756</v>
      </c>
    </row>
    <row r="4726" spans="3:4" x14ac:dyDescent="0.25">
      <c r="C4726" s="1">
        <v>42075.395833333336</v>
      </c>
      <c r="D4726">
        <v>8749.5</v>
      </c>
    </row>
    <row r="4727" spans="3:4" x14ac:dyDescent="0.25">
      <c r="C4727" s="1">
        <v>42075.399305555555</v>
      </c>
      <c r="D4727">
        <v>8754</v>
      </c>
    </row>
    <row r="4728" spans="3:4" x14ac:dyDescent="0.25">
      <c r="C4728" s="1">
        <v>42075.402777777781</v>
      </c>
      <c r="D4728">
        <v>8754.5</v>
      </c>
    </row>
    <row r="4729" spans="3:4" x14ac:dyDescent="0.25">
      <c r="C4729" s="1">
        <v>42075.40625</v>
      </c>
      <c r="D4729">
        <v>8765</v>
      </c>
    </row>
    <row r="4730" spans="3:4" x14ac:dyDescent="0.25">
      <c r="C4730" s="1">
        <v>42075.409722222219</v>
      </c>
      <c r="D4730">
        <v>8763.5</v>
      </c>
    </row>
    <row r="4731" spans="3:4" x14ac:dyDescent="0.25">
      <c r="C4731" s="1">
        <v>42075.413194444445</v>
      </c>
      <c r="D4731">
        <v>8763.5</v>
      </c>
    </row>
    <row r="4732" spans="3:4" x14ac:dyDescent="0.25">
      <c r="C4732" s="1">
        <v>42075.416666666664</v>
      </c>
      <c r="D4732">
        <v>8764</v>
      </c>
    </row>
    <row r="4733" spans="3:4" x14ac:dyDescent="0.25">
      <c r="C4733" s="1">
        <v>42075.420138888891</v>
      </c>
      <c r="D4733">
        <v>8764</v>
      </c>
    </row>
    <row r="4734" spans="3:4" x14ac:dyDescent="0.25">
      <c r="C4734" s="1">
        <v>42075.423611111109</v>
      </c>
      <c r="D4734">
        <v>8763</v>
      </c>
    </row>
    <row r="4735" spans="3:4" x14ac:dyDescent="0.25">
      <c r="C4735" s="1">
        <v>42075.427083333336</v>
      </c>
      <c r="D4735">
        <v>8763</v>
      </c>
    </row>
    <row r="4736" spans="3:4" x14ac:dyDescent="0.25">
      <c r="C4736" s="1">
        <v>42075.434027777781</v>
      </c>
      <c r="D4736">
        <v>8763</v>
      </c>
    </row>
    <row r="4737" spans="3:4" x14ac:dyDescent="0.25">
      <c r="C4737" s="1">
        <v>42075.4375</v>
      </c>
      <c r="D4737">
        <v>8765.5</v>
      </c>
    </row>
    <row r="4738" spans="3:4" x14ac:dyDescent="0.25">
      <c r="C4738" s="1">
        <v>42075.440972222219</v>
      </c>
      <c r="D4738">
        <v>8768.5</v>
      </c>
    </row>
    <row r="4739" spans="3:4" x14ac:dyDescent="0.25">
      <c r="C4739" s="1">
        <v>42075.444444444445</v>
      </c>
      <c r="D4739">
        <v>8769</v>
      </c>
    </row>
    <row r="4740" spans="3:4" x14ac:dyDescent="0.25">
      <c r="C4740" s="1">
        <v>42075.451388888891</v>
      </c>
      <c r="D4740">
        <v>8772.5</v>
      </c>
    </row>
    <row r="4741" spans="3:4" x14ac:dyDescent="0.25">
      <c r="C4741" s="1">
        <v>42075.454861111109</v>
      </c>
      <c r="D4741">
        <v>8774</v>
      </c>
    </row>
    <row r="4742" spans="3:4" x14ac:dyDescent="0.25">
      <c r="C4742" s="1">
        <v>42075.458333333336</v>
      </c>
      <c r="D4742">
        <v>8772.5</v>
      </c>
    </row>
    <row r="4743" spans="3:4" x14ac:dyDescent="0.25">
      <c r="C4743" s="1">
        <v>42075.461805555555</v>
      </c>
      <c r="D4743">
        <v>8773</v>
      </c>
    </row>
    <row r="4744" spans="3:4" x14ac:dyDescent="0.25">
      <c r="C4744" s="1">
        <v>42075.465277777781</v>
      </c>
      <c r="D4744">
        <v>8770.5</v>
      </c>
    </row>
    <row r="4745" spans="3:4" x14ac:dyDescent="0.25">
      <c r="C4745" s="1">
        <v>42075.46875</v>
      </c>
      <c r="D4745">
        <v>8773</v>
      </c>
    </row>
    <row r="4746" spans="3:4" x14ac:dyDescent="0.25">
      <c r="C4746" s="1">
        <v>42075.472222222219</v>
      </c>
      <c r="D4746">
        <v>8770.5</v>
      </c>
    </row>
    <row r="4747" spans="3:4" x14ac:dyDescent="0.25">
      <c r="C4747" s="1">
        <v>42075.475694444445</v>
      </c>
      <c r="D4747">
        <v>8770</v>
      </c>
    </row>
    <row r="4748" spans="3:4" x14ac:dyDescent="0.25">
      <c r="C4748" s="1">
        <v>42075.479166666664</v>
      </c>
      <c r="D4748">
        <v>8771</v>
      </c>
    </row>
    <row r="4749" spans="3:4" x14ac:dyDescent="0.25">
      <c r="C4749" s="1">
        <v>42075.482638888891</v>
      </c>
      <c r="D4749">
        <v>8779</v>
      </c>
    </row>
    <row r="4750" spans="3:4" x14ac:dyDescent="0.25">
      <c r="C4750" s="1">
        <v>42075.486111111109</v>
      </c>
      <c r="D4750">
        <v>8781</v>
      </c>
    </row>
    <row r="4751" spans="3:4" x14ac:dyDescent="0.25">
      <c r="C4751" s="1">
        <v>42075.489583333336</v>
      </c>
      <c r="D4751">
        <v>8781</v>
      </c>
    </row>
    <row r="4752" spans="3:4" x14ac:dyDescent="0.25">
      <c r="C4752" s="1">
        <v>42075.493055555555</v>
      </c>
      <c r="D4752">
        <v>8801</v>
      </c>
    </row>
    <row r="4753" spans="3:4" x14ac:dyDescent="0.25">
      <c r="C4753" s="1">
        <v>42075.496527777781</v>
      </c>
      <c r="D4753">
        <v>8815</v>
      </c>
    </row>
    <row r="4754" spans="3:4" x14ac:dyDescent="0.25">
      <c r="C4754" s="1">
        <v>42075.5</v>
      </c>
      <c r="D4754">
        <v>8812</v>
      </c>
    </row>
    <row r="4755" spans="3:4" x14ac:dyDescent="0.25">
      <c r="C4755" s="1">
        <v>42075.503472222219</v>
      </c>
      <c r="D4755">
        <v>8808</v>
      </c>
    </row>
    <row r="4756" spans="3:4" x14ac:dyDescent="0.25">
      <c r="C4756" s="1">
        <v>42075.506944444445</v>
      </c>
      <c r="D4756">
        <v>8814.5</v>
      </c>
    </row>
    <row r="4757" spans="3:4" x14ac:dyDescent="0.25">
      <c r="C4757" s="1">
        <v>42075.510416666664</v>
      </c>
      <c r="D4757">
        <v>8814.5</v>
      </c>
    </row>
    <row r="4758" spans="3:4" x14ac:dyDescent="0.25">
      <c r="C4758" s="1">
        <v>42075.513888888891</v>
      </c>
      <c r="D4758">
        <v>8811.5</v>
      </c>
    </row>
    <row r="4759" spans="3:4" x14ac:dyDescent="0.25">
      <c r="C4759" s="1">
        <v>42075.517361111109</v>
      </c>
      <c r="D4759">
        <v>8810</v>
      </c>
    </row>
    <row r="4760" spans="3:4" x14ac:dyDescent="0.25">
      <c r="C4760" s="1">
        <v>42075.520833333336</v>
      </c>
      <c r="D4760">
        <v>8808</v>
      </c>
    </row>
    <row r="4761" spans="3:4" x14ac:dyDescent="0.25">
      <c r="C4761" s="1">
        <v>42075.524305555555</v>
      </c>
      <c r="D4761">
        <v>8799.5</v>
      </c>
    </row>
    <row r="4762" spans="3:4" x14ac:dyDescent="0.25">
      <c r="C4762" s="1">
        <v>42075.527777777781</v>
      </c>
      <c r="D4762">
        <v>8800</v>
      </c>
    </row>
    <row r="4763" spans="3:4" x14ac:dyDescent="0.25">
      <c r="C4763" s="1">
        <v>42075.53125</v>
      </c>
      <c r="D4763">
        <v>8802.5</v>
      </c>
    </row>
    <row r="4764" spans="3:4" x14ac:dyDescent="0.25">
      <c r="C4764" s="1">
        <v>42075.534722222219</v>
      </c>
      <c r="D4764">
        <v>8796.5</v>
      </c>
    </row>
    <row r="4765" spans="3:4" x14ac:dyDescent="0.25">
      <c r="C4765" s="1">
        <v>42075.538194444445</v>
      </c>
      <c r="D4765">
        <v>8798.5</v>
      </c>
    </row>
    <row r="4766" spans="3:4" x14ac:dyDescent="0.25">
      <c r="C4766" s="1">
        <v>42075.541666666664</v>
      </c>
      <c r="D4766">
        <v>8800.5</v>
      </c>
    </row>
    <row r="4767" spans="3:4" x14ac:dyDescent="0.25">
      <c r="C4767" s="1">
        <v>42075.545138888891</v>
      </c>
      <c r="D4767">
        <v>8808.5</v>
      </c>
    </row>
    <row r="4768" spans="3:4" x14ac:dyDescent="0.25">
      <c r="C4768" s="1">
        <v>42075.548611111109</v>
      </c>
      <c r="D4768">
        <v>8806.5</v>
      </c>
    </row>
    <row r="4769" spans="3:4" x14ac:dyDescent="0.25">
      <c r="C4769" s="1">
        <v>42075.552083333336</v>
      </c>
      <c r="D4769">
        <v>8810</v>
      </c>
    </row>
    <row r="4770" spans="3:4" x14ac:dyDescent="0.25">
      <c r="C4770" s="1">
        <v>42075.555555555555</v>
      </c>
      <c r="D4770">
        <v>8807</v>
      </c>
    </row>
    <row r="4771" spans="3:4" x14ac:dyDescent="0.25">
      <c r="C4771" s="1">
        <v>42075.559027777781</v>
      </c>
      <c r="D4771">
        <v>8799.5</v>
      </c>
    </row>
    <row r="4772" spans="3:4" x14ac:dyDescent="0.25">
      <c r="C4772" s="1">
        <v>42075.5625</v>
      </c>
      <c r="D4772">
        <v>8805.5</v>
      </c>
    </row>
    <row r="4773" spans="3:4" x14ac:dyDescent="0.25">
      <c r="C4773" s="1">
        <v>42075.565972222219</v>
      </c>
      <c r="D4773">
        <v>8799</v>
      </c>
    </row>
    <row r="4774" spans="3:4" x14ac:dyDescent="0.25">
      <c r="C4774" s="1">
        <v>42075.569444444445</v>
      </c>
      <c r="D4774">
        <v>8799.5</v>
      </c>
    </row>
    <row r="4775" spans="3:4" x14ac:dyDescent="0.25">
      <c r="C4775" s="1">
        <v>42075.572916666664</v>
      </c>
      <c r="D4775">
        <v>8800</v>
      </c>
    </row>
    <row r="4776" spans="3:4" x14ac:dyDescent="0.25">
      <c r="C4776" s="1">
        <v>42075.576388888891</v>
      </c>
      <c r="D4776">
        <v>8806</v>
      </c>
    </row>
    <row r="4777" spans="3:4" x14ac:dyDescent="0.25">
      <c r="C4777" s="1">
        <v>42075.579861111109</v>
      </c>
      <c r="D4777">
        <v>8804.5</v>
      </c>
    </row>
    <row r="4778" spans="3:4" x14ac:dyDescent="0.25">
      <c r="C4778" s="1">
        <v>42075.583333333336</v>
      </c>
      <c r="D4778">
        <v>8802</v>
      </c>
    </row>
    <row r="4779" spans="3:4" x14ac:dyDescent="0.25">
      <c r="C4779" s="1">
        <v>42075.586805555555</v>
      </c>
      <c r="D4779">
        <v>8798</v>
      </c>
    </row>
    <row r="4780" spans="3:4" x14ac:dyDescent="0.25">
      <c r="C4780" s="1">
        <v>42075.590277777781</v>
      </c>
      <c r="D4780">
        <v>8799</v>
      </c>
    </row>
    <row r="4781" spans="3:4" x14ac:dyDescent="0.25">
      <c r="C4781" s="1">
        <v>42075.59375</v>
      </c>
      <c r="D4781">
        <v>8802</v>
      </c>
    </row>
    <row r="4782" spans="3:4" x14ac:dyDescent="0.25">
      <c r="C4782" s="1">
        <v>42075.597222222219</v>
      </c>
      <c r="D4782">
        <v>8802.5</v>
      </c>
    </row>
    <row r="4783" spans="3:4" x14ac:dyDescent="0.25">
      <c r="C4783" s="1">
        <v>42075.600694444445</v>
      </c>
      <c r="D4783">
        <v>8797</v>
      </c>
    </row>
    <row r="4784" spans="3:4" x14ac:dyDescent="0.25">
      <c r="C4784" s="1">
        <v>42075.604166666664</v>
      </c>
      <c r="D4784">
        <v>8792.5</v>
      </c>
    </row>
    <row r="4785" spans="3:4" x14ac:dyDescent="0.25">
      <c r="C4785" s="1">
        <v>42075.607638888891</v>
      </c>
      <c r="D4785">
        <v>8789</v>
      </c>
    </row>
    <row r="4786" spans="3:4" x14ac:dyDescent="0.25">
      <c r="C4786" s="1">
        <v>42075.611111111109</v>
      </c>
      <c r="D4786">
        <v>8794</v>
      </c>
    </row>
    <row r="4787" spans="3:4" x14ac:dyDescent="0.25">
      <c r="C4787" s="1">
        <v>42075.614583333336</v>
      </c>
      <c r="D4787">
        <v>8790</v>
      </c>
    </row>
    <row r="4788" spans="3:4" x14ac:dyDescent="0.25">
      <c r="C4788" s="1">
        <v>42075.618055555555</v>
      </c>
      <c r="D4788">
        <v>8797</v>
      </c>
    </row>
    <row r="4789" spans="3:4" x14ac:dyDescent="0.25">
      <c r="C4789" s="1">
        <v>42075.621527777781</v>
      </c>
      <c r="D4789">
        <v>8801</v>
      </c>
    </row>
    <row r="4790" spans="3:4" x14ac:dyDescent="0.25">
      <c r="C4790" s="1">
        <v>42075.625</v>
      </c>
      <c r="D4790">
        <v>8803</v>
      </c>
    </row>
    <row r="4791" spans="3:4" x14ac:dyDescent="0.25">
      <c r="C4791" s="1">
        <v>42075.628472222219</v>
      </c>
      <c r="D4791">
        <v>8809.5</v>
      </c>
    </row>
    <row r="4792" spans="3:4" x14ac:dyDescent="0.25">
      <c r="C4792" s="1">
        <v>42075.631944444445</v>
      </c>
      <c r="D4792">
        <v>8804.5</v>
      </c>
    </row>
    <row r="4793" spans="3:4" x14ac:dyDescent="0.25">
      <c r="C4793" s="1">
        <v>42075.635416666664</v>
      </c>
      <c r="D4793">
        <v>8805.5</v>
      </c>
    </row>
    <row r="4794" spans="3:4" x14ac:dyDescent="0.25">
      <c r="C4794" s="1">
        <v>42075.638888888891</v>
      </c>
      <c r="D4794">
        <v>8805</v>
      </c>
    </row>
    <row r="4795" spans="3:4" x14ac:dyDescent="0.25">
      <c r="C4795" s="1">
        <v>42075.642361111109</v>
      </c>
      <c r="D4795">
        <v>8801.5</v>
      </c>
    </row>
    <row r="4796" spans="3:4" x14ac:dyDescent="0.25">
      <c r="C4796" s="1">
        <v>42075.645833333336</v>
      </c>
      <c r="D4796">
        <v>8794.5</v>
      </c>
    </row>
    <row r="4797" spans="3:4" x14ac:dyDescent="0.25">
      <c r="C4797" s="1">
        <v>42075.649305555555</v>
      </c>
      <c r="D4797">
        <v>8795</v>
      </c>
    </row>
    <row r="4798" spans="3:4" x14ac:dyDescent="0.25">
      <c r="C4798" s="1">
        <v>42075.652777777781</v>
      </c>
      <c r="D4798">
        <v>8799.5</v>
      </c>
    </row>
    <row r="4799" spans="3:4" x14ac:dyDescent="0.25">
      <c r="C4799" s="1">
        <v>42075.65625</v>
      </c>
      <c r="D4799">
        <v>8801.5</v>
      </c>
    </row>
    <row r="4800" spans="3:4" x14ac:dyDescent="0.25">
      <c r="C4800" s="1">
        <v>42075.659722222219</v>
      </c>
      <c r="D4800">
        <v>8801</v>
      </c>
    </row>
    <row r="4801" spans="3:4" x14ac:dyDescent="0.25">
      <c r="C4801" s="1">
        <v>42075.663194444445</v>
      </c>
      <c r="D4801">
        <v>8799.5</v>
      </c>
    </row>
    <row r="4802" spans="3:4" x14ac:dyDescent="0.25">
      <c r="C4802" s="1">
        <v>42075.666666666664</v>
      </c>
      <c r="D4802">
        <v>8790.5</v>
      </c>
    </row>
    <row r="4803" spans="3:4" x14ac:dyDescent="0.25">
      <c r="C4803" s="1">
        <v>42075.670138888891</v>
      </c>
      <c r="D4803">
        <v>8800.5</v>
      </c>
    </row>
    <row r="4804" spans="3:4" x14ac:dyDescent="0.25">
      <c r="C4804" s="1">
        <v>42075.673611111109</v>
      </c>
      <c r="D4804">
        <v>8798.5</v>
      </c>
    </row>
    <row r="4805" spans="3:4" x14ac:dyDescent="0.25">
      <c r="C4805" s="1">
        <v>42075.677083333336</v>
      </c>
      <c r="D4805">
        <v>8799</v>
      </c>
    </row>
    <row r="4806" spans="3:4" x14ac:dyDescent="0.25">
      <c r="C4806" s="1">
        <v>42075.680555555555</v>
      </c>
      <c r="D4806">
        <v>8795.5</v>
      </c>
    </row>
    <row r="4807" spans="3:4" x14ac:dyDescent="0.25">
      <c r="C4807" s="1">
        <v>42075.684027777781</v>
      </c>
      <c r="D4807">
        <v>8803.5</v>
      </c>
    </row>
    <row r="4808" spans="3:4" x14ac:dyDescent="0.25">
      <c r="C4808" s="1">
        <v>42075.6875</v>
      </c>
      <c r="D4808">
        <v>8810</v>
      </c>
    </row>
    <row r="4809" spans="3:4" x14ac:dyDescent="0.25">
      <c r="C4809" s="1">
        <v>42075.690972222219</v>
      </c>
      <c r="D4809">
        <v>8810</v>
      </c>
    </row>
    <row r="4810" spans="3:4" x14ac:dyDescent="0.25">
      <c r="C4810" s="1">
        <v>42075.694444444445</v>
      </c>
      <c r="D4810">
        <v>8801.5</v>
      </c>
    </row>
    <row r="4811" spans="3:4" x14ac:dyDescent="0.25">
      <c r="C4811" s="1">
        <v>42075.697916666664</v>
      </c>
      <c r="D4811">
        <v>8796.5</v>
      </c>
    </row>
    <row r="4812" spans="3:4" x14ac:dyDescent="0.25">
      <c r="C4812" s="1">
        <v>42075.701388888891</v>
      </c>
      <c r="D4812">
        <v>8798</v>
      </c>
    </row>
    <row r="4813" spans="3:4" x14ac:dyDescent="0.25">
      <c r="C4813" s="1">
        <v>42075.704861111109</v>
      </c>
      <c r="D4813">
        <v>8799.5</v>
      </c>
    </row>
    <row r="4814" spans="3:4" x14ac:dyDescent="0.25">
      <c r="C4814" s="1">
        <v>42075.708333333336</v>
      </c>
      <c r="D4814">
        <v>8802</v>
      </c>
    </row>
    <row r="4815" spans="3:4" x14ac:dyDescent="0.25">
      <c r="C4815" s="1">
        <v>42075.711805555555</v>
      </c>
      <c r="D4815">
        <v>8801</v>
      </c>
    </row>
    <row r="4816" spans="3:4" x14ac:dyDescent="0.25">
      <c r="C4816" s="1">
        <v>42075.715277777781</v>
      </c>
      <c r="D4816">
        <v>8802</v>
      </c>
    </row>
    <row r="4817" spans="3:4" x14ac:dyDescent="0.25">
      <c r="C4817" s="1">
        <v>42075.71875</v>
      </c>
      <c r="D4817">
        <v>8796</v>
      </c>
    </row>
    <row r="4818" spans="3:4" x14ac:dyDescent="0.25">
      <c r="C4818" s="1">
        <v>42075.722222222219</v>
      </c>
      <c r="D4818">
        <v>8794.5</v>
      </c>
    </row>
    <row r="4819" spans="3:4" x14ac:dyDescent="0.25">
      <c r="C4819" s="1">
        <v>42075.725694444445</v>
      </c>
      <c r="D4819">
        <v>8801</v>
      </c>
    </row>
    <row r="4820" spans="3:4" x14ac:dyDescent="0.25">
      <c r="C4820" s="1">
        <v>42075.729166666664</v>
      </c>
      <c r="D4820">
        <v>8799.5</v>
      </c>
    </row>
    <row r="4821" spans="3:4" x14ac:dyDescent="0.25">
      <c r="C4821" s="1">
        <v>42075.732638888891</v>
      </c>
      <c r="D4821">
        <v>8804.5</v>
      </c>
    </row>
    <row r="4822" spans="3:4" x14ac:dyDescent="0.25">
      <c r="C4822" s="1">
        <v>42075.736111111109</v>
      </c>
      <c r="D4822">
        <v>8814.5</v>
      </c>
    </row>
    <row r="4823" spans="3:4" x14ac:dyDescent="0.25">
      <c r="C4823" s="1">
        <v>42075.739583333336</v>
      </c>
      <c r="D4823">
        <v>8804</v>
      </c>
    </row>
    <row r="4824" spans="3:4" x14ac:dyDescent="0.25">
      <c r="C4824" s="1">
        <v>42075.743055555555</v>
      </c>
      <c r="D4824">
        <v>8808</v>
      </c>
    </row>
    <row r="4825" spans="3:4" x14ac:dyDescent="0.25">
      <c r="C4825" s="1">
        <v>42075.746527777781</v>
      </c>
      <c r="D4825">
        <v>8804</v>
      </c>
    </row>
    <row r="4826" spans="3:4" x14ac:dyDescent="0.25">
      <c r="C4826" s="1">
        <v>42075.75</v>
      </c>
      <c r="D4826">
        <v>8809</v>
      </c>
    </row>
    <row r="4827" spans="3:4" x14ac:dyDescent="0.25">
      <c r="C4827" s="1">
        <v>42075.753472222219</v>
      </c>
      <c r="D4827">
        <v>8807</v>
      </c>
    </row>
    <row r="4828" spans="3:4" x14ac:dyDescent="0.25">
      <c r="C4828" s="1">
        <v>42075.756944444445</v>
      </c>
      <c r="D4828">
        <v>8806.5</v>
      </c>
    </row>
    <row r="4829" spans="3:4" x14ac:dyDescent="0.25">
      <c r="C4829" s="1">
        <v>42075.802083333336</v>
      </c>
      <c r="D4829">
        <v>8803.5</v>
      </c>
    </row>
    <row r="4830" spans="3:4" x14ac:dyDescent="0.25">
      <c r="C4830" s="1">
        <v>42075.805555555555</v>
      </c>
      <c r="D4830">
        <v>8803</v>
      </c>
    </row>
    <row r="4831" spans="3:4" x14ac:dyDescent="0.25">
      <c r="C4831" s="1">
        <v>42075.809027777781</v>
      </c>
      <c r="D4831">
        <v>8802.5</v>
      </c>
    </row>
    <row r="4832" spans="3:4" x14ac:dyDescent="0.25">
      <c r="C4832" s="1">
        <v>42075.815972222219</v>
      </c>
      <c r="D4832">
        <v>8809.5</v>
      </c>
    </row>
    <row r="4833" spans="3:4" x14ac:dyDescent="0.25">
      <c r="C4833" s="1">
        <v>42075.819444444445</v>
      </c>
      <c r="D4833">
        <v>8809.5</v>
      </c>
    </row>
    <row r="4834" spans="3:4" x14ac:dyDescent="0.25">
      <c r="C4834" s="1">
        <v>42075.822916666664</v>
      </c>
      <c r="D4834">
        <v>8809.5</v>
      </c>
    </row>
    <row r="4835" spans="3:4" x14ac:dyDescent="0.25">
      <c r="C4835" s="1">
        <v>42075.826388888891</v>
      </c>
      <c r="D4835">
        <v>8809.5</v>
      </c>
    </row>
    <row r="4836" spans="3:4" x14ac:dyDescent="0.25">
      <c r="C4836" s="1">
        <v>42075.829861111109</v>
      </c>
      <c r="D4836">
        <v>8806</v>
      </c>
    </row>
    <row r="4837" spans="3:4" x14ac:dyDescent="0.25">
      <c r="C4837" s="1">
        <v>42075.833333333336</v>
      </c>
      <c r="D4837">
        <v>8800</v>
      </c>
    </row>
    <row r="4838" spans="3:4" x14ac:dyDescent="0.25">
      <c r="C4838" s="1">
        <v>42075.836805555555</v>
      </c>
      <c r="D4838">
        <v>8810</v>
      </c>
    </row>
    <row r="4839" spans="3:4" x14ac:dyDescent="0.25">
      <c r="C4839" s="1">
        <v>42075.840277777781</v>
      </c>
      <c r="D4839">
        <v>8807.5</v>
      </c>
    </row>
    <row r="4840" spans="3:4" x14ac:dyDescent="0.25">
      <c r="C4840" s="1">
        <v>42075.84375</v>
      </c>
      <c r="D4840">
        <v>8804</v>
      </c>
    </row>
    <row r="4841" spans="3:4" x14ac:dyDescent="0.25">
      <c r="C4841" s="1">
        <v>42075.847222222219</v>
      </c>
      <c r="D4841">
        <v>8807.5</v>
      </c>
    </row>
    <row r="4842" spans="3:4" x14ac:dyDescent="0.25">
      <c r="C4842" s="1">
        <v>42075.854166666664</v>
      </c>
      <c r="D4842">
        <v>8810</v>
      </c>
    </row>
    <row r="4843" spans="3:4" x14ac:dyDescent="0.25">
      <c r="C4843" s="1">
        <v>42075.857638888891</v>
      </c>
      <c r="D4843">
        <v>8810.5</v>
      </c>
    </row>
    <row r="4844" spans="3:4" x14ac:dyDescent="0.25">
      <c r="C4844" s="1">
        <v>42075.861111111109</v>
      </c>
      <c r="D4844">
        <v>8816</v>
      </c>
    </row>
    <row r="4845" spans="3:4" x14ac:dyDescent="0.25">
      <c r="C4845" s="1">
        <v>42075.864583333336</v>
      </c>
      <c r="D4845">
        <v>8814.5</v>
      </c>
    </row>
    <row r="4846" spans="3:4" x14ac:dyDescent="0.25">
      <c r="C4846" s="1">
        <v>42075.868055555555</v>
      </c>
      <c r="D4846">
        <v>8814</v>
      </c>
    </row>
    <row r="4847" spans="3:4" x14ac:dyDescent="0.25">
      <c r="C4847" s="1">
        <v>42075.871527777781</v>
      </c>
      <c r="D4847">
        <v>8815</v>
      </c>
    </row>
    <row r="4848" spans="3:4" x14ac:dyDescent="0.25">
      <c r="C4848" s="1">
        <v>42075.875</v>
      </c>
      <c r="D4848">
        <v>8812.5</v>
      </c>
    </row>
    <row r="4849" spans="3:4" x14ac:dyDescent="0.25">
      <c r="C4849" s="1">
        <v>42075.878472222219</v>
      </c>
      <c r="D4849">
        <v>8814.5</v>
      </c>
    </row>
    <row r="4850" spans="3:4" x14ac:dyDescent="0.25">
      <c r="C4850" s="1">
        <v>42075.881944444445</v>
      </c>
      <c r="D4850">
        <v>8815.5</v>
      </c>
    </row>
    <row r="4851" spans="3:4" x14ac:dyDescent="0.25">
      <c r="C4851" s="1">
        <v>42075.885416666664</v>
      </c>
      <c r="D4851">
        <v>8815.5</v>
      </c>
    </row>
    <row r="4852" spans="3:4" x14ac:dyDescent="0.25">
      <c r="C4852" s="1">
        <v>42075.888888888891</v>
      </c>
      <c r="D4852">
        <v>8814</v>
      </c>
    </row>
    <row r="4853" spans="3:4" x14ac:dyDescent="0.25">
      <c r="C4853" s="1">
        <v>42075.892361111109</v>
      </c>
      <c r="D4853">
        <v>8817</v>
      </c>
    </row>
    <row r="4854" spans="3:4" x14ac:dyDescent="0.25">
      <c r="C4854" s="1">
        <v>42075.895833333336</v>
      </c>
      <c r="D4854">
        <v>8825</v>
      </c>
    </row>
    <row r="4855" spans="3:4" x14ac:dyDescent="0.25">
      <c r="C4855" s="1">
        <v>42075.899305555555</v>
      </c>
      <c r="D4855">
        <v>8843</v>
      </c>
    </row>
    <row r="4856" spans="3:4" x14ac:dyDescent="0.25">
      <c r="C4856" s="1">
        <v>42075.902777777781</v>
      </c>
      <c r="D4856">
        <v>8852</v>
      </c>
    </row>
    <row r="4857" spans="3:4" x14ac:dyDescent="0.25">
      <c r="C4857" s="1">
        <v>42075.90625</v>
      </c>
      <c r="D4857">
        <v>8855</v>
      </c>
    </row>
    <row r="4858" spans="3:4" x14ac:dyDescent="0.25">
      <c r="C4858" s="1">
        <v>42075.909722222219</v>
      </c>
      <c r="D4858">
        <v>8854</v>
      </c>
    </row>
    <row r="4859" spans="3:4" x14ac:dyDescent="0.25">
      <c r="C4859" s="1">
        <v>42075.913194444445</v>
      </c>
      <c r="D4859">
        <v>8853</v>
      </c>
    </row>
    <row r="4860" spans="3:4" x14ac:dyDescent="0.25">
      <c r="C4860" s="1">
        <v>42075.916666666664</v>
      </c>
      <c r="D4860">
        <v>8846.5</v>
      </c>
    </row>
    <row r="4861" spans="3:4" x14ac:dyDescent="0.25">
      <c r="C4861" s="1">
        <v>42075.920138888891</v>
      </c>
      <c r="D4861">
        <v>8843.5</v>
      </c>
    </row>
    <row r="4862" spans="3:4" x14ac:dyDescent="0.25">
      <c r="C4862" s="1">
        <v>42075.923611111109</v>
      </c>
      <c r="D4862">
        <v>8843.5</v>
      </c>
    </row>
    <row r="4863" spans="3:4" x14ac:dyDescent="0.25">
      <c r="C4863" s="1">
        <v>42075.927083333336</v>
      </c>
      <c r="D4863">
        <v>8841.5</v>
      </c>
    </row>
    <row r="4864" spans="3:4" x14ac:dyDescent="0.25">
      <c r="C4864" s="1">
        <v>42075.930555555555</v>
      </c>
      <c r="D4864">
        <v>8846</v>
      </c>
    </row>
    <row r="4865" spans="3:4" x14ac:dyDescent="0.25">
      <c r="C4865" s="1">
        <v>42075.934027777781</v>
      </c>
      <c r="D4865">
        <v>8842</v>
      </c>
    </row>
    <row r="4866" spans="3:4" x14ac:dyDescent="0.25">
      <c r="C4866" s="1">
        <v>42075.9375</v>
      </c>
      <c r="D4866">
        <v>8841.5</v>
      </c>
    </row>
    <row r="4867" spans="3:4" x14ac:dyDescent="0.25">
      <c r="C4867" s="1">
        <v>42075.940972222219</v>
      </c>
      <c r="D4867">
        <v>8851</v>
      </c>
    </row>
    <row r="4868" spans="3:4" x14ac:dyDescent="0.25">
      <c r="C4868" s="1">
        <v>42075.944444444445</v>
      </c>
      <c r="D4868">
        <v>8839.5</v>
      </c>
    </row>
    <row r="4869" spans="3:4" x14ac:dyDescent="0.25">
      <c r="C4869" s="1">
        <v>42075.947916666664</v>
      </c>
      <c r="D4869">
        <v>8843</v>
      </c>
    </row>
    <row r="4870" spans="3:4" x14ac:dyDescent="0.25">
      <c r="C4870" s="1">
        <v>42075.951388888891</v>
      </c>
      <c r="D4870">
        <v>8848</v>
      </c>
    </row>
    <row r="4871" spans="3:4" x14ac:dyDescent="0.25">
      <c r="C4871" s="1">
        <v>42075.954861111109</v>
      </c>
      <c r="D4871">
        <v>8846.5</v>
      </c>
    </row>
    <row r="4872" spans="3:4" x14ac:dyDescent="0.25">
      <c r="C4872" s="1">
        <v>42075.958333333336</v>
      </c>
      <c r="D4872">
        <v>8850.5</v>
      </c>
    </row>
    <row r="4873" spans="3:4" x14ac:dyDescent="0.25">
      <c r="C4873" s="1">
        <v>42075.961805555555</v>
      </c>
      <c r="D4873">
        <v>8854</v>
      </c>
    </row>
    <row r="4874" spans="3:4" x14ac:dyDescent="0.25">
      <c r="C4874" s="1">
        <v>42075.965277777781</v>
      </c>
      <c r="D4874">
        <v>8853.5</v>
      </c>
    </row>
    <row r="4875" spans="3:4" x14ac:dyDescent="0.25">
      <c r="C4875" s="1">
        <v>42075.96875</v>
      </c>
      <c r="D4875">
        <v>8857</v>
      </c>
    </row>
    <row r="4876" spans="3:4" x14ac:dyDescent="0.25">
      <c r="C4876" s="1">
        <v>42075.972222222219</v>
      </c>
      <c r="D4876">
        <v>8858.5</v>
      </c>
    </row>
    <row r="4877" spans="3:4" x14ac:dyDescent="0.25">
      <c r="C4877" s="1">
        <v>42075.975694444445</v>
      </c>
      <c r="D4877">
        <v>8858</v>
      </c>
    </row>
    <row r="4878" spans="3:4" x14ac:dyDescent="0.25">
      <c r="C4878" s="1">
        <v>42075.979166666664</v>
      </c>
      <c r="D4878">
        <v>8862.5</v>
      </c>
    </row>
    <row r="4879" spans="3:4" x14ac:dyDescent="0.25">
      <c r="C4879" s="1">
        <v>42075.982638888891</v>
      </c>
      <c r="D4879">
        <v>8857</v>
      </c>
    </row>
    <row r="4880" spans="3:4" x14ac:dyDescent="0.25">
      <c r="C4880" s="1">
        <v>42075.986111111109</v>
      </c>
      <c r="D4880">
        <v>8860</v>
      </c>
    </row>
    <row r="4881" spans="3:4" x14ac:dyDescent="0.25">
      <c r="C4881" s="1">
        <v>42075.989583333336</v>
      </c>
      <c r="D4881">
        <v>8865</v>
      </c>
    </row>
    <row r="4882" spans="3:4" x14ac:dyDescent="0.25">
      <c r="C4882" s="1">
        <v>42075.993055555555</v>
      </c>
      <c r="D4882">
        <v>8864</v>
      </c>
    </row>
    <row r="4883" spans="3:4" x14ac:dyDescent="0.25">
      <c r="C4883" s="1">
        <v>42075.996527777781</v>
      </c>
      <c r="D4883">
        <v>8864</v>
      </c>
    </row>
    <row r="4884" spans="3:4" x14ac:dyDescent="0.25">
      <c r="C4884" s="2">
        <v>42076</v>
      </c>
      <c r="D4884">
        <v>8864</v>
      </c>
    </row>
    <row r="4885" spans="3:4" x14ac:dyDescent="0.25">
      <c r="C4885" s="1">
        <v>42076.003472222219</v>
      </c>
      <c r="D4885">
        <v>8864</v>
      </c>
    </row>
    <row r="4886" spans="3:4" x14ac:dyDescent="0.25">
      <c r="C4886" s="1">
        <v>42076.006944444445</v>
      </c>
      <c r="D4886">
        <v>8867</v>
      </c>
    </row>
    <row r="4887" spans="3:4" x14ac:dyDescent="0.25">
      <c r="C4887" s="1">
        <v>42076.010416666664</v>
      </c>
      <c r="D4887">
        <v>8864.5</v>
      </c>
    </row>
    <row r="4888" spans="3:4" x14ac:dyDescent="0.25">
      <c r="C4888" s="1">
        <v>42076.013888888891</v>
      </c>
      <c r="D4888">
        <v>8863</v>
      </c>
    </row>
    <row r="4889" spans="3:4" x14ac:dyDescent="0.25">
      <c r="C4889" s="1">
        <v>42076.017361111109</v>
      </c>
      <c r="D4889">
        <v>8864</v>
      </c>
    </row>
    <row r="4890" spans="3:4" x14ac:dyDescent="0.25">
      <c r="C4890" s="1">
        <v>42076.020833333336</v>
      </c>
      <c r="D4890">
        <v>8859</v>
      </c>
    </row>
    <row r="4891" spans="3:4" x14ac:dyDescent="0.25">
      <c r="C4891" s="1">
        <v>42076.024305555555</v>
      </c>
      <c r="D4891">
        <v>8866</v>
      </c>
    </row>
    <row r="4892" spans="3:4" x14ac:dyDescent="0.25">
      <c r="C4892" s="1">
        <v>42076.027777777781</v>
      </c>
      <c r="D4892">
        <v>8860.5</v>
      </c>
    </row>
    <row r="4893" spans="3:4" x14ac:dyDescent="0.25">
      <c r="C4893" s="1">
        <v>42076.03125</v>
      </c>
      <c r="D4893">
        <v>8863</v>
      </c>
    </row>
    <row r="4894" spans="3:4" x14ac:dyDescent="0.25">
      <c r="C4894" s="1">
        <v>42076.034722222219</v>
      </c>
      <c r="D4894">
        <v>8866</v>
      </c>
    </row>
    <row r="4895" spans="3:4" x14ac:dyDescent="0.25">
      <c r="C4895" s="1">
        <v>42076.038194444445</v>
      </c>
      <c r="D4895">
        <v>8867.5</v>
      </c>
    </row>
    <row r="4896" spans="3:4" x14ac:dyDescent="0.25">
      <c r="C4896" s="1">
        <v>42076.041666666664</v>
      </c>
      <c r="D4896">
        <v>8867</v>
      </c>
    </row>
    <row r="4897" spans="3:4" x14ac:dyDescent="0.25">
      <c r="C4897" s="1">
        <v>42076.045138888891</v>
      </c>
      <c r="D4897">
        <v>8872</v>
      </c>
    </row>
    <row r="4898" spans="3:4" x14ac:dyDescent="0.25">
      <c r="C4898" s="1">
        <v>42076.048611111109</v>
      </c>
      <c r="D4898">
        <v>8865</v>
      </c>
    </row>
    <row r="4899" spans="3:4" x14ac:dyDescent="0.25">
      <c r="C4899" s="1">
        <v>42076.052083333336</v>
      </c>
      <c r="D4899">
        <v>8871</v>
      </c>
    </row>
    <row r="4900" spans="3:4" x14ac:dyDescent="0.25">
      <c r="C4900" s="1">
        <v>42076.055555555555</v>
      </c>
      <c r="D4900">
        <v>8867</v>
      </c>
    </row>
    <row r="4901" spans="3:4" x14ac:dyDescent="0.25">
      <c r="C4901" s="1">
        <v>42076.059027777781</v>
      </c>
      <c r="D4901">
        <v>8866.5</v>
      </c>
    </row>
    <row r="4902" spans="3:4" x14ac:dyDescent="0.25">
      <c r="C4902" s="1">
        <v>42076.0625</v>
      </c>
      <c r="D4902">
        <v>8864.5</v>
      </c>
    </row>
    <row r="4903" spans="3:4" x14ac:dyDescent="0.25">
      <c r="C4903" s="1">
        <v>42076.065972222219</v>
      </c>
      <c r="D4903">
        <v>8865</v>
      </c>
    </row>
    <row r="4904" spans="3:4" x14ac:dyDescent="0.25">
      <c r="C4904" s="1">
        <v>42076.069444444445</v>
      </c>
      <c r="D4904">
        <v>8864</v>
      </c>
    </row>
    <row r="4905" spans="3:4" x14ac:dyDescent="0.25">
      <c r="C4905" s="1">
        <v>42076.072916666664</v>
      </c>
      <c r="D4905">
        <v>8866</v>
      </c>
    </row>
    <row r="4906" spans="3:4" x14ac:dyDescent="0.25">
      <c r="C4906" s="1">
        <v>42076.076388888891</v>
      </c>
      <c r="D4906">
        <v>8867.5</v>
      </c>
    </row>
    <row r="4907" spans="3:4" x14ac:dyDescent="0.25">
      <c r="C4907" s="1">
        <v>42076.079861111109</v>
      </c>
      <c r="D4907">
        <v>8862</v>
      </c>
    </row>
    <row r="4908" spans="3:4" x14ac:dyDescent="0.25">
      <c r="C4908" s="1">
        <v>42076.375</v>
      </c>
      <c r="D4908">
        <v>8855.5</v>
      </c>
    </row>
    <row r="4909" spans="3:4" x14ac:dyDescent="0.25">
      <c r="C4909" s="1">
        <v>42076.378472222219</v>
      </c>
      <c r="D4909">
        <v>8860</v>
      </c>
    </row>
    <row r="4910" spans="3:4" x14ac:dyDescent="0.25">
      <c r="C4910" s="1">
        <v>42076.381944444445</v>
      </c>
      <c r="D4910">
        <v>8857</v>
      </c>
    </row>
    <row r="4911" spans="3:4" x14ac:dyDescent="0.25">
      <c r="C4911" s="1">
        <v>42076.385416666664</v>
      </c>
      <c r="D4911">
        <v>8857.5</v>
      </c>
    </row>
    <row r="4912" spans="3:4" x14ac:dyDescent="0.25">
      <c r="C4912" s="1">
        <v>42076.388888888891</v>
      </c>
      <c r="D4912">
        <v>8862.5</v>
      </c>
    </row>
    <row r="4913" spans="3:4" x14ac:dyDescent="0.25">
      <c r="C4913" s="1">
        <v>42076.392361111109</v>
      </c>
      <c r="D4913">
        <v>8866.5</v>
      </c>
    </row>
    <row r="4914" spans="3:4" x14ac:dyDescent="0.25">
      <c r="C4914" s="1">
        <v>42076.395833333336</v>
      </c>
      <c r="D4914">
        <v>8865</v>
      </c>
    </row>
    <row r="4915" spans="3:4" x14ac:dyDescent="0.25">
      <c r="C4915" s="1">
        <v>42076.399305555555</v>
      </c>
      <c r="D4915">
        <v>8865.5</v>
      </c>
    </row>
    <row r="4916" spans="3:4" x14ac:dyDescent="0.25">
      <c r="C4916" s="1">
        <v>42076.402777777781</v>
      </c>
      <c r="D4916">
        <v>8861</v>
      </c>
    </row>
    <row r="4917" spans="3:4" x14ac:dyDescent="0.25">
      <c r="C4917" s="1">
        <v>42076.40625</v>
      </c>
      <c r="D4917">
        <v>8869.5</v>
      </c>
    </row>
    <row r="4918" spans="3:4" x14ac:dyDescent="0.25">
      <c r="C4918" s="1">
        <v>42076.409722222219</v>
      </c>
      <c r="D4918">
        <v>8867.5</v>
      </c>
    </row>
    <row r="4919" spans="3:4" x14ac:dyDescent="0.25">
      <c r="C4919" s="1">
        <v>42076.413194444445</v>
      </c>
      <c r="D4919">
        <v>8869</v>
      </c>
    </row>
    <row r="4920" spans="3:4" x14ac:dyDescent="0.25">
      <c r="C4920" s="1">
        <v>42076.416666666664</v>
      </c>
      <c r="D4920">
        <v>8865.5</v>
      </c>
    </row>
    <row r="4921" spans="3:4" x14ac:dyDescent="0.25">
      <c r="C4921" s="1">
        <v>42076.420138888891</v>
      </c>
      <c r="D4921">
        <v>8873</v>
      </c>
    </row>
    <row r="4922" spans="3:4" x14ac:dyDescent="0.25">
      <c r="C4922" s="1">
        <v>42076.423611111109</v>
      </c>
      <c r="D4922">
        <v>8867</v>
      </c>
    </row>
    <row r="4923" spans="3:4" x14ac:dyDescent="0.25">
      <c r="C4923" s="1">
        <v>42076.427083333336</v>
      </c>
      <c r="D4923">
        <v>8867</v>
      </c>
    </row>
    <row r="4924" spans="3:4" x14ac:dyDescent="0.25">
      <c r="C4924" s="1">
        <v>42076.430555555555</v>
      </c>
      <c r="D4924">
        <v>8868.5</v>
      </c>
    </row>
    <row r="4925" spans="3:4" x14ac:dyDescent="0.25">
      <c r="C4925" s="1">
        <v>42076.434027777781</v>
      </c>
      <c r="D4925">
        <v>8866.5</v>
      </c>
    </row>
    <row r="4926" spans="3:4" x14ac:dyDescent="0.25">
      <c r="C4926" s="1">
        <v>42076.440972222219</v>
      </c>
      <c r="D4926">
        <v>8867</v>
      </c>
    </row>
    <row r="4927" spans="3:4" x14ac:dyDescent="0.25">
      <c r="C4927" s="1">
        <v>42076.444444444445</v>
      </c>
      <c r="D4927">
        <v>8866</v>
      </c>
    </row>
    <row r="4928" spans="3:4" x14ac:dyDescent="0.25">
      <c r="C4928" s="1">
        <v>42076.447916666664</v>
      </c>
      <c r="D4928">
        <v>8865</v>
      </c>
    </row>
    <row r="4929" spans="3:4" x14ac:dyDescent="0.25">
      <c r="C4929" s="1">
        <v>42076.451388888891</v>
      </c>
      <c r="D4929">
        <v>8873.5</v>
      </c>
    </row>
    <row r="4930" spans="3:4" x14ac:dyDescent="0.25">
      <c r="C4930" s="1">
        <v>42076.454861111109</v>
      </c>
      <c r="D4930">
        <v>8871</v>
      </c>
    </row>
    <row r="4931" spans="3:4" x14ac:dyDescent="0.25">
      <c r="C4931" s="1">
        <v>42076.458333333336</v>
      </c>
      <c r="D4931">
        <v>8871.5</v>
      </c>
    </row>
    <row r="4932" spans="3:4" x14ac:dyDescent="0.25">
      <c r="C4932" s="1">
        <v>42076.461805555555</v>
      </c>
      <c r="D4932">
        <v>8872</v>
      </c>
    </row>
    <row r="4933" spans="3:4" x14ac:dyDescent="0.25">
      <c r="C4933" s="1">
        <v>42076.465277777781</v>
      </c>
      <c r="D4933">
        <v>8877</v>
      </c>
    </row>
    <row r="4934" spans="3:4" x14ac:dyDescent="0.25">
      <c r="C4934" s="1">
        <v>42076.46875</v>
      </c>
      <c r="D4934">
        <v>8878</v>
      </c>
    </row>
    <row r="4935" spans="3:4" x14ac:dyDescent="0.25">
      <c r="C4935" s="1">
        <v>42076.472222222219</v>
      </c>
      <c r="D4935">
        <v>8872</v>
      </c>
    </row>
    <row r="4936" spans="3:4" x14ac:dyDescent="0.25">
      <c r="C4936" s="1">
        <v>42076.475694444445</v>
      </c>
      <c r="D4936">
        <v>8876.5</v>
      </c>
    </row>
    <row r="4937" spans="3:4" x14ac:dyDescent="0.25">
      <c r="C4937" s="1">
        <v>42076.479166666664</v>
      </c>
      <c r="D4937">
        <v>8875</v>
      </c>
    </row>
    <row r="4938" spans="3:4" x14ac:dyDescent="0.25">
      <c r="C4938" s="1">
        <v>42076.482638888891</v>
      </c>
      <c r="D4938">
        <v>8871</v>
      </c>
    </row>
    <row r="4939" spans="3:4" x14ac:dyDescent="0.25">
      <c r="C4939" s="1">
        <v>42076.486111111109</v>
      </c>
      <c r="D4939">
        <v>8871</v>
      </c>
    </row>
    <row r="4940" spans="3:4" x14ac:dyDescent="0.25">
      <c r="C4940" s="1">
        <v>42076.489583333336</v>
      </c>
      <c r="D4940">
        <v>8856.5</v>
      </c>
    </row>
    <row r="4941" spans="3:4" x14ac:dyDescent="0.25">
      <c r="C4941" s="1">
        <v>42076.493055555555</v>
      </c>
      <c r="D4941">
        <v>8844</v>
      </c>
    </row>
    <row r="4942" spans="3:4" x14ac:dyDescent="0.25">
      <c r="C4942" s="1">
        <v>42076.496527777781</v>
      </c>
      <c r="D4942">
        <v>8845.5</v>
      </c>
    </row>
    <row r="4943" spans="3:4" x14ac:dyDescent="0.25">
      <c r="C4943" s="1">
        <v>42076.5</v>
      </c>
      <c r="D4943">
        <v>8837</v>
      </c>
    </row>
    <row r="4944" spans="3:4" x14ac:dyDescent="0.25">
      <c r="C4944" s="1">
        <v>42076.503472222219</v>
      </c>
      <c r="D4944">
        <v>8835.5</v>
      </c>
    </row>
    <row r="4945" spans="3:4" x14ac:dyDescent="0.25">
      <c r="C4945" s="1">
        <v>42076.506944444445</v>
      </c>
      <c r="D4945">
        <v>8835.5</v>
      </c>
    </row>
    <row r="4946" spans="3:4" x14ac:dyDescent="0.25">
      <c r="C4946" s="1">
        <v>42076.510416666664</v>
      </c>
      <c r="D4946">
        <v>8815</v>
      </c>
    </row>
    <row r="4947" spans="3:4" x14ac:dyDescent="0.25">
      <c r="C4947" s="1">
        <v>42076.513888888891</v>
      </c>
      <c r="D4947">
        <v>8826.5</v>
      </c>
    </row>
    <row r="4948" spans="3:4" x14ac:dyDescent="0.25">
      <c r="C4948" s="1">
        <v>42076.517361111109</v>
      </c>
      <c r="D4948">
        <v>8825.5</v>
      </c>
    </row>
    <row r="4949" spans="3:4" x14ac:dyDescent="0.25">
      <c r="C4949" s="1">
        <v>42076.520833333336</v>
      </c>
      <c r="D4949">
        <v>8816</v>
      </c>
    </row>
    <row r="4950" spans="3:4" x14ac:dyDescent="0.25">
      <c r="C4950" s="1">
        <v>42076.524305555555</v>
      </c>
      <c r="D4950">
        <v>8756.5</v>
      </c>
    </row>
    <row r="4951" spans="3:4" x14ac:dyDescent="0.25">
      <c r="C4951" s="1">
        <v>42076.527777777781</v>
      </c>
      <c r="D4951">
        <v>8771.5</v>
      </c>
    </row>
    <row r="4952" spans="3:4" x14ac:dyDescent="0.25">
      <c r="C4952" s="1">
        <v>42076.53125</v>
      </c>
      <c r="D4952">
        <v>8775</v>
      </c>
    </row>
    <row r="4953" spans="3:4" x14ac:dyDescent="0.25">
      <c r="C4953" s="1">
        <v>42076.534722222219</v>
      </c>
      <c r="D4953">
        <v>8773</v>
      </c>
    </row>
    <row r="4954" spans="3:4" x14ac:dyDescent="0.25">
      <c r="C4954" s="1">
        <v>42076.538194444445</v>
      </c>
      <c r="D4954">
        <v>8768.5</v>
      </c>
    </row>
    <row r="4955" spans="3:4" x14ac:dyDescent="0.25">
      <c r="C4955" s="1">
        <v>42076.541666666664</v>
      </c>
      <c r="D4955">
        <v>8750.5</v>
      </c>
    </row>
    <row r="4956" spans="3:4" x14ac:dyDescent="0.25">
      <c r="C4956" s="1">
        <v>42076.545138888891</v>
      </c>
      <c r="D4956">
        <v>8760</v>
      </c>
    </row>
    <row r="4957" spans="3:4" x14ac:dyDescent="0.25">
      <c r="C4957" s="1">
        <v>42076.548611111109</v>
      </c>
      <c r="D4957">
        <v>8762.5</v>
      </c>
    </row>
    <row r="4958" spans="3:4" x14ac:dyDescent="0.25">
      <c r="C4958" s="1">
        <v>42076.552083333336</v>
      </c>
      <c r="D4958">
        <v>8764</v>
      </c>
    </row>
    <row r="4959" spans="3:4" x14ac:dyDescent="0.25">
      <c r="C4959" s="1">
        <v>42076.555555555555</v>
      </c>
      <c r="D4959">
        <v>8761</v>
      </c>
    </row>
    <row r="4960" spans="3:4" x14ac:dyDescent="0.25">
      <c r="C4960" s="1">
        <v>42076.559027777781</v>
      </c>
      <c r="D4960">
        <v>8758.5</v>
      </c>
    </row>
    <row r="4961" spans="3:4" x14ac:dyDescent="0.25">
      <c r="C4961" s="1">
        <v>42076.5625</v>
      </c>
      <c r="D4961">
        <v>8754.5</v>
      </c>
    </row>
    <row r="4962" spans="3:4" x14ac:dyDescent="0.25">
      <c r="C4962" s="1">
        <v>42076.565972222219</v>
      </c>
      <c r="D4962">
        <v>8756</v>
      </c>
    </row>
    <row r="4963" spans="3:4" x14ac:dyDescent="0.25">
      <c r="C4963" s="1">
        <v>42076.569444444445</v>
      </c>
      <c r="D4963">
        <v>8757.5</v>
      </c>
    </row>
    <row r="4964" spans="3:4" x14ac:dyDescent="0.25">
      <c r="C4964" s="1">
        <v>42076.572916666664</v>
      </c>
      <c r="D4964">
        <v>8756</v>
      </c>
    </row>
    <row r="4965" spans="3:4" x14ac:dyDescent="0.25">
      <c r="C4965" s="1">
        <v>42076.576388888891</v>
      </c>
      <c r="D4965">
        <v>8760.5</v>
      </c>
    </row>
    <row r="4966" spans="3:4" x14ac:dyDescent="0.25">
      <c r="C4966" s="1">
        <v>42076.579861111109</v>
      </c>
      <c r="D4966">
        <v>8756</v>
      </c>
    </row>
    <row r="4967" spans="3:4" x14ac:dyDescent="0.25">
      <c r="C4967" s="1">
        <v>42076.583333333336</v>
      </c>
      <c r="D4967">
        <v>8722</v>
      </c>
    </row>
    <row r="4968" spans="3:4" x14ac:dyDescent="0.25">
      <c r="C4968" s="1">
        <v>42076.586805555555</v>
      </c>
      <c r="D4968">
        <v>8704</v>
      </c>
    </row>
    <row r="4969" spans="3:4" x14ac:dyDescent="0.25">
      <c r="C4969" s="1">
        <v>42076.590277777781</v>
      </c>
      <c r="D4969">
        <v>8714</v>
      </c>
    </row>
    <row r="4970" spans="3:4" x14ac:dyDescent="0.25">
      <c r="C4970" s="1">
        <v>42076.59375</v>
      </c>
      <c r="D4970">
        <v>8712.5</v>
      </c>
    </row>
    <row r="4971" spans="3:4" x14ac:dyDescent="0.25">
      <c r="C4971" s="1">
        <v>42076.597222222219</v>
      </c>
      <c r="D4971">
        <v>8712.5</v>
      </c>
    </row>
    <row r="4972" spans="3:4" x14ac:dyDescent="0.25">
      <c r="C4972" s="1">
        <v>42076.600694444445</v>
      </c>
      <c r="D4972">
        <v>8703.5</v>
      </c>
    </row>
    <row r="4973" spans="3:4" x14ac:dyDescent="0.25">
      <c r="C4973" s="1">
        <v>42076.604166666664</v>
      </c>
      <c r="D4973">
        <v>8711</v>
      </c>
    </row>
    <row r="4974" spans="3:4" x14ac:dyDescent="0.25">
      <c r="C4974" s="1">
        <v>42076.607638888891</v>
      </c>
      <c r="D4974">
        <v>8725</v>
      </c>
    </row>
    <row r="4975" spans="3:4" x14ac:dyDescent="0.25">
      <c r="C4975" s="1">
        <v>42076.611111111109</v>
      </c>
      <c r="D4975">
        <v>8720</v>
      </c>
    </row>
    <row r="4976" spans="3:4" x14ac:dyDescent="0.25">
      <c r="C4976" s="1">
        <v>42076.614583333336</v>
      </c>
      <c r="D4976">
        <v>8717</v>
      </c>
    </row>
    <row r="4977" spans="3:4" x14ac:dyDescent="0.25">
      <c r="C4977" s="1">
        <v>42076.618055555555</v>
      </c>
      <c r="D4977">
        <v>8722.5</v>
      </c>
    </row>
    <row r="4978" spans="3:4" x14ac:dyDescent="0.25">
      <c r="C4978" s="1">
        <v>42076.621527777781</v>
      </c>
      <c r="D4978">
        <v>8725</v>
      </c>
    </row>
    <row r="4979" spans="3:4" x14ac:dyDescent="0.25">
      <c r="C4979" s="1">
        <v>42076.625</v>
      </c>
      <c r="D4979">
        <v>8715</v>
      </c>
    </row>
    <row r="4980" spans="3:4" x14ac:dyDescent="0.25">
      <c r="C4980" s="1">
        <v>42076.628472222219</v>
      </c>
      <c r="D4980">
        <v>8720.5</v>
      </c>
    </row>
    <row r="4981" spans="3:4" x14ac:dyDescent="0.25">
      <c r="C4981" s="1">
        <v>42076.631944444445</v>
      </c>
      <c r="D4981">
        <v>8719</v>
      </c>
    </row>
    <row r="4982" spans="3:4" x14ac:dyDescent="0.25">
      <c r="C4982" s="1">
        <v>42076.635416666664</v>
      </c>
      <c r="D4982">
        <v>8715</v>
      </c>
    </row>
    <row r="4983" spans="3:4" x14ac:dyDescent="0.25">
      <c r="C4983" s="1">
        <v>42076.638888888891</v>
      </c>
      <c r="D4983">
        <v>8716</v>
      </c>
    </row>
    <row r="4984" spans="3:4" x14ac:dyDescent="0.25">
      <c r="C4984" s="1">
        <v>42076.642361111109</v>
      </c>
      <c r="D4984">
        <v>8716</v>
      </c>
    </row>
    <row r="4985" spans="3:4" x14ac:dyDescent="0.25">
      <c r="C4985" s="1">
        <v>42076.645833333336</v>
      </c>
      <c r="D4985">
        <v>8721</v>
      </c>
    </row>
    <row r="4986" spans="3:4" x14ac:dyDescent="0.25">
      <c r="C4986" s="1">
        <v>42076.649305555555</v>
      </c>
      <c r="D4986">
        <v>8711</v>
      </c>
    </row>
    <row r="4987" spans="3:4" x14ac:dyDescent="0.25">
      <c r="C4987" s="1">
        <v>42076.652777777781</v>
      </c>
      <c r="D4987">
        <v>8707</v>
      </c>
    </row>
    <row r="4988" spans="3:4" x14ac:dyDescent="0.25">
      <c r="C4988" s="1">
        <v>42076.65625</v>
      </c>
      <c r="D4988">
        <v>8700.5</v>
      </c>
    </row>
    <row r="4989" spans="3:4" x14ac:dyDescent="0.25">
      <c r="C4989" s="1">
        <v>42076.659722222219</v>
      </c>
      <c r="D4989">
        <v>8706</v>
      </c>
    </row>
    <row r="4990" spans="3:4" x14ac:dyDescent="0.25">
      <c r="C4990" s="1">
        <v>42076.663194444445</v>
      </c>
      <c r="D4990">
        <v>8707.5</v>
      </c>
    </row>
    <row r="4991" spans="3:4" x14ac:dyDescent="0.25">
      <c r="C4991" s="1">
        <v>42076.666666666664</v>
      </c>
      <c r="D4991">
        <v>8709.5</v>
      </c>
    </row>
    <row r="4992" spans="3:4" x14ac:dyDescent="0.25">
      <c r="C4992" s="1">
        <v>42076.670138888891</v>
      </c>
      <c r="D4992">
        <v>8709.5</v>
      </c>
    </row>
    <row r="4993" spans="3:4" x14ac:dyDescent="0.25">
      <c r="C4993" s="1">
        <v>42076.673611111109</v>
      </c>
      <c r="D4993">
        <v>8716</v>
      </c>
    </row>
    <row r="4994" spans="3:4" x14ac:dyDescent="0.25">
      <c r="C4994" s="1">
        <v>42076.677083333336</v>
      </c>
      <c r="D4994">
        <v>8711</v>
      </c>
    </row>
    <row r="4995" spans="3:4" x14ac:dyDescent="0.25">
      <c r="C4995" s="1">
        <v>42076.680555555555</v>
      </c>
      <c r="D4995">
        <v>8714.5</v>
      </c>
    </row>
    <row r="4996" spans="3:4" x14ac:dyDescent="0.25">
      <c r="C4996" s="1">
        <v>42076.684027777781</v>
      </c>
      <c r="D4996">
        <v>8705</v>
      </c>
    </row>
    <row r="4997" spans="3:4" x14ac:dyDescent="0.25">
      <c r="C4997" s="1">
        <v>42076.6875</v>
      </c>
      <c r="D4997">
        <v>8667.5</v>
      </c>
    </row>
    <row r="4998" spans="3:4" x14ac:dyDescent="0.25">
      <c r="C4998" s="1">
        <v>42076.690972222219</v>
      </c>
      <c r="D4998">
        <v>8662.5</v>
      </c>
    </row>
    <row r="4999" spans="3:4" x14ac:dyDescent="0.25">
      <c r="C4999" s="1">
        <v>42076.694444444445</v>
      </c>
      <c r="D4999">
        <v>8672</v>
      </c>
    </row>
    <row r="5000" spans="3:4" x14ac:dyDescent="0.25">
      <c r="C5000" s="1">
        <v>42076.697916666664</v>
      </c>
      <c r="D5000">
        <v>8669</v>
      </c>
    </row>
    <row r="5001" spans="3:4" x14ac:dyDescent="0.25">
      <c r="C5001" s="1">
        <v>42076.701388888891</v>
      </c>
      <c r="D5001">
        <v>8666.5</v>
      </c>
    </row>
    <row r="5002" spans="3:4" x14ac:dyDescent="0.25">
      <c r="C5002" s="1">
        <v>42076.704861111109</v>
      </c>
      <c r="D5002">
        <v>8663.5</v>
      </c>
    </row>
    <row r="5003" spans="3:4" x14ac:dyDescent="0.25">
      <c r="C5003" s="1">
        <v>42076.708333333336</v>
      </c>
      <c r="D5003">
        <v>8673</v>
      </c>
    </row>
    <row r="5004" spans="3:4" x14ac:dyDescent="0.25">
      <c r="C5004" s="1">
        <v>42076.711805555555</v>
      </c>
      <c r="D5004">
        <v>8672.5</v>
      </c>
    </row>
    <row r="5005" spans="3:4" x14ac:dyDescent="0.25">
      <c r="C5005" s="1">
        <v>42076.715277777781</v>
      </c>
      <c r="D5005">
        <v>8673.5</v>
      </c>
    </row>
    <row r="5006" spans="3:4" x14ac:dyDescent="0.25">
      <c r="C5006" s="1">
        <v>42076.71875</v>
      </c>
      <c r="D5006">
        <v>8671.5</v>
      </c>
    </row>
    <row r="5007" spans="3:4" x14ac:dyDescent="0.25">
      <c r="C5007" s="1">
        <v>42076.722222222219</v>
      </c>
      <c r="D5007">
        <v>8673</v>
      </c>
    </row>
    <row r="5008" spans="3:4" x14ac:dyDescent="0.25">
      <c r="C5008" s="1">
        <v>42076.725694444445</v>
      </c>
      <c r="D5008">
        <v>8675</v>
      </c>
    </row>
    <row r="5009" spans="3:4" x14ac:dyDescent="0.25">
      <c r="C5009" s="1">
        <v>42076.729166666664</v>
      </c>
      <c r="D5009">
        <v>8669</v>
      </c>
    </row>
    <row r="5010" spans="3:4" x14ac:dyDescent="0.25">
      <c r="C5010" s="1">
        <v>42076.732638888891</v>
      </c>
      <c r="D5010">
        <v>8658.5</v>
      </c>
    </row>
    <row r="5011" spans="3:4" x14ac:dyDescent="0.25">
      <c r="C5011" s="1">
        <v>42076.736111111109</v>
      </c>
      <c r="D5011">
        <v>8654.5</v>
      </c>
    </row>
    <row r="5012" spans="3:4" x14ac:dyDescent="0.25">
      <c r="C5012" s="1">
        <v>42076.739583333336</v>
      </c>
      <c r="D5012">
        <v>8672.5</v>
      </c>
    </row>
    <row r="5013" spans="3:4" x14ac:dyDescent="0.25">
      <c r="C5013" s="1">
        <v>42076.743055555555</v>
      </c>
      <c r="D5013">
        <v>8683</v>
      </c>
    </row>
    <row r="5014" spans="3:4" x14ac:dyDescent="0.25">
      <c r="C5014" s="1">
        <v>42076.746527777781</v>
      </c>
      <c r="D5014">
        <v>8687.5</v>
      </c>
    </row>
    <row r="5015" spans="3:4" x14ac:dyDescent="0.25">
      <c r="C5015" s="1">
        <v>42076.75</v>
      </c>
      <c r="D5015">
        <v>8686.5</v>
      </c>
    </row>
    <row r="5016" spans="3:4" x14ac:dyDescent="0.25">
      <c r="C5016" s="1">
        <v>42076.753472222219</v>
      </c>
      <c r="D5016">
        <v>8692</v>
      </c>
    </row>
    <row r="5017" spans="3:4" x14ac:dyDescent="0.25">
      <c r="C5017" s="1">
        <v>42076.756944444445</v>
      </c>
      <c r="D5017">
        <v>8692</v>
      </c>
    </row>
    <row r="5018" spans="3:4" x14ac:dyDescent="0.25">
      <c r="C5018" s="1">
        <v>42079.375</v>
      </c>
      <c r="D5018">
        <v>8645</v>
      </c>
    </row>
    <row r="5019" spans="3:4" x14ac:dyDescent="0.25">
      <c r="C5019" s="1">
        <v>42079.378472222219</v>
      </c>
      <c r="D5019">
        <v>8653.5</v>
      </c>
    </row>
    <row r="5020" spans="3:4" x14ac:dyDescent="0.25">
      <c r="C5020" s="1">
        <v>42079.381944444445</v>
      </c>
      <c r="D5020">
        <v>8659.5</v>
      </c>
    </row>
    <row r="5021" spans="3:4" x14ac:dyDescent="0.25">
      <c r="C5021" s="1">
        <v>42079.385416666664</v>
      </c>
      <c r="D5021">
        <v>8665.5</v>
      </c>
    </row>
    <row r="5022" spans="3:4" x14ac:dyDescent="0.25">
      <c r="C5022" s="1">
        <v>42079.388888888891</v>
      </c>
      <c r="D5022">
        <v>8656</v>
      </c>
    </row>
    <row r="5023" spans="3:4" x14ac:dyDescent="0.25">
      <c r="C5023" s="1">
        <v>42079.392361111109</v>
      </c>
      <c r="D5023">
        <v>8658.5</v>
      </c>
    </row>
    <row r="5024" spans="3:4" x14ac:dyDescent="0.25">
      <c r="C5024" s="1">
        <v>42079.395833333336</v>
      </c>
      <c r="D5024">
        <v>8653.5</v>
      </c>
    </row>
    <row r="5025" spans="3:4" x14ac:dyDescent="0.25">
      <c r="C5025" s="1">
        <v>42079.399305555555</v>
      </c>
      <c r="D5025">
        <v>8659.5</v>
      </c>
    </row>
    <row r="5026" spans="3:4" x14ac:dyDescent="0.25">
      <c r="C5026" s="1">
        <v>42079.402777777781</v>
      </c>
      <c r="D5026">
        <v>8659</v>
      </c>
    </row>
    <row r="5027" spans="3:4" x14ac:dyDescent="0.25">
      <c r="C5027" s="1">
        <v>42079.40625</v>
      </c>
      <c r="D5027">
        <v>8662</v>
      </c>
    </row>
    <row r="5028" spans="3:4" x14ac:dyDescent="0.25">
      <c r="C5028" s="1">
        <v>42079.409722222219</v>
      </c>
      <c r="D5028">
        <v>8662.5</v>
      </c>
    </row>
    <row r="5029" spans="3:4" x14ac:dyDescent="0.25">
      <c r="C5029" s="1">
        <v>42079.413194444445</v>
      </c>
      <c r="D5029">
        <v>8657</v>
      </c>
    </row>
    <row r="5030" spans="3:4" x14ac:dyDescent="0.25">
      <c r="C5030" s="1">
        <v>42079.416666666664</v>
      </c>
      <c r="D5030">
        <v>8655</v>
      </c>
    </row>
    <row r="5031" spans="3:4" x14ac:dyDescent="0.25">
      <c r="C5031" s="1">
        <v>42079.420138888891</v>
      </c>
      <c r="D5031">
        <v>8662.5</v>
      </c>
    </row>
    <row r="5032" spans="3:4" x14ac:dyDescent="0.25">
      <c r="C5032" s="1">
        <v>42079.423611111109</v>
      </c>
      <c r="D5032">
        <v>8665</v>
      </c>
    </row>
    <row r="5033" spans="3:4" x14ac:dyDescent="0.25">
      <c r="C5033" s="1">
        <v>42079.427083333336</v>
      </c>
      <c r="D5033">
        <v>8663</v>
      </c>
    </row>
    <row r="5034" spans="3:4" x14ac:dyDescent="0.25">
      <c r="C5034" s="1">
        <v>42079.430555555555</v>
      </c>
      <c r="D5034">
        <v>8661.5</v>
      </c>
    </row>
    <row r="5035" spans="3:4" x14ac:dyDescent="0.25">
      <c r="C5035" s="1">
        <v>42079.434027777781</v>
      </c>
      <c r="D5035">
        <v>8667.5</v>
      </c>
    </row>
    <row r="5036" spans="3:4" x14ac:dyDescent="0.25">
      <c r="C5036" s="1">
        <v>42079.4375</v>
      </c>
      <c r="D5036">
        <v>8673</v>
      </c>
    </row>
    <row r="5037" spans="3:4" x14ac:dyDescent="0.25">
      <c r="C5037" s="1">
        <v>42079.440972222219</v>
      </c>
      <c r="D5037">
        <v>8670</v>
      </c>
    </row>
    <row r="5038" spans="3:4" x14ac:dyDescent="0.25">
      <c r="C5038" s="1">
        <v>42079.444444444445</v>
      </c>
      <c r="D5038">
        <v>8673</v>
      </c>
    </row>
    <row r="5039" spans="3:4" x14ac:dyDescent="0.25">
      <c r="C5039" s="1">
        <v>42079.447916666664</v>
      </c>
      <c r="D5039">
        <v>8670.5</v>
      </c>
    </row>
    <row r="5040" spans="3:4" x14ac:dyDescent="0.25">
      <c r="C5040" s="1">
        <v>42079.451388888891</v>
      </c>
      <c r="D5040">
        <v>8670</v>
      </c>
    </row>
    <row r="5041" spans="3:4" x14ac:dyDescent="0.25">
      <c r="C5041" s="1">
        <v>42079.454861111109</v>
      </c>
      <c r="D5041">
        <v>8672</v>
      </c>
    </row>
    <row r="5042" spans="3:4" x14ac:dyDescent="0.25">
      <c r="C5042" s="1">
        <v>42079.458333333336</v>
      </c>
      <c r="D5042">
        <v>8670</v>
      </c>
    </row>
    <row r="5043" spans="3:4" x14ac:dyDescent="0.25">
      <c r="C5043" s="1">
        <v>42079.461805555555</v>
      </c>
      <c r="D5043">
        <v>8668.5</v>
      </c>
    </row>
    <row r="5044" spans="3:4" x14ac:dyDescent="0.25">
      <c r="C5044" s="1">
        <v>42079.465277777781</v>
      </c>
      <c r="D5044">
        <v>8668</v>
      </c>
    </row>
    <row r="5045" spans="3:4" x14ac:dyDescent="0.25">
      <c r="C5045" s="1">
        <v>42079.46875</v>
      </c>
      <c r="D5045">
        <v>8670.5</v>
      </c>
    </row>
    <row r="5046" spans="3:4" x14ac:dyDescent="0.25">
      <c r="C5046" s="1">
        <v>42079.472222222219</v>
      </c>
      <c r="D5046">
        <v>8667.5</v>
      </c>
    </row>
    <row r="5047" spans="3:4" x14ac:dyDescent="0.25">
      <c r="C5047" s="1">
        <v>42079.475694444445</v>
      </c>
      <c r="D5047">
        <v>8670.5</v>
      </c>
    </row>
    <row r="5048" spans="3:4" x14ac:dyDescent="0.25">
      <c r="C5048" s="1">
        <v>42079.479166666664</v>
      </c>
      <c r="D5048">
        <v>8672</v>
      </c>
    </row>
    <row r="5049" spans="3:4" x14ac:dyDescent="0.25">
      <c r="C5049" s="1">
        <v>42079.482638888891</v>
      </c>
      <c r="D5049">
        <v>8669</v>
      </c>
    </row>
    <row r="5050" spans="3:4" x14ac:dyDescent="0.25">
      <c r="C5050" s="1">
        <v>42079.486111111109</v>
      </c>
      <c r="D5050">
        <v>8671</v>
      </c>
    </row>
    <row r="5051" spans="3:4" x14ac:dyDescent="0.25">
      <c r="C5051" s="1">
        <v>42079.489583333336</v>
      </c>
      <c r="D5051">
        <v>8671</v>
      </c>
    </row>
    <row r="5052" spans="3:4" x14ac:dyDescent="0.25">
      <c r="C5052" s="1">
        <v>42079.493055555555</v>
      </c>
      <c r="D5052">
        <v>8665</v>
      </c>
    </row>
    <row r="5053" spans="3:4" x14ac:dyDescent="0.25">
      <c r="C5053" s="1">
        <v>42079.496527777781</v>
      </c>
      <c r="D5053">
        <v>8662</v>
      </c>
    </row>
    <row r="5054" spans="3:4" x14ac:dyDescent="0.25">
      <c r="C5054" s="1">
        <v>42079.5</v>
      </c>
      <c r="D5054">
        <v>8669</v>
      </c>
    </row>
    <row r="5055" spans="3:4" x14ac:dyDescent="0.25">
      <c r="C5055" s="1">
        <v>42079.503472222219</v>
      </c>
      <c r="D5055">
        <v>8676.5</v>
      </c>
    </row>
    <row r="5056" spans="3:4" x14ac:dyDescent="0.25">
      <c r="C5056" s="1">
        <v>42079.506944444445</v>
      </c>
      <c r="D5056">
        <v>8671.5</v>
      </c>
    </row>
    <row r="5057" spans="3:4" x14ac:dyDescent="0.25">
      <c r="C5057" s="1">
        <v>42079.510416666664</v>
      </c>
      <c r="D5057">
        <v>8668</v>
      </c>
    </row>
    <row r="5058" spans="3:4" x14ac:dyDescent="0.25">
      <c r="C5058" s="1">
        <v>42079.513888888891</v>
      </c>
      <c r="D5058">
        <v>8662.5</v>
      </c>
    </row>
    <row r="5059" spans="3:4" x14ac:dyDescent="0.25">
      <c r="C5059" s="1">
        <v>42079.517361111109</v>
      </c>
      <c r="D5059">
        <v>8666</v>
      </c>
    </row>
    <row r="5060" spans="3:4" x14ac:dyDescent="0.25">
      <c r="C5060" s="1">
        <v>42079.520833333336</v>
      </c>
      <c r="D5060">
        <v>8665</v>
      </c>
    </row>
    <row r="5061" spans="3:4" x14ac:dyDescent="0.25">
      <c r="C5061" s="1">
        <v>42079.524305555555</v>
      </c>
      <c r="D5061">
        <v>8660</v>
      </c>
    </row>
    <row r="5062" spans="3:4" x14ac:dyDescent="0.25">
      <c r="C5062" s="1">
        <v>42079.527777777781</v>
      </c>
      <c r="D5062">
        <v>8673.5</v>
      </c>
    </row>
    <row r="5063" spans="3:4" x14ac:dyDescent="0.25">
      <c r="C5063" s="1">
        <v>42079.53125</v>
      </c>
      <c r="D5063">
        <v>8678</v>
      </c>
    </row>
    <row r="5064" spans="3:4" x14ac:dyDescent="0.25">
      <c r="C5064" s="1">
        <v>42079.534722222219</v>
      </c>
      <c r="D5064">
        <v>8672.5</v>
      </c>
    </row>
    <row r="5065" spans="3:4" x14ac:dyDescent="0.25">
      <c r="C5065" s="1">
        <v>42079.538194444445</v>
      </c>
      <c r="D5065">
        <v>8679</v>
      </c>
    </row>
    <row r="5066" spans="3:4" x14ac:dyDescent="0.25">
      <c r="C5066" s="1">
        <v>42079.541666666664</v>
      </c>
      <c r="D5066">
        <v>8673</v>
      </c>
    </row>
    <row r="5067" spans="3:4" x14ac:dyDescent="0.25">
      <c r="C5067" s="1">
        <v>42079.545138888891</v>
      </c>
      <c r="D5067">
        <v>8672</v>
      </c>
    </row>
    <row r="5068" spans="3:4" x14ac:dyDescent="0.25">
      <c r="C5068" s="1">
        <v>42079.548611111109</v>
      </c>
      <c r="D5068">
        <v>8674.5</v>
      </c>
    </row>
    <row r="5069" spans="3:4" x14ac:dyDescent="0.25">
      <c r="C5069" s="1">
        <v>42079.552083333336</v>
      </c>
      <c r="D5069">
        <v>8672</v>
      </c>
    </row>
    <row r="5070" spans="3:4" x14ac:dyDescent="0.25">
      <c r="C5070" s="1">
        <v>42079.555555555555</v>
      </c>
      <c r="D5070">
        <v>8669</v>
      </c>
    </row>
    <row r="5071" spans="3:4" x14ac:dyDescent="0.25">
      <c r="C5071" s="1">
        <v>42079.559027777781</v>
      </c>
      <c r="D5071">
        <v>8668.5</v>
      </c>
    </row>
    <row r="5072" spans="3:4" x14ac:dyDescent="0.25">
      <c r="C5072" s="1">
        <v>42079.5625</v>
      </c>
      <c r="D5072">
        <v>8668.5</v>
      </c>
    </row>
    <row r="5073" spans="3:4" x14ac:dyDescent="0.25">
      <c r="C5073" s="1">
        <v>42079.565972222219</v>
      </c>
      <c r="D5073">
        <v>8667</v>
      </c>
    </row>
    <row r="5074" spans="3:4" x14ac:dyDescent="0.25">
      <c r="C5074" s="1">
        <v>42079.569444444445</v>
      </c>
      <c r="D5074">
        <v>8667.5</v>
      </c>
    </row>
    <row r="5075" spans="3:4" x14ac:dyDescent="0.25">
      <c r="C5075" s="1">
        <v>42079.572916666664</v>
      </c>
      <c r="D5075">
        <v>8667</v>
      </c>
    </row>
    <row r="5076" spans="3:4" x14ac:dyDescent="0.25">
      <c r="C5076" s="1">
        <v>42079.576388888891</v>
      </c>
      <c r="D5076">
        <v>8669</v>
      </c>
    </row>
    <row r="5077" spans="3:4" x14ac:dyDescent="0.25">
      <c r="C5077" s="1">
        <v>42079.579861111109</v>
      </c>
      <c r="D5077">
        <v>8666.5</v>
      </c>
    </row>
    <row r="5078" spans="3:4" x14ac:dyDescent="0.25">
      <c r="C5078" s="1">
        <v>42079.583333333336</v>
      </c>
      <c r="D5078">
        <v>8668.5</v>
      </c>
    </row>
    <row r="5079" spans="3:4" x14ac:dyDescent="0.25">
      <c r="C5079" s="1">
        <v>42079.586805555555</v>
      </c>
      <c r="D5079">
        <v>8676</v>
      </c>
    </row>
    <row r="5080" spans="3:4" x14ac:dyDescent="0.25">
      <c r="C5080" s="1">
        <v>42079.590277777781</v>
      </c>
      <c r="D5080">
        <v>8676.5</v>
      </c>
    </row>
    <row r="5081" spans="3:4" x14ac:dyDescent="0.25">
      <c r="C5081" s="1">
        <v>42079.59375</v>
      </c>
      <c r="D5081">
        <v>8669.5</v>
      </c>
    </row>
    <row r="5082" spans="3:4" x14ac:dyDescent="0.25">
      <c r="C5082" s="1">
        <v>42079.597222222219</v>
      </c>
      <c r="D5082">
        <v>8667.5</v>
      </c>
    </row>
    <row r="5083" spans="3:4" x14ac:dyDescent="0.25">
      <c r="C5083" s="1">
        <v>42079.600694444445</v>
      </c>
      <c r="D5083">
        <v>8677.5</v>
      </c>
    </row>
    <row r="5084" spans="3:4" x14ac:dyDescent="0.25">
      <c r="C5084" s="1">
        <v>42079.604166666664</v>
      </c>
      <c r="D5084">
        <v>8671.5</v>
      </c>
    </row>
    <row r="5085" spans="3:4" x14ac:dyDescent="0.25">
      <c r="C5085" s="1">
        <v>42079.607638888891</v>
      </c>
      <c r="D5085">
        <v>8661</v>
      </c>
    </row>
    <row r="5086" spans="3:4" x14ac:dyDescent="0.25">
      <c r="C5086" s="1">
        <v>42079.611111111109</v>
      </c>
      <c r="D5086">
        <v>8656.5</v>
      </c>
    </row>
    <row r="5087" spans="3:4" x14ac:dyDescent="0.25">
      <c r="C5087" s="1">
        <v>42079.614583333336</v>
      </c>
      <c r="D5087">
        <v>8654</v>
      </c>
    </row>
    <row r="5088" spans="3:4" x14ac:dyDescent="0.25">
      <c r="C5088" s="1">
        <v>42079.618055555555</v>
      </c>
      <c r="D5088">
        <v>8651</v>
      </c>
    </row>
    <row r="5089" spans="3:4" x14ac:dyDescent="0.25">
      <c r="C5089" s="1">
        <v>42079.621527777781</v>
      </c>
      <c r="D5089">
        <v>8645</v>
      </c>
    </row>
    <row r="5090" spans="3:4" x14ac:dyDescent="0.25">
      <c r="C5090" s="1">
        <v>42079.625</v>
      </c>
      <c r="D5090">
        <v>8650.5</v>
      </c>
    </row>
    <row r="5091" spans="3:4" x14ac:dyDescent="0.25">
      <c r="C5091" s="1">
        <v>42079.628472222219</v>
      </c>
      <c r="D5091">
        <v>8654.5</v>
      </c>
    </row>
    <row r="5092" spans="3:4" x14ac:dyDescent="0.25">
      <c r="C5092" s="1">
        <v>42079.631944444445</v>
      </c>
      <c r="D5092">
        <v>8657</v>
      </c>
    </row>
    <row r="5093" spans="3:4" x14ac:dyDescent="0.25">
      <c r="C5093" s="1">
        <v>42079.635416666664</v>
      </c>
      <c r="D5093">
        <v>8662.5</v>
      </c>
    </row>
    <row r="5094" spans="3:4" x14ac:dyDescent="0.25">
      <c r="C5094" s="1">
        <v>42079.638888888891</v>
      </c>
      <c r="D5094">
        <v>8661.5</v>
      </c>
    </row>
    <row r="5095" spans="3:4" x14ac:dyDescent="0.25">
      <c r="C5095" s="1">
        <v>42079.642361111109</v>
      </c>
      <c r="D5095">
        <v>8663</v>
      </c>
    </row>
    <row r="5096" spans="3:4" x14ac:dyDescent="0.25">
      <c r="C5096" s="1">
        <v>42079.645833333336</v>
      </c>
      <c r="D5096">
        <v>8660</v>
      </c>
    </row>
    <row r="5097" spans="3:4" x14ac:dyDescent="0.25">
      <c r="C5097" s="1">
        <v>42079.649305555555</v>
      </c>
      <c r="D5097">
        <v>8662.5</v>
      </c>
    </row>
    <row r="5098" spans="3:4" x14ac:dyDescent="0.25">
      <c r="C5098" s="1">
        <v>42079.652777777781</v>
      </c>
      <c r="D5098">
        <v>8661</v>
      </c>
    </row>
    <row r="5099" spans="3:4" x14ac:dyDescent="0.25">
      <c r="C5099" s="1">
        <v>42079.65625</v>
      </c>
      <c r="D5099">
        <v>8659.5</v>
      </c>
    </row>
    <row r="5100" spans="3:4" x14ac:dyDescent="0.25">
      <c r="C5100" s="1">
        <v>42079.659722222219</v>
      </c>
      <c r="D5100">
        <v>8657.5</v>
      </c>
    </row>
    <row r="5101" spans="3:4" x14ac:dyDescent="0.25">
      <c r="C5101" s="1">
        <v>42079.663194444445</v>
      </c>
      <c r="D5101">
        <v>8657.5</v>
      </c>
    </row>
    <row r="5102" spans="3:4" x14ac:dyDescent="0.25">
      <c r="C5102" s="1">
        <v>42079.666666666664</v>
      </c>
      <c r="D5102">
        <v>8673</v>
      </c>
    </row>
    <row r="5103" spans="3:4" x14ac:dyDescent="0.25">
      <c r="C5103" s="1">
        <v>42079.670138888891</v>
      </c>
      <c r="D5103">
        <v>8669</v>
      </c>
    </row>
    <row r="5104" spans="3:4" x14ac:dyDescent="0.25">
      <c r="C5104" s="1">
        <v>42079.673611111109</v>
      </c>
      <c r="D5104">
        <v>8668</v>
      </c>
    </row>
    <row r="5105" spans="3:4" x14ac:dyDescent="0.25">
      <c r="C5105" s="1">
        <v>42079.677083333336</v>
      </c>
      <c r="D5105">
        <v>8662.5</v>
      </c>
    </row>
    <row r="5106" spans="3:4" x14ac:dyDescent="0.25">
      <c r="C5106" s="1">
        <v>42079.680555555555</v>
      </c>
      <c r="D5106">
        <v>8660.5</v>
      </c>
    </row>
    <row r="5107" spans="3:4" x14ac:dyDescent="0.25">
      <c r="C5107" s="1">
        <v>42079.684027777781</v>
      </c>
      <c r="D5107">
        <v>8662.5</v>
      </c>
    </row>
    <row r="5108" spans="3:4" x14ac:dyDescent="0.25">
      <c r="C5108" s="1">
        <v>42079.6875</v>
      </c>
      <c r="D5108">
        <v>8662.5</v>
      </c>
    </row>
    <row r="5109" spans="3:4" x14ac:dyDescent="0.25">
      <c r="C5109" s="1">
        <v>42079.690972222219</v>
      </c>
      <c r="D5109">
        <v>8655</v>
      </c>
    </row>
    <row r="5110" spans="3:4" x14ac:dyDescent="0.25">
      <c r="C5110" s="1">
        <v>42079.694444444445</v>
      </c>
      <c r="D5110">
        <v>8650</v>
      </c>
    </row>
    <row r="5111" spans="3:4" x14ac:dyDescent="0.25">
      <c r="C5111" s="1">
        <v>42079.697916666664</v>
      </c>
      <c r="D5111">
        <v>8653.5</v>
      </c>
    </row>
    <row r="5112" spans="3:4" x14ac:dyDescent="0.25">
      <c r="C5112" s="1">
        <v>42079.701388888891</v>
      </c>
      <c r="D5112">
        <v>8675.5</v>
      </c>
    </row>
    <row r="5113" spans="3:4" x14ac:dyDescent="0.25">
      <c r="C5113" s="1">
        <v>42079.704861111109</v>
      </c>
      <c r="D5113">
        <v>8684</v>
      </c>
    </row>
    <row r="5114" spans="3:4" x14ac:dyDescent="0.25">
      <c r="C5114" s="1">
        <v>42079.708333333336</v>
      </c>
      <c r="D5114">
        <v>8670</v>
      </c>
    </row>
    <row r="5115" spans="3:4" x14ac:dyDescent="0.25">
      <c r="C5115" s="1">
        <v>42079.711805555555</v>
      </c>
      <c r="D5115">
        <v>8678</v>
      </c>
    </row>
    <row r="5116" spans="3:4" x14ac:dyDescent="0.25">
      <c r="C5116" s="1">
        <v>42079.715277777781</v>
      </c>
      <c r="D5116">
        <v>8678</v>
      </c>
    </row>
    <row r="5117" spans="3:4" x14ac:dyDescent="0.25">
      <c r="C5117" s="1">
        <v>42079.71875</v>
      </c>
      <c r="D5117">
        <v>8664</v>
      </c>
    </row>
    <row r="5118" spans="3:4" x14ac:dyDescent="0.25">
      <c r="C5118" s="1">
        <v>42079.722222222219</v>
      </c>
      <c r="D5118">
        <v>8667</v>
      </c>
    </row>
    <row r="5119" spans="3:4" x14ac:dyDescent="0.25">
      <c r="C5119" s="1">
        <v>42079.725694444445</v>
      </c>
      <c r="D5119">
        <v>8666</v>
      </c>
    </row>
    <row r="5120" spans="3:4" x14ac:dyDescent="0.25">
      <c r="C5120" s="1">
        <v>42079.729166666664</v>
      </c>
      <c r="D5120">
        <v>8657</v>
      </c>
    </row>
    <row r="5121" spans="3:4" x14ac:dyDescent="0.25">
      <c r="C5121" s="1">
        <v>42079.732638888891</v>
      </c>
      <c r="D5121">
        <v>8654.5</v>
      </c>
    </row>
    <row r="5122" spans="3:4" x14ac:dyDescent="0.25">
      <c r="C5122" s="1">
        <v>42079.736111111109</v>
      </c>
      <c r="D5122">
        <v>8665.5</v>
      </c>
    </row>
    <row r="5123" spans="3:4" x14ac:dyDescent="0.25">
      <c r="C5123" s="1">
        <v>42079.739583333336</v>
      </c>
      <c r="D5123">
        <v>8668</v>
      </c>
    </row>
    <row r="5124" spans="3:4" x14ac:dyDescent="0.25">
      <c r="C5124" s="1">
        <v>42079.743055555555</v>
      </c>
      <c r="D5124">
        <v>8668.5</v>
      </c>
    </row>
    <row r="5125" spans="3:4" x14ac:dyDescent="0.25">
      <c r="C5125" s="1">
        <v>42079.746527777781</v>
      </c>
      <c r="D5125">
        <v>8668</v>
      </c>
    </row>
    <row r="5126" spans="3:4" x14ac:dyDescent="0.25">
      <c r="C5126" s="1">
        <v>42079.75</v>
      </c>
      <c r="D5126">
        <v>8669</v>
      </c>
    </row>
    <row r="5127" spans="3:4" x14ac:dyDescent="0.25">
      <c r="C5127" s="1">
        <v>42079.753472222219</v>
      </c>
      <c r="D5127">
        <v>8669.5</v>
      </c>
    </row>
    <row r="5128" spans="3:4" x14ac:dyDescent="0.25">
      <c r="C5128" s="1">
        <v>42079.756944444445</v>
      </c>
      <c r="D5128">
        <v>8666</v>
      </c>
    </row>
    <row r="5129" spans="3:4" x14ac:dyDescent="0.25">
      <c r="C5129" s="1">
        <v>42079.802083333336</v>
      </c>
      <c r="D5129">
        <v>8675</v>
      </c>
    </row>
    <row r="5130" spans="3:4" x14ac:dyDescent="0.25">
      <c r="C5130" s="1">
        <v>42079.8125</v>
      </c>
      <c r="D5130">
        <v>8670</v>
      </c>
    </row>
    <row r="5131" spans="3:4" x14ac:dyDescent="0.25">
      <c r="C5131" s="1">
        <v>42079.833333333336</v>
      </c>
      <c r="D5131">
        <v>8667.5</v>
      </c>
    </row>
    <row r="5132" spans="3:4" x14ac:dyDescent="0.25">
      <c r="C5132" s="1">
        <v>42079.836805555555</v>
      </c>
      <c r="D5132">
        <v>8667</v>
      </c>
    </row>
    <row r="5133" spans="3:4" x14ac:dyDescent="0.25">
      <c r="C5133" s="1">
        <v>42079.840277777781</v>
      </c>
      <c r="D5133">
        <v>8667.5</v>
      </c>
    </row>
    <row r="5134" spans="3:4" x14ac:dyDescent="0.25">
      <c r="C5134" s="1">
        <v>42079.84375</v>
      </c>
      <c r="D5134">
        <v>8666</v>
      </c>
    </row>
    <row r="5135" spans="3:4" x14ac:dyDescent="0.25">
      <c r="C5135" s="1">
        <v>42079.847222222219</v>
      </c>
      <c r="D5135">
        <v>8666</v>
      </c>
    </row>
    <row r="5136" spans="3:4" x14ac:dyDescent="0.25">
      <c r="C5136" s="1">
        <v>42079.854166666664</v>
      </c>
      <c r="D5136">
        <v>8670</v>
      </c>
    </row>
    <row r="5137" spans="3:4" x14ac:dyDescent="0.25">
      <c r="C5137" s="1">
        <v>42079.857638888891</v>
      </c>
      <c r="D5137">
        <v>8669</v>
      </c>
    </row>
    <row r="5138" spans="3:4" x14ac:dyDescent="0.25">
      <c r="C5138" s="1">
        <v>42079.861111111109</v>
      </c>
      <c r="D5138">
        <v>8669.5</v>
      </c>
    </row>
    <row r="5139" spans="3:4" x14ac:dyDescent="0.25">
      <c r="C5139" s="1">
        <v>42079.864583333336</v>
      </c>
      <c r="D5139">
        <v>8673</v>
      </c>
    </row>
    <row r="5140" spans="3:4" x14ac:dyDescent="0.25">
      <c r="C5140" s="1">
        <v>42079.868055555555</v>
      </c>
      <c r="D5140">
        <v>8678</v>
      </c>
    </row>
    <row r="5141" spans="3:4" x14ac:dyDescent="0.25">
      <c r="C5141" s="1">
        <v>42079.871527777781</v>
      </c>
      <c r="D5141">
        <v>8677.5</v>
      </c>
    </row>
    <row r="5142" spans="3:4" x14ac:dyDescent="0.25">
      <c r="C5142" s="1">
        <v>42079.875</v>
      </c>
      <c r="D5142">
        <v>8684.5</v>
      </c>
    </row>
    <row r="5143" spans="3:4" x14ac:dyDescent="0.25">
      <c r="C5143" s="1">
        <v>42079.878472222219</v>
      </c>
      <c r="D5143">
        <v>8686</v>
      </c>
    </row>
    <row r="5144" spans="3:4" x14ac:dyDescent="0.25">
      <c r="C5144" s="1">
        <v>42079.881944444445</v>
      </c>
      <c r="D5144">
        <v>8691</v>
      </c>
    </row>
    <row r="5145" spans="3:4" x14ac:dyDescent="0.25">
      <c r="C5145" s="1">
        <v>42079.885416666664</v>
      </c>
      <c r="D5145">
        <v>8687</v>
      </c>
    </row>
    <row r="5146" spans="3:4" x14ac:dyDescent="0.25">
      <c r="C5146" s="1">
        <v>42079.888888888891</v>
      </c>
      <c r="D5146">
        <v>8680.5</v>
      </c>
    </row>
    <row r="5147" spans="3:4" x14ac:dyDescent="0.25">
      <c r="C5147" s="1">
        <v>42079.892361111109</v>
      </c>
      <c r="D5147">
        <v>8680.5</v>
      </c>
    </row>
    <row r="5148" spans="3:4" x14ac:dyDescent="0.25">
      <c r="C5148" s="1">
        <v>42079.895833333336</v>
      </c>
      <c r="D5148">
        <v>8681</v>
      </c>
    </row>
    <row r="5149" spans="3:4" x14ac:dyDescent="0.25">
      <c r="C5149" s="1">
        <v>42079.899305555555</v>
      </c>
      <c r="D5149">
        <v>8680</v>
      </c>
    </row>
    <row r="5150" spans="3:4" x14ac:dyDescent="0.25">
      <c r="C5150" s="1">
        <v>42079.902777777781</v>
      </c>
      <c r="D5150">
        <v>8685</v>
      </c>
    </row>
    <row r="5151" spans="3:4" x14ac:dyDescent="0.25">
      <c r="C5151" s="1">
        <v>42079.90625</v>
      </c>
      <c r="D5151">
        <v>8685</v>
      </c>
    </row>
    <row r="5152" spans="3:4" x14ac:dyDescent="0.25">
      <c r="C5152" s="1">
        <v>42079.909722222219</v>
      </c>
      <c r="D5152">
        <v>8692.5</v>
      </c>
    </row>
    <row r="5153" spans="3:4" x14ac:dyDescent="0.25">
      <c r="C5153" s="1">
        <v>42079.913194444445</v>
      </c>
      <c r="D5153">
        <v>8697</v>
      </c>
    </row>
    <row r="5154" spans="3:4" x14ac:dyDescent="0.25">
      <c r="C5154" s="1">
        <v>42079.916666666664</v>
      </c>
      <c r="D5154">
        <v>8696</v>
      </c>
    </row>
    <row r="5155" spans="3:4" x14ac:dyDescent="0.25">
      <c r="C5155" s="1">
        <v>42079.920138888891</v>
      </c>
      <c r="D5155">
        <v>8697.5</v>
      </c>
    </row>
    <row r="5156" spans="3:4" x14ac:dyDescent="0.25">
      <c r="C5156" s="1">
        <v>42079.923611111109</v>
      </c>
      <c r="D5156">
        <v>8697.5</v>
      </c>
    </row>
    <row r="5157" spans="3:4" x14ac:dyDescent="0.25">
      <c r="C5157" s="1">
        <v>42079.927083333336</v>
      </c>
      <c r="D5157">
        <v>8693</v>
      </c>
    </row>
    <row r="5158" spans="3:4" x14ac:dyDescent="0.25">
      <c r="C5158" s="1">
        <v>42079.930555555555</v>
      </c>
      <c r="D5158">
        <v>8696</v>
      </c>
    </row>
    <row r="5159" spans="3:4" x14ac:dyDescent="0.25">
      <c r="C5159" s="1">
        <v>42079.9375</v>
      </c>
      <c r="D5159">
        <v>8693</v>
      </c>
    </row>
    <row r="5160" spans="3:4" x14ac:dyDescent="0.25">
      <c r="C5160" s="1">
        <v>42079.940972222219</v>
      </c>
      <c r="D5160">
        <v>8693.5</v>
      </c>
    </row>
    <row r="5161" spans="3:4" x14ac:dyDescent="0.25">
      <c r="C5161" s="1">
        <v>42079.944444444445</v>
      </c>
      <c r="D5161">
        <v>8693</v>
      </c>
    </row>
    <row r="5162" spans="3:4" x14ac:dyDescent="0.25">
      <c r="C5162" s="1">
        <v>42079.947916666664</v>
      </c>
      <c r="D5162">
        <v>8692.5</v>
      </c>
    </row>
    <row r="5163" spans="3:4" x14ac:dyDescent="0.25">
      <c r="C5163" s="1">
        <v>42079.951388888891</v>
      </c>
      <c r="D5163">
        <v>8692</v>
      </c>
    </row>
    <row r="5164" spans="3:4" x14ac:dyDescent="0.25">
      <c r="C5164" s="1">
        <v>42079.954861111109</v>
      </c>
      <c r="D5164">
        <v>8697.5</v>
      </c>
    </row>
    <row r="5165" spans="3:4" x14ac:dyDescent="0.25">
      <c r="C5165" s="1">
        <v>42079.961805555555</v>
      </c>
      <c r="D5165">
        <v>8700</v>
      </c>
    </row>
    <row r="5166" spans="3:4" x14ac:dyDescent="0.25">
      <c r="C5166" s="1">
        <v>42079.965277777781</v>
      </c>
      <c r="D5166">
        <v>8700</v>
      </c>
    </row>
    <row r="5167" spans="3:4" x14ac:dyDescent="0.25">
      <c r="C5167" s="1">
        <v>42079.96875</v>
      </c>
      <c r="D5167">
        <v>8693</v>
      </c>
    </row>
    <row r="5168" spans="3:4" x14ac:dyDescent="0.25">
      <c r="C5168" s="1">
        <v>42079.972222222219</v>
      </c>
      <c r="D5168">
        <v>8700</v>
      </c>
    </row>
    <row r="5169" spans="3:4" x14ac:dyDescent="0.25">
      <c r="C5169" s="1">
        <v>42079.975694444445</v>
      </c>
      <c r="D5169">
        <v>8697.5</v>
      </c>
    </row>
    <row r="5170" spans="3:4" x14ac:dyDescent="0.25">
      <c r="C5170" s="1">
        <v>42079.979166666664</v>
      </c>
      <c r="D5170">
        <v>8701.5</v>
      </c>
    </row>
    <row r="5171" spans="3:4" x14ac:dyDescent="0.25">
      <c r="C5171" s="1">
        <v>42079.982638888891</v>
      </c>
      <c r="D5171">
        <v>8700</v>
      </c>
    </row>
    <row r="5172" spans="3:4" x14ac:dyDescent="0.25">
      <c r="C5172" s="1">
        <v>42079.986111111109</v>
      </c>
      <c r="D5172">
        <v>8699.5</v>
      </c>
    </row>
    <row r="5173" spans="3:4" x14ac:dyDescent="0.25">
      <c r="C5173" s="1">
        <v>42079.989583333336</v>
      </c>
      <c r="D5173">
        <v>8695</v>
      </c>
    </row>
    <row r="5174" spans="3:4" x14ac:dyDescent="0.25">
      <c r="C5174" s="1">
        <v>42079.993055555555</v>
      </c>
      <c r="D5174">
        <v>8696</v>
      </c>
    </row>
    <row r="5175" spans="3:4" x14ac:dyDescent="0.25">
      <c r="C5175" s="1">
        <v>42079.996527777781</v>
      </c>
      <c r="D5175">
        <v>8693</v>
      </c>
    </row>
    <row r="5176" spans="3:4" x14ac:dyDescent="0.25">
      <c r="C5176" s="2">
        <v>42080</v>
      </c>
      <c r="D5176">
        <v>8694</v>
      </c>
    </row>
    <row r="5177" spans="3:4" x14ac:dyDescent="0.25">
      <c r="C5177" s="1">
        <v>42080.003472222219</v>
      </c>
      <c r="D5177">
        <v>8692.5</v>
      </c>
    </row>
    <row r="5178" spans="3:4" x14ac:dyDescent="0.25">
      <c r="C5178" s="1">
        <v>42080.017361111109</v>
      </c>
      <c r="D5178">
        <v>8692.5</v>
      </c>
    </row>
    <row r="5179" spans="3:4" x14ac:dyDescent="0.25">
      <c r="C5179" s="1">
        <v>42080.024305555555</v>
      </c>
      <c r="D5179">
        <v>8692</v>
      </c>
    </row>
    <row r="5180" spans="3:4" x14ac:dyDescent="0.25">
      <c r="C5180" s="1">
        <v>42080.03125</v>
      </c>
      <c r="D5180">
        <v>8692</v>
      </c>
    </row>
    <row r="5181" spans="3:4" x14ac:dyDescent="0.25">
      <c r="C5181" s="1">
        <v>42080.041666666664</v>
      </c>
      <c r="D5181">
        <v>8692</v>
      </c>
    </row>
    <row r="5182" spans="3:4" x14ac:dyDescent="0.25">
      <c r="C5182" s="1">
        <v>42080.045138888891</v>
      </c>
      <c r="D5182">
        <v>8691</v>
      </c>
    </row>
    <row r="5183" spans="3:4" x14ac:dyDescent="0.25">
      <c r="C5183" s="1">
        <v>42080.048611111109</v>
      </c>
      <c r="D5183">
        <v>8690</v>
      </c>
    </row>
    <row r="5184" spans="3:4" x14ac:dyDescent="0.25">
      <c r="C5184" s="1">
        <v>42080.055555555555</v>
      </c>
      <c r="D5184">
        <v>8694.5</v>
      </c>
    </row>
    <row r="5185" spans="3:4" x14ac:dyDescent="0.25">
      <c r="C5185" s="1">
        <v>42080.0625</v>
      </c>
      <c r="D5185">
        <v>8696</v>
      </c>
    </row>
    <row r="5186" spans="3:4" x14ac:dyDescent="0.25">
      <c r="C5186" s="1">
        <v>42080.065972222219</v>
      </c>
      <c r="D5186">
        <v>8696</v>
      </c>
    </row>
    <row r="5187" spans="3:4" x14ac:dyDescent="0.25">
      <c r="C5187" s="1">
        <v>42080.069444444445</v>
      </c>
      <c r="D5187">
        <v>8692.5</v>
      </c>
    </row>
    <row r="5188" spans="3:4" x14ac:dyDescent="0.25">
      <c r="C5188" s="1">
        <v>42080.072916666664</v>
      </c>
      <c r="D5188">
        <v>8702</v>
      </c>
    </row>
    <row r="5189" spans="3:4" x14ac:dyDescent="0.25">
      <c r="C5189" s="1">
        <v>42080.076388888891</v>
      </c>
      <c r="D5189">
        <v>8700</v>
      </c>
    </row>
    <row r="5190" spans="3:4" x14ac:dyDescent="0.25">
      <c r="C5190" s="1">
        <v>42080.079861111109</v>
      </c>
      <c r="D5190">
        <v>8703.5</v>
      </c>
    </row>
    <row r="5191" spans="3:4" x14ac:dyDescent="0.25">
      <c r="C5191" s="1">
        <v>42080.375</v>
      </c>
      <c r="D5191">
        <v>8707.5</v>
      </c>
    </row>
    <row r="5192" spans="3:4" x14ac:dyDescent="0.25">
      <c r="C5192" s="1">
        <v>42080.378472222219</v>
      </c>
      <c r="D5192">
        <v>8707</v>
      </c>
    </row>
    <row r="5193" spans="3:4" x14ac:dyDescent="0.25">
      <c r="C5193" s="1">
        <v>42080.381944444445</v>
      </c>
      <c r="D5193">
        <v>8708</v>
      </c>
    </row>
    <row r="5194" spans="3:4" x14ac:dyDescent="0.25">
      <c r="C5194" s="1">
        <v>42080.385416666664</v>
      </c>
      <c r="D5194">
        <v>8709</v>
      </c>
    </row>
    <row r="5195" spans="3:4" x14ac:dyDescent="0.25">
      <c r="C5195" s="1">
        <v>42080.388888888891</v>
      </c>
      <c r="D5195">
        <v>8717</v>
      </c>
    </row>
    <row r="5196" spans="3:4" x14ac:dyDescent="0.25">
      <c r="C5196" s="1">
        <v>42080.392361111109</v>
      </c>
      <c r="D5196">
        <v>8717</v>
      </c>
    </row>
    <row r="5197" spans="3:4" x14ac:dyDescent="0.25">
      <c r="C5197" s="1">
        <v>42080.395833333336</v>
      </c>
      <c r="D5197">
        <v>8721.5</v>
      </c>
    </row>
    <row r="5198" spans="3:4" x14ac:dyDescent="0.25">
      <c r="C5198" s="1">
        <v>42080.399305555555</v>
      </c>
      <c r="D5198">
        <v>8716</v>
      </c>
    </row>
    <row r="5199" spans="3:4" x14ac:dyDescent="0.25">
      <c r="C5199" s="1">
        <v>42080.402777777781</v>
      </c>
      <c r="D5199">
        <v>8710.5</v>
      </c>
    </row>
    <row r="5200" spans="3:4" x14ac:dyDescent="0.25">
      <c r="C5200" s="1">
        <v>42080.40625</v>
      </c>
      <c r="D5200">
        <v>8718</v>
      </c>
    </row>
    <row r="5201" spans="3:4" x14ac:dyDescent="0.25">
      <c r="C5201" s="1">
        <v>42080.409722222219</v>
      </c>
      <c r="D5201">
        <v>8721</v>
      </c>
    </row>
    <row r="5202" spans="3:4" x14ac:dyDescent="0.25">
      <c r="C5202" s="1">
        <v>42080.413194444445</v>
      </c>
      <c r="D5202">
        <v>8715</v>
      </c>
    </row>
    <row r="5203" spans="3:4" x14ac:dyDescent="0.25">
      <c r="C5203" s="1">
        <v>42080.416666666664</v>
      </c>
      <c r="D5203">
        <v>8719.5</v>
      </c>
    </row>
    <row r="5204" spans="3:4" x14ac:dyDescent="0.25">
      <c r="C5204" s="1">
        <v>42080.420138888891</v>
      </c>
      <c r="D5204">
        <v>8721.5</v>
      </c>
    </row>
    <row r="5205" spans="3:4" x14ac:dyDescent="0.25">
      <c r="C5205" s="1">
        <v>42080.423611111109</v>
      </c>
      <c r="D5205">
        <v>8718</v>
      </c>
    </row>
    <row r="5206" spans="3:4" x14ac:dyDescent="0.25">
      <c r="C5206" s="1">
        <v>42080.427083333336</v>
      </c>
      <c r="D5206">
        <v>8716</v>
      </c>
    </row>
    <row r="5207" spans="3:4" x14ac:dyDescent="0.25">
      <c r="C5207" s="1">
        <v>42080.430555555555</v>
      </c>
      <c r="D5207">
        <v>8710</v>
      </c>
    </row>
    <row r="5208" spans="3:4" x14ac:dyDescent="0.25">
      <c r="C5208" s="1">
        <v>42080.434027777781</v>
      </c>
      <c r="D5208">
        <v>8710</v>
      </c>
    </row>
    <row r="5209" spans="3:4" x14ac:dyDescent="0.25">
      <c r="C5209" s="1">
        <v>42080.4375</v>
      </c>
      <c r="D5209">
        <v>8718</v>
      </c>
    </row>
    <row r="5210" spans="3:4" x14ac:dyDescent="0.25">
      <c r="C5210" s="1">
        <v>42080.444444444445</v>
      </c>
      <c r="D5210">
        <v>8708</v>
      </c>
    </row>
    <row r="5211" spans="3:4" x14ac:dyDescent="0.25">
      <c r="C5211" s="1">
        <v>42080.447916666664</v>
      </c>
      <c r="D5211">
        <v>8711</v>
      </c>
    </row>
    <row r="5212" spans="3:4" x14ac:dyDescent="0.25">
      <c r="C5212" s="1">
        <v>42080.451388888891</v>
      </c>
      <c r="D5212">
        <v>8710</v>
      </c>
    </row>
    <row r="5213" spans="3:4" x14ac:dyDescent="0.25">
      <c r="C5213" s="1">
        <v>42080.454861111109</v>
      </c>
      <c r="D5213">
        <v>8711</v>
      </c>
    </row>
    <row r="5214" spans="3:4" x14ac:dyDescent="0.25">
      <c r="C5214" s="1">
        <v>42080.458333333336</v>
      </c>
      <c r="D5214">
        <v>8710.5</v>
      </c>
    </row>
    <row r="5215" spans="3:4" x14ac:dyDescent="0.25">
      <c r="C5215" s="1">
        <v>42080.461805555555</v>
      </c>
      <c r="D5215">
        <v>8710</v>
      </c>
    </row>
    <row r="5216" spans="3:4" x14ac:dyDescent="0.25">
      <c r="C5216" s="1">
        <v>42080.465277777781</v>
      </c>
      <c r="D5216">
        <v>8710</v>
      </c>
    </row>
    <row r="5217" spans="3:4" x14ac:dyDescent="0.25">
      <c r="C5217" s="1">
        <v>42080.46875</v>
      </c>
      <c r="D5217">
        <v>8714.5</v>
      </c>
    </row>
    <row r="5218" spans="3:4" x14ac:dyDescent="0.25">
      <c r="C5218" s="1">
        <v>42080.472222222219</v>
      </c>
      <c r="D5218">
        <v>8712</v>
      </c>
    </row>
    <row r="5219" spans="3:4" x14ac:dyDescent="0.25">
      <c r="C5219" s="1">
        <v>42080.475694444445</v>
      </c>
      <c r="D5219">
        <v>8710</v>
      </c>
    </row>
    <row r="5220" spans="3:4" x14ac:dyDescent="0.25">
      <c r="C5220" s="1">
        <v>42080.479166666664</v>
      </c>
      <c r="D5220">
        <v>8708</v>
      </c>
    </row>
    <row r="5221" spans="3:4" x14ac:dyDescent="0.25">
      <c r="C5221" s="1">
        <v>42080.482638888891</v>
      </c>
      <c r="D5221">
        <v>8710</v>
      </c>
    </row>
    <row r="5222" spans="3:4" x14ac:dyDescent="0.25">
      <c r="C5222" s="1">
        <v>42080.486111111109</v>
      </c>
      <c r="D5222">
        <v>8707</v>
      </c>
    </row>
    <row r="5223" spans="3:4" x14ac:dyDescent="0.25">
      <c r="C5223" s="1">
        <v>42080.489583333336</v>
      </c>
      <c r="D5223">
        <v>8695</v>
      </c>
    </row>
    <row r="5224" spans="3:4" x14ac:dyDescent="0.25">
      <c r="C5224" s="1">
        <v>42080.493055555555</v>
      </c>
      <c r="D5224">
        <v>8700</v>
      </c>
    </row>
    <row r="5225" spans="3:4" x14ac:dyDescent="0.25">
      <c r="C5225" s="1">
        <v>42080.496527777781</v>
      </c>
      <c r="D5225">
        <v>8698.5</v>
      </c>
    </row>
    <row r="5226" spans="3:4" x14ac:dyDescent="0.25">
      <c r="C5226" s="1">
        <v>42080.5</v>
      </c>
      <c r="D5226">
        <v>8696.5</v>
      </c>
    </row>
    <row r="5227" spans="3:4" x14ac:dyDescent="0.25">
      <c r="C5227" s="1">
        <v>42080.503472222219</v>
      </c>
      <c r="D5227">
        <v>8698</v>
      </c>
    </row>
    <row r="5228" spans="3:4" x14ac:dyDescent="0.25">
      <c r="C5228" s="1">
        <v>42080.506944444445</v>
      </c>
      <c r="D5228">
        <v>8693.5</v>
      </c>
    </row>
    <row r="5229" spans="3:4" x14ac:dyDescent="0.25">
      <c r="C5229" s="1">
        <v>42080.510416666664</v>
      </c>
      <c r="D5229">
        <v>8709</v>
      </c>
    </row>
    <row r="5230" spans="3:4" x14ac:dyDescent="0.25">
      <c r="C5230" s="1">
        <v>42080.513888888891</v>
      </c>
      <c r="D5230">
        <v>8714.5</v>
      </c>
    </row>
    <row r="5231" spans="3:4" x14ac:dyDescent="0.25">
      <c r="C5231" s="1">
        <v>42080.517361111109</v>
      </c>
      <c r="D5231">
        <v>8728.5</v>
      </c>
    </row>
    <row r="5232" spans="3:4" x14ac:dyDescent="0.25">
      <c r="C5232" s="1">
        <v>42080.520833333336</v>
      </c>
      <c r="D5232">
        <v>8746.5</v>
      </c>
    </row>
    <row r="5233" spans="3:4" x14ac:dyDescent="0.25">
      <c r="C5233" s="1">
        <v>42080.524305555555</v>
      </c>
      <c r="D5233">
        <v>8755</v>
      </c>
    </row>
    <row r="5234" spans="3:4" x14ac:dyDescent="0.25">
      <c r="C5234" s="1">
        <v>42080.527777777781</v>
      </c>
      <c r="D5234">
        <v>8753.5</v>
      </c>
    </row>
    <row r="5235" spans="3:4" x14ac:dyDescent="0.25">
      <c r="C5235" s="1">
        <v>42080.53125</v>
      </c>
      <c r="D5235">
        <v>8747.5</v>
      </c>
    </row>
    <row r="5236" spans="3:4" x14ac:dyDescent="0.25">
      <c r="C5236" s="1">
        <v>42080.534722222219</v>
      </c>
      <c r="D5236">
        <v>8754</v>
      </c>
    </row>
    <row r="5237" spans="3:4" x14ac:dyDescent="0.25">
      <c r="C5237" s="1">
        <v>42080.538194444445</v>
      </c>
      <c r="D5237">
        <v>8748</v>
      </c>
    </row>
    <row r="5238" spans="3:4" x14ac:dyDescent="0.25">
      <c r="C5238" s="1">
        <v>42080.541666666664</v>
      </c>
      <c r="D5238">
        <v>8744.5</v>
      </c>
    </row>
    <row r="5239" spans="3:4" x14ac:dyDescent="0.25">
      <c r="C5239" s="1">
        <v>42080.545138888891</v>
      </c>
      <c r="D5239">
        <v>8744.5</v>
      </c>
    </row>
    <row r="5240" spans="3:4" x14ac:dyDescent="0.25">
      <c r="C5240" s="1">
        <v>42080.548611111109</v>
      </c>
      <c r="D5240">
        <v>8740</v>
      </c>
    </row>
    <row r="5241" spans="3:4" x14ac:dyDescent="0.25">
      <c r="C5241" s="1">
        <v>42080.552083333336</v>
      </c>
      <c r="D5241">
        <v>8742.5</v>
      </c>
    </row>
    <row r="5242" spans="3:4" x14ac:dyDescent="0.25">
      <c r="C5242" s="1">
        <v>42080.555555555555</v>
      </c>
      <c r="D5242">
        <v>8744</v>
      </c>
    </row>
    <row r="5243" spans="3:4" x14ac:dyDescent="0.25">
      <c r="C5243" s="1">
        <v>42080.559027777781</v>
      </c>
      <c r="D5243">
        <v>8750.5</v>
      </c>
    </row>
    <row r="5244" spans="3:4" x14ac:dyDescent="0.25">
      <c r="C5244" s="1">
        <v>42080.5625</v>
      </c>
      <c r="D5244">
        <v>8752</v>
      </c>
    </row>
    <row r="5245" spans="3:4" x14ac:dyDescent="0.25">
      <c r="C5245" s="1">
        <v>42080.565972222219</v>
      </c>
      <c r="D5245">
        <v>8747.5</v>
      </c>
    </row>
    <row r="5246" spans="3:4" x14ac:dyDescent="0.25">
      <c r="C5246" s="1">
        <v>42080.569444444445</v>
      </c>
      <c r="D5246">
        <v>8749</v>
      </c>
    </row>
    <row r="5247" spans="3:4" x14ac:dyDescent="0.25">
      <c r="C5247" s="1">
        <v>42080.572916666664</v>
      </c>
      <c r="D5247">
        <v>8751.5</v>
      </c>
    </row>
    <row r="5248" spans="3:4" x14ac:dyDescent="0.25">
      <c r="C5248" s="1">
        <v>42080.576388888891</v>
      </c>
      <c r="D5248">
        <v>8758</v>
      </c>
    </row>
    <row r="5249" spans="3:4" x14ac:dyDescent="0.25">
      <c r="C5249" s="1">
        <v>42080.579861111109</v>
      </c>
      <c r="D5249">
        <v>8759</v>
      </c>
    </row>
    <row r="5250" spans="3:4" x14ac:dyDescent="0.25">
      <c r="C5250" s="1">
        <v>42080.583333333336</v>
      </c>
      <c r="D5250">
        <v>8757</v>
      </c>
    </row>
    <row r="5251" spans="3:4" x14ac:dyDescent="0.25">
      <c r="C5251" s="1">
        <v>42080.586805555555</v>
      </c>
      <c r="D5251">
        <v>8751.5</v>
      </c>
    </row>
    <row r="5252" spans="3:4" x14ac:dyDescent="0.25">
      <c r="C5252" s="1">
        <v>42080.590277777781</v>
      </c>
      <c r="D5252">
        <v>8741.5</v>
      </c>
    </row>
    <row r="5253" spans="3:4" x14ac:dyDescent="0.25">
      <c r="C5253" s="1">
        <v>42080.59375</v>
      </c>
      <c r="D5253">
        <v>8739</v>
      </c>
    </row>
    <row r="5254" spans="3:4" x14ac:dyDescent="0.25">
      <c r="C5254" s="1">
        <v>42080.597222222219</v>
      </c>
      <c r="D5254">
        <v>8737.5</v>
      </c>
    </row>
    <row r="5255" spans="3:4" x14ac:dyDescent="0.25">
      <c r="C5255" s="1">
        <v>42080.600694444445</v>
      </c>
      <c r="D5255">
        <v>8736.5</v>
      </c>
    </row>
    <row r="5256" spans="3:4" x14ac:dyDescent="0.25">
      <c r="C5256" s="1">
        <v>42080.604166666664</v>
      </c>
      <c r="D5256">
        <v>8719.5</v>
      </c>
    </row>
    <row r="5257" spans="3:4" x14ac:dyDescent="0.25">
      <c r="C5257" s="1">
        <v>42080.607638888891</v>
      </c>
      <c r="D5257">
        <v>8706.5</v>
      </c>
    </row>
    <row r="5258" spans="3:4" x14ac:dyDescent="0.25">
      <c r="C5258" s="1">
        <v>42080.611111111109</v>
      </c>
      <c r="D5258">
        <v>8697</v>
      </c>
    </row>
    <row r="5259" spans="3:4" x14ac:dyDescent="0.25">
      <c r="C5259" s="1">
        <v>42080.614583333336</v>
      </c>
      <c r="D5259">
        <v>8701</v>
      </c>
    </row>
    <row r="5260" spans="3:4" x14ac:dyDescent="0.25">
      <c r="C5260" s="1">
        <v>42080.618055555555</v>
      </c>
      <c r="D5260">
        <v>8701.5</v>
      </c>
    </row>
    <row r="5261" spans="3:4" x14ac:dyDescent="0.25">
      <c r="C5261" s="1">
        <v>42080.621527777781</v>
      </c>
      <c r="D5261">
        <v>8696</v>
      </c>
    </row>
    <row r="5262" spans="3:4" x14ac:dyDescent="0.25">
      <c r="C5262" s="1">
        <v>42080.625</v>
      </c>
      <c r="D5262">
        <v>8700</v>
      </c>
    </row>
    <row r="5263" spans="3:4" x14ac:dyDescent="0.25">
      <c r="C5263" s="1">
        <v>42080.628472222219</v>
      </c>
      <c r="D5263">
        <v>8708</v>
      </c>
    </row>
    <row r="5264" spans="3:4" x14ac:dyDescent="0.25">
      <c r="C5264" s="1">
        <v>42080.631944444445</v>
      </c>
      <c r="D5264">
        <v>8698.5</v>
      </c>
    </row>
    <row r="5265" spans="3:4" x14ac:dyDescent="0.25">
      <c r="C5265" s="1">
        <v>42080.635416666664</v>
      </c>
      <c r="D5265">
        <v>8700</v>
      </c>
    </row>
    <row r="5266" spans="3:4" x14ac:dyDescent="0.25">
      <c r="C5266" s="1">
        <v>42080.638888888891</v>
      </c>
      <c r="D5266">
        <v>8694</v>
      </c>
    </row>
    <row r="5267" spans="3:4" x14ac:dyDescent="0.25">
      <c r="C5267" s="1">
        <v>42080.642361111109</v>
      </c>
      <c r="D5267">
        <v>8677.5</v>
      </c>
    </row>
    <row r="5268" spans="3:4" x14ac:dyDescent="0.25">
      <c r="C5268" s="1">
        <v>42080.645833333336</v>
      </c>
      <c r="D5268">
        <v>8671</v>
      </c>
    </row>
    <row r="5269" spans="3:4" x14ac:dyDescent="0.25">
      <c r="C5269" s="1">
        <v>42080.649305555555</v>
      </c>
      <c r="D5269">
        <v>8657</v>
      </c>
    </row>
    <row r="5270" spans="3:4" x14ac:dyDescent="0.25">
      <c r="C5270" s="1">
        <v>42080.652777777781</v>
      </c>
      <c r="D5270">
        <v>8664</v>
      </c>
    </row>
    <row r="5271" spans="3:4" x14ac:dyDescent="0.25">
      <c r="C5271" s="1">
        <v>42080.65625</v>
      </c>
      <c r="D5271">
        <v>8663</v>
      </c>
    </row>
    <row r="5272" spans="3:4" x14ac:dyDescent="0.25">
      <c r="C5272" s="1">
        <v>42080.659722222219</v>
      </c>
      <c r="D5272">
        <v>8662</v>
      </c>
    </row>
    <row r="5273" spans="3:4" x14ac:dyDescent="0.25">
      <c r="C5273" s="1">
        <v>42080.663194444445</v>
      </c>
      <c r="D5273">
        <v>8676.5</v>
      </c>
    </row>
    <row r="5274" spans="3:4" x14ac:dyDescent="0.25">
      <c r="C5274" s="1">
        <v>42080.666666666664</v>
      </c>
      <c r="D5274">
        <v>8674.5</v>
      </c>
    </row>
    <row r="5275" spans="3:4" x14ac:dyDescent="0.25">
      <c r="C5275" s="1">
        <v>42080.670138888891</v>
      </c>
      <c r="D5275">
        <v>8664</v>
      </c>
    </row>
    <row r="5276" spans="3:4" x14ac:dyDescent="0.25">
      <c r="C5276" s="1">
        <v>42080.673611111109</v>
      </c>
      <c r="D5276">
        <v>8645</v>
      </c>
    </row>
    <row r="5277" spans="3:4" x14ac:dyDescent="0.25">
      <c r="C5277" s="1">
        <v>42080.677083333336</v>
      </c>
      <c r="D5277">
        <v>8657</v>
      </c>
    </row>
    <row r="5278" spans="3:4" x14ac:dyDescent="0.25">
      <c r="C5278" s="1">
        <v>42080.680555555555</v>
      </c>
      <c r="D5278">
        <v>8657.5</v>
      </c>
    </row>
    <row r="5279" spans="3:4" x14ac:dyDescent="0.25">
      <c r="C5279" s="1">
        <v>42080.684027777781</v>
      </c>
      <c r="D5279">
        <v>8666</v>
      </c>
    </row>
    <row r="5280" spans="3:4" x14ac:dyDescent="0.25">
      <c r="C5280" s="1">
        <v>42080.6875</v>
      </c>
      <c r="D5280">
        <v>8666.5</v>
      </c>
    </row>
    <row r="5281" spans="3:4" x14ac:dyDescent="0.25">
      <c r="C5281" s="1">
        <v>42080.690972222219</v>
      </c>
      <c r="D5281">
        <v>8666</v>
      </c>
    </row>
    <row r="5282" spans="3:4" x14ac:dyDescent="0.25">
      <c r="C5282" s="1">
        <v>42080.694444444445</v>
      </c>
      <c r="D5282">
        <v>8672</v>
      </c>
    </row>
    <row r="5283" spans="3:4" x14ac:dyDescent="0.25">
      <c r="C5283" s="1">
        <v>42080.697916666664</v>
      </c>
      <c r="D5283">
        <v>8661</v>
      </c>
    </row>
    <row r="5284" spans="3:4" x14ac:dyDescent="0.25">
      <c r="C5284" s="1">
        <v>42080.701388888891</v>
      </c>
      <c r="D5284">
        <v>8667</v>
      </c>
    </row>
    <row r="5285" spans="3:4" x14ac:dyDescent="0.25">
      <c r="C5285" s="1">
        <v>42080.704861111109</v>
      </c>
      <c r="D5285">
        <v>8662</v>
      </c>
    </row>
    <row r="5286" spans="3:4" x14ac:dyDescent="0.25">
      <c r="C5286" s="1">
        <v>42080.708333333336</v>
      </c>
      <c r="D5286">
        <v>8656</v>
      </c>
    </row>
    <row r="5287" spans="3:4" x14ac:dyDescent="0.25">
      <c r="C5287" s="1">
        <v>42080.711805555555</v>
      </c>
      <c r="D5287">
        <v>8661</v>
      </c>
    </row>
    <row r="5288" spans="3:4" x14ac:dyDescent="0.25">
      <c r="C5288" s="1">
        <v>42080.715277777781</v>
      </c>
      <c r="D5288">
        <v>8663</v>
      </c>
    </row>
    <row r="5289" spans="3:4" x14ac:dyDescent="0.25">
      <c r="C5289" s="1">
        <v>42080.71875</v>
      </c>
      <c r="D5289">
        <v>8662</v>
      </c>
    </row>
    <row r="5290" spans="3:4" x14ac:dyDescent="0.25">
      <c r="C5290" s="1">
        <v>42080.722222222219</v>
      </c>
      <c r="D5290">
        <v>8667.5</v>
      </c>
    </row>
    <row r="5291" spans="3:4" x14ac:dyDescent="0.25">
      <c r="C5291" s="1">
        <v>42080.725694444445</v>
      </c>
      <c r="D5291">
        <v>8693.5</v>
      </c>
    </row>
    <row r="5292" spans="3:4" x14ac:dyDescent="0.25">
      <c r="C5292" s="1">
        <v>42080.729166666664</v>
      </c>
      <c r="D5292">
        <v>8722.5</v>
      </c>
    </row>
    <row r="5293" spans="3:4" x14ac:dyDescent="0.25">
      <c r="C5293" s="1">
        <v>42080.732638888891</v>
      </c>
      <c r="D5293">
        <v>8736.5</v>
      </c>
    </row>
    <row r="5294" spans="3:4" x14ac:dyDescent="0.25">
      <c r="C5294" s="1">
        <v>42080.736111111109</v>
      </c>
      <c r="D5294">
        <v>8746.5</v>
      </c>
    </row>
    <row r="5295" spans="3:4" x14ac:dyDescent="0.25">
      <c r="C5295" s="1">
        <v>42080.739583333336</v>
      </c>
      <c r="D5295">
        <v>8750</v>
      </c>
    </row>
    <row r="5296" spans="3:4" x14ac:dyDescent="0.25">
      <c r="C5296" s="1">
        <v>42080.743055555555</v>
      </c>
      <c r="D5296">
        <v>8738.5</v>
      </c>
    </row>
    <row r="5297" spans="3:4" x14ac:dyDescent="0.25">
      <c r="C5297" s="1">
        <v>42080.746527777781</v>
      </c>
      <c r="D5297">
        <v>8735.5</v>
      </c>
    </row>
    <row r="5298" spans="3:4" x14ac:dyDescent="0.25">
      <c r="C5298" s="1">
        <v>42080.75</v>
      </c>
      <c r="D5298">
        <v>8735</v>
      </c>
    </row>
    <row r="5299" spans="3:4" x14ac:dyDescent="0.25">
      <c r="C5299" s="1">
        <v>42080.753472222219</v>
      </c>
      <c r="D5299">
        <v>8734.5</v>
      </c>
    </row>
    <row r="5300" spans="3:4" x14ac:dyDescent="0.25">
      <c r="C5300" s="1">
        <v>42080.756944444445</v>
      </c>
      <c r="D5300">
        <v>8734.5</v>
      </c>
    </row>
    <row r="5301" spans="3:4" x14ac:dyDescent="0.25">
      <c r="C5301" s="1">
        <v>42080.802083333336</v>
      </c>
      <c r="D5301">
        <v>8738.5</v>
      </c>
    </row>
    <row r="5302" spans="3:4" x14ac:dyDescent="0.25">
      <c r="C5302" s="1">
        <v>42080.805555555555</v>
      </c>
      <c r="D5302">
        <v>8745.5</v>
      </c>
    </row>
    <row r="5303" spans="3:4" x14ac:dyDescent="0.25">
      <c r="C5303" s="1">
        <v>42080.809027777781</v>
      </c>
      <c r="D5303">
        <v>8737</v>
      </c>
    </row>
    <row r="5304" spans="3:4" x14ac:dyDescent="0.25">
      <c r="C5304" s="1">
        <v>42080.8125</v>
      </c>
      <c r="D5304">
        <v>8738</v>
      </c>
    </row>
    <row r="5305" spans="3:4" x14ac:dyDescent="0.25">
      <c r="C5305" s="1">
        <v>42080.815972222219</v>
      </c>
      <c r="D5305">
        <v>8737</v>
      </c>
    </row>
    <row r="5306" spans="3:4" x14ac:dyDescent="0.25">
      <c r="C5306" s="1">
        <v>42080.819444444445</v>
      </c>
      <c r="D5306">
        <v>8735</v>
      </c>
    </row>
    <row r="5307" spans="3:4" x14ac:dyDescent="0.25">
      <c r="C5307" s="1">
        <v>42080.833333333336</v>
      </c>
      <c r="D5307">
        <v>8732</v>
      </c>
    </row>
    <row r="5308" spans="3:4" x14ac:dyDescent="0.25">
      <c r="C5308" s="1">
        <v>42080.836805555555</v>
      </c>
      <c r="D5308">
        <v>8735.5</v>
      </c>
    </row>
    <row r="5309" spans="3:4" x14ac:dyDescent="0.25">
      <c r="C5309" s="1">
        <v>42080.840277777781</v>
      </c>
      <c r="D5309">
        <v>8740</v>
      </c>
    </row>
    <row r="5310" spans="3:4" x14ac:dyDescent="0.25">
      <c r="C5310" s="1">
        <v>42080.84375</v>
      </c>
      <c r="D5310">
        <v>8743</v>
      </c>
    </row>
    <row r="5311" spans="3:4" x14ac:dyDescent="0.25">
      <c r="C5311" s="1">
        <v>42080.847222222219</v>
      </c>
      <c r="D5311">
        <v>8744.5</v>
      </c>
    </row>
    <row r="5312" spans="3:4" x14ac:dyDescent="0.25">
      <c r="C5312" s="1">
        <v>42080.850694444445</v>
      </c>
      <c r="D5312">
        <v>8744</v>
      </c>
    </row>
    <row r="5313" spans="3:4" x14ac:dyDescent="0.25">
      <c r="C5313" s="1">
        <v>42080.857638888891</v>
      </c>
      <c r="D5313">
        <v>8737.5</v>
      </c>
    </row>
    <row r="5314" spans="3:4" x14ac:dyDescent="0.25">
      <c r="C5314" s="1">
        <v>42080.861111111109</v>
      </c>
      <c r="D5314">
        <v>8740</v>
      </c>
    </row>
    <row r="5315" spans="3:4" x14ac:dyDescent="0.25">
      <c r="C5315" s="1">
        <v>42080.871527777781</v>
      </c>
      <c r="D5315">
        <v>8743.5</v>
      </c>
    </row>
    <row r="5316" spans="3:4" x14ac:dyDescent="0.25">
      <c r="C5316" s="1">
        <v>42080.875</v>
      </c>
      <c r="D5316">
        <v>8743</v>
      </c>
    </row>
    <row r="5317" spans="3:4" x14ac:dyDescent="0.25">
      <c r="C5317" s="1">
        <v>42080.878472222219</v>
      </c>
      <c r="D5317">
        <v>8740</v>
      </c>
    </row>
    <row r="5318" spans="3:4" x14ac:dyDescent="0.25">
      <c r="C5318" s="1">
        <v>42080.881944444445</v>
      </c>
      <c r="D5318">
        <v>8740</v>
      </c>
    </row>
    <row r="5319" spans="3:4" x14ac:dyDescent="0.25">
      <c r="C5319" s="1">
        <v>42080.885416666664</v>
      </c>
      <c r="D5319">
        <v>8736.5</v>
      </c>
    </row>
    <row r="5320" spans="3:4" x14ac:dyDescent="0.25">
      <c r="C5320" s="1">
        <v>42080.888888888891</v>
      </c>
      <c r="D5320">
        <v>8737</v>
      </c>
    </row>
    <row r="5321" spans="3:4" x14ac:dyDescent="0.25">
      <c r="C5321" s="1">
        <v>42080.892361111109</v>
      </c>
      <c r="D5321">
        <v>8732</v>
      </c>
    </row>
    <row r="5322" spans="3:4" x14ac:dyDescent="0.25">
      <c r="C5322" s="1">
        <v>42080.895833333336</v>
      </c>
      <c r="D5322">
        <v>8741.5</v>
      </c>
    </row>
    <row r="5323" spans="3:4" x14ac:dyDescent="0.25">
      <c r="C5323" s="1">
        <v>42080.899305555555</v>
      </c>
      <c r="D5323">
        <v>8749</v>
      </c>
    </row>
    <row r="5324" spans="3:4" x14ac:dyDescent="0.25">
      <c r="C5324" s="1">
        <v>42080.902777777781</v>
      </c>
      <c r="D5324">
        <v>8745.5</v>
      </c>
    </row>
    <row r="5325" spans="3:4" x14ac:dyDescent="0.25">
      <c r="C5325" s="1">
        <v>42080.90625</v>
      </c>
      <c r="D5325">
        <v>8742.5</v>
      </c>
    </row>
    <row r="5326" spans="3:4" x14ac:dyDescent="0.25">
      <c r="C5326" s="1">
        <v>42080.909722222219</v>
      </c>
      <c r="D5326">
        <v>8730</v>
      </c>
    </row>
    <row r="5327" spans="3:4" x14ac:dyDescent="0.25">
      <c r="C5327" s="1">
        <v>42080.913194444445</v>
      </c>
      <c r="D5327">
        <v>8742.5</v>
      </c>
    </row>
    <row r="5328" spans="3:4" x14ac:dyDescent="0.25">
      <c r="C5328" s="1">
        <v>42080.916666666664</v>
      </c>
      <c r="D5328">
        <v>8741</v>
      </c>
    </row>
    <row r="5329" spans="3:4" x14ac:dyDescent="0.25">
      <c r="C5329" s="1">
        <v>42080.920138888891</v>
      </c>
      <c r="D5329">
        <v>8742.5</v>
      </c>
    </row>
    <row r="5330" spans="3:4" x14ac:dyDescent="0.25">
      <c r="C5330" s="1">
        <v>42080.923611111109</v>
      </c>
      <c r="D5330">
        <v>8740.5</v>
      </c>
    </row>
    <row r="5331" spans="3:4" x14ac:dyDescent="0.25">
      <c r="C5331" s="1">
        <v>42080.927083333336</v>
      </c>
      <c r="D5331">
        <v>8743</v>
      </c>
    </row>
    <row r="5332" spans="3:4" x14ac:dyDescent="0.25">
      <c r="C5332" s="1">
        <v>42080.930555555555</v>
      </c>
      <c r="D5332">
        <v>8741</v>
      </c>
    </row>
    <row r="5333" spans="3:4" x14ac:dyDescent="0.25">
      <c r="C5333" s="1">
        <v>42080.934027777781</v>
      </c>
      <c r="D5333">
        <v>8744</v>
      </c>
    </row>
    <row r="5334" spans="3:4" x14ac:dyDescent="0.25">
      <c r="C5334" s="1">
        <v>42080.9375</v>
      </c>
      <c r="D5334">
        <v>8742</v>
      </c>
    </row>
    <row r="5335" spans="3:4" x14ac:dyDescent="0.25">
      <c r="C5335" s="1">
        <v>42080.940972222219</v>
      </c>
      <c r="D5335">
        <v>8744</v>
      </c>
    </row>
    <row r="5336" spans="3:4" x14ac:dyDescent="0.25">
      <c r="C5336" s="1">
        <v>42080.944444444445</v>
      </c>
      <c r="D5336">
        <v>8748.5</v>
      </c>
    </row>
    <row r="5337" spans="3:4" x14ac:dyDescent="0.25">
      <c r="C5337" s="1">
        <v>42080.947916666664</v>
      </c>
      <c r="D5337">
        <v>8746</v>
      </c>
    </row>
    <row r="5338" spans="3:4" x14ac:dyDescent="0.25">
      <c r="C5338" s="1">
        <v>42080.951388888891</v>
      </c>
      <c r="D5338">
        <v>8739.5</v>
      </c>
    </row>
    <row r="5339" spans="3:4" x14ac:dyDescent="0.25">
      <c r="C5339" s="1">
        <v>42080.954861111109</v>
      </c>
      <c r="D5339">
        <v>8738</v>
      </c>
    </row>
    <row r="5340" spans="3:4" x14ac:dyDescent="0.25">
      <c r="C5340" s="1">
        <v>42080.958333333336</v>
      </c>
      <c r="D5340">
        <v>8733</v>
      </c>
    </row>
    <row r="5341" spans="3:4" x14ac:dyDescent="0.25">
      <c r="C5341" s="1">
        <v>42080.961805555555</v>
      </c>
      <c r="D5341">
        <v>8731</v>
      </c>
    </row>
    <row r="5342" spans="3:4" x14ac:dyDescent="0.25">
      <c r="C5342" s="1">
        <v>42080.965277777781</v>
      </c>
      <c r="D5342">
        <v>8725</v>
      </c>
    </row>
    <row r="5343" spans="3:4" x14ac:dyDescent="0.25">
      <c r="C5343" s="1">
        <v>42080.96875</v>
      </c>
      <c r="D5343">
        <v>8723</v>
      </c>
    </row>
    <row r="5344" spans="3:4" x14ac:dyDescent="0.25">
      <c r="C5344" s="1">
        <v>42080.972222222219</v>
      </c>
      <c r="D5344">
        <v>8727.5</v>
      </c>
    </row>
    <row r="5345" spans="3:4" x14ac:dyDescent="0.25">
      <c r="C5345" s="1">
        <v>42080.975694444445</v>
      </c>
      <c r="D5345">
        <v>8722</v>
      </c>
    </row>
    <row r="5346" spans="3:4" x14ac:dyDescent="0.25">
      <c r="C5346" s="1">
        <v>42080.979166666664</v>
      </c>
      <c r="D5346">
        <v>8726</v>
      </c>
    </row>
    <row r="5347" spans="3:4" x14ac:dyDescent="0.25">
      <c r="C5347" s="1">
        <v>42080.982638888891</v>
      </c>
      <c r="D5347">
        <v>8726</v>
      </c>
    </row>
    <row r="5348" spans="3:4" x14ac:dyDescent="0.25">
      <c r="C5348" s="1">
        <v>42080.986111111109</v>
      </c>
      <c r="D5348">
        <v>8728.5</v>
      </c>
    </row>
    <row r="5349" spans="3:4" x14ac:dyDescent="0.25">
      <c r="C5349" s="1">
        <v>42080.993055555555</v>
      </c>
      <c r="D5349">
        <v>8728.5</v>
      </c>
    </row>
    <row r="5350" spans="3:4" x14ac:dyDescent="0.25">
      <c r="C5350" s="1">
        <v>42080.996527777781</v>
      </c>
      <c r="D5350">
        <v>8735</v>
      </c>
    </row>
    <row r="5351" spans="3:4" x14ac:dyDescent="0.25">
      <c r="C5351" s="2">
        <v>42081</v>
      </c>
      <c r="D5351">
        <v>8736</v>
      </c>
    </row>
    <row r="5352" spans="3:4" x14ac:dyDescent="0.25">
      <c r="C5352" s="1">
        <v>42081.003472222219</v>
      </c>
      <c r="D5352">
        <v>8732</v>
      </c>
    </row>
    <row r="5353" spans="3:4" x14ac:dyDescent="0.25">
      <c r="C5353" s="1">
        <v>42081.006944444445</v>
      </c>
      <c r="D5353">
        <v>8734.5</v>
      </c>
    </row>
    <row r="5354" spans="3:4" x14ac:dyDescent="0.25">
      <c r="C5354" s="1">
        <v>42081.010416666664</v>
      </c>
      <c r="D5354">
        <v>8740.5</v>
      </c>
    </row>
    <row r="5355" spans="3:4" x14ac:dyDescent="0.25">
      <c r="C5355" s="1">
        <v>42081.013888888891</v>
      </c>
      <c r="D5355">
        <v>8745.5</v>
      </c>
    </row>
    <row r="5356" spans="3:4" x14ac:dyDescent="0.25">
      <c r="C5356" s="1">
        <v>42081.017361111109</v>
      </c>
      <c r="D5356">
        <v>8748.5</v>
      </c>
    </row>
    <row r="5357" spans="3:4" x14ac:dyDescent="0.25">
      <c r="C5357" s="1">
        <v>42081.024305555555</v>
      </c>
      <c r="D5357">
        <v>8752.5</v>
      </c>
    </row>
    <row r="5358" spans="3:4" x14ac:dyDescent="0.25">
      <c r="C5358" s="1">
        <v>42081.027777777781</v>
      </c>
      <c r="D5358">
        <v>8757</v>
      </c>
    </row>
    <row r="5359" spans="3:4" x14ac:dyDescent="0.25">
      <c r="C5359" s="1">
        <v>42081.03125</v>
      </c>
      <c r="D5359">
        <v>8757</v>
      </c>
    </row>
    <row r="5360" spans="3:4" x14ac:dyDescent="0.25">
      <c r="C5360" s="1">
        <v>42081.034722222219</v>
      </c>
      <c r="D5360">
        <v>8755.5</v>
      </c>
    </row>
    <row r="5361" spans="3:4" x14ac:dyDescent="0.25">
      <c r="C5361" s="1">
        <v>42081.038194444445</v>
      </c>
      <c r="D5361">
        <v>8757</v>
      </c>
    </row>
    <row r="5362" spans="3:4" x14ac:dyDescent="0.25">
      <c r="C5362" s="1">
        <v>42081.041666666664</v>
      </c>
      <c r="D5362">
        <v>8757</v>
      </c>
    </row>
    <row r="5363" spans="3:4" x14ac:dyDescent="0.25">
      <c r="C5363" s="1">
        <v>42081.045138888891</v>
      </c>
      <c r="D5363">
        <v>8759.5</v>
      </c>
    </row>
    <row r="5364" spans="3:4" x14ac:dyDescent="0.25">
      <c r="C5364" s="1">
        <v>42081.048611111109</v>
      </c>
      <c r="D5364">
        <v>8765</v>
      </c>
    </row>
    <row r="5365" spans="3:4" x14ac:dyDescent="0.25">
      <c r="C5365" s="1">
        <v>42081.052083333336</v>
      </c>
      <c r="D5365">
        <v>8766.5</v>
      </c>
    </row>
    <row r="5366" spans="3:4" x14ac:dyDescent="0.25">
      <c r="C5366" s="1">
        <v>42081.055555555555</v>
      </c>
      <c r="D5366">
        <v>8767</v>
      </c>
    </row>
    <row r="5367" spans="3:4" x14ac:dyDescent="0.25">
      <c r="C5367" s="1">
        <v>42081.059027777781</v>
      </c>
      <c r="D5367">
        <v>8769</v>
      </c>
    </row>
    <row r="5368" spans="3:4" x14ac:dyDescent="0.25">
      <c r="C5368" s="1">
        <v>42081.0625</v>
      </c>
      <c r="D5368">
        <v>8768</v>
      </c>
    </row>
    <row r="5369" spans="3:4" x14ac:dyDescent="0.25">
      <c r="C5369" s="1">
        <v>42081.065972222219</v>
      </c>
      <c r="D5369">
        <v>8767</v>
      </c>
    </row>
    <row r="5370" spans="3:4" x14ac:dyDescent="0.25">
      <c r="C5370" s="1">
        <v>42081.069444444445</v>
      </c>
      <c r="D5370">
        <v>8765</v>
      </c>
    </row>
    <row r="5371" spans="3:4" x14ac:dyDescent="0.25">
      <c r="C5371" s="1">
        <v>42081.072916666664</v>
      </c>
      <c r="D5371">
        <v>8756.5</v>
      </c>
    </row>
    <row r="5372" spans="3:4" x14ac:dyDescent="0.25">
      <c r="C5372" s="1">
        <v>42081.076388888891</v>
      </c>
      <c r="D5372">
        <v>8756</v>
      </c>
    </row>
    <row r="5373" spans="3:4" x14ac:dyDescent="0.25">
      <c r="C5373" s="1">
        <v>42081.079861111109</v>
      </c>
      <c r="D5373">
        <v>8762</v>
      </c>
    </row>
    <row r="5374" spans="3:4" x14ac:dyDescent="0.25">
      <c r="C5374" s="1">
        <v>42081.375</v>
      </c>
      <c r="D5374">
        <v>8766.5</v>
      </c>
    </row>
    <row r="5375" spans="3:4" x14ac:dyDescent="0.25">
      <c r="C5375" s="1">
        <v>42081.378472222219</v>
      </c>
      <c r="D5375">
        <v>8765</v>
      </c>
    </row>
    <row r="5376" spans="3:4" x14ac:dyDescent="0.25">
      <c r="C5376" s="1">
        <v>42081.385416666664</v>
      </c>
      <c r="D5376">
        <v>8765</v>
      </c>
    </row>
    <row r="5377" spans="3:4" x14ac:dyDescent="0.25">
      <c r="C5377" s="1">
        <v>42081.388888888891</v>
      </c>
      <c r="D5377">
        <v>8765</v>
      </c>
    </row>
    <row r="5378" spans="3:4" x14ac:dyDescent="0.25">
      <c r="C5378" s="1">
        <v>42081.392361111109</v>
      </c>
      <c r="D5378">
        <v>8767.5</v>
      </c>
    </row>
    <row r="5379" spans="3:4" x14ac:dyDescent="0.25">
      <c r="C5379" s="1">
        <v>42081.395833333336</v>
      </c>
      <c r="D5379">
        <v>8766.5</v>
      </c>
    </row>
    <row r="5380" spans="3:4" x14ac:dyDescent="0.25">
      <c r="C5380" s="1">
        <v>42081.399305555555</v>
      </c>
      <c r="D5380">
        <v>8767.5</v>
      </c>
    </row>
    <row r="5381" spans="3:4" x14ac:dyDescent="0.25">
      <c r="C5381" s="1">
        <v>42081.402777777781</v>
      </c>
      <c r="D5381">
        <v>8775</v>
      </c>
    </row>
    <row r="5382" spans="3:4" x14ac:dyDescent="0.25">
      <c r="C5382" s="1">
        <v>42081.40625</v>
      </c>
      <c r="D5382">
        <v>8771</v>
      </c>
    </row>
    <row r="5383" spans="3:4" x14ac:dyDescent="0.25">
      <c r="C5383" s="1">
        <v>42081.413194444445</v>
      </c>
      <c r="D5383">
        <v>8778</v>
      </c>
    </row>
    <row r="5384" spans="3:4" x14ac:dyDescent="0.25">
      <c r="C5384" s="1">
        <v>42081.416666666664</v>
      </c>
      <c r="D5384">
        <v>8777.5</v>
      </c>
    </row>
    <row r="5385" spans="3:4" x14ac:dyDescent="0.25">
      <c r="C5385" s="1">
        <v>42081.427083333336</v>
      </c>
      <c r="D5385">
        <v>8768.5</v>
      </c>
    </row>
    <row r="5386" spans="3:4" x14ac:dyDescent="0.25">
      <c r="C5386" s="1">
        <v>42081.434027777781</v>
      </c>
      <c r="D5386">
        <v>8769</v>
      </c>
    </row>
    <row r="5387" spans="3:4" x14ac:dyDescent="0.25">
      <c r="C5387" s="1">
        <v>42081.4375</v>
      </c>
      <c r="D5387">
        <v>8769</v>
      </c>
    </row>
    <row r="5388" spans="3:4" x14ac:dyDescent="0.25">
      <c r="C5388" s="1">
        <v>42081.440972222219</v>
      </c>
      <c r="D5388">
        <v>8769.5</v>
      </c>
    </row>
    <row r="5389" spans="3:4" x14ac:dyDescent="0.25">
      <c r="C5389" s="1">
        <v>42081.444444444445</v>
      </c>
      <c r="D5389">
        <v>8768</v>
      </c>
    </row>
    <row r="5390" spans="3:4" x14ac:dyDescent="0.25">
      <c r="C5390" s="1">
        <v>42081.451388888891</v>
      </c>
      <c r="D5390">
        <v>8770</v>
      </c>
    </row>
    <row r="5391" spans="3:4" x14ac:dyDescent="0.25">
      <c r="C5391" s="1">
        <v>42081.454861111109</v>
      </c>
      <c r="D5391">
        <v>8767.5</v>
      </c>
    </row>
    <row r="5392" spans="3:4" x14ac:dyDescent="0.25">
      <c r="C5392" s="1">
        <v>42081.458333333336</v>
      </c>
      <c r="D5392">
        <v>8766</v>
      </c>
    </row>
    <row r="5393" spans="3:4" x14ac:dyDescent="0.25">
      <c r="C5393" s="1">
        <v>42081.465277777781</v>
      </c>
      <c r="D5393">
        <v>8773.5</v>
      </c>
    </row>
    <row r="5394" spans="3:4" x14ac:dyDescent="0.25">
      <c r="C5394" s="1">
        <v>42081.46875</v>
      </c>
      <c r="D5394">
        <v>8769.5</v>
      </c>
    </row>
    <row r="5395" spans="3:4" x14ac:dyDescent="0.25">
      <c r="C5395" s="1">
        <v>42081.472222222219</v>
      </c>
      <c r="D5395">
        <v>8770</v>
      </c>
    </row>
    <row r="5396" spans="3:4" x14ac:dyDescent="0.25">
      <c r="C5396" s="1">
        <v>42081.475694444445</v>
      </c>
      <c r="D5396">
        <v>8770</v>
      </c>
    </row>
    <row r="5397" spans="3:4" x14ac:dyDescent="0.25">
      <c r="C5397" s="1">
        <v>42081.479166666664</v>
      </c>
      <c r="D5397">
        <v>8775</v>
      </c>
    </row>
    <row r="5398" spans="3:4" x14ac:dyDescent="0.25">
      <c r="C5398" s="1">
        <v>42081.482638888891</v>
      </c>
      <c r="D5398">
        <v>8777</v>
      </c>
    </row>
    <row r="5399" spans="3:4" x14ac:dyDescent="0.25">
      <c r="C5399" s="1">
        <v>42081.486111111109</v>
      </c>
      <c r="D5399">
        <v>8775</v>
      </c>
    </row>
    <row r="5400" spans="3:4" x14ac:dyDescent="0.25">
      <c r="C5400" s="1">
        <v>42081.489583333336</v>
      </c>
      <c r="D5400">
        <v>8735.5</v>
      </c>
    </row>
    <row r="5401" spans="3:4" x14ac:dyDescent="0.25">
      <c r="C5401" s="1">
        <v>42081.493055555555</v>
      </c>
      <c r="D5401">
        <v>8737</v>
      </c>
    </row>
    <row r="5402" spans="3:4" x14ac:dyDescent="0.25">
      <c r="C5402" s="1">
        <v>42081.496527777781</v>
      </c>
      <c r="D5402">
        <v>8734</v>
      </c>
    </row>
    <row r="5403" spans="3:4" x14ac:dyDescent="0.25">
      <c r="C5403" s="1">
        <v>42081.5</v>
      </c>
      <c r="D5403">
        <v>8735.5</v>
      </c>
    </row>
    <row r="5404" spans="3:4" x14ac:dyDescent="0.25">
      <c r="C5404" s="1">
        <v>42081.503472222219</v>
      </c>
      <c r="D5404">
        <v>8734</v>
      </c>
    </row>
    <row r="5405" spans="3:4" x14ac:dyDescent="0.25">
      <c r="C5405" s="1">
        <v>42081.506944444445</v>
      </c>
      <c r="D5405">
        <v>8717.5</v>
      </c>
    </row>
    <row r="5406" spans="3:4" x14ac:dyDescent="0.25">
      <c r="C5406" s="1">
        <v>42081.510416666664</v>
      </c>
      <c r="D5406">
        <v>8705</v>
      </c>
    </row>
    <row r="5407" spans="3:4" x14ac:dyDescent="0.25">
      <c r="C5407" s="1">
        <v>42081.513888888891</v>
      </c>
      <c r="D5407">
        <v>8705</v>
      </c>
    </row>
    <row r="5408" spans="3:4" x14ac:dyDescent="0.25">
      <c r="C5408" s="1">
        <v>42081.517361111109</v>
      </c>
      <c r="D5408">
        <v>8714.5</v>
      </c>
    </row>
    <row r="5409" spans="3:4" x14ac:dyDescent="0.25">
      <c r="C5409" s="1">
        <v>42081.520833333336</v>
      </c>
      <c r="D5409">
        <v>8719</v>
      </c>
    </row>
    <row r="5410" spans="3:4" x14ac:dyDescent="0.25">
      <c r="C5410" s="1">
        <v>42081.524305555555</v>
      </c>
      <c r="D5410">
        <v>8715</v>
      </c>
    </row>
    <row r="5411" spans="3:4" x14ac:dyDescent="0.25">
      <c r="C5411" s="1">
        <v>42081.527777777781</v>
      </c>
      <c r="D5411">
        <v>8729.5</v>
      </c>
    </row>
    <row r="5412" spans="3:4" x14ac:dyDescent="0.25">
      <c r="C5412" s="1">
        <v>42081.53125</v>
      </c>
      <c r="D5412">
        <v>8731</v>
      </c>
    </row>
    <row r="5413" spans="3:4" x14ac:dyDescent="0.25">
      <c r="C5413" s="1">
        <v>42081.534722222219</v>
      </c>
      <c r="D5413">
        <v>8726</v>
      </c>
    </row>
    <row r="5414" spans="3:4" x14ac:dyDescent="0.25">
      <c r="C5414" s="1">
        <v>42081.538194444445</v>
      </c>
      <c r="D5414">
        <v>8720</v>
      </c>
    </row>
    <row r="5415" spans="3:4" x14ac:dyDescent="0.25">
      <c r="C5415" s="1">
        <v>42081.541666666664</v>
      </c>
      <c r="D5415">
        <v>8709</v>
      </c>
    </row>
    <row r="5416" spans="3:4" x14ac:dyDescent="0.25">
      <c r="C5416" s="1">
        <v>42081.545138888891</v>
      </c>
      <c r="D5416">
        <v>8716</v>
      </c>
    </row>
    <row r="5417" spans="3:4" x14ac:dyDescent="0.25">
      <c r="C5417" s="1">
        <v>42081.548611111109</v>
      </c>
      <c r="D5417">
        <v>8719</v>
      </c>
    </row>
    <row r="5418" spans="3:4" x14ac:dyDescent="0.25">
      <c r="C5418" s="1">
        <v>42081.552083333336</v>
      </c>
      <c r="D5418">
        <v>8720</v>
      </c>
    </row>
    <row r="5419" spans="3:4" x14ac:dyDescent="0.25">
      <c r="C5419" s="1">
        <v>42081.555555555555</v>
      </c>
      <c r="D5419">
        <v>8716</v>
      </c>
    </row>
    <row r="5420" spans="3:4" x14ac:dyDescent="0.25">
      <c r="C5420" s="1">
        <v>42081.559027777781</v>
      </c>
      <c r="D5420">
        <v>8719</v>
      </c>
    </row>
    <row r="5421" spans="3:4" x14ac:dyDescent="0.25">
      <c r="C5421" s="1">
        <v>42081.5625</v>
      </c>
      <c r="D5421">
        <v>8720.5</v>
      </c>
    </row>
    <row r="5422" spans="3:4" x14ac:dyDescent="0.25">
      <c r="C5422" s="1">
        <v>42081.565972222219</v>
      </c>
      <c r="D5422">
        <v>8725</v>
      </c>
    </row>
    <row r="5423" spans="3:4" x14ac:dyDescent="0.25">
      <c r="C5423" s="1">
        <v>42081.569444444445</v>
      </c>
      <c r="D5423">
        <v>8726</v>
      </c>
    </row>
    <row r="5424" spans="3:4" x14ac:dyDescent="0.25">
      <c r="C5424" s="1">
        <v>42081.572916666664</v>
      </c>
      <c r="D5424">
        <v>8721.5</v>
      </c>
    </row>
    <row r="5425" spans="3:4" x14ac:dyDescent="0.25">
      <c r="C5425" s="1">
        <v>42081.576388888891</v>
      </c>
      <c r="D5425">
        <v>8724</v>
      </c>
    </row>
    <row r="5426" spans="3:4" x14ac:dyDescent="0.25">
      <c r="C5426" s="1">
        <v>42081.579861111109</v>
      </c>
      <c r="D5426">
        <v>8732.5</v>
      </c>
    </row>
    <row r="5427" spans="3:4" x14ac:dyDescent="0.25">
      <c r="C5427" s="1">
        <v>42081.583333333336</v>
      </c>
      <c r="D5427">
        <v>8733.5</v>
      </c>
    </row>
    <row r="5428" spans="3:4" x14ac:dyDescent="0.25">
      <c r="C5428" s="1">
        <v>42081.586805555555</v>
      </c>
      <c r="D5428">
        <v>8728.5</v>
      </c>
    </row>
    <row r="5429" spans="3:4" x14ac:dyDescent="0.25">
      <c r="C5429" s="1">
        <v>42081.590277777781</v>
      </c>
      <c r="D5429">
        <v>8732</v>
      </c>
    </row>
    <row r="5430" spans="3:4" x14ac:dyDescent="0.25">
      <c r="C5430" s="1">
        <v>42081.59375</v>
      </c>
      <c r="D5430">
        <v>8746</v>
      </c>
    </row>
    <row r="5431" spans="3:4" x14ac:dyDescent="0.25">
      <c r="C5431" s="1">
        <v>42081.597222222219</v>
      </c>
      <c r="D5431">
        <v>8756.5</v>
      </c>
    </row>
    <row r="5432" spans="3:4" x14ac:dyDescent="0.25">
      <c r="C5432" s="1">
        <v>42081.600694444445</v>
      </c>
      <c r="D5432">
        <v>8752</v>
      </c>
    </row>
    <row r="5433" spans="3:4" x14ac:dyDescent="0.25">
      <c r="C5433" s="1">
        <v>42081.604166666664</v>
      </c>
      <c r="D5433">
        <v>8754</v>
      </c>
    </row>
    <row r="5434" spans="3:4" x14ac:dyDescent="0.25">
      <c r="C5434" s="1">
        <v>42081.607638888891</v>
      </c>
      <c r="D5434">
        <v>8752.5</v>
      </c>
    </row>
    <row r="5435" spans="3:4" x14ac:dyDescent="0.25">
      <c r="C5435" s="1">
        <v>42081.611111111109</v>
      </c>
      <c r="D5435">
        <v>8752.5</v>
      </c>
    </row>
    <row r="5436" spans="3:4" x14ac:dyDescent="0.25">
      <c r="C5436" s="1">
        <v>42081.614583333336</v>
      </c>
      <c r="D5436">
        <v>8748</v>
      </c>
    </row>
    <row r="5437" spans="3:4" x14ac:dyDescent="0.25">
      <c r="C5437" s="1">
        <v>42081.618055555555</v>
      </c>
      <c r="D5437">
        <v>8748.5</v>
      </c>
    </row>
    <row r="5438" spans="3:4" x14ac:dyDescent="0.25">
      <c r="C5438" s="1">
        <v>42081.621527777781</v>
      </c>
      <c r="D5438">
        <v>8746</v>
      </c>
    </row>
    <row r="5439" spans="3:4" x14ac:dyDescent="0.25">
      <c r="C5439" s="1">
        <v>42081.625</v>
      </c>
      <c r="D5439">
        <v>8757.5</v>
      </c>
    </row>
    <row r="5440" spans="3:4" x14ac:dyDescent="0.25">
      <c r="C5440" s="1">
        <v>42081.628472222219</v>
      </c>
      <c r="D5440">
        <v>8755</v>
      </c>
    </row>
    <row r="5441" spans="3:4" x14ac:dyDescent="0.25">
      <c r="C5441" s="1">
        <v>42081.631944444445</v>
      </c>
      <c r="D5441">
        <v>8747.5</v>
      </c>
    </row>
    <row r="5442" spans="3:4" x14ac:dyDescent="0.25">
      <c r="C5442" s="1">
        <v>42081.635416666664</v>
      </c>
      <c r="D5442">
        <v>8744</v>
      </c>
    </row>
    <row r="5443" spans="3:4" x14ac:dyDescent="0.25">
      <c r="C5443" s="1">
        <v>42081.638888888891</v>
      </c>
      <c r="D5443">
        <v>8742</v>
      </c>
    </row>
    <row r="5444" spans="3:4" x14ac:dyDescent="0.25">
      <c r="C5444" s="1">
        <v>42081.642361111109</v>
      </c>
      <c r="D5444">
        <v>8744</v>
      </c>
    </row>
    <row r="5445" spans="3:4" x14ac:dyDescent="0.25">
      <c r="C5445" s="1">
        <v>42081.645833333336</v>
      </c>
      <c r="D5445">
        <v>8747</v>
      </c>
    </row>
    <row r="5446" spans="3:4" x14ac:dyDescent="0.25">
      <c r="C5446" s="1">
        <v>42081.649305555555</v>
      </c>
      <c r="D5446">
        <v>8748.5</v>
      </c>
    </row>
    <row r="5447" spans="3:4" x14ac:dyDescent="0.25">
      <c r="C5447" s="1">
        <v>42081.652777777781</v>
      </c>
      <c r="D5447">
        <v>8754</v>
      </c>
    </row>
    <row r="5448" spans="3:4" x14ac:dyDescent="0.25">
      <c r="C5448" s="1">
        <v>42081.65625</v>
      </c>
      <c r="D5448">
        <v>8750</v>
      </c>
    </row>
    <row r="5449" spans="3:4" x14ac:dyDescent="0.25">
      <c r="C5449" s="1">
        <v>42081.659722222219</v>
      </c>
      <c r="D5449">
        <v>8747</v>
      </c>
    </row>
    <row r="5450" spans="3:4" x14ac:dyDescent="0.25">
      <c r="C5450" s="1">
        <v>42081.663194444445</v>
      </c>
      <c r="D5450">
        <v>8730</v>
      </c>
    </row>
    <row r="5451" spans="3:4" x14ac:dyDescent="0.25">
      <c r="C5451" s="1">
        <v>42081.666666666664</v>
      </c>
      <c r="D5451">
        <v>8723</v>
      </c>
    </row>
    <row r="5452" spans="3:4" x14ac:dyDescent="0.25">
      <c r="C5452" s="1">
        <v>42081.670138888891</v>
      </c>
      <c r="D5452">
        <v>8722.5</v>
      </c>
    </row>
    <row r="5453" spans="3:4" x14ac:dyDescent="0.25">
      <c r="C5453" s="1">
        <v>42081.673611111109</v>
      </c>
      <c r="D5453">
        <v>8724.5</v>
      </c>
    </row>
    <row r="5454" spans="3:4" x14ac:dyDescent="0.25">
      <c r="C5454" s="1">
        <v>42081.677083333336</v>
      </c>
      <c r="D5454">
        <v>8720.5</v>
      </c>
    </row>
    <row r="5455" spans="3:4" x14ac:dyDescent="0.25">
      <c r="C5455" s="1">
        <v>42081.680555555555</v>
      </c>
      <c r="D5455">
        <v>8707</v>
      </c>
    </row>
    <row r="5456" spans="3:4" x14ac:dyDescent="0.25">
      <c r="C5456" s="1">
        <v>42081.684027777781</v>
      </c>
      <c r="D5456">
        <v>8719</v>
      </c>
    </row>
    <row r="5457" spans="3:4" x14ac:dyDescent="0.25">
      <c r="C5457" s="1">
        <v>42081.6875</v>
      </c>
      <c r="D5457">
        <v>8726.5</v>
      </c>
    </row>
    <row r="5458" spans="3:4" x14ac:dyDescent="0.25">
      <c r="C5458" s="1">
        <v>42081.690972222219</v>
      </c>
      <c r="D5458">
        <v>8716.5</v>
      </c>
    </row>
    <row r="5459" spans="3:4" x14ac:dyDescent="0.25">
      <c r="C5459" s="1">
        <v>42081.694444444445</v>
      </c>
      <c r="D5459">
        <v>8725.5</v>
      </c>
    </row>
    <row r="5460" spans="3:4" x14ac:dyDescent="0.25">
      <c r="C5460" s="1">
        <v>42081.697916666664</v>
      </c>
      <c r="D5460">
        <v>8724</v>
      </c>
    </row>
    <row r="5461" spans="3:4" x14ac:dyDescent="0.25">
      <c r="C5461" s="1">
        <v>42081.701388888891</v>
      </c>
      <c r="D5461">
        <v>8720.5</v>
      </c>
    </row>
    <row r="5462" spans="3:4" x14ac:dyDescent="0.25">
      <c r="C5462" s="1">
        <v>42081.704861111109</v>
      </c>
      <c r="D5462">
        <v>8721.5</v>
      </c>
    </row>
    <row r="5463" spans="3:4" x14ac:dyDescent="0.25">
      <c r="C5463" s="1">
        <v>42081.708333333336</v>
      </c>
      <c r="D5463">
        <v>8710.5</v>
      </c>
    </row>
    <row r="5464" spans="3:4" x14ac:dyDescent="0.25">
      <c r="C5464" s="1">
        <v>42081.711805555555</v>
      </c>
      <c r="D5464">
        <v>8711.5</v>
      </c>
    </row>
    <row r="5465" spans="3:4" x14ac:dyDescent="0.25">
      <c r="C5465" s="1">
        <v>42081.715277777781</v>
      </c>
      <c r="D5465">
        <v>8698.5</v>
      </c>
    </row>
    <row r="5466" spans="3:4" x14ac:dyDescent="0.25">
      <c r="C5466" s="1">
        <v>42081.71875</v>
      </c>
      <c r="D5466">
        <v>8706</v>
      </c>
    </row>
    <row r="5467" spans="3:4" x14ac:dyDescent="0.25">
      <c r="C5467" s="1">
        <v>42081.722222222219</v>
      </c>
      <c r="D5467">
        <v>8703</v>
      </c>
    </row>
    <row r="5468" spans="3:4" x14ac:dyDescent="0.25">
      <c r="C5468" s="1">
        <v>42081.725694444445</v>
      </c>
      <c r="D5468">
        <v>8705.5</v>
      </c>
    </row>
    <row r="5469" spans="3:4" x14ac:dyDescent="0.25">
      <c r="C5469" s="1">
        <v>42081.729166666664</v>
      </c>
      <c r="D5469">
        <v>8693</v>
      </c>
    </row>
    <row r="5470" spans="3:4" x14ac:dyDescent="0.25">
      <c r="C5470" s="1">
        <v>42081.732638888891</v>
      </c>
      <c r="D5470">
        <v>8707</v>
      </c>
    </row>
    <row r="5471" spans="3:4" x14ac:dyDescent="0.25">
      <c r="C5471" s="1">
        <v>42081.736111111109</v>
      </c>
      <c r="D5471">
        <v>8707</v>
      </c>
    </row>
    <row r="5472" spans="3:4" x14ac:dyDescent="0.25">
      <c r="C5472" s="1">
        <v>42081.739583333336</v>
      </c>
      <c r="D5472">
        <v>8702</v>
      </c>
    </row>
    <row r="5473" spans="3:4" x14ac:dyDescent="0.25">
      <c r="C5473" s="1">
        <v>42081.743055555555</v>
      </c>
      <c r="D5473">
        <v>8699</v>
      </c>
    </row>
    <row r="5474" spans="3:4" x14ac:dyDescent="0.25">
      <c r="C5474" s="1">
        <v>42081.746527777781</v>
      </c>
      <c r="D5474">
        <v>8694</v>
      </c>
    </row>
    <row r="5475" spans="3:4" x14ac:dyDescent="0.25">
      <c r="C5475" s="1">
        <v>42081.75</v>
      </c>
      <c r="D5475">
        <v>8699</v>
      </c>
    </row>
    <row r="5476" spans="3:4" x14ac:dyDescent="0.25">
      <c r="C5476" s="1">
        <v>42081.753472222219</v>
      </c>
      <c r="D5476">
        <v>8693</v>
      </c>
    </row>
    <row r="5477" spans="3:4" x14ac:dyDescent="0.25">
      <c r="C5477" s="1">
        <v>42081.756944444445</v>
      </c>
      <c r="D5477">
        <v>8693</v>
      </c>
    </row>
    <row r="5478" spans="3:4" x14ac:dyDescent="0.25">
      <c r="C5478" s="1">
        <v>42081.802083333336</v>
      </c>
      <c r="D5478">
        <v>8683.5</v>
      </c>
    </row>
    <row r="5479" spans="3:4" x14ac:dyDescent="0.25">
      <c r="C5479" s="1">
        <v>42081.809027777781</v>
      </c>
      <c r="D5479">
        <v>8685</v>
      </c>
    </row>
    <row r="5480" spans="3:4" x14ac:dyDescent="0.25">
      <c r="C5480" s="1">
        <v>42081.8125</v>
      </c>
      <c r="D5480">
        <v>8685</v>
      </c>
    </row>
    <row r="5481" spans="3:4" x14ac:dyDescent="0.25">
      <c r="C5481" s="1">
        <v>42081.819444444445</v>
      </c>
      <c r="D5481">
        <v>8685</v>
      </c>
    </row>
    <row r="5482" spans="3:4" x14ac:dyDescent="0.25">
      <c r="C5482" s="1">
        <v>42081.822916666664</v>
      </c>
      <c r="D5482">
        <v>8689</v>
      </c>
    </row>
    <row r="5483" spans="3:4" x14ac:dyDescent="0.25">
      <c r="C5483" s="1">
        <v>42081.833333333336</v>
      </c>
      <c r="D5483">
        <v>8689</v>
      </c>
    </row>
    <row r="5484" spans="3:4" x14ac:dyDescent="0.25">
      <c r="C5484" s="1">
        <v>42081.840277777781</v>
      </c>
      <c r="D5484">
        <v>8681</v>
      </c>
    </row>
    <row r="5485" spans="3:4" x14ac:dyDescent="0.25">
      <c r="C5485" s="1">
        <v>42081.84375</v>
      </c>
      <c r="D5485">
        <v>8682</v>
      </c>
    </row>
    <row r="5486" spans="3:4" x14ac:dyDescent="0.25">
      <c r="C5486" s="1">
        <v>42081.850694444445</v>
      </c>
      <c r="D5486">
        <v>8681</v>
      </c>
    </row>
    <row r="5487" spans="3:4" x14ac:dyDescent="0.25">
      <c r="C5487" s="1">
        <v>42081.854166666664</v>
      </c>
      <c r="D5487">
        <v>8681.5</v>
      </c>
    </row>
    <row r="5488" spans="3:4" x14ac:dyDescent="0.25">
      <c r="C5488" s="1">
        <v>42081.857638888891</v>
      </c>
      <c r="D5488">
        <v>8685</v>
      </c>
    </row>
    <row r="5489" spans="3:4" x14ac:dyDescent="0.25">
      <c r="C5489" s="1">
        <v>42081.861111111109</v>
      </c>
      <c r="D5489">
        <v>8688</v>
      </c>
    </row>
    <row r="5490" spans="3:4" x14ac:dyDescent="0.25">
      <c r="C5490" s="1">
        <v>42081.871527777781</v>
      </c>
      <c r="D5490">
        <v>8696.5</v>
      </c>
    </row>
    <row r="5491" spans="3:4" x14ac:dyDescent="0.25">
      <c r="C5491" s="1">
        <v>42081.881944444445</v>
      </c>
      <c r="D5491">
        <v>8693.5</v>
      </c>
    </row>
    <row r="5492" spans="3:4" x14ac:dyDescent="0.25">
      <c r="C5492" s="1">
        <v>42081.885416666664</v>
      </c>
      <c r="D5492">
        <v>8694.5</v>
      </c>
    </row>
    <row r="5493" spans="3:4" x14ac:dyDescent="0.25">
      <c r="C5493" s="1">
        <v>42081.892361111109</v>
      </c>
      <c r="D5493">
        <v>8693.5</v>
      </c>
    </row>
    <row r="5494" spans="3:4" x14ac:dyDescent="0.25">
      <c r="C5494" s="1">
        <v>42081.895833333336</v>
      </c>
      <c r="D5494">
        <v>8693.5</v>
      </c>
    </row>
    <row r="5495" spans="3:4" x14ac:dyDescent="0.25">
      <c r="C5495" s="1">
        <v>42081.899305555555</v>
      </c>
      <c r="D5495">
        <v>8695</v>
      </c>
    </row>
    <row r="5496" spans="3:4" x14ac:dyDescent="0.25">
      <c r="C5496" s="1">
        <v>42081.902777777781</v>
      </c>
      <c r="D5496">
        <v>8699.5</v>
      </c>
    </row>
    <row r="5497" spans="3:4" x14ac:dyDescent="0.25">
      <c r="C5497" s="1">
        <v>42081.90625</v>
      </c>
      <c r="D5497">
        <v>8702.5</v>
      </c>
    </row>
    <row r="5498" spans="3:4" x14ac:dyDescent="0.25">
      <c r="C5498" s="1">
        <v>42081.909722222219</v>
      </c>
      <c r="D5498">
        <v>8708.5</v>
      </c>
    </row>
    <row r="5499" spans="3:4" x14ac:dyDescent="0.25">
      <c r="C5499" s="1">
        <v>42081.913194444445</v>
      </c>
      <c r="D5499">
        <v>8702</v>
      </c>
    </row>
    <row r="5500" spans="3:4" x14ac:dyDescent="0.25">
      <c r="C5500" s="1">
        <v>42081.916666666664</v>
      </c>
      <c r="D5500">
        <v>8710</v>
      </c>
    </row>
    <row r="5501" spans="3:4" x14ac:dyDescent="0.25">
      <c r="C5501" s="1">
        <v>42081.920138888891</v>
      </c>
      <c r="D5501">
        <v>8704</v>
      </c>
    </row>
    <row r="5502" spans="3:4" x14ac:dyDescent="0.25">
      <c r="C5502" s="1">
        <v>42081.923611111109</v>
      </c>
      <c r="D5502">
        <v>8709.5</v>
      </c>
    </row>
    <row r="5503" spans="3:4" x14ac:dyDescent="0.25">
      <c r="C5503" s="1">
        <v>42081.927083333336</v>
      </c>
      <c r="D5503">
        <v>8715</v>
      </c>
    </row>
    <row r="5504" spans="3:4" x14ac:dyDescent="0.25">
      <c r="C5504" s="1">
        <v>42081.930555555555</v>
      </c>
      <c r="D5504">
        <v>8717</v>
      </c>
    </row>
    <row r="5505" spans="3:4" x14ac:dyDescent="0.25">
      <c r="C5505" s="1">
        <v>42081.934027777781</v>
      </c>
      <c r="D5505">
        <v>8722.5</v>
      </c>
    </row>
    <row r="5506" spans="3:4" x14ac:dyDescent="0.25">
      <c r="C5506" s="1">
        <v>42081.9375</v>
      </c>
      <c r="D5506">
        <v>8720</v>
      </c>
    </row>
    <row r="5507" spans="3:4" x14ac:dyDescent="0.25">
      <c r="C5507" s="1">
        <v>42081.940972222219</v>
      </c>
      <c r="D5507">
        <v>8717</v>
      </c>
    </row>
    <row r="5508" spans="3:4" x14ac:dyDescent="0.25">
      <c r="C5508" s="1">
        <v>42081.944444444445</v>
      </c>
      <c r="D5508">
        <v>8730.5</v>
      </c>
    </row>
    <row r="5509" spans="3:4" x14ac:dyDescent="0.25">
      <c r="C5509" s="1">
        <v>42081.947916666664</v>
      </c>
      <c r="D5509">
        <v>8735</v>
      </c>
    </row>
    <row r="5510" spans="3:4" x14ac:dyDescent="0.25">
      <c r="C5510" s="1">
        <v>42081.951388888891</v>
      </c>
      <c r="D5510">
        <v>8725.5</v>
      </c>
    </row>
    <row r="5511" spans="3:4" x14ac:dyDescent="0.25">
      <c r="C5511" s="1">
        <v>42081.954861111109</v>
      </c>
      <c r="D5511">
        <v>8730</v>
      </c>
    </row>
    <row r="5512" spans="3:4" x14ac:dyDescent="0.25">
      <c r="C5512" s="1">
        <v>42081.958333333336</v>
      </c>
      <c r="D5512">
        <v>8730</v>
      </c>
    </row>
    <row r="5513" spans="3:4" x14ac:dyDescent="0.25">
      <c r="C5513" s="1">
        <v>42081.961805555555</v>
      </c>
      <c r="D5513">
        <v>8729</v>
      </c>
    </row>
    <row r="5514" spans="3:4" x14ac:dyDescent="0.25">
      <c r="C5514" s="1">
        <v>42081.965277777781</v>
      </c>
      <c r="D5514">
        <v>8730</v>
      </c>
    </row>
    <row r="5515" spans="3:4" x14ac:dyDescent="0.25">
      <c r="C5515" s="1">
        <v>42081.96875</v>
      </c>
      <c r="D5515">
        <v>8733</v>
      </c>
    </row>
    <row r="5516" spans="3:4" x14ac:dyDescent="0.25">
      <c r="C5516" s="1">
        <v>42081.972222222219</v>
      </c>
      <c r="D5516">
        <v>8731.5</v>
      </c>
    </row>
    <row r="5517" spans="3:4" x14ac:dyDescent="0.25">
      <c r="C5517" s="1">
        <v>42081.975694444445</v>
      </c>
      <c r="D5517">
        <v>8735</v>
      </c>
    </row>
    <row r="5518" spans="3:4" x14ac:dyDescent="0.25">
      <c r="C5518" s="1">
        <v>42081.979166666664</v>
      </c>
      <c r="D5518">
        <v>8739</v>
      </c>
    </row>
    <row r="5519" spans="3:4" x14ac:dyDescent="0.25">
      <c r="C5519" s="1">
        <v>42081.982638888891</v>
      </c>
      <c r="D5519">
        <v>8740</v>
      </c>
    </row>
    <row r="5520" spans="3:4" x14ac:dyDescent="0.25">
      <c r="C5520" s="1">
        <v>42081.986111111109</v>
      </c>
      <c r="D5520">
        <v>8733</v>
      </c>
    </row>
    <row r="5521" spans="3:4" x14ac:dyDescent="0.25">
      <c r="C5521" s="1">
        <v>42081.989583333336</v>
      </c>
      <c r="D5521">
        <v>8741</v>
      </c>
    </row>
    <row r="5522" spans="3:4" x14ac:dyDescent="0.25">
      <c r="C5522" s="1">
        <v>42081.993055555555</v>
      </c>
      <c r="D5522">
        <v>8745</v>
      </c>
    </row>
    <row r="5523" spans="3:4" x14ac:dyDescent="0.25">
      <c r="C5523" s="1">
        <v>42081.996527777781</v>
      </c>
      <c r="D5523">
        <v>8732</v>
      </c>
    </row>
    <row r="5524" spans="3:4" x14ac:dyDescent="0.25">
      <c r="C5524" s="2">
        <v>42082</v>
      </c>
      <c r="D5524">
        <v>8730</v>
      </c>
    </row>
    <row r="5525" spans="3:4" x14ac:dyDescent="0.25">
      <c r="C5525" s="1">
        <v>42082.003472222219</v>
      </c>
      <c r="D5525">
        <v>8734</v>
      </c>
    </row>
    <row r="5526" spans="3:4" x14ac:dyDescent="0.25">
      <c r="C5526" s="1">
        <v>42082.006944444445</v>
      </c>
      <c r="D5526">
        <v>8740</v>
      </c>
    </row>
    <row r="5527" spans="3:4" x14ac:dyDescent="0.25">
      <c r="C5527" s="1">
        <v>42082.010416666664</v>
      </c>
      <c r="D5527">
        <v>8731</v>
      </c>
    </row>
    <row r="5528" spans="3:4" x14ac:dyDescent="0.25">
      <c r="C5528" s="1">
        <v>42082.013888888891</v>
      </c>
      <c r="D5528">
        <v>8725.5</v>
      </c>
    </row>
    <row r="5529" spans="3:4" x14ac:dyDescent="0.25">
      <c r="C5529" s="1">
        <v>42082.017361111109</v>
      </c>
      <c r="D5529">
        <v>8731</v>
      </c>
    </row>
    <row r="5530" spans="3:4" x14ac:dyDescent="0.25">
      <c r="C5530" s="1">
        <v>42082.020833333336</v>
      </c>
      <c r="D5530">
        <v>8736.5</v>
      </c>
    </row>
    <row r="5531" spans="3:4" x14ac:dyDescent="0.25">
      <c r="C5531" s="1">
        <v>42082.024305555555</v>
      </c>
      <c r="D5531">
        <v>8734.5</v>
      </c>
    </row>
    <row r="5532" spans="3:4" x14ac:dyDescent="0.25">
      <c r="C5532" s="1">
        <v>42082.027777777781</v>
      </c>
      <c r="D5532">
        <v>8740</v>
      </c>
    </row>
    <row r="5533" spans="3:4" x14ac:dyDescent="0.25">
      <c r="C5533" s="1">
        <v>42082.03125</v>
      </c>
      <c r="D5533">
        <v>8735.5</v>
      </c>
    </row>
    <row r="5534" spans="3:4" x14ac:dyDescent="0.25">
      <c r="C5534" s="1">
        <v>42082.034722222219</v>
      </c>
      <c r="D5534">
        <v>8731.5</v>
      </c>
    </row>
    <row r="5535" spans="3:4" x14ac:dyDescent="0.25">
      <c r="C5535" s="1">
        <v>42082.041666666664</v>
      </c>
      <c r="D5535">
        <v>8733.5</v>
      </c>
    </row>
    <row r="5536" spans="3:4" x14ac:dyDescent="0.25">
      <c r="C5536" s="1">
        <v>42082.045138888891</v>
      </c>
      <c r="D5536">
        <v>8731</v>
      </c>
    </row>
    <row r="5537" spans="3:4" x14ac:dyDescent="0.25">
      <c r="C5537" s="1">
        <v>42082.048611111109</v>
      </c>
      <c r="D5537">
        <v>8727.5</v>
      </c>
    </row>
    <row r="5538" spans="3:4" x14ac:dyDescent="0.25">
      <c r="C5538" s="1">
        <v>42082.052083333336</v>
      </c>
      <c r="D5538">
        <v>8728.5</v>
      </c>
    </row>
    <row r="5539" spans="3:4" x14ac:dyDescent="0.25">
      <c r="C5539" s="1">
        <v>42082.055555555555</v>
      </c>
      <c r="D5539">
        <v>8721</v>
      </c>
    </row>
    <row r="5540" spans="3:4" x14ac:dyDescent="0.25">
      <c r="C5540" s="1">
        <v>42082.059027777781</v>
      </c>
      <c r="D5540">
        <v>8716.5</v>
      </c>
    </row>
    <row r="5541" spans="3:4" x14ac:dyDescent="0.25">
      <c r="C5541" s="1">
        <v>42082.0625</v>
      </c>
      <c r="D5541">
        <v>8711.5</v>
      </c>
    </row>
    <row r="5542" spans="3:4" x14ac:dyDescent="0.25">
      <c r="C5542" s="1">
        <v>42082.065972222219</v>
      </c>
      <c r="D5542">
        <v>8712</v>
      </c>
    </row>
    <row r="5543" spans="3:4" x14ac:dyDescent="0.25">
      <c r="C5543" s="1">
        <v>42082.069444444445</v>
      </c>
      <c r="D5543">
        <v>8711</v>
      </c>
    </row>
    <row r="5544" spans="3:4" x14ac:dyDescent="0.25">
      <c r="C5544" s="1">
        <v>42082.072916666664</v>
      </c>
      <c r="D5544">
        <v>8717.5</v>
      </c>
    </row>
    <row r="5545" spans="3:4" x14ac:dyDescent="0.25">
      <c r="C5545" s="1">
        <v>42082.076388888891</v>
      </c>
      <c r="D5545">
        <v>8723</v>
      </c>
    </row>
    <row r="5546" spans="3:4" x14ac:dyDescent="0.25">
      <c r="C5546" s="1">
        <v>42082.079861111109</v>
      </c>
      <c r="D5546">
        <v>8735</v>
      </c>
    </row>
    <row r="5547" spans="3:4" x14ac:dyDescent="0.25">
      <c r="C5547" s="1">
        <v>42082.375</v>
      </c>
      <c r="D5547">
        <v>8776.5</v>
      </c>
    </row>
    <row r="5548" spans="3:4" x14ac:dyDescent="0.25">
      <c r="C5548" s="1">
        <v>42082.378472222219</v>
      </c>
      <c r="D5548">
        <v>8778</v>
      </c>
    </row>
    <row r="5549" spans="3:4" x14ac:dyDescent="0.25">
      <c r="C5549" s="1">
        <v>42082.381944444445</v>
      </c>
      <c r="D5549">
        <v>8773</v>
      </c>
    </row>
    <row r="5550" spans="3:4" x14ac:dyDescent="0.25">
      <c r="C5550" s="1">
        <v>42082.385416666664</v>
      </c>
      <c r="D5550">
        <v>8764.5</v>
      </c>
    </row>
    <row r="5551" spans="3:4" x14ac:dyDescent="0.25">
      <c r="C5551" s="1">
        <v>42082.388888888891</v>
      </c>
      <c r="D5551">
        <v>8773.5</v>
      </c>
    </row>
    <row r="5552" spans="3:4" x14ac:dyDescent="0.25">
      <c r="C5552" s="1">
        <v>42082.392361111109</v>
      </c>
      <c r="D5552">
        <v>8765</v>
      </c>
    </row>
    <row r="5553" spans="3:4" x14ac:dyDescent="0.25">
      <c r="C5553" s="1">
        <v>42082.395833333336</v>
      </c>
      <c r="D5553">
        <v>8770</v>
      </c>
    </row>
    <row r="5554" spans="3:4" x14ac:dyDescent="0.25">
      <c r="C5554" s="1">
        <v>42082.399305555555</v>
      </c>
      <c r="D5554">
        <v>8769</v>
      </c>
    </row>
    <row r="5555" spans="3:4" x14ac:dyDescent="0.25">
      <c r="C5555" s="1">
        <v>42082.402777777781</v>
      </c>
      <c r="D5555">
        <v>8766</v>
      </c>
    </row>
    <row r="5556" spans="3:4" x14ac:dyDescent="0.25">
      <c r="C5556" s="1">
        <v>42082.40625</v>
      </c>
      <c r="D5556">
        <v>8770</v>
      </c>
    </row>
    <row r="5557" spans="3:4" x14ac:dyDescent="0.25">
      <c r="C5557" s="1">
        <v>42082.409722222219</v>
      </c>
      <c r="D5557">
        <v>8769</v>
      </c>
    </row>
    <row r="5558" spans="3:4" x14ac:dyDescent="0.25">
      <c r="C5558" s="1">
        <v>42082.413194444445</v>
      </c>
      <c r="D5558">
        <v>8771.5</v>
      </c>
    </row>
    <row r="5559" spans="3:4" x14ac:dyDescent="0.25">
      <c r="C5559" s="1">
        <v>42082.416666666664</v>
      </c>
      <c r="D5559">
        <v>8773.5</v>
      </c>
    </row>
    <row r="5560" spans="3:4" x14ac:dyDescent="0.25">
      <c r="C5560" s="1">
        <v>42082.420138888891</v>
      </c>
      <c r="D5560">
        <v>8772</v>
      </c>
    </row>
    <row r="5561" spans="3:4" x14ac:dyDescent="0.25">
      <c r="C5561" s="1">
        <v>42082.423611111109</v>
      </c>
      <c r="D5561">
        <v>8773</v>
      </c>
    </row>
    <row r="5562" spans="3:4" x14ac:dyDescent="0.25">
      <c r="C5562" s="1">
        <v>42082.427083333336</v>
      </c>
      <c r="D5562">
        <v>8774</v>
      </c>
    </row>
    <row r="5563" spans="3:4" x14ac:dyDescent="0.25">
      <c r="C5563" s="1">
        <v>42082.430555555555</v>
      </c>
      <c r="D5563">
        <v>8773</v>
      </c>
    </row>
    <row r="5564" spans="3:4" x14ac:dyDescent="0.25">
      <c r="C5564" s="1">
        <v>42082.434027777781</v>
      </c>
      <c r="D5564">
        <v>8775.5</v>
      </c>
    </row>
    <row r="5565" spans="3:4" x14ac:dyDescent="0.25">
      <c r="C5565" s="1">
        <v>42082.4375</v>
      </c>
      <c r="D5565">
        <v>8775</v>
      </c>
    </row>
    <row r="5566" spans="3:4" x14ac:dyDescent="0.25">
      <c r="C5566" s="1">
        <v>42082.440972222219</v>
      </c>
      <c r="D5566">
        <v>8773.5</v>
      </c>
    </row>
    <row r="5567" spans="3:4" x14ac:dyDescent="0.25">
      <c r="C5567" s="1">
        <v>42082.444444444445</v>
      </c>
      <c r="D5567">
        <v>8778</v>
      </c>
    </row>
    <row r="5568" spans="3:4" x14ac:dyDescent="0.25">
      <c r="C5568" s="1">
        <v>42082.447916666664</v>
      </c>
      <c r="D5568">
        <v>8776.5</v>
      </c>
    </row>
    <row r="5569" spans="3:4" x14ac:dyDescent="0.25">
      <c r="C5569" s="1">
        <v>42082.451388888891</v>
      </c>
      <c r="D5569">
        <v>8777</v>
      </c>
    </row>
    <row r="5570" spans="3:4" x14ac:dyDescent="0.25">
      <c r="C5570" s="1">
        <v>42082.454861111109</v>
      </c>
      <c r="D5570">
        <v>8784.5</v>
      </c>
    </row>
    <row r="5571" spans="3:4" x14ac:dyDescent="0.25">
      <c r="C5571" s="1">
        <v>42082.458333333336</v>
      </c>
      <c r="D5571">
        <v>8781</v>
      </c>
    </row>
    <row r="5572" spans="3:4" x14ac:dyDescent="0.25">
      <c r="C5572" s="1">
        <v>42082.461805555555</v>
      </c>
      <c r="D5572">
        <v>8787.5</v>
      </c>
    </row>
    <row r="5573" spans="3:4" x14ac:dyDescent="0.25">
      <c r="C5573" s="1">
        <v>42082.465277777781</v>
      </c>
      <c r="D5573">
        <v>8785</v>
      </c>
    </row>
    <row r="5574" spans="3:4" x14ac:dyDescent="0.25">
      <c r="C5574" s="1">
        <v>42082.46875</v>
      </c>
      <c r="D5574">
        <v>8782</v>
      </c>
    </row>
    <row r="5575" spans="3:4" x14ac:dyDescent="0.25">
      <c r="C5575" s="1">
        <v>42082.472222222219</v>
      </c>
      <c r="D5575">
        <v>8787.5</v>
      </c>
    </row>
    <row r="5576" spans="3:4" x14ac:dyDescent="0.25">
      <c r="C5576" s="1">
        <v>42082.475694444445</v>
      </c>
      <c r="D5576">
        <v>8783</v>
      </c>
    </row>
    <row r="5577" spans="3:4" x14ac:dyDescent="0.25">
      <c r="C5577" s="1">
        <v>42082.479166666664</v>
      </c>
      <c r="D5577">
        <v>8781</v>
      </c>
    </row>
    <row r="5578" spans="3:4" x14ac:dyDescent="0.25">
      <c r="C5578" s="1">
        <v>42082.482638888891</v>
      </c>
      <c r="D5578">
        <v>8777.5</v>
      </c>
    </row>
    <row r="5579" spans="3:4" x14ac:dyDescent="0.25">
      <c r="C5579" s="1">
        <v>42082.486111111109</v>
      </c>
      <c r="D5579">
        <v>8774.5</v>
      </c>
    </row>
    <row r="5580" spans="3:4" x14ac:dyDescent="0.25">
      <c r="C5580" s="1">
        <v>42082.489583333336</v>
      </c>
      <c r="D5580">
        <v>8765</v>
      </c>
    </row>
    <row r="5581" spans="3:4" x14ac:dyDescent="0.25">
      <c r="C5581" s="1">
        <v>42082.493055555555</v>
      </c>
      <c r="D5581">
        <v>8757.5</v>
      </c>
    </row>
    <row r="5582" spans="3:4" x14ac:dyDescent="0.25">
      <c r="C5582" s="1">
        <v>42082.496527777781</v>
      </c>
      <c r="D5582">
        <v>8765.5</v>
      </c>
    </row>
    <row r="5583" spans="3:4" x14ac:dyDescent="0.25">
      <c r="C5583" s="1">
        <v>42082.5</v>
      </c>
      <c r="D5583">
        <v>8797</v>
      </c>
    </row>
    <row r="5584" spans="3:4" x14ac:dyDescent="0.25">
      <c r="C5584" s="1">
        <v>42082.503472222219</v>
      </c>
      <c r="D5584">
        <v>8811.5</v>
      </c>
    </row>
    <row r="5585" spans="3:4" x14ac:dyDescent="0.25">
      <c r="C5585" s="1">
        <v>42082.506944444445</v>
      </c>
      <c r="D5585">
        <v>8803.5</v>
      </c>
    </row>
    <row r="5586" spans="3:4" x14ac:dyDescent="0.25">
      <c r="C5586" s="1">
        <v>42082.510416666664</v>
      </c>
      <c r="D5586">
        <v>8801</v>
      </c>
    </row>
    <row r="5587" spans="3:4" x14ac:dyDescent="0.25">
      <c r="C5587" s="1">
        <v>42082.513888888891</v>
      </c>
      <c r="D5587">
        <v>8803</v>
      </c>
    </row>
    <row r="5588" spans="3:4" x14ac:dyDescent="0.25">
      <c r="C5588" s="1">
        <v>42082.517361111109</v>
      </c>
      <c r="D5588">
        <v>8801</v>
      </c>
    </row>
    <row r="5589" spans="3:4" x14ac:dyDescent="0.25">
      <c r="C5589" s="1">
        <v>42082.520833333336</v>
      </c>
      <c r="D5589">
        <v>8804.5</v>
      </c>
    </row>
    <row r="5590" spans="3:4" x14ac:dyDescent="0.25">
      <c r="C5590" s="1">
        <v>42082.524305555555</v>
      </c>
      <c r="D5590">
        <v>8810.5</v>
      </c>
    </row>
    <row r="5591" spans="3:4" x14ac:dyDescent="0.25">
      <c r="C5591" s="1">
        <v>42082.527777777781</v>
      </c>
      <c r="D5591">
        <v>8802.5</v>
      </c>
    </row>
    <row r="5592" spans="3:4" x14ac:dyDescent="0.25">
      <c r="C5592" s="1">
        <v>42082.53125</v>
      </c>
      <c r="D5592">
        <v>8801.5</v>
      </c>
    </row>
    <row r="5593" spans="3:4" x14ac:dyDescent="0.25">
      <c r="C5593" s="1">
        <v>42082.534722222219</v>
      </c>
      <c r="D5593">
        <v>8792.5</v>
      </c>
    </row>
    <row r="5594" spans="3:4" x14ac:dyDescent="0.25">
      <c r="C5594" s="1">
        <v>42082.538194444445</v>
      </c>
      <c r="D5594">
        <v>8791</v>
      </c>
    </row>
    <row r="5595" spans="3:4" x14ac:dyDescent="0.25">
      <c r="C5595" s="1">
        <v>42082.541666666664</v>
      </c>
      <c r="D5595">
        <v>8795.5</v>
      </c>
    </row>
    <row r="5596" spans="3:4" x14ac:dyDescent="0.25">
      <c r="C5596" s="1">
        <v>42082.545138888891</v>
      </c>
      <c r="D5596">
        <v>8787.5</v>
      </c>
    </row>
    <row r="5597" spans="3:4" x14ac:dyDescent="0.25">
      <c r="C5597" s="1">
        <v>42082.548611111109</v>
      </c>
      <c r="D5597">
        <v>8783.5</v>
      </c>
    </row>
    <row r="5598" spans="3:4" x14ac:dyDescent="0.25">
      <c r="C5598" s="1">
        <v>42082.552083333336</v>
      </c>
      <c r="D5598">
        <v>8788</v>
      </c>
    </row>
    <row r="5599" spans="3:4" x14ac:dyDescent="0.25">
      <c r="C5599" s="1">
        <v>42082.555555555555</v>
      </c>
      <c r="D5599">
        <v>8781.5</v>
      </c>
    </row>
    <row r="5600" spans="3:4" x14ac:dyDescent="0.25">
      <c r="C5600" s="1">
        <v>42082.559027777781</v>
      </c>
      <c r="D5600">
        <v>8765.5</v>
      </c>
    </row>
    <row r="5601" spans="3:4" x14ac:dyDescent="0.25">
      <c r="C5601" s="1">
        <v>42082.5625</v>
      </c>
      <c r="D5601">
        <v>8758</v>
      </c>
    </row>
    <row r="5602" spans="3:4" x14ac:dyDescent="0.25">
      <c r="C5602" s="1">
        <v>42082.565972222219</v>
      </c>
      <c r="D5602">
        <v>8765</v>
      </c>
    </row>
    <row r="5603" spans="3:4" x14ac:dyDescent="0.25">
      <c r="C5603" s="1">
        <v>42082.569444444445</v>
      </c>
      <c r="D5603">
        <v>8760.5</v>
      </c>
    </row>
    <row r="5604" spans="3:4" x14ac:dyDescent="0.25">
      <c r="C5604" s="1">
        <v>42082.572916666664</v>
      </c>
      <c r="D5604">
        <v>8765</v>
      </c>
    </row>
    <row r="5605" spans="3:4" x14ac:dyDescent="0.25">
      <c r="C5605" s="1">
        <v>42082.576388888891</v>
      </c>
      <c r="D5605">
        <v>8765</v>
      </c>
    </row>
    <row r="5606" spans="3:4" x14ac:dyDescent="0.25">
      <c r="C5606" s="1">
        <v>42082.579861111109</v>
      </c>
      <c r="D5606">
        <v>8766.5</v>
      </c>
    </row>
    <row r="5607" spans="3:4" x14ac:dyDescent="0.25">
      <c r="C5607" s="1">
        <v>42082.583333333336</v>
      </c>
      <c r="D5607">
        <v>8742</v>
      </c>
    </row>
    <row r="5608" spans="3:4" x14ac:dyDescent="0.25">
      <c r="C5608" s="1">
        <v>42082.586805555555</v>
      </c>
      <c r="D5608">
        <v>8739.5</v>
      </c>
    </row>
    <row r="5609" spans="3:4" x14ac:dyDescent="0.25">
      <c r="C5609" s="1">
        <v>42082.590277777781</v>
      </c>
      <c r="D5609">
        <v>8740.5</v>
      </c>
    </row>
    <row r="5610" spans="3:4" x14ac:dyDescent="0.25">
      <c r="C5610" s="1">
        <v>42082.59375</v>
      </c>
      <c r="D5610">
        <v>8747.5</v>
      </c>
    </row>
    <row r="5611" spans="3:4" x14ac:dyDescent="0.25">
      <c r="C5611" s="1">
        <v>42082.597222222219</v>
      </c>
      <c r="D5611">
        <v>8751</v>
      </c>
    </row>
    <row r="5612" spans="3:4" x14ac:dyDescent="0.25">
      <c r="C5612" s="1">
        <v>42082.600694444445</v>
      </c>
      <c r="D5612">
        <v>8749.5</v>
      </c>
    </row>
    <row r="5613" spans="3:4" x14ac:dyDescent="0.25">
      <c r="C5613" s="1">
        <v>42082.604166666664</v>
      </c>
      <c r="D5613">
        <v>8750.5</v>
      </c>
    </row>
    <row r="5614" spans="3:4" x14ac:dyDescent="0.25">
      <c r="C5614" s="1">
        <v>42082.607638888891</v>
      </c>
      <c r="D5614">
        <v>8752.5</v>
      </c>
    </row>
    <row r="5615" spans="3:4" x14ac:dyDescent="0.25">
      <c r="C5615" s="1">
        <v>42082.611111111109</v>
      </c>
      <c r="D5615">
        <v>8756</v>
      </c>
    </row>
    <row r="5616" spans="3:4" x14ac:dyDescent="0.25">
      <c r="C5616" s="1">
        <v>42082.614583333336</v>
      </c>
      <c r="D5616">
        <v>8754.5</v>
      </c>
    </row>
    <row r="5617" spans="3:4" x14ac:dyDescent="0.25">
      <c r="C5617" s="1">
        <v>42082.618055555555</v>
      </c>
      <c r="D5617">
        <v>8755</v>
      </c>
    </row>
    <row r="5618" spans="3:4" x14ac:dyDescent="0.25">
      <c r="C5618" s="1">
        <v>42082.621527777781</v>
      </c>
      <c r="D5618">
        <v>8760</v>
      </c>
    </row>
    <row r="5619" spans="3:4" x14ac:dyDescent="0.25">
      <c r="C5619" s="1">
        <v>42082.625</v>
      </c>
      <c r="D5619">
        <v>8765.5</v>
      </c>
    </row>
    <row r="5620" spans="3:4" x14ac:dyDescent="0.25">
      <c r="C5620" s="1">
        <v>42082.628472222219</v>
      </c>
      <c r="D5620">
        <v>8766.5</v>
      </c>
    </row>
    <row r="5621" spans="3:4" x14ac:dyDescent="0.25">
      <c r="C5621" s="1">
        <v>42082.631944444445</v>
      </c>
      <c r="D5621">
        <v>8758.5</v>
      </c>
    </row>
    <row r="5622" spans="3:4" x14ac:dyDescent="0.25">
      <c r="C5622" s="1">
        <v>42082.635416666664</v>
      </c>
      <c r="D5622">
        <v>8752</v>
      </c>
    </row>
    <row r="5623" spans="3:4" x14ac:dyDescent="0.25">
      <c r="C5623" s="1">
        <v>42082.638888888891</v>
      </c>
      <c r="D5623">
        <v>8751.5</v>
      </c>
    </row>
    <row r="5624" spans="3:4" x14ac:dyDescent="0.25">
      <c r="C5624" s="1">
        <v>42082.642361111109</v>
      </c>
      <c r="D5624">
        <v>8743</v>
      </c>
    </row>
    <row r="5625" spans="3:4" x14ac:dyDescent="0.25">
      <c r="C5625" s="1">
        <v>42082.645833333336</v>
      </c>
      <c r="D5625">
        <v>8747</v>
      </c>
    </row>
    <row r="5626" spans="3:4" x14ac:dyDescent="0.25">
      <c r="C5626" s="1">
        <v>42082.649305555555</v>
      </c>
      <c r="D5626">
        <v>8750</v>
      </c>
    </row>
    <row r="5627" spans="3:4" x14ac:dyDescent="0.25">
      <c r="C5627" s="1">
        <v>42082.652777777781</v>
      </c>
      <c r="D5627">
        <v>8748</v>
      </c>
    </row>
    <row r="5628" spans="3:4" x14ac:dyDescent="0.25">
      <c r="C5628" s="1">
        <v>42082.65625</v>
      </c>
      <c r="D5628">
        <v>8755.5</v>
      </c>
    </row>
    <row r="5629" spans="3:4" x14ac:dyDescent="0.25">
      <c r="C5629" s="1">
        <v>42082.659722222219</v>
      </c>
      <c r="D5629">
        <v>8772</v>
      </c>
    </row>
    <row r="5630" spans="3:4" x14ac:dyDescent="0.25">
      <c r="C5630" s="1">
        <v>42082.663194444445</v>
      </c>
      <c r="D5630">
        <v>8765</v>
      </c>
    </row>
    <row r="5631" spans="3:4" x14ac:dyDescent="0.25">
      <c r="C5631" s="1">
        <v>42082.666666666664</v>
      </c>
      <c r="D5631">
        <v>8765</v>
      </c>
    </row>
    <row r="5632" spans="3:4" x14ac:dyDescent="0.25">
      <c r="C5632" s="1">
        <v>42082.670138888891</v>
      </c>
      <c r="D5632">
        <v>8765</v>
      </c>
    </row>
    <row r="5633" spans="3:4" x14ac:dyDescent="0.25">
      <c r="C5633" s="1">
        <v>42082.673611111109</v>
      </c>
      <c r="D5633">
        <v>8767</v>
      </c>
    </row>
    <row r="5634" spans="3:4" x14ac:dyDescent="0.25">
      <c r="C5634" s="1">
        <v>42082.677083333336</v>
      </c>
      <c r="D5634">
        <v>8765</v>
      </c>
    </row>
    <row r="5635" spans="3:4" x14ac:dyDescent="0.25">
      <c r="C5635" s="1">
        <v>42082.680555555555</v>
      </c>
      <c r="D5635">
        <v>8765.5</v>
      </c>
    </row>
    <row r="5636" spans="3:4" x14ac:dyDescent="0.25">
      <c r="C5636" s="1">
        <v>42082.684027777781</v>
      </c>
      <c r="D5636">
        <v>8762</v>
      </c>
    </row>
    <row r="5637" spans="3:4" x14ac:dyDescent="0.25">
      <c r="C5637" s="1">
        <v>42082.6875</v>
      </c>
      <c r="D5637">
        <v>8760.5</v>
      </c>
    </row>
    <row r="5638" spans="3:4" x14ac:dyDescent="0.25">
      <c r="C5638" s="1">
        <v>42082.690972222219</v>
      </c>
      <c r="D5638">
        <v>8754.5</v>
      </c>
    </row>
    <row r="5639" spans="3:4" x14ac:dyDescent="0.25">
      <c r="C5639" s="1">
        <v>42082.694444444445</v>
      </c>
      <c r="D5639">
        <v>8760.5</v>
      </c>
    </row>
    <row r="5640" spans="3:4" x14ac:dyDescent="0.25">
      <c r="C5640" s="1">
        <v>42082.697916666664</v>
      </c>
      <c r="D5640">
        <v>8763</v>
      </c>
    </row>
    <row r="5641" spans="3:4" x14ac:dyDescent="0.25">
      <c r="C5641" s="1">
        <v>42082.701388888891</v>
      </c>
      <c r="D5641">
        <v>8757.5</v>
      </c>
    </row>
    <row r="5642" spans="3:4" x14ac:dyDescent="0.25">
      <c r="C5642" s="1">
        <v>42082.704861111109</v>
      </c>
      <c r="D5642">
        <v>8716.5</v>
      </c>
    </row>
    <row r="5643" spans="3:4" x14ac:dyDescent="0.25">
      <c r="C5643" s="1">
        <v>42082.708333333336</v>
      </c>
      <c r="D5643">
        <v>8697.5</v>
      </c>
    </row>
    <row r="5644" spans="3:4" x14ac:dyDescent="0.25">
      <c r="C5644" s="1">
        <v>42082.711805555555</v>
      </c>
      <c r="D5644">
        <v>8712</v>
      </c>
    </row>
    <row r="5645" spans="3:4" x14ac:dyDescent="0.25">
      <c r="C5645" s="1">
        <v>42082.715277777781</v>
      </c>
      <c r="D5645">
        <v>8707</v>
      </c>
    </row>
    <row r="5646" spans="3:4" x14ac:dyDescent="0.25">
      <c r="C5646" s="1">
        <v>42082.71875</v>
      </c>
      <c r="D5646">
        <v>8703</v>
      </c>
    </row>
    <row r="5647" spans="3:4" x14ac:dyDescent="0.25">
      <c r="C5647" s="1">
        <v>42082.722222222219</v>
      </c>
      <c r="D5647">
        <v>8691.5</v>
      </c>
    </row>
    <row r="5648" spans="3:4" x14ac:dyDescent="0.25">
      <c r="C5648" s="1">
        <v>42082.725694444445</v>
      </c>
      <c r="D5648">
        <v>8664.5</v>
      </c>
    </row>
    <row r="5649" spans="3:4" x14ac:dyDescent="0.25">
      <c r="C5649" s="1">
        <v>42082.729166666664</v>
      </c>
      <c r="D5649">
        <v>8651.5</v>
      </c>
    </row>
    <row r="5650" spans="3:4" x14ac:dyDescent="0.25">
      <c r="C5650" s="1">
        <v>42082.732638888891</v>
      </c>
      <c r="D5650">
        <v>8618.5</v>
      </c>
    </row>
    <row r="5651" spans="3:4" x14ac:dyDescent="0.25">
      <c r="C5651" s="1">
        <v>42082.736111111109</v>
      </c>
      <c r="D5651">
        <v>8635.5</v>
      </c>
    </row>
    <row r="5652" spans="3:4" x14ac:dyDescent="0.25">
      <c r="C5652" s="1">
        <v>42082.739583333336</v>
      </c>
      <c r="D5652">
        <v>8631.5</v>
      </c>
    </row>
    <row r="5653" spans="3:4" x14ac:dyDescent="0.25">
      <c r="C5653" s="1">
        <v>42082.743055555555</v>
      </c>
      <c r="D5653">
        <v>8628</v>
      </c>
    </row>
    <row r="5654" spans="3:4" x14ac:dyDescent="0.25">
      <c r="C5654" s="1">
        <v>42082.746527777781</v>
      </c>
      <c r="D5654">
        <v>8628.5</v>
      </c>
    </row>
    <row r="5655" spans="3:4" x14ac:dyDescent="0.25">
      <c r="C5655" s="1">
        <v>42082.75</v>
      </c>
      <c r="D5655">
        <v>8625</v>
      </c>
    </row>
    <row r="5656" spans="3:4" x14ac:dyDescent="0.25">
      <c r="C5656" s="1">
        <v>42082.753472222219</v>
      </c>
      <c r="D5656">
        <v>8630</v>
      </c>
    </row>
    <row r="5657" spans="3:4" x14ac:dyDescent="0.25">
      <c r="C5657" s="1">
        <v>42082.756944444445</v>
      </c>
      <c r="D5657">
        <v>8624</v>
      </c>
    </row>
    <row r="5658" spans="3:4" x14ac:dyDescent="0.25">
      <c r="C5658" s="1">
        <v>42082.802083333336</v>
      </c>
      <c r="D5658">
        <v>8625.5</v>
      </c>
    </row>
    <row r="5659" spans="3:4" x14ac:dyDescent="0.25">
      <c r="C5659" s="1">
        <v>42082.805555555555</v>
      </c>
      <c r="D5659">
        <v>8625.5</v>
      </c>
    </row>
    <row r="5660" spans="3:4" x14ac:dyDescent="0.25">
      <c r="C5660" s="1">
        <v>42082.8125</v>
      </c>
      <c r="D5660">
        <v>8625</v>
      </c>
    </row>
    <row r="5661" spans="3:4" x14ac:dyDescent="0.25">
      <c r="C5661" s="1">
        <v>42082.819444444445</v>
      </c>
      <c r="D5661">
        <v>8637</v>
      </c>
    </row>
    <row r="5662" spans="3:4" x14ac:dyDescent="0.25">
      <c r="C5662" s="1">
        <v>42082.822916666664</v>
      </c>
      <c r="D5662">
        <v>8637</v>
      </c>
    </row>
    <row r="5663" spans="3:4" x14ac:dyDescent="0.25">
      <c r="C5663" s="1">
        <v>42082.826388888891</v>
      </c>
      <c r="D5663">
        <v>8637</v>
      </c>
    </row>
    <row r="5664" spans="3:4" x14ac:dyDescent="0.25">
      <c r="C5664" s="1">
        <v>42082.829861111109</v>
      </c>
      <c r="D5664">
        <v>8636</v>
      </c>
    </row>
    <row r="5665" spans="3:4" x14ac:dyDescent="0.25">
      <c r="C5665" s="1">
        <v>42082.833333333336</v>
      </c>
      <c r="D5665">
        <v>8636</v>
      </c>
    </row>
    <row r="5666" spans="3:4" x14ac:dyDescent="0.25">
      <c r="C5666" s="1">
        <v>42082.836805555555</v>
      </c>
      <c r="D5666">
        <v>8633</v>
      </c>
    </row>
    <row r="5667" spans="3:4" x14ac:dyDescent="0.25">
      <c r="C5667" s="1">
        <v>42082.840277777781</v>
      </c>
      <c r="D5667">
        <v>8630</v>
      </c>
    </row>
    <row r="5668" spans="3:4" x14ac:dyDescent="0.25">
      <c r="C5668" s="1">
        <v>42082.84375</v>
      </c>
      <c r="D5668">
        <v>8638</v>
      </c>
    </row>
    <row r="5669" spans="3:4" x14ac:dyDescent="0.25">
      <c r="C5669" s="1">
        <v>42082.847222222219</v>
      </c>
      <c r="D5669">
        <v>8635</v>
      </c>
    </row>
    <row r="5670" spans="3:4" x14ac:dyDescent="0.25">
      <c r="C5670" s="1">
        <v>42082.850694444445</v>
      </c>
      <c r="D5670">
        <v>8630</v>
      </c>
    </row>
    <row r="5671" spans="3:4" x14ac:dyDescent="0.25">
      <c r="C5671" s="1">
        <v>42082.854166666664</v>
      </c>
      <c r="D5671">
        <v>8630</v>
      </c>
    </row>
    <row r="5672" spans="3:4" x14ac:dyDescent="0.25">
      <c r="C5672" s="1">
        <v>42082.857638888891</v>
      </c>
      <c r="D5672">
        <v>8630</v>
      </c>
    </row>
    <row r="5673" spans="3:4" x14ac:dyDescent="0.25">
      <c r="C5673" s="1">
        <v>42082.861111111109</v>
      </c>
      <c r="D5673">
        <v>8627.5</v>
      </c>
    </row>
    <row r="5674" spans="3:4" x14ac:dyDescent="0.25">
      <c r="C5674" s="1">
        <v>42082.864583333336</v>
      </c>
      <c r="D5674">
        <v>8630</v>
      </c>
    </row>
    <row r="5675" spans="3:4" x14ac:dyDescent="0.25">
      <c r="C5675" s="1">
        <v>42082.868055555555</v>
      </c>
      <c r="D5675">
        <v>8632</v>
      </c>
    </row>
    <row r="5676" spans="3:4" x14ac:dyDescent="0.25">
      <c r="C5676" s="1">
        <v>42082.875</v>
      </c>
      <c r="D5676">
        <v>8633</v>
      </c>
    </row>
    <row r="5677" spans="3:4" x14ac:dyDescent="0.25">
      <c r="C5677" s="1">
        <v>42082.885416666664</v>
      </c>
      <c r="D5677">
        <v>8630</v>
      </c>
    </row>
    <row r="5678" spans="3:4" x14ac:dyDescent="0.25">
      <c r="C5678" s="1">
        <v>42082.888888888891</v>
      </c>
      <c r="D5678">
        <v>8630</v>
      </c>
    </row>
    <row r="5679" spans="3:4" x14ac:dyDescent="0.25">
      <c r="C5679" s="1">
        <v>42082.892361111109</v>
      </c>
      <c r="D5679">
        <v>8630.5</v>
      </c>
    </row>
    <row r="5680" spans="3:4" x14ac:dyDescent="0.25">
      <c r="C5680" s="1">
        <v>42082.895833333336</v>
      </c>
      <c r="D5680">
        <v>8647.5</v>
      </c>
    </row>
    <row r="5681" spans="3:4" x14ac:dyDescent="0.25">
      <c r="C5681" s="1">
        <v>42082.899305555555</v>
      </c>
      <c r="D5681">
        <v>8640.5</v>
      </c>
    </row>
    <row r="5682" spans="3:4" x14ac:dyDescent="0.25">
      <c r="C5682" s="1">
        <v>42082.902777777781</v>
      </c>
      <c r="D5682">
        <v>8643</v>
      </c>
    </row>
    <row r="5683" spans="3:4" x14ac:dyDescent="0.25">
      <c r="C5683" s="1">
        <v>42082.90625</v>
      </c>
      <c r="D5683">
        <v>8641.5</v>
      </c>
    </row>
    <row r="5684" spans="3:4" x14ac:dyDescent="0.25">
      <c r="C5684" s="1">
        <v>42082.909722222219</v>
      </c>
      <c r="D5684">
        <v>8642</v>
      </c>
    </row>
    <row r="5685" spans="3:4" x14ac:dyDescent="0.25">
      <c r="C5685" s="1">
        <v>42082.913194444445</v>
      </c>
      <c r="D5685">
        <v>8645</v>
      </c>
    </row>
    <row r="5686" spans="3:4" x14ac:dyDescent="0.25">
      <c r="C5686" s="1">
        <v>42082.916666666664</v>
      </c>
      <c r="D5686">
        <v>8645.5</v>
      </c>
    </row>
    <row r="5687" spans="3:4" x14ac:dyDescent="0.25">
      <c r="C5687" s="1">
        <v>42082.920138888891</v>
      </c>
      <c r="D5687">
        <v>8649</v>
      </c>
    </row>
    <row r="5688" spans="3:4" x14ac:dyDescent="0.25">
      <c r="C5688" s="1">
        <v>42082.923611111109</v>
      </c>
      <c r="D5688">
        <v>8646.5</v>
      </c>
    </row>
    <row r="5689" spans="3:4" x14ac:dyDescent="0.25">
      <c r="C5689" s="1">
        <v>42082.927083333336</v>
      </c>
      <c r="D5689">
        <v>8652</v>
      </c>
    </row>
    <row r="5690" spans="3:4" x14ac:dyDescent="0.25">
      <c r="C5690" s="1">
        <v>42082.930555555555</v>
      </c>
      <c r="D5690">
        <v>8653.5</v>
      </c>
    </row>
    <row r="5691" spans="3:4" x14ac:dyDescent="0.25">
      <c r="C5691" s="1">
        <v>42082.934027777781</v>
      </c>
      <c r="D5691">
        <v>8649</v>
      </c>
    </row>
    <row r="5692" spans="3:4" x14ac:dyDescent="0.25">
      <c r="C5692" s="1">
        <v>42082.9375</v>
      </c>
      <c r="D5692">
        <v>8644</v>
      </c>
    </row>
    <row r="5693" spans="3:4" x14ac:dyDescent="0.25">
      <c r="C5693" s="1">
        <v>42082.940972222219</v>
      </c>
      <c r="D5693">
        <v>8643.5</v>
      </c>
    </row>
    <row r="5694" spans="3:4" x14ac:dyDescent="0.25">
      <c r="C5694" s="1">
        <v>42082.944444444445</v>
      </c>
      <c r="D5694">
        <v>8643.5</v>
      </c>
    </row>
    <row r="5695" spans="3:4" x14ac:dyDescent="0.25">
      <c r="C5695" s="1">
        <v>42082.947916666664</v>
      </c>
      <c r="D5695">
        <v>8636</v>
      </c>
    </row>
    <row r="5696" spans="3:4" x14ac:dyDescent="0.25">
      <c r="C5696" s="1">
        <v>42082.951388888891</v>
      </c>
      <c r="D5696">
        <v>8634.5</v>
      </c>
    </row>
    <row r="5697" spans="3:4" x14ac:dyDescent="0.25">
      <c r="C5697" s="1">
        <v>42082.954861111109</v>
      </c>
      <c r="D5697">
        <v>8635</v>
      </c>
    </row>
    <row r="5698" spans="3:4" x14ac:dyDescent="0.25">
      <c r="C5698" s="1">
        <v>42082.961805555555</v>
      </c>
      <c r="D5698">
        <v>8635.5</v>
      </c>
    </row>
    <row r="5699" spans="3:4" x14ac:dyDescent="0.25">
      <c r="C5699" s="1">
        <v>42082.965277777781</v>
      </c>
      <c r="D5699">
        <v>8635</v>
      </c>
    </row>
    <row r="5700" spans="3:4" x14ac:dyDescent="0.25">
      <c r="C5700" s="1">
        <v>42082.96875</v>
      </c>
      <c r="D5700">
        <v>8635</v>
      </c>
    </row>
    <row r="5701" spans="3:4" x14ac:dyDescent="0.25">
      <c r="C5701" s="1">
        <v>42082.972222222219</v>
      </c>
      <c r="D5701">
        <v>8636.5</v>
      </c>
    </row>
    <row r="5702" spans="3:4" x14ac:dyDescent="0.25">
      <c r="C5702" s="1">
        <v>42082.975694444445</v>
      </c>
      <c r="D5702">
        <v>8634</v>
      </c>
    </row>
    <row r="5703" spans="3:4" x14ac:dyDescent="0.25">
      <c r="C5703" s="1">
        <v>42082.979166666664</v>
      </c>
      <c r="D5703">
        <v>8621.5</v>
      </c>
    </row>
    <row r="5704" spans="3:4" x14ac:dyDescent="0.25">
      <c r="C5704" s="1">
        <v>42082.982638888891</v>
      </c>
      <c r="D5704">
        <v>8621</v>
      </c>
    </row>
    <row r="5705" spans="3:4" x14ac:dyDescent="0.25">
      <c r="C5705" s="1">
        <v>42082.986111111109</v>
      </c>
      <c r="D5705">
        <v>8617</v>
      </c>
    </row>
    <row r="5706" spans="3:4" x14ac:dyDescent="0.25">
      <c r="C5706" s="1">
        <v>42082.989583333336</v>
      </c>
      <c r="D5706">
        <v>8616</v>
      </c>
    </row>
    <row r="5707" spans="3:4" x14ac:dyDescent="0.25">
      <c r="C5707" s="1">
        <v>42082.993055555555</v>
      </c>
      <c r="D5707">
        <v>8611</v>
      </c>
    </row>
    <row r="5708" spans="3:4" x14ac:dyDescent="0.25">
      <c r="C5708" s="1">
        <v>42082.996527777781</v>
      </c>
      <c r="D5708">
        <v>8608</v>
      </c>
    </row>
    <row r="5709" spans="3:4" x14ac:dyDescent="0.25">
      <c r="C5709" s="2">
        <v>42083</v>
      </c>
      <c r="D5709">
        <v>8606.5</v>
      </c>
    </row>
    <row r="5710" spans="3:4" x14ac:dyDescent="0.25">
      <c r="C5710" s="1">
        <v>42083.003472222219</v>
      </c>
      <c r="D5710">
        <v>8607</v>
      </c>
    </row>
    <row r="5711" spans="3:4" x14ac:dyDescent="0.25">
      <c r="C5711" s="1">
        <v>42083.006944444445</v>
      </c>
      <c r="D5711">
        <v>8602.5</v>
      </c>
    </row>
    <row r="5712" spans="3:4" x14ac:dyDescent="0.25">
      <c r="C5712" s="1">
        <v>42083.010416666664</v>
      </c>
      <c r="D5712">
        <v>8606</v>
      </c>
    </row>
    <row r="5713" spans="3:4" x14ac:dyDescent="0.25">
      <c r="C5713" s="1">
        <v>42083.013888888891</v>
      </c>
      <c r="D5713">
        <v>8605.5</v>
      </c>
    </row>
    <row r="5714" spans="3:4" x14ac:dyDescent="0.25">
      <c r="C5714" s="1">
        <v>42083.017361111109</v>
      </c>
      <c r="D5714">
        <v>8609.5</v>
      </c>
    </row>
    <row r="5715" spans="3:4" x14ac:dyDescent="0.25">
      <c r="C5715" s="1">
        <v>42083.020833333336</v>
      </c>
      <c r="D5715">
        <v>8605.5</v>
      </c>
    </row>
    <row r="5716" spans="3:4" x14ac:dyDescent="0.25">
      <c r="C5716" s="1">
        <v>42083.024305555555</v>
      </c>
      <c r="D5716">
        <v>8600.5</v>
      </c>
    </row>
    <row r="5717" spans="3:4" x14ac:dyDescent="0.25">
      <c r="C5717" s="1">
        <v>42083.027777777781</v>
      </c>
      <c r="D5717">
        <v>8609</v>
      </c>
    </row>
    <row r="5718" spans="3:4" x14ac:dyDescent="0.25">
      <c r="C5718" s="1">
        <v>42083.03125</v>
      </c>
      <c r="D5718">
        <v>8614</v>
      </c>
    </row>
    <row r="5719" spans="3:4" x14ac:dyDescent="0.25">
      <c r="C5719" s="1">
        <v>42083.034722222219</v>
      </c>
      <c r="D5719">
        <v>8602</v>
      </c>
    </row>
    <row r="5720" spans="3:4" x14ac:dyDescent="0.25">
      <c r="C5720" s="1">
        <v>42083.038194444445</v>
      </c>
      <c r="D5720">
        <v>8607</v>
      </c>
    </row>
    <row r="5721" spans="3:4" x14ac:dyDescent="0.25">
      <c r="C5721" s="1">
        <v>42083.041666666664</v>
      </c>
      <c r="D5721">
        <v>8607</v>
      </c>
    </row>
    <row r="5722" spans="3:4" x14ac:dyDescent="0.25">
      <c r="C5722" s="1">
        <v>42083.045138888891</v>
      </c>
      <c r="D5722">
        <v>8600</v>
      </c>
    </row>
    <row r="5723" spans="3:4" x14ac:dyDescent="0.25">
      <c r="C5723" s="1">
        <v>42083.048611111109</v>
      </c>
      <c r="D5723">
        <v>8608</v>
      </c>
    </row>
    <row r="5724" spans="3:4" x14ac:dyDescent="0.25">
      <c r="C5724" s="1">
        <v>42083.052083333336</v>
      </c>
      <c r="D5724">
        <v>8605</v>
      </c>
    </row>
    <row r="5725" spans="3:4" x14ac:dyDescent="0.25">
      <c r="C5725" s="1">
        <v>42083.055555555555</v>
      </c>
      <c r="D5725">
        <v>8615</v>
      </c>
    </row>
    <row r="5726" spans="3:4" x14ac:dyDescent="0.25">
      <c r="C5726" s="1">
        <v>42083.059027777781</v>
      </c>
      <c r="D5726">
        <v>8620</v>
      </c>
    </row>
    <row r="5727" spans="3:4" x14ac:dyDescent="0.25">
      <c r="C5727" s="1">
        <v>42083.065972222219</v>
      </c>
      <c r="D5727">
        <v>8627.5</v>
      </c>
    </row>
    <row r="5728" spans="3:4" x14ac:dyDescent="0.25">
      <c r="C5728" s="1">
        <v>42083.069444444445</v>
      </c>
      <c r="D5728">
        <v>8610</v>
      </c>
    </row>
    <row r="5729" spans="3:4" x14ac:dyDescent="0.25">
      <c r="C5729" s="1">
        <v>42083.072916666664</v>
      </c>
      <c r="D5729">
        <v>8621.5</v>
      </c>
    </row>
    <row r="5730" spans="3:4" x14ac:dyDescent="0.25">
      <c r="C5730" s="1">
        <v>42083.076388888891</v>
      </c>
      <c r="D5730">
        <v>8621.5</v>
      </c>
    </row>
    <row r="5731" spans="3:4" x14ac:dyDescent="0.25">
      <c r="C5731" s="1">
        <v>42083.079861111109</v>
      </c>
      <c r="D5731">
        <v>8605.5</v>
      </c>
    </row>
    <row r="5732" spans="3:4" x14ac:dyDescent="0.25">
      <c r="C5732" s="1">
        <v>42083.375</v>
      </c>
      <c r="D5732">
        <v>8629.5</v>
      </c>
    </row>
    <row r="5733" spans="3:4" x14ac:dyDescent="0.25">
      <c r="C5733" s="1">
        <v>42083.378472222219</v>
      </c>
      <c r="D5733">
        <v>8632</v>
      </c>
    </row>
    <row r="5734" spans="3:4" x14ac:dyDescent="0.25">
      <c r="C5734" s="1">
        <v>42083.381944444445</v>
      </c>
      <c r="D5734">
        <v>8634.5</v>
      </c>
    </row>
    <row r="5735" spans="3:4" x14ac:dyDescent="0.25">
      <c r="C5735" s="1">
        <v>42083.385416666664</v>
      </c>
      <c r="D5735">
        <v>8637</v>
      </c>
    </row>
    <row r="5736" spans="3:4" x14ac:dyDescent="0.25">
      <c r="C5736" s="1">
        <v>42083.388888888891</v>
      </c>
      <c r="D5736">
        <v>8640.5</v>
      </c>
    </row>
    <row r="5737" spans="3:4" x14ac:dyDescent="0.25">
      <c r="C5737" s="1">
        <v>42083.392361111109</v>
      </c>
      <c r="D5737">
        <v>8645</v>
      </c>
    </row>
    <row r="5738" spans="3:4" x14ac:dyDescent="0.25">
      <c r="C5738" s="1">
        <v>42083.395833333336</v>
      </c>
      <c r="D5738">
        <v>8635</v>
      </c>
    </row>
    <row r="5739" spans="3:4" x14ac:dyDescent="0.25">
      <c r="C5739" s="1">
        <v>42083.399305555555</v>
      </c>
      <c r="D5739">
        <v>8642</v>
      </c>
    </row>
    <row r="5740" spans="3:4" x14ac:dyDescent="0.25">
      <c r="C5740" s="1">
        <v>42083.40625</v>
      </c>
      <c r="D5740">
        <v>8639</v>
      </c>
    </row>
    <row r="5741" spans="3:4" x14ac:dyDescent="0.25">
      <c r="C5741" s="1">
        <v>42083.409722222219</v>
      </c>
      <c r="D5741">
        <v>8633.5</v>
      </c>
    </row>
    <row r="5742" spans="3:4" x14ac:dyDescent="0.25">
      <c r="C5742" s="1">
        <v>42083.413194444445</v>
      </c>
      <c r="D5742">
        <v>8631</v>
      </c>
    </row>
    <row r="5743" spans="3:4" x14ac:dyDescent="0.25">
      <c r="C5743" s="1">
        <v>42083.416666666664</v>
      </c>
      <c r="D5743">
        <v>8630.5</v>
      </c>
    </row>
    <row r="5744" spans="3:4" x14ac:dyDescent="0.25">
      <c r="C5744" s="1">
        <v>42083.420138888891</v>
      </c>
      <c r="D5744">
        <v>8631.5</v>
      </c>
    </row>
    <row r="5745" spans="3:4" x14ac:dyDescent="0.25">
      <c r="C5745" s="1">
        <v>42083.423611111109</v>
      </c>
      <c r="D5745">
        <v>8632</v>
      </c>
    </row>
    <row r="5746" spans="3:4" x14ac:dyDescent="0.25">
      <c r="C5746" s="1">
        <v>42083.427083333336</v>
      </c>
      <c r="D5746">
        <v>8634</v>
      </c>
    </row>
    <row r="5747" spans="3:4" x14ac:dyDescent="0.25">
      <c r="C5747" s="1">
        <v>42083.430555555555</v>
      </c>
      <c r="D5747">
        <v>8634</v>
      </c>
    </row>
    <row r="5748" spans="3:4" x14ac:dyDescent="0.25">
      <c r="C5748" s="1">
        <v>42083.434027777781</v>
      </c>
      <c r="D5748">
        <v>8636.5</v>
      </c>
    </row>
    <row r="5749" spans="3:4" x14ac:dyDescent="0.25">
      <c r="C5749" s="1">
        <v>42083.4375</v>
      </c>
      <c r="D5749">
        <v>8639</v>
      </c>
    </row>
    <row r="5750" spans="3:4" x14ac:dyDescent="0.25">
      <c r="C5750" s="1">
        <v>42083.440972222219</v>
      </c>
      <c r="D5750">
        <v>8636</v>
      </c>
    </row>
    <row r="5751" spans="3:4" x14ac:dyDescent="0.25">
      <c r="C5751" s="1">
        <v>42083.444444444445</v>
      </c>
      <c r="D5751">
        <v>8639.5</v>
      </c>
    </row>
    <row r="5752" spans="3:4" x14ac:dyDescent="0.25">
      <c r="C5752" s="1">
        <v>42083.447916666664</v>
      </c>
      <c r="D5752">
        <v>8632</v>
      </c>
    </row>
    <row r="5753" spans="3:4" x14ac:dyDescent="0.25">
      <c r="C5753" s="1">
        <v>42083.451388888891</v>
      </c>
      <c r="D5753">
        <v>8631</v>
      </c>
    </row>
    <row r="5754" spans="3:4" x14ac:dyDescent="0.25">
      <c r="C5754" s="1">
        <v>42083.454861111109</v>
      </c>
      <c r="D5754">
        <v>8634</v>
      </c>
    </row>
    <row r="5755" spans="3:4" x14ac:dyDescent="0.25">
      <c r="C5755" s="1">
        <v>42083.458333333336</v>
      </c>
      <c r="D5755">
        <v>8634</v>
      </c>
    </row>
    <row r="5756" spans="3:4" x14ac:dyDescent="0.25">
      <c r="C5756" s="1">
        <v>42083.465277777781</v>
      </c>
      <c r="D5756">
        <v>8634</v>
      </c>
    </row>
    <row r="5757" spans="3:4" x14ac:dyDescent="0.25">
      <c r="C5757" s="1">
        <v>42083.46875</v>
      </c>
      <c r="D5757">
        <v>8634.5</v>
      </c>
    </row>
    <row r="5758" spans="3:4" x14ac:dyDescent="0.25">
      <c r="C5758" s="1">
        <v>42083.472222222219</v>
      </c>
      <c r="D5758">
        <v>8628</v>
      </c>
    </row>
    <row r="5759" spans="3:4" x14ac:dyDescent="0.25">
      <c r="C5759" s="1">
        <v>42083.475694444445</v>
      </c>
      <c r="D5759">
        <v>8626.5</v>
      </c>
    </row>
    <row r="5760" spans="3:4" x14ac:dyDescent="0.25">
      <c r="C5760" s="1">
        <v>42083.479166666664</v>
      </c>
      <c r="D5760">
        <v>8627.5</v>
      </c>
    </row>
    <row r="5761" spans="3:4" x14ac:dyDescent="0.25">
      <c r="C5761" s="1">
        <v>42083.482638888891</v>
      </c>
      <c r="D5761">
        <v>8629.5</v>
      </c>
    </row>
    <row r="5762" spans="3:4" x14ac:dyDescent="0.25">
      <c r="C5762" s="1">
        <v>42083.486111111109</v>
      </c>
      <c r="D5762">
        <v>8627</v>
      </c>
    </row>
    <row r="5763" spans="3:4" x14ac:dyDescent="0.25">
      <c r="C5763" s="1">
        <v>42083.489583333336</v>
      </c>
      <c r="D5763">
        <v>8622</v>
      </c>
    </row>
    <row r="5764" spans="3:4" x14ac:dyDescent="0.25">
      <c r="C5764" s="1">
        <v>42083.493055555555</v>
      </c>
      <c r="D5764">
        <v>8621.5</v>
      </c>
    </row>
    <row r="5765" spans="3:4" x14ac:dyDescent="0.25">
      <c r="C5765" s="1">
        <v>42083.496527777781</v>
      </c>
      <c r="D5765">
        <v>8615</v>
      </c>
    </row>
    <row r="5766" spans="3:4" x14ac:dyDescent="0.25">
      <c r="C5766" s="1">
        <v>42083.5</v>
      </c>
      <c r="D5766">
        <v>8636</v>
      </c>
    </row>
    <row r="5767" spans="3:4" x14ac:dyDescent="0.25">
      <c r="C5767" s="1">
        <v>42083.503472222219</v>
      </c>
      <c r="D5767">
        <v>8636</v>
      </c>
    </row>
    <row r="5768" spans="3:4" x14ac:dyDescent="0.25">
      <c r="C5768" s="1">
        <v>42083.506944444445</v>
      </c>
      <c r="D5768">
        <v>8625.5</v>
      </c>
    </row>
    <row r="5769" spans="3:4" x14ac:dyDescent="0.25">
      <c r="C5769" s="1">
        <v>42083.510416666664</v>
      </c>
      <c r="D5769">
        <v>8623.5</v>
      </c>
    </row>
    <row r="5770" spans="3:4" x14ac:dyDescent="0.25">
      <c r="C5770" s="1">
        <v>42083.513888888891</v>
      </c>
      <c r="D5770">
        <v>8627</v>
      </c>
    </row>
    <row r="5771" spans="3:4" x14ac:dyDescent="0.25">
      <c r="C5771" s="1">
        <v>42083.517361111109</v>
      </c>
      <c r="D5771">
        <v>8629</v>
      </c>
    </row>
    <row r="5772" spans="3:4" x14ac:dyDescent="0.25">
      <c r="C5772" s="1">
        <v>42083.520833333336</v>
      </c>
      <c r="D5772">
        <v>8625</v>
      </c>
    </row>
    <row r="5773" spans="3:4" x14ac:dyDescent="0.25">
      <c r="C5773" s="1">
        <v>42083.524305555555</v>
      </c>
      <c r="D5773">
        <v>8620.5</v>
      </c>
    </row>
    <row r="5774" spans="3:4" x14ac:dyDescent="0.25">
      <c r="C5774" s="1">
        <v>42083.527777777781</v>
      </c>
      <c r="D5774">
        <v>8623.5</v>
      </c>
    </row>
    <row r="5775" spans="3:4" x14ac:dyDescent="0.25">
      <c r="C5775" s="1">
        <v>42083.53125</v>
      </c>
      <c r="D5775">
        <v>8628</v>
      </c>
    </row>
    <row r="5776" spans="3:4" x14ac:dyDescent="0.25">
      <c r="C5776" s="1">
        <v>42083.534722222219</v>
      </c>
      <c r="D5776">
        <v>8622</v>
      </c>
    </row>
    <row r="5777" spans="3:4" x14ac:dyDescent="0.25">
      <c r="C5777" s="1">
        <v>42083.538194444445</v>
      </c>
      <c r="D5777">
        <v>8622.5</v>
      </c>
    </row>
    <row r="5778" spans="3:4" x14ac:dyDescent="0.25">
      <c r="C5778" s="1">
        <v>42083.541666666664</v>
      </c>
      <c r="D5778">
        <v>8624.5</v>
      </c>
    </row>
    <row r="5779" spans="3:4" x14ac:dyDescent="0.25">
      <c r="C5779" s="1">
        <v>42083.545138888891</v>
      </c>
      <c r="D5779">
        <v>8621.5</v>
      </c>
    </row>
    <row r="5780" spans="3:4" x14ac:dyDescent="0.25">
      <c r="C5780" s="1">
        <v>42083.548611111109</v>
      </c>
      <c r="D5780">
        <v>8615</v>
      </c>
    </row>
    <row r="5781" spans="3:4" x14ac:dyDescent="0.25">
      <c r="C5781" s="1">
        <v>42083.552083333336</v>
      </c>
      <c r="D5781">
        <v>8605.5</v>
      </c>
    </row>
    <row r="5782" spans="3:4" x14ac:dyDescent="0.25">
      <c r="C5782" s="1">
        <v>42083.555555555555</v>
      </c>
      <c r="D5782">
        <v>8610</v>
      </c>
    </row>
    <row r="5783" spans="3:4" x14ac:dyDescent="0.25">
      <c r="C5783" s="1">
        <v>42083.559027777781</v>
      </c>
      <c r="D5783">
        <v>8616</v>
      </c>
    </row>
    <row r="5784" spans="3:4" x14ac:dyDescent="0.25">
      <c r="C5784" s="1">
        <v>42083.5625</v>
      </c>
      <c r="D5784">
        <v>8620</v>
      </c>
    </row>
    <row r="5785" spans="3:4" x14ac:dyDescent="0.25">
      <c r="C5785" s="1">
        <v>42083.565972222219</v>
      </c>
      <c r="D5785">
        <v>8614.5</v>
      </c>
    </row>
    <row r="5786" spans="3:4" x14ac:dyDescent="0.25">
      <c r="C5786" s="1">
        <v>42083.569444444445</v>
      </c>
      <c r="D5786">
        <v>8622.5</v>
      </c>
    </row>
    <row r="5787" spans="3:4" x14ac:dyDescent="0.25">
      <c r="C5787" s="1">
        <v>42083.572916666664</v>
      </c>
      <c r="D5787">
        <v>8618.5</v>
      </c>
    </row>
    <row r="5788" spans="3:4" x14ac:dyDescent="0.25">
      <c r="C5788" s="1">
        <v>42083.576388888891</v>
      </c>
      <c r="D5788">
        <v>8625.5</v>
      </c>
    </row>
    <row r="5789" spans="3:4" x14ac:dyDescent="0.25">
      <c r="C5789" s="1">
        <v>42083.579861111109</v>
      </c>
      <c r="D5789">
        <v>8625</v>
      </c>
    </row>
    <row r="5790" spans="3:4" x14ac:dyDescent="0.25">
      <c r="C5790" s="1">
        <v>42083.583333333336</v>
      </c>
      <c r="D5790">
        <v>8630</v>
      </c>
    </row>
    <row r="5791" spans="3:4" x14ac:dyDescent="0.25">
      <c r="C5791" s="1">
        <v>42083.586805555555</v>
      </c>
      <c r="D5791">
        <v>8627.5</v>
      </c>
    </row>
    <row r="5792" spans="3:4" x14ac:dyDescent="0.25">
      <c r="C5792" s="1">
        <v>42083.590277777781</v>
      </c>
      <c r="D5792">
        <v>8626.5</v>
      </c>
    </row>
    <row r="5793" spans="3:4" x14ac:dyDescent="0.25">
      <c r="C5793" s="1">
        <v>42083.59375</v>
      </c>
      <c r="D5793">
        <v>8627</v>
      </c>
    </row>
    <row r="5794" spans="3:4" x14ac:dyDescent="0.25">
      <c r="C5794" s="1">
        <v>42083.597222222219</v>
      </c>
      <c r="D5794">
        <v>8614.5</v>
      </c>
    </row>
    <row r="5795" spans="3:4" x14ac:dyDescent="0.25">
      <c r="C5795" s="1">
        <v>42083.600694444445</v>
      </c>
      <c r="D5795">
        <v>8605</v>
      </c>
    </row>
    <row r="5796" spans="3:4" x14ac:dyDescent="0.25">
      <c r="C5796" s="1">
        <v>42083.604166666664</v>
      </c>
      <c r="D5796">
        <v>8603</v>
      </c>
    </row>
    <row r="5797" spans="3:4" x14ac:dyDescent="0.25">
      <c r="C5797" s="1">
        <v>42083.607638888891</v>
      </c>
      <c r="D5797">
        <v>8602</v>
      </c>
    </row>
    <row r="5798" spans="3:4" x14ac:dyDescent="0.25">
      <c r="C5798" s="1">
        <v>42083.611111111109</v>
      </c>
      <c r="D5798">
        <v>8614.5</v>
      </c>
    </row>
    <row r="5799" spans="3:4" x14ac:dyDescent="0.25">
      <c r="C5799" s="1">
        <v>42083.614583333336</v>
      </c>
      <c r="D5799">
        <v>8614</v>
      </c>
    </row>
    <row r="5800" spans="3:4" x14ac:dyDescent="0.25">
      <c r="C5800" s="1">
        <v>42083.618055555555</v>
      </c>
      <c r="D5800">
        <v>8608.5</v>
      </c>
    </row>
    <row r="5801" spans="3:4" x14ac:dyDescent="0.25">
      <c r="C5801" s="1">
        <v>42083.621527777781</v>
      </c>
      <c r="D5801">
        <v>8609</v>
      </c>
    </row>
    <row r="5802" spans="3:4" x14ac:dyDescent="0.25">
      <c r="C5802" s="1">
        <v>42083.625</v>
      </c>
      <c r="D5802">
        <v>8616.5</v>
      </c>
    </row>
    <row r="5803" spans="3:4" x14ac:dyDescent="0.25">
      <c r="C5803" s="1">
        <v>42083.628472222219</v>
      </c>
      <c r="D5803">
        <v>8612.5</v>
      </c>
    </row>
    <row r="5804" spans="3:4" x14ac:dyDescent="0.25">
      <c r="C5804" s="1">
        <v>42083.631944444445</v>
      </c>
      <c r="D5804">
        <v>8606</v>
      </c>
    </row>
    <row r="5805" spans="3:4" x14ac:dyDescent="0.25">
      <c r="C5805" s="1">
        <v>42083.635416666664</v>
      </c>
      <c r="D5805">
        <v>8608.5</v>
      </c>
    </row>
    <row r="5806" spans="3:4" x14ac:dyDescent="0.25">
      <c r="C5806" s="1">
        <v>42083.638888888891</v>
      </c>
      <c r="D5806">
        <v>8609</v>
      </c>
    </row>
    <row r="5807" spans="3:4" x14ac:dyDescent="0.25">
      <c r="C5807" s="1">
        <v>42083.642361111109</v>
      </c>
      <c r="D5807">
        <v>8608</v>
      </c>
    </row>
    <row r="5808" spans="3:4" x14ac:dyDescent="0.25">
      <c r="C5808" s="1">
        <v>42083.645833333336</v>
      </c>
      <c r="D5808">
        <v>8601</v>
      </c>
    </row>
    <row r="5809" spans="3:4" x14ac:dyDescent="0.25">
      <c r="C5809" s="1">
        <v>42083.649305555555</v>
      </c>
      <c r="D5809">
        <v>8583</v>
      </c>
    </row>
    <row r="5810" spans="3:4" x14ac:dyDescent="0.25">
      <c r="C5810" s="1">
        <v>42083.652777777781</v>
      </c>
      <c r="D5810">
        <v>8597</v>
      </c>
    </row>
    <row r="5811" spans="3:4" x14ac:dyDescent="0.25">
      <c r="C5811" s="1">
        <v>42083.65625</v>
      </c>
      <c r="D5811">
        <v>8598.5</v>
      </c>
    </row>
    <row r="5812" spans="3:4" x14ac:dyDescent="0.25">
      <c r="C5812" s="1">
        <v>42083.659722222219</v>
      </c>
      <c r="D5812">
        <v>8611</v>
      </c>
    </row>
    <row r="5813" spans="3:4" x14ac:dyDescent="0.25">
      <c r="C5813" s="1">
        <v>42083.663194444445</v>
      </c>
      <c r="D5813">
        <v>8618</v>
      </c>
    </row>
    <row r="5814" spans="3:4" x14ac:dyDescent="0.25">
      <c r="C5814" s="1">
        <v>42083.666666666664</v>
      </c>
      <c r="D5814">
        <v>8619.5</v>
      </c>
    </row>
    <row r="5815" spans="3:4" x14ac:dyDescent="0.25">
      <c r="C5815" s="1">
        <v>42083.670138888891</v>
      </c>
      <c r="D5815">
        <v>8619</v>
      </c>
    </row>
    <row r="5816" spans="3:4" x14ac:dyDescent="0.25">
      <c r="C5816" s="1">
        <v>42083.673611111109</v>
      </c>
      <c r="D5816">
        <v>8612</v>
      </c>
    </row>
    <row r="5817" spans="3:4" x14ac:dyDescent="0.25">
      <c r="C5817" s="1">
        <v>42083.677083333336</v>
      </c>
      <c r="D5817">
        <v>8611</v>
      </c>
    </row>
    <row r="5818" spans="3:4" x14ac:dyDescent="0.25">
      <c r="C5818" s="1">
        <v>42083.680555555555</v>
      </c>
      <c r="D5818">
        <v>8615</v>
      </c>
    </row>
    <row r="5819" spans="3:4" x14ac:dyDescent="0.25">
      <c r="C5819" s="1">
        <v>42083.684027777781</v>
      </c>
      <c r="D5819">
        <v>8606.5</v>
      </c>
    </row>
    <row r="5820" spans="3:4" x14ac:dyDescent="0.25">
      <c r="C5820" s="1">
        <v>42083.6875</v>
      </c>
      <c r="D5820">
        <v>8610</v>
      </c>
    </row>
    <row r="5821" spans="3:4" x14ac:dyDescent="0.25">
      <c r="C5821" s="1">
        <v>42083.690972222219</v>
      </c>
      <c r="D5821">
        <v>8607</v>
      </c>
    </row>
    <row r="5822" spans="3:4" x14ac:dyDescent="0.25">
      <c r="C5822" s="1">
        <v>42083.694444444445</v>
      </c>
      <c r="D5822">
        <v>8600</v>
      </c>
    </row>
    <row r="5823" spans="3:4" x14ac:dyDescent="0.25">
      <c r="C5823" s="1">
        <v>42083.697916666664</v>
      </c>
      <c r="D5823">
        <v>8582</v>
      </c>
    </row>
    <row r="5824" spans="3:4" x14ac:dyDescent="0.25">
      <c r="C5824" s="1">
        <v>42083.701388888891</v>
      </c>
      <c r="D5824">
        <v>8614</v>
      </c>
    </row>
    <row r="5825" spans="3:4" x14ac:dyDescent="0.25">
      <c r="C5825" s="1">
        <v>42083.704861111109</v>
      </c>
      <c r="D5825">
        <v>8608</v>
      </c>
    </row>
    <row r="5826" spans="3:4" x14ac:dyDescent="0.25">
      <c r="C5826" s="1">
        <v>42083.708333333336</v>
      </c>
      <c r="D5826">
        <v>8605.5</v>
      </c>
    </row>
    <row r="5827" spans="3:4" x14ac:dyDescent="0.25">
      <c r="C5827" s="1">
        <v>42083.711805555555</v>
      </c>
      <c r="D5827">
        <v>8608.5</v>
      </c>
    </row>
    <row r="5828" spans="3:4" x14ac:dyDescent="0.25">
      <c r="C5828" s="1">
        <v>42083.715277777781</v>
      </c>
      <c r="D5828">
        <v>8606</v>
      </c>
    </row>
    <row r="5829" spans="3:4" x14ac:dyDescent="0.25">
      <c r="C5829" s="1">
        <v>42083.71875</v>
      </c>
      <c r="D5829">
        <v>8600</v>
      </c>
    </row>
    <row r="5830" spans="3:4" x14ac:dyDescent="0.25">
      <c r="C5830" s="1">
        <v>42083.722222222219</v>
      </c>
      <c r="D5830">
        <v>8596</v>
      </c>
    </row>
    <row r="5831" spans="3:4" x14ac:dyDescent="0.25">
      <c r="C5831" s="1">
        <v>42083.725694444445</v>
      </c>
      <c r="D5831">
        <v>8611</v>
      </c>
    </row>
    <row r="5832" spans="3:4" x14ac:dyDescent="0.25">
      <c r="C5832" s="1">
        <v>42083.729166666664</v>
      </c>
      <c r="D5832">
        <v>8605.5</v>
      </c>
    </row>
    <row r="5833" spans="3:4" x14ac:dyDescent="0.25">
      <c r="C5833" s="1">
        <v>42083.732638888891</v>
      </c>
      <c r="D5833">
        <v>8603.5</v>
      </c>
    </row>
    <row r="5834" spans="3:4" x14ac:dyDescent="0.25">
      <c r="C5834" s="1">
        <v>42083.736111111109</v>
      </c>
      <c r="D5834">
        <v>8599.5</v>
      </c>
    </row>
    <row r="5835" spans="3:4" x14ac:dyDescent="0.25">
      <c r="C5835" s="1">
        <v>42083.739583333336</v>
      </c>
      <c r="D5835">
        <v>8595.5</v>
      </c>
    </row>
    <row r="5836" spans="3:4" x14ac:dyDescent="0.25">
      <c r="C5836" s="1">
        <v>42083.743055555555</v>
      </c>
      <c r="D5836">
        <v>8602.5</v>
      </c>
    </row>
    <row r="5837" spans="3:4" x14ac:dyDescent="0.25">
      <c r="C5837" s="1">
        <v>42083.746527777781</v>
      </c>
      <c r="D5837">
        <v>8612.5</v>
      </c>
    </row>
    <row r="5838" spans="3:4" x14ac:dyDescent="0.25">
      <c r="C5838" s="1">
        <v>42083.75</v>
      </c>
      <c r="D5838">
        <v>8619</v>
      </c>
    </row>
    <row r="5839" spans="3:4" x14ac:dyDescent="0.25">
      <c r="C5839" s="1">
        <v>42083.753472222219</v>
      </c>
      <c r="D5839">
        <v>8612.5</v>
      </c>
    </row>
    <row r="5840" spans="3:4" x14ac:dyDescent="0.25">
      <c r="C5840" s="1">
        <v>42083.756944444445</v>
      </c>
      <c r="D5840">
        <v>8612.5</v>
      </c>
    </row>
    <row r="5841" spans="3:4" x14ac:dyDescent="0.25">
      <c r="C5841" s="1">
        <v>42086.375</v>
      </c>
      <c r="D5841">
        <v>8623</v>
      </c>
    </row>
    <row r="5842" spans="3:4" x14ac:dyDescent="0.25">
      <c r="C5842" s="1">
        <v>42086.378472222219</v>
      </c>
      <c r="D5842">
        <v>8621</v>
      </c>
    </row>
    <row r="5843" spans="3:4" x14ac:dyDescent="0.25">
      <c r="C5843" s="1">
        <v>42086.381944444445</v>
      </c>
      <c r="D5843">
        <v>8620.5</v>
      </c>
    </row>
    <row r="5844" spans="3:4" x14ac:dyDescent="0.25">
      <c r="C5844" s="1">
        <v>42086.385416666664</v>
      </c>
      <c r="D5844">
        <v>8620.5</v>
      </c>
    </row>
    <row r="5845" spans="3:4" x14ac:dyDescent="0.25">
      <c r="C5845" s="1">
        <v>42086.388888888891</v>
      </c>
      <c r="D5845">
        <v>8620.5</v>
      </c>
    </row>
    <row r="5846" spans="3:4" x14ac:dyDescent="0.25">
      <c r="C5846" s="1">
        <v>42086.392361111109</v>
      </c>
      <c r="D5846">
        <v>8620.5</v>
      </c>
    </row>
    <row r="5847" spans="3:4" x14ac:dyDescent="0.25">
      <c r="C5847" s="1">
        <v>42086.395833333336</v>
      </c>
      <c r="D5847">
        <v>8613</v>
      </c>
    </row>
    <row r="5848" spans="3:4" x14ac:dyDescent="0.25">
      <c r="C5848" s="1">
        <v>42086.399305555555</v>
      </c>
      <c r="D5848">
        <v>8614.5</v>
      </c>
    </row>
    <row r="5849" spans="3:4" x14ac:dyDescent="0.25">
      <c r="C5849" s="1">
        <v>42086.402777777781</v>
      </c>
      <c r="D5849">
        <v>8614</v>
      </c>
    </row>
    <row r="5850" spans="3:4" x14ac:dyDescent="0.25">
      <c r="C5850" s="1">
        <v>42086.40625</v>
      </c>
      <c r="D5850">
        <v>8614</v>
      </c>
    </row>
    <row r="5851" spans="3:4" x14ac:dyDescent="0.25">
      <c r="C5851" s="1">
        <v>42086.409722222219</v>
      </c>
      <c r="D5851">
        <v>8613.5</v>
      </c>
    </row>
    <row r="5852" spans="3:4" x14ac:dyDescent="0.25">
      <c r="C5852" s="1">
        <v>42086.413194444445</v>
      </c>
      <c r="D5852">
        <v>8616</v>
      </c>
    </row>
    <row r="5853" spans="3:4" x14ac:dyDescent="0.25">
      <c r="C5853" s="1">
        <v>42086.416666666664</v>
      </c>
      <c r="D5853">
        <v>8615</v>
      </c>
    </row>
    <row r="5854" spans="3:4" x14ac:dyDescent="0.25">
      <c r="C5854" s="1">
        <v>42086.420138888891</v>
      </c>
      <c r="D5854">
        <v>8615</v>
      </c>
    </row>
    <row r="5855" spans="3:4" x14ac:dyDescent="0.25">
      <c r="C5855" s="1">
        <v>42086.423611111109</v>
      </c>
      <c r="D5855">
        <v>8618.5</v>
      </c>
    </row>
    <row r="5856" spans="3:4" x14ac:dyDescent="0.25">
      <c r="C5856" s="1">
        <v>42086.427083333336</v>
      </c>
      <c r="D5856">
        <v>8614.5</v>
      </c>
    </row>
    <row r="5857" spans="3:4" x14ac:dyDescent="0.25">
      <c r="C5857" s="1">
        <v>42086.430555555555</v>
      </c>
      <c r="D5857">
        <v>8614.5</v>
      </c>
    </row>
    <row r="5858" spans="3:4" x14ac:dyDescent="0.25">
      <c r="C5858" s="1">
        <v>42086.434027777781</v>
      </c>
      <c r="D5858">
        <v>8614.5</v>
      </c>
    </row>
    <row r="5859" spans="3:4" x14ac:dyDescent="0.25">
      <c r="C5859" s="1">
        <v>42086.4375</v>
      </c>
      <c r="D5859">
        <v>8615.5</v>
      </c>
    </row>
    <row r="5860" spans="3:4" x14ac:dyDescent="0.25">
      <c r="C5860" s="1">
        <v>42086.440972222219</v>
      </c>
      <c r="D5860">
        <v>8622.5</v>
      </c>
    </row>
    <row r="5861" spans="3:4" x14ac:dyDescent="0.25">
      <c r="C5861" s="1">
        <v>42086.444444444445</v>
      </c>
      <c r="D5861">
        <v>8623.5</v>
      </c>
    </row>
    <row r="5862" spans="3:4" x14ac:dyDescent="0.25">
      <c r="C5862" s="1">
        <v>42086.447916666664</v>
      </c>
      <c r="D5862">
        <v>8623</v>
      </c>
    </row>
    <row r="5863" spans="3:4" x14ac:dyDescent="0.25">
      <c r="C5863" s="1">
        <v>42086.451388888891</v>
      </c>
      <c r="D5863">
        <v>8624.5</v>
      </c>
    </row>
    <row r="5864" spans="3:4" x14ac:dyDescent="0.25">
      <c r="C5864" s="1">
        <v>42086.454861111109</v>
      </c>
      <c r="D5864">
        <v>8623.5</v>
      </c>
    </row>
    <row r="5865" spans="3:4" x14ac:dyDescent="0.25">
      <c r="C5865" s="1">
        <v>42086.458333333336</v>
      </c>
      <c r="D5865">
        <v>8623.5</v>
      </c>
    </row>
    <row r="5866" spans="3:4" x14ac:dyDescent="0.25">
      <c r="C5866" s="1">
        <v>42086.461805555555</v>
      </c>
      <c r="D5866">
        <v>8625</v>
      </c>
    </row>
    <row r="5867" spans="3:4" x14ac:dyDescent="0.25">
      <c r="C5867" s="1">
        <v>42086.465277777781</v>
      </c>
      <c r="D5867">
        <v>8627</v>
      </c>
    </row>
    <row r="5868" spans="3:4" x14ac:dyDescent="0.25">
      <c r="C5868" s="1">
        <v>42086.46875</v>
      </c>
      <c r="D5868">
        <v>8628.5</v>
      </c>
    </row>
    <row r="5869" spans="3:4" x14ac:dyDescent="0.25">
      <c r="C5869" s="1">
        <v>42086.472222222219</v>
      </c>
      <c r="D5869">
        <v>8628.5</v>
      </c>
    </row>
    <row r="5870" spans="3:4" x14ac:dyDescent="0.25">
      <c r="C5870" s="1">
        <v>42086.475694444445</v>
      </c>
      <c r="D5870">
        <v>8626</v>
      </c>
    </row>
    <row r="5871" spans="3:4" x14ac:dyDescent="0.25">
      <c r="C5871" s="1">
        <v>42086.479166666664</v>
      </c>
      <c r="D5871">
        <v>8623</v>
      </c>
    </row>
    <row r="5872" spans="3:4" x14ac:dyDescent="0.25">
      <c r="C5872" s="1">
        <v>42086.482638888891</v>
      </c>
      <c r="D5872">
        <v>8617</v>
      </c>
    </row>
    <row r="5873" spans="3:4" x14ac:dyDescent="0.25">
      <c r="C5873" s="1">
        <v>42086.486111111109</v>
      </c>
      <c r="D5873">
        <v>8612.5</v>
      </c>
    </row>
    <row r="5874" spans="3:4" x14ac:dyDescent="0.25">
      <c r="C5874" s="1">
        <v>42086.489583333336</v>
      </c>
      <c r="D5874">
        <v>8605.5</v>
      </c>
    </row>
    <row r="5875" spans="3:4" x14ac:dyDescent="0.25">
      <c r="C5875" s="1">
        <v>42086.493055555555</v>
      </c>
      <c r="D5875">
        <v>8615</v>
      </c>
    </row>
    <row r="5876" spans="3:4" x14ac:dyDescent="0.25">
      <c r="C5876" s="1">
        <v>42086.496527777781</v>
      </c>
      <c r="D5876">
        <v>8608</v>
      </c>
    </row>
    <row r="5877" spans="3:4" x14ac:dyDescent="0.25">
      <c r="C5877" s="1">
        <v>42086.5</v>
      </c>
      <c r="D5877">
        <v>8600</v>
      </c>
    </row>
    <row r="5878" spans="3:4" x14ac:dyDescent="0.25">
      <c r="C5878" s="1">
        <v>42086.503472222219</v>
      </c>
      <c r="D5878">
        <v>8598</v>
      </c>
    </row>
    <row r="5879" spans="3:4" x14ac:dyDescent="0.25">
      <c r="C5879" s="1">
        <v>42086.506944444445</v>
      </c>
      <c r="D5879">
        <v>8585</v>
      </c>
    </row>
    <row r="5880" spans="3:4" x14ac:dyDescent="0.25">
      <c r="C5880" s="1">
        <v>42086.510416666664</v>
      </c>
      <c r="D5880">
        <v>8592.5</v>
      </c>
    </row>
    <row r="5881" spans="3:4" x14ac:dyDescent="0.25">
      <c r="C5881" s="1">
        <v>42086.513888888891</v>
      </c>
      <c r="D5881">
        <v>8595.5</v>
      </c>
    </row>
    <row r="5882" spans="3:4" x14ac:dyDescent="0.25">
      <c r="C5882" s="1">
        <v>42086.517361111109</v>
      </c>
      <c r="D5882">
        <v>8600</v>
      </c>
    </row>
    <row r="5883" spans="3:4" x14ac:dyDescent="0.25">
      <c r="C5883" s="1">
        <v>42086.520833333336</v>
      </c>
      <c r="D5883">
        <v>8596.5</v>
      </c>
    </row>
    <row r="5884" spans="3:4" x14ac:dyDescent="0.25">
      <c r="C5884" s="1">
        <v>42086.524305555555</v>
      </c>
      <c r="D5884">
        <v>8592</v>
      </c>
    </row>
    <row r="5885" spans="3:4" x14ac:dyDescent="0.25">
      <c r="C5885" s="1">
        <v>42086.527777777781</v>
      </c>
      <c r="D5885">
        <v>8593</v>
      </c>
    </row>
    <row r="5886" spans="3:4" x14ac:dyDescent="0.25">
      <c r="C5886" s="1">
        <v>42086.53125</v>
      </c>
      <c r="D5886">
        <v>8596</v>
      </c>
    </row>
    <row r="5887" spans="3:4" x14ac:dyDescent="0.25">
      <c r="C5887" s="1">
        <v>42086.534722222219</v>
      </c>
      <c r="D5887">
        <v>8595</v>
      </c>
    </row>
    <row r="5888" spans="3:4" x14ac:dyDescent="0.25">
      <c r="C5888" s="1">
        <v>42086.538194444445</v>
      </c>
      <c r="D5888">
        <v>8598.5</v>
      </c>
    </row>
    <row r="5889" spans="3:4" x14ac:dyDescent="0.25">
      <c r="C5889" s="1">
        <v>42086.541666666664</v>
      </c>
      <c r="D5889">
        <v>8596.5</v>
      </c>
    </row>
    <row r="5890" spans="3:4" x14ac:dyDescent="0.25">
      <c r="C5890" s="1">
        <v>42086.545138888891</v>
      </c>
      <c r="D5890">
        <v>8594</v>
      </c>
    </row>
    <row r="5891" spans="3:4" x14ac:dyDescent="0.25">
      <c r="C5891" s="1">
        <v>42086.548611111109</v>
      </c>
      <c r="D5891">
        <v>8593</v>
      </c>
    </row>
    <row r="5892" spans="3:4" x14ac:dyDescent="0.25">
      <c r="C5892" s="1">
        <v>42086.552083333336</v>
      </c>
      <c r="D5892">
        <v>8594.5</v>
      </c>
    </row>
    <row r="5893" spans="3:4" x14ac:dyDescent="0.25">
      <c r="C5893" s="1">
        <v>42086.555555555555</v>
      </c>
      <c r="D5893">
        <v>8588.5</v>
      </c>
    </row>
    <row r="5894" spans="3:4" x14ac:dyDescent="0.25">
      <c r="C5894" s="1">
        <v>42086.559027777781</v>
      </c>
      <c r="D5894">
        <v>8594.5</v>
      </c>
    </row>
    <row r="5895" spans="3:4" x14ac:dyDescent="0.25">
      <c r="C5895" s="1">
        <v>42086.5625</v>
      </c>
      <c r="D5895">
        <v>8596</v>
      </c>
    </row>
    <row r="5896" spans="3:4" x14ac:dyDescent="0.25">
      <c r="C5896" s="1">
        <v>42086.565972222219</v>
      </c>
      <c r="D5896">
        <v>8596.5</v>
      </c>
    </row>
    <row r="5897" spans="3:4" x14ac:dyDescent="0.25">
      <c r="C5897" s="2">
        <v>42086.569444444445</v>
      </c>
      <c r="D5897">
        <v>8596</v>
      </c>
    </row>
    <row r="5898" spans="3:4" x14ac:dyDescent="0.25">
      <c r="C5898" s="1">
        <v>42086.572916666664</v>
      </c>
      <c r="D5898">
        <v>8592</v>
      </c>
    </row>
    <row r="5899" spans="3:4" x14ac:dyDescent="0.25">
      <c r="C5899" s="1">
        <v>42086.576388888891</v>
      </c>
      <c r="D5899">
        <v>8588.5</v>
      </c>
    </row>
    <row r="5900" spans="3:4" x14ac:dyDescent="0.25">
      <c r="C5900" s="1">
        <v>42086.579861111109</v>
      </c>
      <c r="D5900">
        <v>8591</v>
      </c>
    </row>
    <row r="5901" spans="3:4" x14ac:dyDescent="0.25">
      <c r="C5901" s="1">
        <v>42086.583333333336</v>
      </c>
      <c r="D5901">
        <v>8595</v>
      </c>
    </row>
    <row r="5902" spans="3:4" x14ac:dyDescent="0.25">
      <c r="C5902" s="1">
        <v>42086.586805555555</v>
      </c>
      <c r="D5902">
        <v>8593</v>
      </c>
    </row>
    <row r="5903" spans="3:4" x14ac:dyDescent="0.25">
      <c r="C5903" s="1">
        <v>42086.590277777781</v>
      </c>
      <c r="D5903">
        <v>8598</v>
      </c>
    </row>
    <row r="5904" spans="3:4" x14ac:dyDescent="0.25">
      <c r="C5904" s="1">
        <v>42086.59375</v>
      </c>
      <c r="D5904">
        <v>8602</v>
      </c>
    </row>
    <row r="5905" spans="3:4" x14ac:dyDescent="0.25">
      <c r="C5905" s="1">
        <v>42086.597222222219</v>
      </c>
      <c r="D5905">
        <v>8600.5</v>
      </c>
    </row>
    <row r="5906" spans="3:4" x14ac:dyDescent="0.25">
      <c r="C5906" s="1">
        <v>42086.600694444445</v>
      </c>
      <c r="D5906">
        <v>8604</v>
      </c>
    </row>
    <row r="5907" spans="3:4" x14ac:dyDescent="0.25">
      <c r="C5907" s="1">
        <v>42086.604166666664</v>
      </c>
      <c r="D5907">
        <v>8606.5</v>
      </c>
    </row>
    <row r="5908" spans="3:4" x14ac:dyDescent="0.25">
      <c r="C5908" s="1">
        <v>42086.607638888891</v>
      </c>
      <c r="D5908">
        <v>8607</v>
      </c>
    </row>
    <row r="5909" spans="3:4" x14ac:dyDescent="0.25">
      <c r="C5909" s="1">
        <v>42086.611111111109</v>
      </c>
      <c r="D5909">
        <v>8609</v>
      </c>
    </row>
    <row r="5910" spans="3:4" x14ac:dyDescent="0.25">
      <c r="C5910" s="1">
        <v>42086.614583333336</v>
      </c>
      <c r="D5910">
        <v>8606</v>
      </c>
    </row>
    <row r="5911" spans="3:4" x14ac:dyDescent="0.25">
      <c r="C5911" s="1">
        <v>42086.618055555555</v>
      </c>
      <c r="D5911">
        <v>8605</v>
      </c>
    </row>
    <row r="5912" spans="3:4" x14ac:dyDescent="0.25">
      <c r="C5912" s="1">
        <v>42086.621527777781</v>
      </c>
      <c r="D5912">
        <v>8605</v>
      </c>
    </row>
    <row r="5913" spans="3:4" x14ac:dyDescent="0.25">
      <c r="C5913" s="1">
        <v>42086.625</v>
      </c>
      <c r="D5913">
        <v>8604.5</v>
      </c>
    </row>
    <row r="5914" spans="3:4" x14ac:dyDescent="0.25">
      <c r="C5914" s="1">
        <v>42086.628472222219</v>
      </c>
      <c r="D5914">
        <v>8598.5</v>
      </c>
    </row>
    <row r="5915" spans="3:4" x14ac:dyDescent="0.25">
      <c r="C5915" s="1">
        <v>42086.631944444445</v>
      </c>
      <c r="D5915">
        <v>8598.5</v>
      </c>
    </row>
    <row r="5916" spans="3:4" x14ac:dyDescent="0.25">
      <c r="C5916" s="1">
        <v>42086.635416666664</v>
      </c>
      <c r="D5916">
        <v>8598</v>
      </c>
    </row>
    <row r="5917" spans="3:4" x14ac:dyDescent="0.25">
      <c r="C5917" s="1">
        <v>42086.638888888891</v>
      </c>
      <c r="D5917">
        <v>8597</v>
      </c>
    </row>
    <row r="5918" spans="3:4" x14ac:dyDescent="0.25">
      <c r="C5918" s="1">
        <v>42086.642361111109</v>
      </c>
      <c r="D5918">
        <v>8594.5</v>
      </c>
    </row>
    <row r="5919" spans="3:4" x14ac:dyDescent="0.25">
      <c r="C5919" s="1">
        <v>42086.645833333336</v>
      </c>
      <c r="D5919">
        <v>8599</v>
      </c>
    </row>
    <row r="5920" spans="3:4" x14ac:dyDescent="0.25">
      <c r="C5920" s="1">
        <v>42086.649305555555</v>
      </c>
      <c r="D5920">
        <v>8596.5</v>
      </c>
    </row>
    <row r="5921" spans="3:4" x14ac:dyDescent="0.25">
      <c r="C5921" s="1">
        <v>42086.652777777781</v>
      </c>
      <c r="D5921">
        <v>8597</v>
      </c>
    </row>
    <row r="5922" spans="3:4" x14ac:dyDescent="0.25">
      <c r="C5922" s="1">
        <v>42086.65625</v>
      </c>
      <c r="D5922">
        <v>8599.5</v>
      </c>
    </row>
    <row r="5923" spans="3:4" x14ac:dyDescent="0.25">
      <c r="C5923" s="1">
        <v>42086.659722222219</v>
      </c>
      <c r="D5923">
        <v>8597.5</v>
      </c>
    </row>
    <row r="5924" spans="3:4" x14ac:dyDescent="0.25">
      <c r="C5924" s="1">
        <v>42086.663194444445</v>
      </c>
      <c r="D5924">
        <v>8597.5</v>
      </c>
    </row>
    <row r="5925" spans="3:4" x14ac:dyDescent="0.25">
      <c r="C5925" s="1">
        <v>42086.666666666664</v>
      </c>
      <c r="D5925">
        <v>8588</v>
      </c>
    </row>
    <row r="5926" spans="3:4" x14ac:dyDescent="0.25">
      <c r="C5926" s="1">
        <v>42086.670138888891</v>
      </c>
      <c r="D5926">
        <v>8575</v>
      </c>
    </row>
    <row r="5927" spans="3:4" x14ac:dyDescent="0.25">
      <c r="C5927" s="1">
        <v>42086.673611111109</v>
      </c>
      <c r="D5927">
        <v>8567.5</v>
      </c>
    </row>
    <row r="5928" spans="3:4" x14ac:dyDescent="0.25">
      <c r="C5928" s="1">
        <v>42086.677083333336</v>
      </c>
      <c r="D5928">
        <v>8567</v>
      </c>
    </row>
    <row r="5929" spans="3:4" x14ac:dyDescent="0.25">
      <c r="C5929" s="1">
        <v>42086.680555555555</v>
      </c>
      <c r="D5929">
        <v>8555.5</v>
      </c>
    </row>
    <row r="5930" spans="3:4" x14ac:dyDescent="0.25">
      <c r="C5930" s="1">
        <v>42086.684027777781</v>
      </c>
      <c r="D5930">
        <v>8565.5</v>
      </c>
    </row>
    <row r="5931" spans="3:4" x14ac:dyDescent="0.25">
      <c r="C5931" s="1">
        <v>42086.6875</v>
      </c>
      <c r="D5931">
        <v>8572.5</v>
      </c>
    </row>
    <row r="5932" spans="3:4" x14ac:dyDescent="0.25">
      <c r="C5932" s="1">
        <v>42086.690972222219</v>
      </c>
      <c r="D5932">
        <v>8563</v>
      </c>
    </row>
    <row r="5933" spans="3:4" x14ac:dyDescent="0.25">
      <c r="C5933" s="1">
        <v>42086.694444444445</v>
      </c>
      <c r="D5933">
        <v>8564</v>
      </c>
    </row>
    <row r="5934" spans="3:4" x14ac:dyDescent="0.25">
      <c r="C5934" s="1">
        <v>42086.697916666664</v>
      </c>
      <c r="D5934">
        <v>8567</v>
      </c>
    </row>
    <row r="5935" spans="3:4" x14ac:dyDescent="0.25">
      <c r="C5935" s="1">
        <v>42086.701388888891</v>
      </c>
      <c r="D5935">
        <v>8567</v>
      </c>
    </row>
    <row r="5936" spans="3:4" x14ac:dyDescent="0.25">
      <c r="C5936" s="1">
        <v>42086.704861111109</v>
      </c>
      <c r="D5936">
        <v>8578</v>
      </c>
    </row>
    <row r="5937" spans="3:4" x14ac:dyDescent="0.25">
      <c r="C5937" s="1">
        <v>42086.708333333336</v>
      </c>
      <c r="D5937">
        <v>8580.5</v>
      </c>
    </row>
    <row r="5938" spans="3:4" x14ac:dyDescent="0.25">
      <c r="C5938" s="1">
        <v>42086.711805555555</v>
      </c>
      <c r="D5938">
        <v>8577.5</v>
      </c>
    </row>
    <row r="5939" spans="3:4" x14ac:dyDescent="0.25">
      <c r="C5939" s="1">
        <v>42086.715277777781</v>
      </c>
      <c r="D5939">
        <v>8573</v>
      </c>
    </row>
    <row r="5940" spans="3:4" x14ac:dyDescent="0.25">
      <c r="C5940" s="1">
        <v>42086.71875</v>
      </c>
      <c r="D5940">
        <v>8564</v>
      </c>
    </row>
    <row r="5941" spans="3:4" x14ac:dyDescent="0.25">
      <c r="C5941" s="1">
        <v>42086.722222222219</v>
      </c>
      <c r="D5941">
        <v>8573.5</v>
      </c>
    </row>
    <row r="5942" spans="3:4" x14ac:dyDescent="0.25">
      <c r="C5942" s="1">
        <v>42086.725694444445</v>
      </c>
      <c r="D5942">
        <v>8572</v>
      </c>
    </row>
    <row r="5943" spans="3:4" x14ac:dyDescent="0.25">
      <c r="C5943" s="1">
        <v>42086.729166666664</v>
      </c>
      <c r="D5943">
        <v>8569.5</v>
      </c>
    </row>
    <row r="5944" spans="3:4" x14ac:dyDescent="0.25">
      <c r="C5944" s="1">
        <v>42086.732638888891</v>
      </c>
      <c r="D5944">
        <v>8568.5</v>
      </c>
    </row>
    <row r="5945" spans="3:4" x14ac:dyDescent="0.25">
      <c r="C5945" s="1">
        <v>42086.736111111109</v>
      </c>
      <c r="D5945">
        <v>8564.5</v>
      </c>
    </row>
    <row r="5946" spans="3:4" x14ac:dyDescent="0.25">
      <c r="C5946" s="1">
        <v>42086.739583333336</v>
      </c>
      <c r="D5946">
        <v>8561</v>
      </c>
    </row>
    <row r="5947" spans="3:4" x14ac:dyDescent="0.25">
      <c r="C5947" s="1">
        <v>42086.743055555555</v>
      </c>
      <c r="D5947">
        <v>8560.5</v>
      </c>
    </row>
    <row r="5948" spans="3:4" x14ac:dyDescent="0.25">
      <c r="C5948" s="1">
        <v>42086.746527777781</v>
      </c>
      <c r="D5948">
        <v>8570</v>
      </c>
    </row>
    <row r="5949" spans="3:4" x14ac:dyDescent="0.25">
      <c r="C5949" s="1">
        <v>42086.75</v>
      </c>
      <c r="D5949">
        <v>8568.5</v>
      </c>
    </row>
    <row r="5950" spans="3:4" x14ac:dyDescent="0.25">
      <c r="C5950" s="1">
        <v>42086.753472222219</v>
      </c>
      <c r="D5950">
        <v>8571</v>
      </c>
    </row>
    <row r="5951" spans="3:4" x14ac:dyDescent="0.25">
      <c r="C5951" s="1">
        <v>42086.756944444445</v>
      </c>
      <c r="D5951">
        <v>8571</v>
      </c>
    </row>
    <row r="5952" spans="3:4" x14ac:dyDescent="0.25">
      <c r="C5952" s="1">
        <v>42086.802083333336</v>
      </c>
      <c r="D5952">
        <v>8586</v>
      </c>
    </row>
    <row r="5953" spans="3:4" x14ac:dyDescent="0.25">
      <c r="C5953" s="1">
        <v>42086.805555555555</v>
      </c>
      <c r="D5953">
        <v>8577</v>
      </c>
    </row>
    <row r="5954" spans="3:4" x14ac:dyDescent="0.25">
      <c r="C5954" s="1">
        <v>42086.815972222219</v>
      </c>
      <c r="D5954">
        <v>8580</v>
      </c>
    </row>
    <row r="5955" spans="3:4" x14ac:dyDescent="0.25">
      <c r="C5955" s="1">
        <v>42086.819444444445</v>
      </c>
      <c r="D5955">
        <v>8580</v>
      </c>
    </row>
    <row r="5956" spans="3:4" x14ac:dyDescent="0.25">
      <c r="C5956" s="1">
        <v>42086.826388888891</v>
      </c>
      <c r="D5956">
        <v>8576.5</v>
      </c>
    </row>
    <row r="5957" spans="3:4" x14ac:dyDescent="0.25">
      <c r="C5957" s="1">
        <v>42086.829861111109</v>
      </c>
      <c r="D5957">
        <v>8577</v>
      </c>
    </row>
    <row r="5958" spans="3:4" x14ac:dyDescent="0.25">
      <c r="C5958" s="1">
        <v>42086.833333333336</v>
      </c>
      <c r="D5958">
        <v>8575</v>
      </c>
    </row>
    <row r="5959" spans="3:4" x14ac:dyDescent="0.25">
      <c r="C5959" s="1">
        <v>42086.836805555555</v>
      </c>
      <c r="D5959">
        <v>8574</v>
      </c>
    </row>
    <row r="5960" spans="3:4" x14ac:dyDescent="0.25">
      <c r="C5960" s="1">
        <v>42086.840277777781</v>
      </c>
      <c r="D5960">
        <v>8574</v>
      </c>
    </row>
    <row r="5961" spans="3:4" x14ac:dyDescent="0.25">
      <c r="C5961" s="1">
        <v>42086.84375</v>
      </c>
      <c r="D5961">
        <v>8570</v>
      </c>
    </row>
    <row r="5962" spans="3:4" x14ac:dyDescent="0.25">
      <c r="C5962" s="1">
        <v>42086.847222222219</v>
      </c>
      <c r="D5962">
        <v>8571.5</v>
      </c>
    </row>
    <row r="5963" spans="3:4" x14ac:dyDescent="0.25">
      <c r="C5963" s="1">
        <v>42086.850694444445</v>
      </c>
      <c r="D5963">
        <v>8570.5</v>
      </c>
    </row>
    <row r="5964" spans="3:4" x14ac:dyDescent="0.25">
      <c r="C5964" s="1">
        <v>42086.854166666664</v>
      </c>
      <c r="D5964">
        <v>8573.5</v>
      </c>
    </row>
    <row r="5965" spans="3:4" x14ac:dyDescent="0.25">
      <c r="C5965" s="1">
        <v>42086.857638888891</v>
      </c>
      <c r="D5965">
        <v>8574</v>
      </c>
    </row>
    <row r="5966" spans="3:4" x14ac:dyDescent="0.25">
      <c r="C5966" s="1">
        <v>42086.861111111109</v>
      </c>
      <c r="D5966">
        <v>8574.5</v>
      </c>
    </row>
    <row r="5967" spans="3:4" x14ac:dyDescent="0.25">
      <c r="C5967" s="1">
        <v>42086.864583333336</v>
      </c>
      <c r="D5967">
        <v>8573</v>
      </c>
    </row>
    <row r="5968" spans="3:4" x14ac:dyDescent="0.25">
      <c r="C5968" s="1">
        <v>42086.868055555555</v>
      </c>
      <c r="D5968">
        <v>8572</v>
      </c>
    </row>
    <row r="5969" spans="3:4" x14ac:dyDescent="0.25">
      <c r="C5969" s="1">
        <v>42086.871527777781</v>
      </c>
      <c r="D5969">
        <v>8574</v>
      </c>
    </row>
    <row r="5970" spans="3:4" x14ac:dyDescent="0.25">
      <c r="C5970" s="1">
        <v>42086.875</v>
      </c>
      <c r="D5970">
        <v>8574.5</v>
      </c>
    </row>
    <row r="5971" spans="3:4" x14ac:dyDescent="0.25">
      <c r="C5971" s="1">
        <v>42086.878472222219</v>
      </c>
      <c r="D5971">
        <v>8573</v>
      </c>
    </row>
    <row r="5972" spans="3:4" x14ac:dyDescent="0.25">
      <c r="C5972" s="1">
        <v>42086.881944444445</v>
      </c>
      <c r="D5972">
        <v>8571</v>
      </c>
    </row>
    <row r="5973" spans="3:4" x14ac:dyDescent="0.25">
      <c r="C5973" s="1">
        <v>42086.885416666664</v>
      </c>
      <c r="D5973">
        <v>8571.5</v>
      </c>
    </row>
    <row r="5974" spans="3:4" x14ac:dyDescent="0.25">
      <c r="C5974" s="1">
        <v>42086.888888888891</v>
      </c>
      <c r="D5974">
        <v>8572</v>
      </c>
    </row>
    <row r="5975" spans="3:4" x14ac:dyDescent="0.25">
      <c r="C5975" s="1">
        <v>42086.892361111109</v>
      </c>
      <c r="D5975">
        <v>8571.5</v>
      </c>
    </row>
    <row r="5976" spans="3:4" x14ac:dyDescent="0.25">
      <c r="C5976" s="1">
        <v>42086.895833333336</v>
      </c>
      <c r="D5976">
        <v>8575</v>
      </c>
    </row>
    <row r="5977" spans="3:4" x14ac:dyDescent="0.25">
      <c r="C5977" s="1">
        <v>42086.899305555555</v>
      </c>
      <c r="D5977">
        <v>8572</v>
      </c>
    </row>
    <row r="5978" spans="3:4" x14ac:dyDescent="0.25">
      <c r="C5978" s="1">
        <v>42086.902777777781</v>
      </c>
      <c r="D5978">
        <v>8573</v>
      </c>
    </row>
    <row r="5979" spans="3:4" x14ac:dyDescent="0.25">
      <c r="C5979" s="1">
        <v>42086.90625</v>
      </c>
      <c r="D5979">
        <v>8571</v>
      </c>
    </row>
    <row r="5980" spans="3:4" x14ac:dyDescent="0.25">
      <c r="C5980" s="1">
        <v>42086.909722222219</v>
      </c>
      <c r="D5980">
        <v>8570.5</v>
      </c>
    </row>
    <row r="5981" spans="3:4" x14ac:dyDescent="0.25">
      <c r="C5981" s="1">
        <v>42086.913194444445</v>
      </c>
      <c r="D5981">
        <v>8565</v>
      </c>
    </row>
    <row r="5982" spans="3:4" x14ac:dyDescent="0.25">
      <c r="C5982" s="1">
        <v>42086.916666666664</v>
      </c>
      <c r="D5982">
        <v>8566</v>
      </c>
    </row>
    <row r="5983" spans="3:4" x14ac:dyDescent="0.25">
      <c r="C5983" s="1">
        <v>42086.920138888891</v>
      </c>
      <c r="D5983">
        <v>8564</v>
      </c>
    </row>
    <row r="5984" spans="3:4" x14ac:dyDescent="0.25">
      <c r="C5984" s="1">
        <v>42086.923611111109</v>
      </c>
      <c r="D5984">
        <v>8566.5</v>
      </c>
    </row>
    <row r="5985" spans="3:4" x14ac:dyDescent="0.25">
      <c r="C5985" s="1">
        <v>42086.927083333336</v>
      </c>
      <c r="D5985">
        <v>8568</v>
      </c>
    </row>
    <row r="5986" spans="3:4" x14ac:dyDescent="0.25">
      <c r="C5986" s="1">
        <v>42086.930555555555</v>
      </c>
      <c r="D5986">
        <v>8569</v>
      </c>
    </row>
    <row r="5987" spans="3:4" x14ac:dyDescent="0.25">
      <c r="C5987" s="1">
        <v>42086.934027777781</v>
      </c>
      <c r="D5987">
        <v>8567.5</v>
      </c>
    </row>
    <row r="5988" spans="3:4" x14ac:dyDescent="0.25">
      <c r="C5988" s="1">
        <v>42086.9375</v>
      </c>
      <c r="D5988">
        <v>8565.5</v>
      </c>
    </row>
    <row r="5989" spans="3:4" x14ac:dyDescent="0.25">
      <c r="C5989" s="1">
        <v>42086.940972222219</v>
      </c>
      <c r="D5989">
        <v>8561</v>
      </c>
    </row>
    <row r="5990" spans="3:4" x14ac:dyDescent="0.25">
      <c r="C5990" s="1">
        <v>42086.944444444445</v>
      </c>
      <c r="D5990">
        <v>8563</v>
      </c>
    </row>
    <row r="5991" spans="3:4" x14ac:dyDescent="0.25">
      <c r="C5991" s="1">
        <v>42086.947916666664</v>
      </c>
      <c r="D5991">
        <v>8562.5</v>
      </c>
    </row>
    <row r="5992" spans="3:4" x14ac:dyDescent="0.25">
      <c r="C5992" s="1">
        <v>42086.951388888891</v>
      </c>
      <c r="D5992">
        <v>8562.5</v>
      </c>
    </row>
    <row r="5993" spans="3:4" x14ac:dyDescent="0.25">
      <c r="C5993" s="1">
        <v>42086.954861111109</v>
      </c>
      <c r="D5993">
        <v>8562.5</v>
      </c>
    </row>
    <row r="5994" spans="3:4" x14ac:dyDescent="0.25">
      <c r="C5994" s="1">
        <v>42086.958333333336</v>
      </c>
      <c r="D5994">
        <v>8562</v>
      </c>
    </row>
    <row r="5995" spans="3:4" x14ac:dyDescent="0.25">
      <c r="C5995" s="1">
        <v>42086.961805555555</v>
      </c>
      <c r="D5995">
        <v>8560.5</v>
      </c>
    </row>
    <row r="5996" spans="3:4" x14ac:dyDescent="0.25">
      <c r="C5996" s="1">
        <v>42086.965277777781</v>
      </c>
      <c r="D5996">
        <v>8557</v>
      </c>
    </row>
    <row r="5997" spans="3:4" x14ac:dyDescent="0.25">
      <c r="C5997" s="1">
        <v>42086.96875</v>
      </c>
      <c r="D5997">
        <v>8555</v>
      </c>
    </row>
    <row r="5998" spans="3:4" x14ac:dyDescent="0.25">
      <c r="C5998" s="1">
        <v>42086.972222222219</v>
      </c>
      <c r="D5998">
        <v>8554.5</v>
      </c>
    </row>
    <row r="5999" spans="3:4" x14ac:dyDescent="0.25">
      <c r="C5999" s="1">
        <v>42086.975694444445</v>
      </c>
      <c r="D5999">
        <v>8553</v>
      </c>
    </row>
    <row r="6000" spans="3:4" x14ac:dyDescent="0.25">
      <c r="C6000" s="1">
        <v>42086.979166666664</v>
      </c>
      <c r="D6000">
        <v>8553</v>
      </c>
    </row>
    <row r="6001" spans="3:4" x14ac:dyDescent="0.25">
      <c r="C6001" s="1">
        <v>42086.982638888891</v>
      </c>
      <c r="D6001">
        <v>8553</v>
      </c>
    </row>
    <row r="6002" spans="3:4" x14ac:dyDescent="0.25">
      <c r="C6002" s="1">
        <v>42086.986111111109</v>
      </c>
      <c r="D6002">
        <v>8551</v>
      </c>
    </row>
    <row r="6003" spans="3:4" x14ac:dyDescent="0.25">
      <c r="C6003" s="1">
        <v>42086.989583333336</v>
      </c>
      <c r="D6003">
        <v>8551</v>
      </c>
    </row>
    <row r="6004" spans="3:4" x14ac:dyDescent="0.25">
      <c r="C6004" s="1">
        <v>42086.993055555555</v>
      </c>
      <c r="D6004">
        <v>8550.5</v>
      </c>
    </row>
    <row r="6005" spans="3:4" x14ac:dyDescent="0.25">
      <c r="C6005" s="1">
        <v>42086.996527777781</v>
      </c>
      <c r="D6005">
        <v>8553</v>
      </c>
    </row>
    <row r="6006" spans="3:4" x14ac:dyDescent="0.25">
      <c r="C6006" s="1">
        <v>42087</v>
      </c>
      <c r="D6006">
        <v>8551</v>
      </c>
    </row>
    <row r="6007" spans="3:4" x14ac:dyDescent="0.25">
      <c r="C6007" s="1">
        <v>42087.003472222219</v>
      </c>
      <c r="D6007">
        <v>8547.5</v>
      </c>
    </row>
    <row r="6008" spans="3:4" x14ac:dyDescent="0.25">
      <c r="C6008" s="1">
        <v>42087.006944444445</v>
      </c>
      <c r="D6008">
        <v>8547.5</v>
      </c>
    </row>
    <row r="6009" spans="3:4" x14ac:dyDescent="0.25">
      <c r="C6009" s="1">
        <v>42087.010416666664</v>
      </c>
      <c r="D6009">
        <v>8542.5</v>
      </c>
    </row>
    <row r="6010" spans="3:4" x14ac:dyDescent="0.25">
      <c r="C6010" s="1">
        <v>42087.013888888891</v>
      </c>
      <c r="D6010">
        <v>8542.5</v>
      </c>
    </row>
    <row r="6011" spans="3:4" x14ac:dyDescent="0.25">
      <c r="C6011" s="1">
        <v>42087.017361111109</v>
      </c>
      <c r="D6011">
        <v>8549</v>
      </c>
    </row>
    <row r="6012" spans="3:4" x14ac:dyDescent="0.25">
      <c r="C6012" s="1">
        <v>42087.020833333336</v>
      </c>
      <c r="D6012">
        <v>8550</v>
      </c>
    </row>
    <row r="6013" spans="3:4" x14ac:dyDescent="0.25">
      <c r="C6013" s="1">
        <v>42087.024305555555</v>
      </c>
      <c r="D6013">
        <v>8548</v>
      </c>
    </row>
    <row r="6014" spans="3:4" x14ac:dyDescent="0.25">
      <c r="C6014" s="1">
        <v>42087.027777777781</v>
      </c>
      <c r="D6014">
        <v>8550</v>
      </c>
    </row>
    <row r="6015" spans="3:4" x14ac:dyDescent="0.25">
      <c r="C6015" s="1">
        <v>42087.03125</v>
      </c>
      <c r="D6015">
        <v>8550.5</v>
      </c>
    </row>
    <row r="6016" spans="3:4" x14ac:dyDescent="0.25">
      <c r="C6016" s="1">
        <v>42087.034722222219</v>
      </c>
      <c r="D6016">
        <v>8555</v>
      </c>
    </row>
    <row r="6017" spans="3:4" x14ac:dyDescent="0.25">
      <c r="C6017" s="1">
        <v>42087.038194444445</v>
      </c>
      <c r="D6017">
        <v>8554.5</v>
      </c>
    </row>
    <row r="6018" spans="3:4" x14ac:dyDescent="0.25">
      <c r="C6018" s="1">
        <v>42087.041666666664</v>
      </c>
      <c r="D6018">
        <v>8559</v>
      </c>
    </row>
    <row r="6019" spans="3:4" x14ac:dyDescent="0.25">
      <c r="C6019" s="1">
        <v>42087.045138888891</v>
      </c>
      <c r="D6019">
        <v>8556.5</v>
      </c>
    </row>
    <row r="6020" spans="3:4" x14ac:dyDescent="0.25">
      <c r="C6020" s="1">
        <v>42087.048611111109</v>
      </c>
      <c r="D6020">
        <v>8557.5</v>
      </c>
    </row>
    <row r="6021" spans="3:4" x14ac:dyDescent="0.25">
      <c r="C6021" s="1">
        <v>42087.052083333336</v>
      </c>
      <c r="D6021">
        <v>8554</v>
      </c>
    </row>
    <row r="6022" spans="3:4" x14ac:dyDescent="0.25">
      <c r="C6022" s="1">
        <v>42087.055555555555</v>
      </c>
      <c r="D6022">
        <v>8554.5</v>
      </c>
    </row>
    <row r="6023" spans="3:4" x14ac:dyDescent="0.25">
      <c r="C6023" s="1">
        <v>42087.059027777781</v>
      </c>
      <c r="D6023">
        <v>8554.5</v>
      </c>
    </row>
    <row r="6024" spans="3:4" x14ac:dyDescent="0.25">
      <c r="C6024" s="1">
        <v>42087.0625</v>
      </c>
      <c r="D6024">
        <v>8551.5</v>
      </c>
    </row>
    <row r="6025" spans="3:4" x14ac:dyDescent="0.25">
      <c r="C6025" s="1">
        <v>42087.065972222219</v>
      </c>
      <c r="D6025">
        <v>8554.5</v>
      </c>
    </row>
    <row r="6026" spans="3:4" x14ac:dyDescent="0.25">
      <c r="C6026" s="1">
        <v>42087.069444444445</v>
      </c>
      <c r="D6026">
        <v>8555</v>
      </c>
    </row>
    <row r="6027" spans="3:4" x14ac:dyDescent="0.25">
      <c r="C6027" s="1">
        <v>42087.072916666664</v>
      </c>
      <c r="D6027">
        <v>8554</v>
      </c>
    </row>
    <row r="6028" spans="3:4" x14ac:dyDescent="0.25">
      <c r="C6028" s="1">
        <v>42087.076388888891</v>
      </c>
      <c r="D6028">
        <v>8553.5</v>
      </c>
    </row>
    <row r="6029" spans="3:4" x14ac:dyDescent="0.25">
      <c r="C6029" s="1">
        <v>42087.079861111109</v>
      </c>
      <c r="D6029">
        <v>8554.5</v>
      </c>
    </row>
    <row r="6030" spans="3:4" x14ac:dyDescent="0.25">
      <c r="C6030" s="1">
        <v>42087.375</v>
      </c>
      <c r="D6030">
        <v>8547</v>
      </c>
    </row>
    <row r="6031" spans="3:4" x14ac:dyDescent="0.25">
      <c r="C6031" s="1">
        <v>42087.378472222219</v>
      </c>
      <c r="D6031">
        <v>8544</v>
      </c>
    </row>
    <row r="6032" spans="3:4" x14ac:dyDescent="0.25">
      <c r="C6032" s="1">
        <v>42087.381944444445</v>
      </c>
      <c r="D6032">
        <v>8545.5</v>
      </c>
    </row>
    <row r="6033" spans="3:4" x14ac:dyDescent="0.25">
      <c r="C6033" s="1">
        <v>42087.385416666664</v>
      </c>
      <c r="D6033">
        <v>8547</v>
      </c>
    </row>
    <row r="6034" spans="3:4" x14ac:dyDescent="0.25">
      <c r="C6034" s="1">
        <v>42087.388888888891</v>
      </c>
      <c r="D6034">
        <v>8545.5</v>
      </c>
    </row>
    <row r="6035" spans="3:4" x14ac:dyDescent="0.25">
      <c r="C6035" s="1">
        <v>42087.392361111109</v>
      </c>
      <c r="D6035">
        <v>8551</v>
      </c>
    </row>
    <row r="6036" spans="3:4" x14ac:dyDescent="0.25">
      <c r="C6036" s="1">
        <v>42087.395833333336</v>
      </c>
      <c r="D6036">
        <v>8549.5</v>
      </c>
    </row>
    <row r="6037" spans="3:4" x14ac:dyDescent="0.25">
      <c r="C6037" s="1">
        <v>42087.399305555555</v>
      </c>
      <c r="D6037">
        <v>8549.5</v>
      </c>
    </row>
    <row r="6038" spans="3:4" x14ac:dyDescent="0.25">
      <c r="C6038" s="1">
        <v>42087.402777777781</v>
      </c>
      <c r="D6038">
        <v>8547.5</v>
      </c>
    </row>
    <row r="6039" spans="3:4" x14ac:dyDescent="0.25">
      <c r="C6039" s="1">
        <v>42087.40625</v>
      </c>
      <c r="D6039">
        <v>8549.5</v>
      </c>
    </row>
    <row r="6040" spans="3:4" x14ac:dyDescent="0.25">
      <c r="C6040" s="1">
        <v>42087.409722222219</v>
      </c>
      <c r="D6040">
        <v>8544</v>
      </c>
    </row>
    <row r="6041" spans="3:4" x14ac:dyDescent="0.25">
      <c r="C6041" s="1">
        <v>42087.413194444445</v>
      </c>
      <c r="D6041">
        <v>8548.5</v>
      </c>
    </row>
    <row r="6042" spans="3:4" x14ac:dyDescent="0.25">
      <c r="C6042" s="1">
        <v>42087.416666666664</v>
      </c>
      <c r="D6042">
        <v>8550</v>
      </c>
    </row>
    <row r="6043" spans="3:4" x14ac:dyDescent="0.25">
      <c r="C6043" s="1">
        <v>42087.420138888891</v>
      </c>
      <c r="D6043">
        <v>8550</v>
      </c>
    </row>
    <row r="6044" spans="3:4" x14ac:dyDescent="0.25">
      <c r="C6044" s="1">
        <v>42087.423611111109</v>
      </c>
      <c r="D6044">
        <v>8545.5</v>
      </c>
    </row>
    <row r="6045" spans="3:4" x14ac:dyDescent="0.25">
      <c r="C6045" s="1">
        <v>42087.427083333336</v>
      </c>
      <c r="D6045">
        <v>8548</v>
      </c>
    </row>
    <row r="6046" spans="3:4" x14ac:dyDescent="0.25">
      <c r="C6046" s="1">
        <v>42087.430555555555</v>
      </c>
      <c r="D6046">
        <v>8545</v>
      </c>
    </row>
    <row r="6047" spans="3:4" x14ac:dyDescent="0.25">
      <c r="C6047" s="1">
        <v>42087.434027777781</v>
      </c>
      <c r="D6047">
        <v>8547</v>
      </c>
    </row>
    <row r="6048" spans="3:4" x14ac:dyDescent="0.25">
      <c r="C6048" s="1">
        <v>42087.4375</v>
      </c>
      <c r="D6048">
        <v>8551</v>
      </c>
    </row>
    <row r="6049" spans="3:4" x14ac:dyDescent="0.25">
      <c r="C6049" s="1">
        <v>42087.440972222219</v>
      </c>
      <c r="D6049">
        <v>8559.5</v>
      </c>
    </row>
    <row r="6050" spans="3:4" x14ac:dyDescent="0.25">
      <c r="C6050" s="1">
        <v>42087.444444444445</v>
      </c>
      <c r="D6050">
        <v>8558</v>
      </c>
    </row>
    <row r="6051" spans="3:4" x14ac:dyDescent="0.25">
      <c r="C6051" s="1">
        <v>42087.447916666664</v>
      </c>
      <c r="D6051">
        <v>8555</v>
      </c>
    </row>
    <row r="6052" spans="3:4" x14ac:dyDescent="0.25">
      <c r="C6052" s="1">
        <v>42087.451388888891</v>
      </c>
      <c r="D6052">
        <v>8555</v>
      </c>
    </row>
    <row r="6053" spans="3:4" x14ac:dyDescent="0.25">
      <c r="C6053" s="1">
        <v>42087.454861111109</v>
      </c>
      <c r="D6053">
        <v>8555</v>
      </c>
    </row>
    <row r="6054" spans="3:4" x14ac:dyDescent="0.25">
      <c r="C6054" s="1">
        <v>42087.458333333336</v>
      </c>
      <c r="D6054">
        <v>8552</v>
      </c>
    </row>
    <row r="6055" spans="3:4" x14ac:dyDescent="0.25">
      <c r="C6055" s="1">
        <v>42087.461805555555</v>
      </c>
      <c r="D6055">
        <v>8554.5</v>
      </c>
    </row>
    <row r="6056" spans="3:4" x14ac:dyDescent="0.25">
      <c r="C6056" s="1">
        <v>42087.465277777781</v>
      </c>
      <c r="D6056">
        <v>8555.5</v>
      </c>
    </row>
    <row r="6057" spans="3:4" x14ac:dyDescent="0.25">
      <c r="C6057" s="1">
        <v>42087.46875</v>
      </c>
      <c r="D6057">
        <v>8546</v>
      </c>
    </row>
    <row r="6058" spans="3:4" x14ac:dyDescent="0.25">
      <c r="C6058" s="1">
        <v>42087.472222222219</v>
      </c>
      <c r="D6058">
        <v>8542.5</v>
      </c>
    </row>
    <row r="6059" spans="3:4" x14ac:dyDescent="0.25">
      <c r="C6059" s="1">
        <v>42087.475694444445</v>
      </c>
      <c r="D6059">
        <v>8537.5</v>
      </c>
    </row>
    <row r="6060" spans="3:4" x14ac:dyDescent="0.25">
      <c r="C6060" s="1">
        <v>42087.479166666664</v>
      </c>
      <c r="D6060">
        <v>8543.5</v>
      </c>
    </row>
    <row r="6061" spans="3:4" x14ac:dyDescent="0.25">
      <c r="C6061" s="1">
        <v>42087.482638888891</v>
      </c>
      <c r="D6061">
        <v>8547</v>
      </c>
    </row>
    <row r="6062" spans="3:4" x14ac:dyDescent="0.25">
      <c r="C6062" s="1">
        <v>42087.486111111109</v>
      </c>
      <c r="D6062">
        <v>8543.5</v>
      </c>
    </row>
    <row r="6063" spans="3:4" x14ac:dyDescent="0.25">
      <c r="C6063" s="1">
        <v>42087.489583333336</v>
      </c>
      <c r="D6063">
        <v>8563</v>
      </c>
    </row>
    <row r="6064" spans="3:4" x14ac:dyDescent="0.25">
      <c r="C6064" s="1">
        <v>42087.493055555555</v>
      </c>
      <c r="D6064">
        <v>8571</v>
      </c>
    </row>
    <row r="6065" spans="3:4" x14ac:dyDescent="0.25">
      <c r="C6065" s="1">
        <v>42087.496527777781</v>
      </c>
      <c r="D6065">
        <v>8578.5</v>
      </c>
    </row>
    <row r="6066" spans="3:4" x14ac:dyDescent="0.25">
      <c r="C6066" s="1">
        <v>42087.5</v>
      </c>
      <c r="D6066">
        <v>8579</v>
      </c>
    </row>
    <row r="6067" spans="3:4" x14ac:dyDescent="0.25">
      <c r="C6067" s="1">
        <v>42087.503472222219</v>
      </c>
      <c r="D6067">
        <v>8582.5</v>
      </c>
    </row>
    <row r="6068" spans="3:4" x14ac:dyDescent="0.25">
      <c r="C6068" s="1">
        <v>42087.506944444445</v>
      </c>
      <c r="D6068">
        <v>8582.5</v>
      </c>
    </row>
    <row r="6069" spans="3:4" x14ac:dyDescent="0.25">
      <c r="C6069" s="1">
        <v>42087.510416666664</v>
      </c>
      <c r="D6069">
        <v>8595</v>
      </c>
    </row>
    <row r="6070" spans="3:4" x14ac:dyDescent="0.25">
      <c r="C6070" s="1">
        <v>42087.513888888891</v>
      </c>
      <c r="D6070">
        <v>8593.5</v>
      </c>
    </row>
    <row r="6071" spans="3:4" x14ac:dyDescent="0.25">
      <c r="C6071" s="1">
        <v>42087.517361111109</v>
      </c>
      <c r="D6071">
        <v>8592.5</v>
      </c>
    </row>
    <row r="6072" spans="3:4" x14ac:dyDescent="0.25">
      <c r="C6072" s="1">
        <v>42087.520833333336</v>
      </c>
      <c r="D6072">
        <v>8597.5</v>
      </c>
    </row>
    <row r="6073" spans="3:4" x14ac:dyDescent="0.25">
      <c r="C6073" s="1">
        <v>42087.524305555555</v>
      </c>
      <c r="D6073">
        <v>8597</v>
      </c>
    </row>
    <row r="6074" spans="3:4" x14ac:dyDescent="0.25">
      <c r="C6074" s="1">
        <v>42087.527777777781</v>
      </c>
      <c r="D6074">
        <v>8597</v>
      </c>
    </row>
    <row r="6075" spans="3:4" x14ac:dyDescent="0.25">
      <c r="C6075" s="1">
        <v>42087.53125</v>
      </c>
      <c r="D6075">
        <v>8600.5</v>
      </c>
    </row>
    <row r="6076" spans="3:4" x14ac:dyDescent="0.25">
      <c r="C6076" s="1">
        <v>42087.534722222219</v>
      </c>
      <c r="D6076">
        <v>8601</v>
      </c>
    </row>
    <row r="6077" spans="3:4" x14ac:dyDescent="0.25">
      <c r="C6077" s="1">
        <v>42087.538194444445</v>
      </c>
      <c r="D6077">
        <v>8592</v>
      </c>
    </row>
    <row r="6078" spans="3:4" x14ac:dyDescent="0.25">
      <c r="C6078" s="1">
        <v>42087.541666666664</v>
      </c>
      <c r="D6078">
        <v>8590</v>
      </c>
    </row>
    <row r="6079" spans="3:4" x14ac:dyDescent="0.25">
      <c r="C6079" s="1">
        <v>42087.545138888891</v>
      </c>
      <c r="D6079">
        <v>8588</v>
      </c>
    </row>
    <row r="6080" spans="3:4" x14ac:dyDescent="0.25">
      <c r="C6080" s="1">
        <v>42087.548611111109</v>
      </c>
      <c r="D6080">
        <v>8591.5</v>
      </c>
    </row>
    <row r="6081" spans="3:4" x14ac:dyDescent="0.25">
      <c r="C6081" s="1">
        <v>42087.552083333336</v>
      </c>
      <c r="D6081">
        <v>8597</v>
      </c>
    </row>
    <row r="6082" spans="3:4" x14ac:dyDescent="0.25">
      <c r="C6082" s="1">
        <v>42087.555555555555</v>
      </c>
      <c r="D6082">
        <v>8608</v>
      </c>
    </row>
    <row r="6083" spans="3:4" x14ac:dyDescent="0.25">
      <c r="C6083" s="1">
        <v>42087.559027777781</v>
      </c>
      <c r="D6083">
        <v>8606</v>
      </c>
    </row>
    <row r="6084" spans="3:4" x14ac:dyDescent="0.25">
      <c r="C6084" s="1">
        <v>42087.5625</v>
      </c>
      <c r="D6084">
        <v>8604.5</v>
      </c>
    </row>
    <row r="6085" spans="3:4" x14ac:dyDescent="0.25">
      <c r="C6085" s="2">
        <v>42087.565972222219</v>
      </c>
      <c r="D6085">
        <v>8599</v>
      </c>
    </row>
    <row r="6086" spans="3:4" x14ac:dyDescent="0.25">
      <c r="C6086" s="1">
        <v>42087.569444444445</v>
      </c>
      <c r="D6086">
        <v>8602.5</v>
      </c>
    </row>
    <row r="6087" spans="3:4" x14ac:dyDescent="0.25">
      <c r="C6087" s="1">
        <v>42087.572916666664</v>
      </c>
      <c r="D6087">
        <v>8607</v>
      </c>
    </row>
    <row r="6088" spans="3:4" x14ac:dyDescent="0.25">
      <c r="C6088" s="1">
        <v>42087.576388888891</v>
      </c>
      <c r="D6088">
        <v>8609.5</v>
      </c>
    </row>
    <row r="6089" spans="3:4" x14ac:dyDescent="0.25">
      <c r="C6089" s="1">
        <v>42087.579861111109</v>
      </c>
      <c r="D6089">
        <v>8609.5</v>
      </c>
    </row>
    <row r="6090" spans="3:4" x14ac:dyDescent="0.25">
      <c r="C6090" s="1">
        <v>42087.583333333336</v>
      </c>
      <c r="D6090">
        <v>8617.5</v>
      </c>
    </row>
    <row r="6091" spans="3:4" x14ac:dyDescent="0.25">
      <c r="C6091" s="1">
        <v>42087.586805555555</v>
      </c>
      <c r="D6091">
        <v>8615.5</v>
      </c>
    </row>
    <row r="6092" spans="3:4" x14ac:dyDescent="0.25">
      <c r="C6092" s="1">
        <v>42087.590277777781</v>
      </c>
      <c r="D6092">
        <v>8611.5</v>
      </c>
    </row>
    <row r="6093" spans="3:4" x14ac:dyDescent="0.25">
      <c r="C6093" s="1">
        <v>42087.59375</v>
      </c>
      <c r="D6093">
        <v>8612.5</v>
      </c>
    </row>
    <row r="6094" spans="3:4" x14ac:dyDescent="0.25">
      <c r="C6094" s="1">
        <v>42087.597222222219</v>
      </c>
      <c r="D6094">
        <v>8604.5</v>
      </c>
    </row>
    <row r="6095" spans="3:4" x14ac:dyDescent="0.25">
      <c r="C6095" s="1">
        <v>42087.600694444445</v>
      </c>
      <c r="D6095">
        <v>8600.5</v>
      </c>
    </row>
    <row r="6096" spans="3:4" x14ac:dyDescent="0.25">
      <c r="C6096" s="1">
        <v>42087.604166666664</v>
      </c>
      <c r="D6096">
        <v>8590</v>
      </c>
    </row>
    <row r="6097" spans="3:4" x14ac:dyDescent="0.25">
      <c r="C6097" s="1">
        <v>42087.607638888891</v>
      </c>
      <c r="D6097">
        <v>8593</v>
      </c>
    </row>
    <row r="6098" spans="3:4" x14ac:dyDescent="0.25">
      <c r="C6098" s="1">
        <v>42087.611111111109</v>
      </c>
      <c r="D6098">
        <v>8599</v>
      </c>
    </row>
    <row r="6099" spans="3:4" x14ac:dyDescent="0.25">
      <c r="C6099" s="1">
        <v>42087.614583333336</v>
      </c>
      <c r="D6099">
        <v>8590.5</v>
      </c>
    </row>
    <row r="6100" spans="3:4" x14ac:dyDescent="0.25">
      <c r="C6100" s="1">
        <v>42087.618055555555</v>
      </c>
      <c r="D6100">
        <v>8594.5</v>
      </c>
    </row>
    <row r="6101" spans="3:4" x14ac:dyDescent="0.25">
      <c r="C6101" s="1">
        <v>42087.621527777781</v>
      </c>
      <c r="D6101">
        <v>8598.5</v>
      </c>
    </row>
    <row r="6102" spans="3:4" x14ac:dyDescent="0.25">
      <c r="C6102" s="1">
        <v>42087.625</v>
      </c>
      <c r="D6102">
        <v>8603.5</v>
      </c>
    </row>
    <row r="6103" spans="3:4" x14ac:dyDescent="0.25">
      <c r="C6103" s="1">
        <v>42087.628472222219</v>
      </c>
      <c r="D6103">
        <v>8594</v>
      </c>
    </row>
    <row r="6104" spans="3:4" x14ac:dyDescent="0.25">
      <c r="C6104" s="1">
        <v>42087.631944444445</v>
      </c>
      <c r="D6104">
        <v>8596.5</v>
      </c>
    </row>
    <row r="6105" spans="3:4" x14ac:dyDescent="0.25">
      <c r="C6105" s="1">
        <v>42087.635416666664</v>
      </c>
      <c r="D6105">
        <v>8596</v>
      </c>
    </row>
    <row r="6106" spans="3:4" x14ac:dyDescent="0.25">
      <c r="C6106" s="1">
        <v>42087.638888888891</v>
      </c>
      <c r="D6106">
        <v>8593.5</v>
      </c>
    </row>
    <row r="6107" spans="3:4" x14ac:dyDescent="0.25">
      <c r="C6107" s="1">
        <v>42087.642361111109</v>
      </c>
      <c r="D6107">
        <v>8596</v>
      </c>
    </row>
    <row r="6108" spans="3:4" x14ac:dyDescent="0.25">
      <c r="C6108" s="1">
        <v>42087.645833333336</v>
      </c>
      <c r="D6108">
        <v>8595.5</v>
      </c>
    </row>
    <row r="6109" spans="3:4" x14ac:dyDescent="0.25">
      <c r="C6109" s="1">
        <v>42087.649305555555</v>
      </c>
      <c r="D6109">
        <v>8600.5</v>
      </c>
    </row>
    <row r="6110" spans="3:4" x14ac:dyDescent="0.25">
      <c r="C6110" s="1">
        <v>42087.652777777781</v>
      </c>
      <c r="D6110">
        <v>8593</v>
      </c>
    </row>
    <row r="6111" spans="3:4" x14ac:dyDescent="0.25">
      <c r="C6111" s="1">
        <v>42087.65625</v>
      </c>
      <c r="D6111">
        <v>8577.5</v>
      </c>
    </row>
    <row r="6112" spans="3:4" x14ac:dyDescent="0.25">
      <c r="C6112" s="1">
        <v>42087.659722222219</v>
      </c>
      <c r="D6112">
        <v>8572.5</v>
      </c>
    </row>
    <row r="6113" spans="3:4" x14ac:dyDescent="0.25">
      <c r="C6113" s="1">
        <v>42087.663194444445</v>
      </c>
      <c r="D6113">
        <v>8577</v>
      </c>
    </row>
    <row r="6114" spans="3:4" x14ac:dyDescent="0.25">
      <c r="C6114" s="1">
        <v>42087.666666666664</v>
      </c>
      <c r="D6114">
        <v>8561.5</v>
      </c>
    </row>
    <row r="6115" spans="3:4" x14ac:dyDescent="0.25">
      <c r="C6115" s="1">
        <v>42087.670138888891</v>
      </c>
      <c r="D6115">
        <v>8564</v>
      </c>
    </row>
    <row r="6116" spans="3:4" x14ac:dyDescent="0.25">
      <c r="C6116" s="1">
        <v>42087.673611111109</v>
      </c>
      <c r="D6116">
        <v>8571</v>
      </c>
    </row>
    <row r="6117" spans="3:4" x14ac:dyDescent="0.25">
      <c r="C6117" s="1">
        <v>42087.677083333336</v>
      </c>
      <c r="D6117">
        <v>8572.5</v>
      </c>
    </row>
    <row r="6118" spans="3:4" x14ac:dyDescent="0.25">
      <c r="C6118" s="1">
        <v>42087.680555555555</v>
      </c>
      <c r="D6118">
        <v>8582.5</v>
      </c>
    </row>
    <row r="6119" spans="3:4" x14ac:dyDescent="0.25">
      <c r="C6119" s="1">
        <v>42087.684027777781</v>
      </c>
      <c r="D6119">
        <v>8600.5</v>
      </c>
    </row>
    <row r="6120" spans="3:4" x14ac:dyDescent="0.25">
      <c r="C6120" s="1">
        <v>42087.6875</v>
      </c>
      <c r="D6120">
        <v>8640</v>
      </c>
    </row>
    <row r="6121" spans="3:4" x14ac:dyDescent="0.25">
      <c r="C6121" s="1">
        <v>42087.690972222219</v>
      </c>
      <c r="D6121">
        <v>8630</v>
      </c>
    </row>
    <row r="6122" spans="3:4" x14ac:dyDescent="0.25">
      <c r="C6122" s="1">
        <v>42087.694444444445</v>
      </c>
      <c r="D6122">
        <v>8645</v>
      </c>
    </row>
    <row r="6123" spans="3:4" x14ac:dyDescent="0.25">
      <c r="C6123" s="1">
        <v>42087.697916666664</v>
      </c>
      <c r="D6123">
        <v>8636</v>
      </c>
    </row>
    <row r="6124" spans="3:4" x14ac:dyDescent="0.25">
      <c r="C6124" s="1">
        <v>42087.701388888891</v>
      </c>
      <c r="D6124">
        <v>8626.5</v>
      </c>
    </row>
    <row r="6125" spans="3:4" x14ac:dyDescent="0.25">
      <c r="C6125" s="1">
        <v>42087.704861111109</v>
      </c>
      <c r="D6125">
        <v>8633.5</v>
      </c>
    </row>
    <row r="6126" spans="3:4" x14ac:dyDescent="0.25">
      <c r="C6126" s="1">
        <v>42087.708333333336</v>
      </c>
      <c r="D6126">
        <v>8643.5</v>
      </c>
    </row>
    <row r="6127" spans="3:4" x14ac:dyDescent="0.25">
      <c r="C6127" s="1">
        <v>42087.711805555555</v>
      </c>
      <c r="D6127">
        <v>8630.5</v>
      </c>
    </row>
    <row r="6128" spans="3:4" x14ac:dyDescent="0.25">
      <c r="C6128" s="1">
        <v>42087.715277777781</v>
      </c>
      <c r="D6128">
        <v>8597.5</v>
      </c>
    </row>
    <row r="6129" spans="3:4" x14ac:dyDescent="0.25">
      <c r="C6129" s="1">
        <v>42087.71875</v>
      </c>
      <c r="D6129">
        <v>8577.5</v>
      </c>
    </row>
    <row r="6130" spans="3:4" x14ac:dyDescent="0.25">
      <c r="C6130" s="1">
        <v>42087.722222222219</v>
      </c>
      <c r="D6130">
        <v>8578.5</v>
      </c>
    </row>
    <row r="6131" spans="3:4" x14ac:dyDescent="0.25">
      <c r="C6131" s="1">
        <v>42087.725694444445</v>
      </c>
      <c r="D6131">
        <v>8573</v>
      </c>
    </row>
    <row r="6132" spans="3:4" x14ac:dyDescent="0.25">
      <c r="C6132" s="1">
        <v>42087.729166666664</v>
      </c>
      <c r="D6132">
        <v>8563</v>
      </c>
    </row>
    <row r="6133" spans="3:4" x14ac:dyDescent="0.25">
      <c r="C6133" s="1">
        <v>42087.732638888891</v>
      </c>
      <c r="D6133">
        <v>8577.5</v>
      </c>
    </row>
    <row r="6134" spans="3:4" x14ac:dyDescent="0.25">
      <c r="C6134" s="1">
        <v>42087.736111111109</v>
      </c>
      <c r="D6134">
        <v>8572</v>
      </c>
    </row>
    <row r="6135" spans="3:4" x14ac:dyDescent="0.25">
      <c r="C6135" s="1">
        <v>42087.739583333336</v>
      </c>
      <c r="D6135">
        <v>8575</v>
      </c>
    </row>
    <row r="6136" spans="3:4" x14ac:dyDescent="0.25">
      <c r="C6136" s="1">
        <v>42087.743055555555</v>
      </c>
      <c r="D6136">
        <v>8573</v>
      </c>
    </row>
    <row r="6137" spans="3:4" x14ac:dyDescent="0.25">
      <c r="C6137" s="1">
        <v>42087.746527777781</v>
      </c>
      <c r="D6137">
        <v>8575</v>
      </c>
    </row>
    <row r="6138" spans="3:4" x14ac:dyDescent="0.25">
      <c r="C6138" s="1">
        <v>42087.75</v>
      </c>
      <c r="D6138">
        <v>8580</v>
      </c>
    </row>
    <row r="6139" spans="3:4" x14ac:dyDescent="0.25">
      <c r="C6139" s="1">
        <v>42087.753472222219</v>
      </c>
      <c r="D6139">
        <v>8579.5</v>
      </c>
    </row>
    <row r="6140" spans="3:4" x14ac:dyDescent="0.25">
      <c r="C6140" s="1">
        <v>42087.756944444445</v>
      </c>
      <c r="D6140">
        <v>8577</v>
      </c>
    </row>
    <row r="6141" spans="3:4" x14ac:dyDescent="0.25">
      <c r="C6141" s="1">
        <v>42087.802083333336</v>
      </c>
      <c r="D6141">
        <v>8571.5</v>
      </c>
    </row>
    <row r="6142" spans="3:4" x14ac:dyDescent="0.25">
      <c r="C6142" s="1">
        <v>42087.805555555555</v>
      </c>
      <c r="D6142">
        <v>8571.5</v>
      </c>
    </row>
    <row r="6143" spans="3:4" x14ac:dyDescent="0.25">
      <c r="C6143" s="1">
        <v>42087.809027777781</v>
      </c>
      <c r="D6143">
        <v>8577</v>
      </c>
    </row>
    <row r="6144" spans="3:4" x14ac:dyDescent="0.25">
      <c r="C6144" s="1">
        <v>42087.8125</v>
      </c>
      <c r="D6144">
        <v>8575</v>
      </c>
    </row>
    <row r="6145" spans="3:4" x14ac:dyDescent="0.25">
      <c r="C6145" s="1">
        <v>42087.815972222219</v>
      </c>
      <c r="D6145">
        <v>8575</v>
      </c>
    </row>
    <row r="6146" spans="3:4" x14ac:dyDescent="0.25">
      <c r="C6146" s="1">
        <v>42087.822916666664</v>
      </c>
      <c r="D6146">
        <v>8579.5</v>
      </c>
    </row>
    <row r="6147" spans="3:4" x14ac:dyDescent="0.25">
      <c r="C6147" s="1">
        <v>42087.829861111109</v>
      </c>
      <c r="D6147">
        <v>8579</v>
      </c>
    </row>
    <row r="6148" spans="3:4" x14ac:dyDescent="0.25">
      <c r="C6148" s="1">
        <v>42087.84375</v>
      </c>
      <c r="D6148">
        <v>8575</v>
      </c>
    </row>
    <row r="6149" spans="3:4" x14ac:dyDescent="0.25">
      <c r="C6149" s="1">
        <v>42087.850694444445</v>
      </c>
      <c r="D6149">
        <v>8575.5</v>
      </c>
    </row>
    <row r="6150" spans="3:4" x14ac:dyDescent="0.25">
      <c r="C6150" s="1">
        <v>42087.854166666664</v>
      </c>
      <c r="D6150">
        <v>8575.5</v>
      </c>
    </row>
    <row r="6151" spans="3:4" x14ac:dyDescent="0.25">
      <c r="C6151" s="1">
        <v>42087.857638888891</v>
      </c>
      <c r="D6151">
        <v>8575.5</v>
      </c>
    </row>
    <row r="6152" spans="3:4" x14ac:dyDescent="0.25">
      <c r="C6152" s="1">
        <v>42087.861111111109</v>
      </c>
      <c r="D6152">
        <v>8579</v>
      </c>
    </row>
    <row r="6153" spans="3:4" x14ac:dyDescent="0.25">
      <c r="C6153" s="1">
        <v>42087.864583333336</v>
      </c>
      <c r="D6153">
        <v>8573</v>
      </c>
    </row>
    <row r="6154" spans="3:4" x14ac:dyDescent="0.25">
      <c r="C6154" s="1">
        <v>42087.871527777781</v>
      </c>
      <c r="D6154">
        <v>8573</v>
      </c>
    </row>
    <row r="6155" spans="3:4" x14ac:dyDescent="0.25">
      <c r="C6155" s="1">
        <v>42087.875</v>
      </c>
      <c r="D6155">
        <v>8572</v>
      </c>
    </row>
    <row r="6156" spans="3:4" x14ac:dyDescent="0.25">
      <c r="C6156" s="1">
        <v>42087.878472222219</v>
      </c>
      <c r="D6156">
        <v>8570</v>
      </c>
    </row>
    <row r="6157" spans="3:4" x14ac:dyDescent="0.25">
      <c r="C6157" s="1">
        <v>42087.881944444445</v>
      </c>
      <c r="D6157">
        <v>8566</v>
      </c>
    </row>
    <row r="6158" spans="3:4" x14ac:dyDescent="0.25">
      <c r="C6158" s="1">
        <v>42087.895833333336</v>
      </c>
      <c r="D6158">
        <v>8571</v>
      </c>
    </row>
    <row r="6159" spans="3:4" x14ac:dyDescent="0.25">
      <c r="C6159" s="1">
        <v>42087.899305555555</v>
      </c>
      <c r="D6159">
        <v>8574</v>
      </c>
    </row>
    <row r="6160" spans="3:4" x14ac:dyDescent="0.25">
      <c r="C6160" s="1">
        <v>42087.902777777781</v>
      </c>
      <c r="D6160">
        <v>8569</v>
      </c>
    </row>
    <row r="6161" spans="3:4" x14ac:dyDescent="0.25">
      <c r="C6161" s="1">
        <v>42087.90625</v>
      </c>
      <c r="D6161">
        <v>8569</v>
      </c>
    </row>
    <row r="6162" spans="3:4" x14ac:dyDescent="0.25">
      <c r="C6162" s="1">
        <v>42087.909722222219</v>
      </c>
      <c r="D6162">
        <v>8579.5</v>
      </c>
    </row>
    <row r="6163" spans="3:4" x14ac:dyDescent="0.25">
      <c r="C6163" s="1">
        <v>42087.913194444445</v>
      </c>
      <c r="D6163">
        <v>8583.5</v>
      </c>
    </row>
    <row r="6164" spans="3:4" x14ac:dyDescent="0.25">
      <c r="C6164" s="1">
        <v>42087.916666666664</v>
      </c>
      <c r="D6164">
        <v>8587</v>
      </c>
    </row>
    <row r="6165" spans="3:4" x14ac:dyDescent="0.25">
      <c r="C6165" s="1">
        <v>42087.920138888891</v>
      </c>
      <c r="D6165">
        <v>8590</v>
      </c>
    </row>
    <row r="6166" spans="3:4" x14ac:dyDescent="0.25">
      <c r="C6166" s="1">
        <v>42087.923611111109</v>
      </c>
      <c r="D6166">
        <v>8589</v>
      </c>
    </row>
    <row r="6167" spans="3:4" x14ac:dyDescent="0.25">
      <c r="C6167" s="1">
        <v>42087.927083333336</v>
      </c>
      <c r="D6167">
        <v>8586</v>
      </c>
    </row>
    <row r="6168" spans="3:4" x14ac:dyDescent="0.25">
      <c r="C6168" s="1">
        <v>42087.930555555555</v>
      </c>
      <c r="D6168">
        <v>8577</v>
      </c>
    </row>
    <row r="6169" spans="3:4" x14ac:dyDescent="0.25">
      <c r="C6169" s="1">
        <v>42087.934027777781</v>
      </c>
      <c r="D6169">
        <v>8583</v>
      </c>
    </row>
    <row r="6170" spans="3:4" x14ac:dyDescent="0.25">
      <c r="C6170" s="1">
        <v>42087.9375</v>
      </c>
      <c r="D6170">
        <v>8578.5</v>
      </c>
    </row>
    <row r="6171" spans="3:4" x14ac:dyDescent="0.25">
      <c r="C6171" s="1">
        <v>42087.940972222219</v>
      </c>
      <c r="D6171">
        <v>8579</v>
      </c>
    </row>
    <row r="6172" spans="3:4" x14ac:dyDescent="0.25">
      <c r="C6172" s="1">
        <v>42087.944444444445</v>
      </c>
      <c r="D6172">
        <v>8579</v>
      </c>
    </row>
    <row r="6173" spans="3:4" x14ac:dyDescent="0.25">
      <c r="C6173" s="1">
        <v>42087.947916666664</v>
      </c>
      <c r="D6173">
        <v>8579</v>
      </c>
    </row>
    <row r="6174" spans="3:4" x14ac:dyDescent="0.25">
      <c r="C6174" s="1">
        <v>42087.951388888891</v>
      </c>
      <c r="D6174">
        <v>8579</v>
      </c>
    </row>
    <row r="6175" spans="3:4" x14ac:dyDescent="0.25">
      <c r="C6175" s="1">
        <v>42087.954861111109</v>
      </c>
      <c r="D6175">
        <v>8580.5</v>
      </c>
    </row>
    <row r="6176" spans="3:4" x14ac:dyDescent="0.25">
      <c r="C6176" s="1">
        <v>42087.958333333336</v>
      </c>
      <c r="D6176">
        <v>8581.5</v>
      </c>
    </row>
    <row r="6177" spans="3:4" x14ac:dyDescent="0.25">
      <c r="C6177" s="1">
        <v>42087.961805555555</v>
      </c>
      <c r="D6177">
        <v>8593</v>
      </c>
    </row>
    <row r="6178" spans="3:4" x14ac:dyDescent="0.25">
      <c r="C6178" s="1">
        <v>42087.965277777781</v>
      </c>
      <c r="D6178">
        <v>8592.5</v>
      </c>
    </row>
    <row r="6179" spans="3:4" x14ac:dyDescent="0.25">
      <c r="C6179" s="1">
        <v>42087.96875</v>
      </c>
      <c r="D6179">
        <v>8591</v>
      </c>
    </row>
    <row r="6180" spans="3:4" x14ac:dyDescent="0.25">
      <c r="C6180" s="1">
        <v>42087.972222222219</v>
      </c>
      <c r="D6180">
        <v>8592.5</v>
      </c>
    </row>
    <row r="6181" spans="3:4" x14ac:dyDescent="0.25">
      <c r="C6181" s="1">
        <v>42087.975694444445</v>
      </c>
      <c r="D6181">
        <v>8587</v>
      </c>
    </row>
    <row r="6182" spans="3:4" x14ac:dyDescent="0.25">
      <c r="C6182" s="1">
        <v>42087.979166666664</v>
      </c>
      <c r="D6182">
        <v>8587</v>
      </c>
    </row>
    <row r="6183" spans="3:4" x14ac:dyDescent="0.25">
      <c r="C6183" s="1">
        <v>42087.982638888891</v>
      </c>
      <c r="D6183">
        <v>8588.5</v>
      </c>
    </row>
    <row r="6184" spans="3:4" x14ac:dyDescent="0.25">
      <c r="C6184" s="1">
        <v>42087.986111111109</v>
      </c>
      <c r="D6184">
        <v>8591</v>
      </c>
    </row>
    <row r="6185" spans="3:4" x14ac:dyDescent="0.25">
      <c r="C6185" s="1">
        <v>42087.989583333336</v>
      </c>
      <c r="D6185">
        <v>8592</v>
      </c>
    </row>
    <row r="6186" spans="3:4" x14ac:dyDescent="0.25">
      <c r="C6186" s="1">
        <v>42087.993055555555</v>
      </c>
      <c r="D6186">
        <v>8586.5</v>
      </c>
    </row>
    <row r="6187" spans="3:4" x14ac:dyDescent="0.25">
      <c r="C6187" s="1">
        <v>42087.996527777781</v>
      </c>
      <c r="D6187">
        <v>8583.5</v>
      </c>
    </row>
    <row r="6188" spans="3:4" x14ac:dyDescent="0.25">
      <c r="C6188" s="2">
        <v>42088</v>
      </c>
      <c r="D6188">
        <v>8584.5</v>
      </c>
    </row>
    <row r="6189" spans="3:4" x14ac:dyDescent="0.25">
      <c r="C6189" s="1">
        <v>42088.003472222219</v>
      </c>
      <c r="D6189">
        <v>8585.5</v>
      </c>
    </row>
    <row r="6190" spans="3:4" x14ac:dyDescent="0.25">
      <c r="C6190" s="1">
        <v>42088.006944444445</v>
      </c>
      <c r="D6190">
        <v>8592.5</v>
      </c>
    </row>
    <row r="6191" spans="3:4" x14ac:dyDescent="0.25">
      <c r="C6191" s="1">
        <v>42088.010416666664</v>
      </c>
      <c r="D6191">
        <v>8587.5</v>
      </c>
    </row>
    <row r="6192" spans="3:4" x14ac:dyDescent="0.25">
      <c r="C6192" s="1">
        <v>42088.013888888891</v>
      </c>
      <c r="D6192">
        <v>8584</v>
      </c>
    </row>
    <row r="6193" spans="3:4" x14ac:dyDescent="0.25">
      <c r="C6193" s="1">
        <v>42088.017361111109</v>
      </c>
      <c r="D6193">
        <v>8584</v>
      </c>
    </row>
    <row r="6194" spans="3:4" x14ac:dyDescent="0.25">
      <c r="C6194" s="1">
        <v>42088.020833333336</v>
      </c>
      <c r="D6194">
        <v>8579.5</v>
      </c>
    </row>
    <row r="6195" spans="3:4" x14ac:dyDescent="0.25">
      <c r="C6195" s="1">
        <v>42088.024305555555</v>
      </c>
      <c r="D6195">
        <v>8576</v>
      </c>
    </row>
    <row r="6196" spans="3:4" x14ac:dyDescent="0.25">
      <c r="C6196" s="1">
        <v>42088.03125</v>
      </c>
      <c r="D6196">
        <v>8586.5</v>
      </c>
    </row>
    <row r="6197" spans="3:4" x14ac:dyDescent="0.25">
      <c r="C6197" s="1">
        <v>42088.038194444445</v>
      </c>
      <c r="D6197">
        <v>8575</v>
      </c>
    </row>
    <row r="6198" spans="3:4" x14ac:dyDescent="0.25">
      <c r="C6198" s="1">
        <v>42088.045138888891</v>
      </c>
      <c r="D6198">
        <v>8576.5</v>
      </c>
    </row>
    <row r="6199" spans="3:4" x14ac:dyDescent="0.25">
      <c r="C6199" s="1">
        <v>42088.052083333336</v>
      </c>
      <c r="D6199">
        <v>8576.5</v>
      </c>
    </row>
    <row r="6200" spans="3:4" x14ac:dyDescent="0.25">
      <c r="C6200" s="1">
        <v>42088.055555555555</v>
      </c>
      <c r="D6200">
        <v>8576.5</v>
      </c>
    </row>
    <row r="6201" spans="3:4" x14ac:dyDescent="0.25">
      <c r="C6201" s="1">
        <v>42088.059027777781</v>
      </c>
      <c r="D6201">
        <v>8575</v>
      </c>
    </row>
    <row r="6202" spans="3:4" x14ac:dyDescent="0.25">
      <c r="C6202" s="1">
        <v>42088.0625</v>
      </c>
      <c r="D6202">
        <v>8575</v>
      </c>
    </row>
    <row r="6203" spans="3:4" x14ac:dyDescent="0.25">
      <c r="C6203" s="1">
        <v>42088.065972222219</v>
      </c>
      <c r="D6203">
        <v>8578.5</v>
      </c>
    </row>
    <row r="6204" spans="3:4" x14ac:dyDescent="0.25">
      <c r="C6204" s="1">
        <v>42088.069444444445</v>
      </c>
      <c r="D6204">
        <v>8575</v>
      </c>
    </row>
    <row r="6205" spans="3:4" x14ac:dyDescent="0.25">
      <c r="C6205" s="1">
        <v>42088.072916666664</v>
      </c>
      <c r="D6205">
        <v>8580</v>
      </c>
    </row>
    <row r="6206" spans="3:4" x14ac:dyDescent="0.25">
      <c r="C6206" s="1">
        <v>42088.076388888891</v>
      </c>
      <c r="D6206">
        <v>8580</v>
      </c>
    </row>
    <row r="6207" spans="3:4" x14ac:dyDescent="0.25">
      <c r="C6207" s="1">
        <v>42088.079861111109</v>
      </c>
      <c r="D6207">
        <v>8580</v>
      </c>
    </row>
    <row r="6208" spans="3:4" x14ac:dyDescent="0.25">
      <c r="C6208" s="1">
        <v>42088.375</v>
      </c>
      <c r="D6208">
        <v>8586</v>
      </c>
    </row>
    <row r="6209" spans="3:4" x14ac:dyDescent="0.25">
      <c r="C6209" s="1">
        <v>42088.378472222219</v>
      </c>
      <c r="D6209">
        <v>8580.5</v>
      </c>
    </row>
    <row r="6210" spans="3:4" x14ac:dyDescent="0.25">
      <c r="C6210" s="1">
        <v>42088.381944444445</v>
      </c>
      <c r="D6210">
        <v>8586</v>
      </c>
    </row>
    <row r="6211" spans="3:4" x14ac:dyDescent="0.25">
      <c r="C6211" s="1">
        <v>42088.385416666664</v>
      </c>
      <c r="D6211">
        <v>8584</v>
      </c>
    </row>
    <row r="6212" spans="3:4" x14ac:dyDescent="0.25">
      <c r="C6212" s="1">
        <v>42088.388888888891</v>
      </c>
      <c r="D6212">
        <v>8580.5</v>
      </c>
    </row>
    <row r="6213" spans="3:4" x14ac:dyDescent="0.25">
      <c r="C6213" s="1">
        <v>42088.392361111109</v>
      </c>
      <c r="D6213">
        <v>8573.5</v>
      </c>
    </row>
    <row r="6214" spans="3:4" x14ac:dyDescent="0.25">
      <c r="C6214" s="1">
        <v>42088.395833333336</v>
      </c>
      <c r="D6214">
        <v>8580</v>
      </c>
    </row>
    <row r="6215" spans="3:4" x14ac:dyDescent="0.25">
      <c r="C6215" s="1">
        <v>42088.399305555555</v>
      </c>
      <c r="D6215">
        <v>8582</v>
      </c>
    </row>
    <row r="6216" spans="3:4" x14ac:dyDescent="0.25">
      <c r="C6216" s="1">
        <v>42088.402777777781</v>
      </c>
      <c r="D6216">
        <v>8587</v>
      </c>
    </row>
    <row r="6217" spans="3:4" x14ac:dyDescent="0.25">
      <c r="C6217" s="1">
        <v>42088.40625</v>
      </c>
      <c r="D6217">
        <v>8585</v>
      </c>
    </row>
    <row r="6218" spans="3:4" x14ac:dyDescent="0.25">
      <c r="C6218" s="1">
        <v>42088.409722222219</v>
      </c>
      <c r="D6218">
        <v>8586.5</v>
      </c>
    </row>
    <row r="6219" spans="3:4" x14ac:dyDescent="0.25">
      <c r="C6219" s="1">
        <v>42088.413194444445</v>
      </c>
      <c r="D6219">
        <v>8585</v>
      </c>
    </row>
    <row r="6220" spans="3:4" x14ac:dyDescent="0.25">
      <c r="C6220" s="1">
        <v>42088.416666666664</v>
      </c>
      <c r="D6220">
        <v>8586.5</v>
      </c>
    </row>
    <row r="6221" spans="3:4" x14ac:dyDescent="0.25">
      <c r="C6221" s="1">
        <v>42088.420138888891</v>
      </c>
      <c r="D6221">
        <v>8586.5</v>
      </c>
    </row>
    <row r="6222" spans="3:4" x14ac:dyDescent="0.25">
      <c r="C6222" s="1">
        <v>42088.423611111109</v>
      </c>
      <c r="D6222">
        <v>8587</v>
      </c>
    </row>
    <row r="6223" spans="3:4" x14ac:dyDescent="0.25">
      <c r="C6223" s="1">
        <v>42088.427083333336</v>
      </c>
      <c r="D6223">
        <v>8585</v>
      </c>
    </row>
    <row r="6224" spans="3:4" x14ac:dyDescent="0.25">
      <c r="C6224" s="1">
        <v>42088.430555555555</v>
      </c>
      <c r="D6224">
        <v>8585</v>
      </c>
    </row>
    <row r="6225" spans="3:4" x14ac:dyDescent="0.25">
      <c r="C6225" s="1">
        <v>42088.434027777781</v>
      </c>
      <c r="D6225">
        <v>8584</v>
      </c>
    </row>
    <row r="6226" spans="3:4" x14ac:dyDescent="0.25">
      <c r="C6226" s="1">
        <v>42088.4375</v>
      </c>
      <c r="D6226">
        <v>8583.5</v>
      </c>
    </row>
    <row r="6227" spans="3:4" x14ac:dyDescent="0.25">
      <c r="C6227" s="1">
        <v>42088.440972222219</v>
      </c>
      <c r="D6227">
        <v>8578</v>
      </c>
    </row>
    <row r="6228" spans="3:4" x14ac:dyDescent="0.25">
      <c r="C6228" s="1">
        <v>42088.444444444445</v>
      </c>
      <c r="D6228">
        <v>8577.5</v>
      </c>
    </row>
    <row r="6229" spans="3:4" x14ac:dyDescent="0.25">
      <c r="C6229" s="1">
        <v>42088.447916666664</v>
      </c>
      <c r="D6229">
        <v>8576</v>
      </c>
    </row>
    <row r="6230" spans="3:4" x14ac:dyDescent="0.25">
      <c r="C6230" s="1">
        <v>42088.451388888891</v>
      </c>
      <c r="D6230">
        <v>8577.5</v>
      </c>
    </row>
    <row r="6231" spans="3:4" x14ac:dyDescent="0.25">
      <c r="C6231" s="1">
        <v>42088.454861111109</v>
      </c>
      <c r="D6231">
        <v>8577.5</v>
      </c>
    </row>
    <row r="6232" spans="3:4" x14ac:dyDescent="0.25">
      <c r="C6232" s="1">
        <v>42088.458333333336</v>
      </c>
      <c r="D6232">
        <v>8577</v>
      </c>
    </row>
    <row r="6233" spans="3:4" x14ac:dyDescent="0.25">
      <c r="C6233" s="1">
        <v>42088.461805555555</v>
      </c>
      <c r="D6233">
        <v>8577</v>
      </c>
    </row>
    <row r="6234" spans="3:4" x14ac:dyDescent="0.25">
      <c r="C6234" s="1">
        <v>42088.465277777781</v>
      </c>
      <c r="D6234">
        <v>8575</v>
      </c>
    </row>
    <row r="6235" spans="3:4" x14ac:dyDescent="0.25">
      <c r="C6235" s="1">
        <v>42088.46875</v>
      </c>
      <c r="D6235">
        <v>8577</v>
      </c>
    </row>
    <row r="6236" spans="3:4" x14ac:dyDescent="0.25">
      <c r="C6236" s="1">
        <v>42088.472222222219</v>
      </c>
      <c r="D6236">
        <v>8577</v>
      </c>
    </row>
    <row r="6237" spans="3:4" x14ac:dyDescent="0.25">
      <c r="C6237" s="1">
        <v>42088.475694444445</v>
      </c>
      <c r="D6237">
        <v>8575</v>
      </c>
    </row>
    <row r="6238" spans="3:4" x14ac:dyDescent="0.25">
      <c r="C6238" s="1">
        <v>42088.479166666664</v>
      </c>
      <c r="D6238">
        <v>8576</v>
      </c>
    </row>
    <row r="6239" spans="3:4" x14ac:dyDescent="0.25">
      <c r="C6239" s="1">
        <v>42088.482638888891</v>
      </c>
      <c r="D6239">
        <v>8577</v>
      </c>
    </row>
    <row r="6240" spans="3:4" x14ac:dyDescent="0.25">
      <c r="C6240" s="1">
        <v>42088.486111111109</v>
      </c>
      <c r="D6240">
        <v>8576.5</v>
      </c>
    </row>
    <row r="6241" spans="3:4" x14ac:dyDescent="0.25">
      <c r="C6241" s="1">
        <v>42088.489583333336</v>
      </c>
      <c r="D6241">
        <v>8574.5</v>
      </c>
    </row>
    <row r="6242" spans="3:4" x14ac:dyDescent="0.25">
      <c r="C6242" s="1">
        <v>42088.493055555555</v>
      </c>
      <c r="D6242">
        <v>8564</v>
      </c>
    </row>
    <row r="6243" spans="3:4" x14ac:dyDescent="0.25">
      <c r="C6243" s="1">
        <v>42088.496527777781</v>
      </c>
      <c r="D6243">
        <v>8566</v>
      </c>
    </row>
    <row r="6244" spans="3:4" x14ac:dyDescent="0.25">
      <c r="C6244" s="1">
        <v>42088.5</v>
      </c>
      <c r="D6244">
        <v>8566.5</v>
      </c>
    </row>
    <row r="6245" spans="3:4" x14ac:dyDescent="0.25">
      <c r="C6245" s="1">
        <v>42088.503472222219</v>
      </c>
      <c r="D6245">
        <v>8565</v>
      </c>
    </row>
    <row r="6246" spans="3:4" x14ac:dyDescent="0.25">
      <c r="C6246" s="1">
        <v>42088.506944444445</v>
      </c>
      <c r="D6246">
        <v>8557.5</v>
      </c>
    </row>
    <row r="6247" spans="3:4" x14ac:dyDescent="0.25">
      <c r="C6247" s="1">
        <v>42088.510416666664</v>
      </c>
      <c r="D6247">
        <v>8562</v>
      </c>
    </row>
    <row r="6248" spans="3:4" x14ac:dyDescent="0.25">
      <c r="C6248" s="1">
        <v>42088.513888888891</v>
      </c>
      <c r="D6248">
        <v>8563.5</v>
      </c>
    </row>
    <row r="6249" spans="3:4" x14ac:dyDescent="0.25">
      <c r="C6249" s="1">
        <v>42088.517361111109</v>
      </c>
      <c r="D6249">
        <v>8561</v>
      </c>
    </row>
    <row r="6250" spans="3:4" x14ac:dyDescent="0.25">
      <c r="C6250" s="1">
        <v>42088.520833333336</v>
      </c>
      <c r="D6250">
        <v>8562</v>
      </c>
    </row>
    <row r="6251" spans="3:4" x14ac:dyDescent="0.25">
      <c r="C6251" s="1">
        <v>42088.524305555555</v>
      </c>
      <c r="D6251">
        <v>8558</v>
      </c>
    </row>
    <row r="6252" spans="3:4" x14ac:dyDescent="0.25">
      <c r="C6252" s="1">
        <v>42088.527777777781</v>
      </c>
      <c r="D6252">
        <v>8558</v>
      </c>
    </row>
    <row r="6253" spans="3:4" x14ac:dyDescent="0.25">
      <c r="C6253" s="1">
        <v>42088.53125</v>
      </c>
      <c r="D6253">
        <v>8557</v>
      </c>
    </row>
    <row r="6254" spans="3:4" x14ac:dyDescent="0.25">
      <c r="C6254" s="1">
        <v>42088.534722222219</v>
      </c>
      <c r="D6254">
        <v>8553</v>
      </c>
    </row>
    <row r="6255" spans="3:4" x14ac:dyDescent="0.25">
      <c r="C6255" s="1">
        <v>42088.538194444445</v>
      </c>
      <c r="D6255">
        <v>8558.5</v>
      </c>
    </row>
    <row r="6256" spans="3:4" x14ac:dyDescent="0.25">
      <c r="C6256" s="1">
        <v>42088.541666666664</v>
      </c>
      <c r="D6256">
        <v>8566.5</v>
      </c>
    </row>
    <row r="6257" spans="3:4" x14ac:dyDescent="0.25">
      <c r="C6257" s="1">
        <v>42088.545138888891</v>
      </c>
      <c r="D6257">
        <v>8568.5</v>
      </c>
    </row>
    <row r="6258" spans="3:4" x14ac:dyDescent="0.25">
      <c r="C6258" s="1">
        <v>42088.548611111109</v>
      </c>
      <c r="D6258">
        <v>8569.5</v>
      </c>
    </row>
    <row r="6259" spans="3:4" x14ac:dyDescent="0.25">
      <c r="C6259" s="1">
        <v>42088.552083333336</v>
      </c>
      <c r="D6259">
        <v>8565.5</v>
      </c>
    </row>
    <row r="6260" spans="3:4" x14ac:dyDescent="0.25">
      <c r="C6260" s="1">
        <v>42088.555555555555</v>
      </c>
      <c r="D6260">
        <v>8564.5</v>
      </c>
    </row>
    <row r="6261" spans="3:4" x14ac:dyDescent="0.25">
      <c r="C6261" s="1">
        <v>42088.559027777781</v>
      </c>
      <c r="D6261">
        <v>8565.5</v>
      </c>
    </row>
    <row r="6262" spans="3:4" x14ac:dyDescent="0.25">
      <c r="C6262" s="1">
        <v>42088.5625</v>
      </c>
      <c r="D6262">
        <v>8561.5</v>
      </c>
    </row>
    <row r="6263" spans="3:4" x14ac:dyDescent="0.25">
      <c r="C6263" s="1">
        <v>42088.565972222219</v>
      </c>
      <c r="D6263">
        <v>8563.5</v>
      </c>
    </row>
    <row r="6264" spans="3:4" x14ac:dyDescent="0.25">
      <c r="C6264" s="1">
        <v>42088.569444444445</v>
      </c>
      <c r="D6264">
        <v>8564.5</v>
      </c>
    </row>
    <row r="6265" spans="3:4" x14ac:dyDescent="0.25">
      <c r="C6265" s="1">
        <v>42088.572916666664</v>
      </c>
      <c r="D6265">
        <v>8565</v>
      </c>
    </row>
    <row r="6266" spans="3:4" x14ac:dyDescent="0.25">
      <c r="C6266" s="1">
        <v>42088.576388888891</v>
      </c>
      <c r="D6266">
        <v>8562</v>
      </c>
    </row>
    <row r="6267" spans="3:4" x14ac:dyDescent="0.25">
      <c r="C6267" s="1">
        <v>42088.579861111109</v>
      </c>
      <c r="D6267">
        <v>8564</v>
      </c>
    </row>
    <row r="6268" spans="3:4" x14ac:dyDescent="0.25">
      <c r="C6268" s="1">
        <v>42088.583333333336</v>
      </c>
      <c r="D6268">
        <v>8563</v>
      </c>
    </row>
    <row r="6269" spans="3:4" x14ac:dyDescent="0.25">
      <c r="C6269" s="1">
        <v>42088.586805555555</v>
      </c>
      <c r="D6269">
        <v>8557.5</v>
      </c>
    </row>
    <row r="6270" spans="3:4" x14ac:dyDescent="0.25">
      <c r="C6270" s="1">
        <v>42088.590277777781</v>
      </c>
      <c r="D6270">
        <v>8554</v>
      </c>
    </row>
    <row r="6271" spans="3:4" x14ac:dyDescent="0.25">
      <c r="C6271" s="1">
        <v>42088.59375</v>
      </c>
      <c r="D6271">
        <v>8554</v>
      </c>
    </row>
    <row r="6272" spans="3:4" x14ac:dyDescent="0.25">
      <c r="C6272" s="1">
        <v>42088.597222222219</v>
      </c>
      <c r="D6272">
        <v>8555</v>
      </c>
    </row>
    <row r="6273" spans="3:4" x14ac:dyDescent="0.25">
      <c r="C6273" s="1">
        <v>42088.600694444445</v>
      </c>
      <c r="D6273">
        <v>8562.5</v>
      </c>
    </row>
    <row r="6274" spans="3:4" x14ac:dyDescent="0.25">
      <c r="C6274" s="1">
        <v>42088.604166666664</v>
      </c>
      <c r="D6274">
        <v>8562.5</v>
      </c>
    </row>
    <row r="6275" spans="3:4" x14ac:dyDescent="0.25">
      <c r="C6275" s="1">
        <v>42088.607638888891</v>
      </c>
      <c r="D6275">
        <v>8555</v>
      </c>
    </row>
    <row r="6276" spans="3:4" x14ac:dyDescent="0.25">
      <c r="C6276" s="1">
        <v>42088.611111111109</v>
      </c>
      <c r="D6276">
        <v>8559</v>
      </c>
    </row>
    <row r="6277" spans="3:4" x14ac:dyDescent="0.25">
      <c r="C6277" s="1">
        <v>42088.614583333336</v>
      </c>
      <c r="D6277">
        <v>8557</v>
      </c>
    </row>
    <row r="6278" spans="3:4" x14ac:dyDescent="0.25">
      <c r="C6278" s="1">
        <v>42088.618055555555</v>
      </c>
      <c r="D6278">
        <v>8542</v>
      </c>
    </row>
    <row r="6279" spans="3:4" x14ac:dyDescent="0.25">
      <c r="C6279" s="1">
        <v>42088.621527777781</v>
      </c>
      <c r="D6279">
        <v>8550</v>
      </c>
    </row>
    <row r="6280" spans="3:4" x14ac:dyDescent="0.25">
      <c r="C6280" s="1">
        <v>42088.625</v>
      </c>
      <c r="D6280">
        <v>8552</v>
      </c>
    </row>
    <row r="6281" spans="3:4" x14ac:dyDescent="0.25">
      <c r="C6281" s="1">
        <v>42088.628472222219</v>
      </c>
      <c r="D6281">
        <v>8546.5</v>
      </c>
    </row>
    <row r="6282" spans="3:4" x14ac:dyDescent="0.25">
      <c r="C6282" s="1">
        <v>42088.631944444445</v>
      </c>
      <c r="D6282">
        <v>8547</v>
      </c>
    </row>
    <row r="6283" spans="3:4" x14ac:dyDescent="0.25">
      <c r="C6283" s="1">
        <v>42088.635416666664</v>
      </c>
      <c r="D6283">
        <v>8550</v>
      </c>
    </row>
    <row r="6284" spans="3:4" x14ac:dyDescent="0.25">
      <c r="C6284" s="1">
        <v>42088.638888888891</v>
      </c>
      <c r="D6284">
        <v>8555</v>
      </c>
    </row>
    <row r="6285" spans="3:4" x14ac:dyDescent="0.25">
      <c r="C6285" s="1">
        <v>42088.642361111109</v>
      </c>
      <c r="D6285">
        <v>8554</v>
      </c>
    </row>
    <row r="6286" spans="3:4" x14ac:dyDescent="0.25">
      <c r="C6286" s="1">
        <v>42088.645833333336</v>
      </c>
      <c r="D6286">
        <v>8551</v>
      </c>
    </row>
    <row r="6287" spans="3:4" x14ac:dyDescent="0.25">
      <c r="C6287" s="1">
        <v>42088.649305555555</v>
      </c>
      <c r="D6287">
        <v>8553</v>
      </c>
    </row>
    <row r="6288" spans="3:4" x14ac:dyDescent="0.25">
      <c r="C6288" s="1">
        <v>42088.652777777781</v>
      </c>
      <c r="D6288">
        <v>8549</v>
      </c>
    </row>
    <row r="6289" spans="3:4" x14ac:dyDescent="0.25">
      <c r="C6289" s="1">
        <v>42088.65625</v>
      </c>
      <c r="D6289">
        <v>8549</v>
      </c>
    </row>
    <row r="6290" spans="3:4" x14ac:dyDescent="0.25">
      <c r="C6290" s="1">
        <v>42088.659722222219</v>
      </c>
      <c r="D6290">
        <v>8550.5</v>
      </c>
    </row>
    <row r="6291" spans="3:4" x14ac:dyDescent="0.25">
      <c r="C6291" s="1">
        <v>42088.663194444445</v>
      </c>
      <c r="D6291">
        <v>8531.5</v>
      </c>
    </row>
    <row r="6292" spans="3:4" x14ac:dyDescent="0.25">
      <c r="C6292" s="1">
        <v>42088.666666666664</v>
      </c>
      <c r="D6292">
        <v>8536</v>
      </c>
    </row>
    <row r="6293" spans="3:4" x14ac:dyDescent="0.25">
      <c r="C6293" s="1">
        <v>42088.670138888891</v>
      </c>
      <c r="D6293">
        <v>8545</v>
      </c>
    </row>
    <row r="6294" spans="3:4" x14ac:dyDescent="0.25">
      <c r="C6294" s="1">
        <v>42088.673611111109</v>
      </c>
      <c r="D6294">
        <v>8547.5</v>
      </c>
    </row>
    <row r="6295" spans="3:4" x14ac:dyDescent="0.25">
      <c r="C6295" s="1">
        <v>42088.677083333336</v>
      </c>
      <c r="D6295">
        <v>8549.5</v>
      </c>
    </row>
    <row r="6296" spans="3:4" x14ac:dyDescent="0.25">
      <c r="C6296" s="1">
        <v>42088.680555555555</v>
      </c>
      <c r="D6296">
        <v>8545</v>
      </c>
    </row>
    <row r="6297" spans="3:4" x14ac:dyDescent="0.25">
      <c r="C6297" s="1">
        <v>42088.684027777781</v>
      </c>
      <c r="D6297">
        <v>8546.5</v>
      </c>
    </row>
    <row r="6298" spans="3:4" x14ac:dyDescent="0.25">
      <c r="C6298" s="1">
        <v>42088.6875</v>
      </c>
      <c r="D6298">
        <v>8547</v>
      </c>
    </row>
    <row r="6299" spans="3:4" x14ac:dyDescent="0.25">
      <c r="C6299" s="1">
        <v>42088.690972222219</v>
      </c>
      <c r="D6299">
        <v>8553</v>
      </c>
    </row>
    <row r="6300" spans="3:4" x14ac:dyDescent="0.25">
      <c r="C6300" s="1">
        <v>42088.694444444445</v>
      </c>
      <c r="D6300">
        <v>8552</v>
      </c>
    </row>
    <row r="6301" spans="3:4" x14ac:dyDescent="0.25">
      <c r="C6301" s="1">
        <v>42088.697916666664</v>
      </c>
      <c r="D6301">
        <v>8553</v>
      </c>
    </row>
    <row r="6302" spans="3:4" x14ac:dyDescent="0.25">
      <c r="C6302" s="1">
        <v>42088.701388888891</v>
      </c>
      <c r="D6302">
        <v>8562</v>
      </c>
    </row>
    <row r="6303" spans="3:4" x14ac:dyDescent="0.25">
      <c r="C6303" s="1">
        <v>42088.704861111109</v>
      </c>
      <c r="D6303">
        <v>8558</v>
      </c>
    </row>
    <row r="6304" spans="3:4" x14ac:dyDescent="0.25">
      <c r="C6304" s="1">
        <v>42088.708333333336</v>
      </c>
      <c r="D6304">
        <v>8548.5</v>
      </c>
    </row>
    <row r="6305" spans="3:4" x14ac:dyDescent="0.25">
      <c r="C6305" s="1">
        <v>42088.711805555555</v>
      </c>
      <c r="D6305">
        <v>8549.5</v>
      </c>
    </row>
    <row r="6306" spans="3:4" x14ac:dyDescent="0.25">
      <c r="C6306" s="1">
        <v>42088.715277777781</v>
      </c>
      <c r="D6306">
        <v>8540</v>
      </c>
    </row>
    <row r="6307" spans="3:4" x14ac:dyDescent="0.25">
      <c r="C6307" s="1">
        <v>42088.71875</v>
      </c>
      <c r="D6307">
        <v>8539</v>
      </c>
    </row>
    <row r="6308" spans="3:4" x14ac:dyDescent="0.25">
      <c r="C6308" s="1">
        <v>42088.722222222219</v>
      </c>
      <c r="D6308">
        <v>8532</v>
      </c>
    </row>
    <row r="6309" spans="3:4" x14ac:dyDescent="0.25">
      <c r="C6309" s="1">
        <v>42088.725694444445</v>
      </c>
      <c r="D6309">
        <v>8541</v>
      </c>
    </row>
    <row r="6310" spans="3:4" x14ac:dyDescent="0.25">
      <c r="C6310" s="1">
        <v>42088.729166666664</v>
      </c>
      <c r="D6310">
        <v>8543.5</v>
      </c>
    </row>
    <row r="6311" spans="3:4" x14ac:dyDescent="0.25">
      <c r="C6311" s="1">
        <v>42088.732638888891</v>
      </c>
      <c r="D6311">
        <v>8530.5</v>
      </c>
    </row>
    <row r="6312" spans="3:4" x14ac:dyDescent="0.25">
      <c r="C6312" s="1">
        <v>42088.736111111109</v>
      </c>
      <c r="D6312">
        <v>8533</v>
      </c>
    </row>
    <row r="6313" spans="3:4" x14ac:dyDescent="0.25">
      <c r="C6313" s="1">
        <v>42088.739583333336</v>
      </c>
      <c r="D6313">
        <v>8532.5</v>
      </c>
    </row>
    <row r="6314" spans="3:4" x14ac:dyDescent="0.25">
      <c r="C6314" s="1">
        <v>42088.743055555555</v>
      </c>
      <c r="D6314">
        <v>8530</v>
      </c>
    </row>
    <row r="6315" spans="3:4" x14ac:dyDescent="0.25">
      <c r="C6315" s="1">
        <v>42088.746527777781</v>
      </c>
      <c r="D6315">
        <v>8523.5</v>
      </c>
    </row>
    <row r="6316" spans="3:4" x14ac:dyDescent="0.25">
      <c r="C6316" s="1">
        <v>42088.75</v>
      </c>
      <c r="D6316">
        <v>8528</v>
      </c>
    </row>
    <row r="6317" spans="3:4" x14ac:dyDescent="0.25">
      <c r="C6317" s="1">
        <v>42088.753472222219</v>
      </c>
      <c r="D6317">
        <v>8528</v>
      </c>
    </row>
    <row r="6318" spans="3:4" x14ac:dyDescent="0.25">
      <c r="C6318" s="1">
        <v>42088.756944444445</v>
      </c>
      <c r="D6318">
        <v>8526.5</v>
      </c>
    </row>
    <row r="6319" spans="3:4" x14ac:dyDescent="0.25">
      <c r="C6319" s="1">
        <v>42088.8125</v>
      </c>
      <c r="D6319">
        <v>8528</v>
      </c>
    </row>
    <row r="6320" spans="3:4" x14ac:dyDescent="0.25">
      <c r="C6320" s="1">
        <v>42088.815972222219</v>
      </c>
      <c r="D6320">
        <v>8532.5</v>
      </c>
    </row>
    <row r="6321" spans="3:4" x14ac:dyDescent="0.25">
      <c r="C6321" s="1">
        <v>42088.822916666664</v>
      </c>
      <c r="D6321">
        <v>8532</v>
      </c>
    </row>
    <row r="6322" spans="3:4" x14ac:dyDescent="0.25">
      <c r="C6322" s="1">
        <v>42088.826388888891</v>
      </c>
      <c r="D6322">
        <v>8524</v>
      </c>
    </row>
    <row r="6323" spans="3:4" x14ac:dyDescent="0.25">
      <c r="C6323" s="1">
        <v>42088.829861111109</v>
      </c>
      <c r="D6323">
        <v>8517</v>
      </c>
    </row>
    <row r="6324" spans="3:4" x14ac:dyDescent="0.25">
      <c r="C6324" s="1">
        <v>42088.833333333336</v>
      </c>
      <c r="D6324">
        <v>8520</v>
      </c>
    </row>
    <row r="6325" spans="3:4" x14ac:dyDescent="0.25">
      <c r="C6325" s="1">
        <v>42088.836805555555</v>
      </c>
      <c r="D6325">
        <v>8521</v>
      </c>
    </row>
    <row r="6326" spans="3:4" x14ac:dyDescent="0.25">
      <c r="C6326" s="1">
        <v>42088.840277777781</v>
      </c>
      <c r="D6326">
        <v>8512</v>
      </c>
    </row>
    <row r="6327" spans="3:4" x14ac:dyDescent="0.25">
      <c r="C6327" s="1">
        <v>42088.84375</v>
      </c>
      <c r="D6327">
        <v>8517</v>
      </c>
    </row>
    <row r="6328" spans="3:4" x14ac:dyDescent="0.25">
      <c r="C6328" s="1">
        <v>42088.850694444445</v>
      </c>
      <c r="D6328">
        <v>8526</v>
      </c>
    </row>
    <row r="6329" spans="3:4" x14ac:dyDescent="0.25">
      <c r="C6329" s="1">
        <v>42088.857638888891</v>
      </c>
      <c r="D6329">
        <v>8525.5</v>
      </c>
    </row>
    <row r="6330" spans="3:4" x14ac:dyDescent="0.25">
      <c r="C6330" s="1">
        <v>42088.861111111109</v>
      </c>
      <c r="D6330">
        <v>8517.5</v>
      </c>
    </row>
    <row r="6331" spans="3:4" x14ac:dyDescent="0.25">
      <c r="C6331" s="1">
        <v>42088.864583333336</v>
      </c>
      <c r="D6331">
        <v>8518.5</v>
      </c>
    </row>
    <row r="6332" spans="3:4" x14ac:dyDescent="0.25">
      <c r="C6332" s="1">
        <v>42088.871527777781</v>
      </c>
      <c r="D6332">
        <v>8518.5</v>
      </c>
    </row>
    <row r="6333" spans="3:4" x14ac:dyDescent="0.25">
      <c r="C6333" s="1">
        <v>42088.875</v>
      </c>
      <c r="D6333">
        <v>8517</v>
      </c>
    </row>
    <row r="6334" spans="3:4" x14ac:dyDescent="0.25">
      <c r="C6334" s="1">
        <v>42088.878472222219</v>
      </c>
      <c r="D6334">
        <v>8522.5</v>
      </c>
    </row>
    <row r="6335" spans="3:4" x14ac:dyDescent="0.25">
      <c r="C6335" s="1">
        <v>42088.881944444445</v>
      </c>
      <c r="D6335">
        <v>8520.5</v>
      </c>
    </row>
    <row r="6336" spans="3:4" x14ac:dyDescent="0.25">
      <c r="C6336" s="1">
        <v>42088.885416666664</v>
      </c>
      <c r="D6336">
        <v>8519</v>
      </c>
    </row>
    <row r="6337" spans="3:4" x14ac:dyDescent="0.25">
      <c r="C6337" s="1">
        <v>42088.892361111109</v>
      </c>
      <c r="D6337">
        <v>8517</v>
      </c>
    </row>
    <row r="6338" spans="3:4" x14ac:dyDescent="0.25">
      <c r="C6338" s="1">
        <v>42088.895833333336</v>
      </c>
      <c r="D6338">
        <v>8525.5</v>
      </c>
    </row>
    <row r="6339" spans="3:4" x14ac:dyDescent="0.25">
      <c r="C6339" s="1">
        <v>42088.899305555555</v>
      </c>
      <c r="D6339">
        <v>8527</v>
      </c>
    </row>
    <row r="6340" spans="3:4" x14ac:dyDescent="0.25">
      <c r="C6340" s="1">
        <v>42088.902777777781</v>
      </c>
      <c r="D6340">
        <v>8529</v>
      </c>
    </row>
    <row r="6341" spans="3:4" x14ac:dyDescent="0.25">
      <c r="C6341" s="1">
        <v>42088.90625</v>
      </c>
      <c r="D6341">
        <v>8520</v>
      </c>
    </row>
    <row r="6342" spans="3:4" x14ac:dyDescent="0.25">
      <c r="C6342" s="1">
        <v>42088.909722222219</v>
      </c>
      <c r="D6342">
        <v>8519.5</v>
      </c>
    </row>
    <row r="6343" spans="3:4" x14ac:dyDescent="0.25">
      <c r="C6343" s="1">
        <v>42088.913194444445</v>
      </c>
      <c r="D6343">
        <v>8520.5</v>
      </c>
    </row>
    <row r="6344" spans="3:4" x14ac:dyDescent="0.25">
      <c r="C6344" s="1">
        <v>42088.916666666664</v>
      </c>
      <c r="D6344">
        <v>8521</v>
      </c>
    </row>
    <row r="6345" spans="3:4" x14ac:dyDescent="0.25">
      <c r="C6345" s="1">
        <v>42088.920138888891</v>
      </c>
      <c r="D6345">
        <v>8521</v>
      </c>
    </row>
    <row r="6346" spans="3:4" x14ac:dyDescent="0.25">
      <c r="C6346" s="1">
        <v>42088.923611111109</v>
      </c>
      <c r="D6346">
        <v>8516.5</v>
      </c>
    </row>
    <row r="6347" spans="3:4" x14ac:dyDescent="0.25">
      <c r="C6347" s="1">
        <v>42088.927083333336</v>
      </c>
      <c r="D6347">
        <v>8516.5</v>
      </c>
    </row>
    <row r="6348" spans="3:4" x14ac:dyDescent="0.25">
      <c r="C6348" s="1">
        <v>42088.930555555555</v>
      </c>
      <c r="D6348">
        <v>8521</v>
      </c>
    </row>
    <row r="6349" spans="3:4" x14ac:dyDescent="0.25">
      <c r="C6349" s="1">
        <v>42088.934027777781</v>
      </c>
      <c r="D6349">
        <v>8520.5</v>
      </c>
    </row>
    <row r="6350" spans="3:4" x14ac:dyDescent="0.25">
      <c r="C6350" s="1">
        <v>42088.9375</v>
      </c>
      <c r="D6350">
        <v>8516.5</v>
      </c>
    </row>
    <row r="6351" spans="3:4" x14ac:dyDescent="0.25">
      <c r="C6351" s="1">
        <v>42088.940972222219</v>
      </c>
      <c r="D6351">
        <v>8513</v>
      </c>
    </row>
    <row r="6352" spans="3:4" x14ac:dyDescent="0.25">
      <c r="C6352" s="1">
        <v>42088.944444444445</v>
      </c>
      <c r="D6352">
        <v>8510.5</v>
      </c>
    </row>
    <row r="6353" spans="3:4" x14ac:dyDescent="0.25">
      <c r="C6353" s="1">
        <v>42088.947916666664</v>
      </c>
      <c r="D6353">
        <v>8504.5</v>
      </c>
    </row>
    <row r="6354" spans="3:4" x14ac:dyDescent="0.25">
      <c r="C6354" s="1">
        <v>42088.951388888891</v>
      </c>
      <c r="D6354">
        <v>8507</v>
      </c>
    </row>
    <row r="6355" spans="3:4" x14ac:dyDescent="0.25">
      <c r="C6355" s="1">
        <v>42088.954861111109</v>
      </c>
      <c r="D6355">
        <v>8508</v>
      </c>
    </row>
    <row r="6356" spans="3:4" x14ac:dyDescent="0.25">
      <c r="C6356" s="1">
        <v>42088.958333333336</v>
      </c>
      <c r="D6356">
        <v>8506</v>
      </c>
    </row>
    <row r="6357" spans="3:4" x14ac:dyDescent="0.25">
      <c r="C6357" s="1">
        <v>42088.961805555555</v>
      </c>
      <c r="D6357">
        <v>8500</v>
      </c>
    </row>
    <row r="6358" spans="3:4" x14ac:dyDescent="0.25">
      <c r="C6358" s="1">
        <v>42088.965277777781</v>
      </c>
      <c r="D6358">
        <v>8501</v>
      </c>
    </row>
    <row r="6359" spans="3:4" x14ac:dyDescent="0.25">
      <c r="C6359" s="1">
        <v>42088.96875</v>
      </c>
      <c r="D6359">
        <v>8502.5</v>
      </c>
    </row>
    <row r="6360" spans="3:4" x14ac:dyDescent="0.25">
      <c r="C6360" s="1">
        <v>42088.972222222219</v>
      </c>
      <c r="D6360">
        <v>8504.5</v>
      </c>
    </row>
    <row r="6361" spans="3:4" x14ac:dyDescent="0.25">
      <c r="C6361" s="1">
        <v>42088.975694444445</v>
      </c>
      <c r="D6361">
        <v>8504.5</v>
      </c>
    </row>
    <row r="6362" spans="3:4" x14ac:dyDescent="0.25">
      <c r="C6362" s="1">
        <v>42088.979166666664</v>
      </c>
      <c r="D6362">
        <v>8492</v>
      </c>
    </row>
    <row r="6363" spans="3:4" x14ac:dyDescent="0.25">
      <c r="C6363" s="1">
        <v>42088.982638888891</v>
      </c>
      <c r="D6363">
        <v>8489.5</v>
      </c>
    </row>
    <row r="6364" spans="3:4" x14ac:dyDescent="0.25">
      <c r="C6364" s="1">
        <v>42088.986111111109</v>
      </c>
      <c r="D6364">
        <v>8483</v>
      </c>
    </row>
    <row r="6365" spans="3:4" x14ac:dyDescent="0.25">
      <c r="C6365" s="1">
        <v>42088.989583333336</v>
      </c>
      <c r="D6365">
        <v>8480</v>
      </c>
    </row>
    <row r="6366" spans="3:4" x14ac:dyDescent="0.25">
      <c r="C6366" s="1">
        <v>42088.993055555555</v>
      </c>
      <c r="D6366">
        <v>8489.5</v>
      </c>
    </row>
    <row r="6367" spans="3:4" x14ac:dyDescent="0.25">
      <c r="C6367" s="1">
        <v>42088.996527777781</v>
      </c>
      <c r="D6367">
        <v>8484</v>
      </c>
    </row>
    <row r="6368" spans="3:4" x14ac:dyDescent="0.25">
      <c r="C6368" s="2">
        <v>42089</v>
      </c>
      <c r="D6368">
        <v>8484</v>
      </c>
    </row>
    <row r="6369" spans="3:4" x14ac:dyDescent="0.25">
      <c r="C6369" s="1">
        <v>42089.003472222219</v>
      </c>
      <c r="D6369">
        <v>8481</v>
      </c>
    </row>
    <row r="6370" spans="3:4" x14ac:dyDescent="0.25">
      <c r="C6370" s="1">
        <v>42089.006944444445</v>
      </c>
      <c r="D6370">
        <v>8480</v>
      </c>
    </row>
    <row r="6371" spans="3:4" x14ac:dyDescent="0.25">
      <c r="C6371" s="1">
        <v>42089.010416666664</v>
      </c>
      <c r="D6371">
        <v>8480.5</v>
      </c>
    </row>
    <row r="6372" spans="3:4" x14ac:dyDescent="0.25">
      <c r="C6372" s="1">
        <v>42089.013888888891</v>
      </c>
      <c r="D6372">
        <v>8474</v>
      </c>
    </row>
    <row r="6373" spans="3:4" x14ac:dyDescent="0.25">
      <c r="C6373" s="1">
        <v>42089.017361111109</v>
      </c>
      <c r="D6373">
        <v>8471</v>
      </c>
    </row>
    <row r="6374" spans="3:4" x14ac:dyDescent="0.25">
      <c r="C6374" s="1">
        <v>42089.020833333336</v>
      </c>
      <c r="D6374">
        <v>8472.5</v>
      </c>
    </row>
    <row r="6375" spans="3:4" x14ac:dyDescent="0.25">
      <c r="C6375" s="1">
        <v>42089.024305555555</v>
      </c>
      <c r="D6375">
        <v>8474</v>
      </c>
    </row>
    <row r="6376" spans="3:4" x14ac:dyDescent="0.25">
      <c r="C6376" s="1">
        <v>42089.027777777781</v>
      </c>
      <c r="D6376">
        <v>8468</v>
      </c>
    </row>
    <row r="6377" spans="3:4" x14ac:dyDescent="0.25">
      <c r="C6377" s="1">
        <v>42089.03125</v>
      </c>
      <c r="D6377">
        <v>8471</v>
      </c>
    </row>
    <row r="6378" spans="3:4" x14ac:dyDescent="0.25">
      <c r="C6378" s="1">
        <v>42089.034722222219</v>
      </c>
      <c r="D6378">
        <v>8474</v>
      </c>
    </row>
    <row r="6379" spans="3:4" x14ac:dyDescent="0.25">
      <c r="C6379" s="1">
        <v>42089.038194444445</v>
      </c>
      <c r="D6379">
        <v>8473</v>
      </c>
    </row>
    <row r="6380" spans="3:4" x14ac:dyDescent="0.25">
      <c r="C6380" s="1">
        <v>42089.041666666664</v>
      </c>
      <c r="D6380">
        <v>8473</v>
      </c>
    </row>
    <row r="6381" spans="3:4" x14ac:dyDescent="0.25">
      <c r="C6381" s="1">
        <v>42089.045138888891</v>
      </c>
      <c r="D6381">
        <v>8472.5</v>
      </c>
    </row>
    <row r="6382" spans="3:4" x14ac:dyDescent="0.25">
      <c r="C6382" s="1">
        <v>42089.048611111109</v>
      </c>
      <c r="D6382">
        <v>8468.5</v>
      </c>
    </row>
    <row r="6383" spans="3:4" x14ac:dyDescent="0.25">
      <c r="C6383" s="1">
        <v>42089.052083333336</v>
      </c>
      <c r="D6383">
        <v>8466</v>
      </c>
    </row>
    <row r="6384" spans="3:4" x14ac:dyDescent="0.25">
      <c r="C6384" s="1">
        <v>42089.055555555555</v>
      </c>
      <c r="D6384">
        <v>8471</v>
      </c>
    </row>
    <row r="6385" spans="3:4" x14ac:dyDescent="0.25">
      <c r="C6385" s="1">
        <v>42089.059027777781</v>
      </c>
      <c r="D6385">
        <v>8471.5</v>
      </c>
    </row>
    <row r="6386" spans="3:4" x14ac:dyDescent="0.25">
      <c r="C6386" s="1">
        <v>42089.0625</v>
      </c>
      <c r="D6386">
        <v>8474.5</v>
      </c>
    </row>
    <row r="6387" spans="3:4" x14ac:dyDescent="0.25">
      <c r="C6387" s="1">
        <v>42089.065972222219</v>
      </c>
      <c r="D6387">
        <v>8468</v>
      </c>
    </row>
    <row r="6388" spans="3:4" x14ac:dyDescent="0.25">
      <c r="C6388" s="1">
        <v>42089.069444444445</v>
      </c>
      <c r="D6388">
        <v>8478.5</v>
      </c>
    </row>
    <row r="6389" spans="3:4" x14ac:dyDescent="0.25">
      <c r="C6389" s="1">
        <v>42089.072916666664</v>
      </c>
      <c r="D6389">
        <v>8477</v>
      </c>
    </row>
    <row r="6390" spans="3:4" x14ac:dyDescent="0.25">
      <c r="C6390" s="1">
        <v>42089.076388888891</v>
      </c>
      <c r="D6390">
        <v>8480</v>
      </c>
    </row>
    <row r="6391" spans="3:4" x14ac:dyDescent="0.25">
      <c r="C6391" s="1">
        <v>42089.079861111109</v>
      </c>
      <c r="D6391">
        <v>8469</v>
      </c>
    </row>
    <row r="6392" spans="3:4" x14ac:dyDescent="0.25">
      <c r="C6392" s="1">
        <v>42089.375</v>
      </c>
      <c r="D6392">
        <v>8467</v>
      </c>
    </row>
    <row r="6393" spans="3:4" x14ac:dyDescent="0.25">
      <c r="C6393" s="1">
        <v>42089.378472222219</v>
      </c>
      <c r="D6393">
        <v>8463</v>
      </c>
    </row>
    <row r="6394" spans="3:4" x14ac:dyDescent="0.25">
      <c r="C6394" s="1">
        <v>42089.381944444445</v>
      </c>
      <c r="D6394">
        <v>8466</v>
      </c>
    </row>
    <row r="6395" spans="3:4" x14ac:dyDescent="0.25">
      <c r="C6395" s="1">
        <v>42089.385416666664</v>
      </c>
      <c r="D6395">
        <v>8465</v>
      </c>
    </row>
    <row r="6396" spans="3:4" x14ac:dyDescent="0.25">
      <c r="C6396" s="1">
        <v>42089.388888888891</v>
      </c>
      <c r="D6396">
        <v>8465.5</v>
      </c>
    </row>
    <row r="6397" spans="3:4" x14ac:dyDescent="0.25">
      <c r="C6397" s="1">
        <v>42089.392361111109</v>
      </c>
      <c r="D6397">
        <v>8468.5</v>
      </c>
    </row>
    <row r="6398" spans="3:4" x14ac:dyDescent="0.25">
      <c r="C6398" s="1">
        <v>42089.395833333336</v>
      </c>
      <c r="D6398">
        <v>8468.5</v>
      </c>
    </row>
    <row r="6399" spans="3:4" x14ac:dyDescent="0.25">
      <c r="C6399" s="1">
        <v>42089.399305555555</v>
      </c>
      <c r="D6399">
        <v>8463.5</v>
      </c>
    </row>
    <row r="6400" spans="3:4" x14ac:dyDescent="0.25">
      <c r="C6400" s="1">
        <v>42089.402777777781</v>
      </c>
      <c r="D6400">
        <v>8462.5</v>
      </c>
    </row>
    <row r="6401" spans="3:4" x14ac:dyDescent="0.25">
      <c r="C6401" s="1">
        <v>42089.40625</v>
      </c>
      <c r="D6401">
        <v>8463</v>
      </c>
    </row>
    <row r="6402" spans="3:4" x14ac:dyDescent="0.25">
      <c r="C6402" s="1">
        <v>42089.409722222219</v>
      </c>
      <c r="D6402">
        <v>8470</v>
      </c>
    </row>
    <row r="6403" spans="3:4" x14ac:dyDescent="0.25">
      <c r="C6403" s="1">
        <v>42089.413194444445</v>
      </c>
      <c r="D6403">
        <v>8475</v>
      </c>
    </row>
    <row r="6404" spans="3:4" x14ac:dyDescent="0.25">
      <c r="C6404" s="1">
        <v>42089.416666666664</v>
      </c>
      <c r="D6404">
        <v>8480</v>
      </c>
    </row>
    <row r="6405" spans="3:4" x14ac:dyDescent="0.25">
      <c r="C6405" s="1">
        <v>42089.420138888891</v>
      </c>
      <c r="D6405">
        <v>8479</v>
      </c>
    </row>
    <row r="6406" spans="3:4" x14ac:dyDescent="0.25">
      <c r="C6406" s="1">
        <v>42089.423611111109</v>
      </c>
      <c r="D6406">
        <v>8479.5</v>
      </c>
    </row>
    <row r="6407" spans="3:4" x14ac:dyDescent="0.25">
      <c r="C6407" s="1">
        <v>42089.427083333336</v>
      </c>
      <c r="D6407">
        <v>8486</v>
      </c>
    </row>
    <row r="6408" spans="3:4" x14ac:dyDescent="0.25">
      <c r="C6408" s="1">
        <v>42089.430555555555</v>
      </c>
      <c r="D6408">
        <v>8470.5</v>
      </c>
    </row>
    <row r="6409" spans="3:4" x14ac:dyDescent="0.25">
      <c r="C6409" s="1">
        <v>42089.434027777781</v>
      </c>
      <c r="D6409">
        <v>8477.5</v>
      </c>
    </row>
    <row r="6410" spans="3:4" x14ac:dyDescent="0.25">
      <c r="C6410" s="1">
        <v>42089.4375</v>
      </c>
      <c r="D6410">
        <v>8480</v>
      </c>
    </row>
    <row r="6411" spans="3:4" x14ac:dyDescent="0.25">
      <c r="C6411" s="1">
        <v>42089.440972222219</v>
      </c>
      <c r="D6411">
        <v>8482.5</v>
      </c>
    </row>
    <row r="6412" spans="3:4" x14ac:dyDescent="0.25">
      <c r="C6412" s="1">
        <v>42089.444444444445</v>
      </c>
      <c r="D6412">
        <v>8478.5</v>
      </c>
    </row>
    <row r="6413" spans="3:4" x14ac:dyDescent="0.25">
      <c r="C6413" s="1">
        <v>42089.447916666664</v>
      </c>
      <c r="D6413">
        <v>8485</v>
      </c>
    </row>
    <row r="6414" spans="3:4" x14ac:dyDescent="0.25">
      <c r="C6414" s="1">
        <v>42089.451388888891</v>
      </c>
      <c r="D6414">
        <v>8485</v>
      </c>
    </row>
    <row r="6415" spans="3:4" x14ac:dyDescent="0.25">
      <c r="C6415" s="1">
        <v>42089.454861111109</v>
      </c>
      <c r="D6415">
        <v>8486</v>
      </c>
    </row>
    <row r="6416" spans="3:4" x14ac:dyDescent="0.25">
      <c r="C6416" s="1">
        <v>42089.458333333336</v>
      </c>
      <c r="D6416">
        <v>8486</v>
      </c>
    </row>
    <row r="6417" spans="3:4" x14ac:dyDescent="0.25">
      <c r="C6417" s="1">
        <v>42089.461805555555</v>
      </c>
      <c r="D6417">
        <v>8486</v>
      </c>
    </row>
    <row r="6418" spans="3:4" x14ac:dyDescent="0.25">
      <c r="C6418" s="1">
        <v>42089.465277777781</v>
      </c>
      <c r="D6418">
        <v>8485</v>
      </c>
    </row>
    <row r="6419" spans="3:4" x14ac:dyDescent="0.25">
      <c r="C6419" s="1">
        <v>42089.46875</v>
      </c>
      <c r="D6419">
        <v>8483</v>
      </c>
    </row>
    <row r="6420" spans="3:4" x14ac:dyDescent="0.25">
      <c r="C6420" s="1">
        <v>42089.472222222219</v>
      </c>
      <c r="D6420">
        <v>8483</v>
      </c>
    </row>
    <row r="6421" spans="3:4" x14ac:dyDescent="0.25">
      <c r="C6421" s="1">
        <v>42089.475694444445</v>
      </c>
      <c r="D6421">
        <v>8482</v>
      </c>
    </row>
    <row r="6422" spans="3:4" x14ac:dyDescent="0.25">
      <c r="C6422" s="1">
        <v>42089.479166666664</v>
      </c>
      <c r="D6422">
        <v>8483</v>
      </c>
    </row>
    <row r="6423" spans="3:4" x14ac:dyDescent="0.25">
      <c r="C6423" s="1">
        <v>42089.482638888891</v>
      </c>
      <c r="D6423">
        <v>8482</v>
      </c>
    </row>
    <row r="6424" spans="3:4" x14ac:dyDescent="0.25">
      <c r="C6424" s="1">
        <v>42089.486111111109</v>
      </c>
      <c r="D6424">
        <v>8458.5</v>
      </c>
    </row>
    <row r="6425" spans="3:4" x14ac:dyDescent="0.25">
      <c r="C6425" s="1">
        <v>42089.489583333336</v>
      </c>
      <c r="D6425">
        <v>8483</v>
      </c>
    </row>
    <row r="6426" spans="3:4" x14ac:dyDescent="0.25">
      <c r="C6426" s="1">
        <v>42089.493055555555</v>
      </c>
      <c r="D6426">
        <v>8478.5</v>
      </c>
    </row>
    <row r="6427" spans="3:4" x14ac:dyDescent="0.25">
      <c r="C6427" s="1">
        <v>42089.496527777781</v>
      </c>
      <c r="D6427">
        <v>8480</v>
      </c>
    </row>
    <row r="6428" spans="3:4" x14ac:dyDescent="0.25">
      <c r="C6428" s="1">
        <v>42089.5</v>
      </c>
      <c r="D6428">
        <v>8475.5</v>
      </c>
    </row>
    <row r="6429" spans="3:4" x14ac:dyDescent="0.25">
      <c r="C6429" s="1">
        <v>42089.503472222219</v>
      </c>
      <c r="D6429">
        <v>8472.5</v>
      </c>
    </row>
    <row r="6430" spans="3:4" x14ac:dyDescent="0.25">
      <c r="C6430" s="1">
        <v>42089.506944444445</v>
      </c>
      <c r="D6430">
        <v>8472.5</v>
      </c>
    </row>
    <row r="6431" spans="3:4" x14ac:dyDescent="0.25">
      <c r="C6431" s="1">
        <v>42089.510416666664</v>
      </c>
      <c r="D6431">
        <v>8470.5</v>
      </c>
    </row>
    <row r="6432" spans="3:4" x14ac:dyDescent="0.25">
      <c r="C6432" s="1">
        <v>42089.513888888891</v>
      </c>
      <c r="D6432">
        <v>8465</v>
      </c>
    </row>
    <row r="6433" spans="3:4" x14ac:dyDescent="0.25">
      <c r="C6433" s="1">
        <v>42089.517361111109</v>
      </c>
      <c r="D6433">
        <v>8470.5</v>
      </c>
    </row>
    <row r="6434" spans="3:4" x14ac:dyDescent="0.25">
      <c r="C6434" s="1">
        <v>42089.520833333336</v>
      </c>
      <c r="D6434">
        <v>8473</v>
      </c>
    </row>
    <row r="6435" spans="3:4" x14ac:dyDescent="0.25">
      <c r="C6435" s="1">
        <v>42089.524305555555</v>
      </c>
      <c r="D6435">
        <v>8468</v>
      </c>
    </row>
    <row r="6436" spans="3:4" x14ac:dyDescent="0.25">
      <c r="C6436" s="1">
        <v>42089.527777777781</v>
      </c>
      <c r="D6436">
        <v>8470</v>
      </c>
    </row>
    <row r="6437" spans="3:4" x14ac:dyDescent="0.25">
      <c r="C6437" s="1">
        <v>42089.53125</v>
      </c>
      <c r="D6437">
        <v>8468</v>
      </c>
    </row>
    <row r="6438" spans="3:4" x14ac:dyDescent="0.25">
      <c r="C6438" s="1">
        <v>42089.534722222219</v>
      </c>
      <c r="D6438">
        <v>8470</v>
      </c>
    </row>
    <row r="6439" spans="3:4" x14ac:dyDescent="0.25">
      <c r="C6439" s="1">
        <v>42089.538194444445</v>
      </c>
      <c r="D6439">
        <v>8470.5</v>
      </c>
    </row>
    <row r="6440" spans="3:4" x14ac:dyDescent="0.25">
      <c r="C6440" s="1">
        <v>42089.541666666664</v>
      </c>
      <c r="D6440">
        <v>8469</v>
      </c>
    </row>
    <row r="6441" spans="3:4" x14ac:dyDescent="0.25">
      <c r="C6441" s="1">
        <v>42089.545138888891</v>
      </c>
      <c r="D6441">
        <v>8469.5</v>
      </c>
    </row>
    <row r="6442" spans="3:4" x14ac:dyDescent="0.25">
      <c r="C6442" s="1">
        <v>42089.548611111109</v>
      </c>
      <c r="D6442">
        <v>8469</v>
      </c>
    </row>
    <row r="6443" spans="3:4" x14ac:dyDescent="0.25">
      <c r="C6443" s="1">
        <v>42089.552083333336</v>
      </c>
      <c r="D6443">
        <v>8462.5</v>
      </c>
    </row>
    <row r="6444" spans="3:4" x14ac:dyDescent="0.25">
      <c r="C6444" s="1">
        <v>42089.555555555555</v>
      </c>
      <c r="D6444">
        <v>8469</v>
      </c>
    </row>
    <row r="6445" spans="3:4" x14ac:dyDescent="0.25">
      <c r="C6445" s="1">
        <v>42089.559027777781</v>
      </c>
      <c r="D6445">
        <v>8467</v>
      </c>
    </row>
    <row r="6446" spans="3:4" x14ac:dyDescent="0.25">
      <c r="C6446" s="1">
        <v>42089.5625</v>
      </c>
      <c r="D6446">
        <v>8473</v>
      </c>
    </row>
    <row r="6447" spans="3:4" x14ac:dyDescent="0.25">
      <c r="C6447" s="1">
        <v>42089.565972222219</v>
      </c>
      <c r="D6447">
        <v>8470.5</v>
      </c>
    </row>
    <row r="6448" spans="3:4" x14ac:dyDescent="0.25">
      <c r="C6448" s="1">
        <v>42089.569444444445</v>
      </c>
      <c r="D6448">
        <v>8465.5</v>
      </c>
    </row>
    <row r="6449" spans="3:4" x14ac:dyDescent="0.25">
      <c r="C6449" s="1">
        <v>42089.572916666664</v>
      </c>
      <c r="D6449">
        <v>8464.5</v>
      </c>
    </row>
    <row r="6450" spans="3:4" x14ac:dyDescent="0.25">
      <c r="C6450" s="1">
        <v>42089.576388888891</v>
      </c>
      <c r="D6450">
        <v>8469</v>
      </c>
    </row>
    <row r="6451" spans="3:4" x14ac:dyDescent="0.25">
      <c r="C6451" s="1">
        <v>42089.579861111109</v>
      </c>
      <c r="D6451">
        <v>8464.5</v>
      </c>
    </row>
    <row r="6452" spans="3:4" x14ac:dyDescent="0.25">
      <c r="C6452" s="1">
        <v>42089.583333333336</v>
      </c>
      <c r="D6452">
        <v>8461.5</v>
      </c>
    </row>
    <row r="6453" spans="3:4" x14ac:dyDescent="0.25">
      <c r="C6453" s="1">
        <v>42089.586805555555</v>
      </c>
      <c r="D6453">
        <v>8458.5</v>
      </c>
    </row>
    <row r="6454" spans="3:4" x14ac:dyDescent="0.25">
      <c r="C6454" s="1">
        <v>42089.590277777781</v>
      </c>
      <c r="D6454">
        <v>8460.5</v>
      </c>
    </row>
    <row r="6455" spans="3:4" x14ac:dyDescent="0.25">
      <c r="C6455" s="1">
        <v>42089.59375</v>
      </c>
      <c r="D6455">
        <v>8455.5</v>
      </c>
    </row>
    <row r="6456" spans="3:4" x14ac:dyDescent="0.25">
      <c r="C6456" s="1">
        <v>42089.597222222219</v>
      </c>
      <c r="D6456">
        <v>8446</v>
      </c>
    </row>
    <row r="6457" spans="3:4" x14ac:dyDescent="0.25">
      <c r="C6457" s="1">
        <v>42089.600694444445</v>
      </c>
      <c r="D6457">
        <v>8436.5</v>
      </c>
    </row>
    <row r="6458" spans="3:4" x14ac:dyDescent="0.25">
      <c r="C6458" s="1">
        <v>42089.604166666664</v>
      </c>
      <c r="D6458">
        <v>8447</v>
      </c>
    </row>
    <row r="6459" spans="3:4" x14ac:dyDescent="0.25">
      <c r="C6459" s="1">
        <v>42089.607638888891</v>
      </c>
      <c r="D6459">
        <v>8452.5</v>
      </c>
    </row>
    <row r="6460" spans="3:4" x14ac:dyDescent="0.25">
      <c r="C6460" s="1">
        <v>42089.611111111109</v>
      </c>
      <c r="D6460">
        <v>8451</v>
      </c>
    </row>
    <row r="6461" spans="3:4" x14ac:dyDescent="0.25">
      <c r="C6461" s="1">
        <v>42089.614583333336</v>
      </c>
      <c r="D6461">
        <v>8452.5</v>
      </c>
    </row>
    <row r="6462" spans="3:4" x14ac:dyDescent="0.25">
      <c r="C6462" s="1">
        <v>42089.618055555555</v>
      </c>
      <c r="D6462">
        <v>8446</v>
      </c>
    </row>
    <row r="6463" spans="3:4" x14ac:dyDescent="0.25">
      <c r="C6463" s="1">
        <v>42089.621527777781</v>
      </c>
      <c r="D6463">
        <v>8444</v>
      </c>
    </row>
    <row r="6464" spans="3:4" x14ac:dyDescent="0.25">
      <c r="C6464" s="1">
        <v>42089.625</v>
      </c>
      <c r="D6464">
        <v>8442.5</v>
      </c>
    </row>
    <row r="6465" spans="3:4" x14ac:dyDescent="0.25">
      <c r="C6465" s="1">
        <v>42089.628472222219</v>
      </c>
      <c r="D6465">
        <v>8449.5</v>
      </c>
    </row>
    <row r="6466" spans="3:4" x14ac:dyDescent="0.25">
      <c r="C6466" s="1">
        <v>42089.631944444445</v>
      </c>
      <c r="D6466">
        <v>8445.5</v>
      </c>
    </row>
    <row r="6467" spans="3:4" x14ac:dyDescent="0.25">
      <c r="C6467" s="1">
        <v>42089.635416666664</v>
      </c>
      <c r="D6467">
        <v>8444.5</v>
      </c>
    </row>
    <row r="6468" spans="3:4" x14ac:dyDescent="0.25">
      <c r="C6468" s="1">
        <v>42089.638888888891</v>
      </c>
      <c r="D6468">
        <v>8441</v>
      </c>
    </row>
    <row r="6469" spans="3:4" x14ac:dyDescent="0.25">
      <c r="C6469" s="1">
        <v>42089.642361111109</v>
      </c>
      <c r="D6469">
        <v>8444</v>
      </c>
    </row>
    <row r="6470" spans="3:4" x14ac:dyDescent="0.25">
      <c r="C6470" s="1">
        <v>42089.645833333336</v>
      </c>
      <c r="D6470">
        <v>8443.5</v>
      </c>
    </row>
    <row r="6471" spans="3:4" x14ac:dyDescent="0.25">
      <c r="C6471" s="1">
        <v>42089.649305555555</v>
      </c>
      <c r="D6471">
        <v>8442</v>
      </c>
    </row>
    <row r="6472" spans="3:4" x14ac:dyDescent="0.25">
      <c r="C6472" s="1">
        <v>42089.652777777781</v>
      </c>
      <c r="D6472">
        <v>8448.5</v>
      </c>
    </row>
    <row r="6473" spans="3:4" x14ac:dyDescent="0.25">
      <c r="C6473" s="1">
        <v>42089.65625</v>
      </c>
      <c r="D6473">
        <v>8447</v>
      </c>
    </row>
    <row r="6474" spans="3:4" x14ac:dyDescent="0.25">
      <c r="C6474" s="1">
        <v>42089.659722222219</v>
      </c>
      <c r="D6474">
        <v>8441.5</v>
      </c>
    </row>
    <row r="6475" spans="3:4" x14ac:dyDescent="0.25">
      <c r="C6475" s="1">
        <v>42089.663194444445</v>
      </c>
      <c r="D6475">
        <v>8445</v>
      </c>
    </row>
    <row r="6476" spans="3:4" x14ac:dyDescent="0.25">
      <c r="C6476" s="1">
        <v>42089.666666666664</v>
      </c>
      <c r="D6476">
        <v>8432.5</v>
      </c>
    </row>
    <row r="6477" spans="3:4" x14ac:dyDescent="0.25">
      <c r="C6477" s="1">
        <v>42089.670138888891</v>
      </c>
      <c r="D6477">
        <v>8429.5</v>
      </c>
    </row>
    <row r="6478" spans="3:4" x14ac:dyDescent="0.25">
      <c r="C6478" s="1">
        <v>42089.673611111109</v>
      </c>
      <c r="D6478">
        <v>8424</v>
      </c>
    </row>
    <row r="6479" spans="3:4" x14ac:dyDescent="0.25">
      <c r="C6479" s="1">
        <v>42089.677083333336</v>
      </c>
      <c r="D6479">
        <v>8422</v>
      </c>
    </row>
    <row r="6480" spans="3:4" x14ac:dyDescent="0.25">
      <c r="C6480" s="1">
        <v>42089.680555555555</v>
      </c>
      <c r="D6480">
        <v>8423.5</v>
      </c>
    </row>
    <row r="6481" spans="3:4" x14ac:dyDescent="0.25">
      <c r="C6481" s="1">
        <v>42089.684027777781</v>
      </c>
      <c r="D6481">
        <v>8416</v>
      </c>
    </row>
    <row r="6482" spans="3:4" x14ac:dyDescent="0.25">
      <c r="C6482" s="1">
        <v>42089.6875</v>
      </c>
      <c r="D6482">
        <v>8403</v>
      </c>
    </row>
    <row r="6483" spans="3:4" x14ac:dyDescent="0.25">
      <c r="C6483" s="1">
        <v>42089.690972222219</v>
      </c>
      <c r="D6483">
        <v>8407</v>
      </c>
    </row>
    <row r="6484" spans="3:4" x14ac:dyDescent="0.25">
      <c r="C6484" s="1">
        <v>42089.694444444445</v>
      </c>
      <c r="D6484">
        <v>8409</v>
      </c>
    </row>
    <row r="6485" spans="3:4" x14ac:dyDescent="0.25">
      <c r="C6485" s="1">
        <v>42089.697916666664</v>
      </c>
      <c r="D6485">
        <v>8398</v>
      </c>
    </row>
    <row r="6486" spans="3:4" x14ac:dyDescent="0.25">
      <c r="C6486" s="1">
        <v>42089.701388888891</v>
      </c>
      <c r="D6486">
        <v>8404</v>
      </c>
    </row>
    <row r="6487" spans="3:4" x14ac:dyDescent="0.25">
      <c r="C6487" s="1">
        <v>42089.704861111109</v>
      </c>
      <c r="D6487">
        <v>8394.5</v>
      </c>
    </row>
    <row r="6488" spans="3:4" x14ac:dyDescent="0.25">
      <c r="C6488" s="1">
        <v>42089.708333333336</v>
      </c>
      <c r="D6488">
        <v>8384.5</v>
      </c>
    </row>
    <row r="6489" spans="3:4" x14ac:dyDescent="0.25">
      <c r="C6489" s="1">
        <v>42089.711805555555</v>
      </c>
      <c r="D6489">
        <v>8394</v>
      </c>
    </row>
    <row r="6490" spans="3:4" x14ac:dyDescent="0.25">
      <c r="C6490" s="1">
        <v>42089.715277777781</v>
      </c>
      <c r="D6490">
        <v>8394.5</v>
      </c>
    </row>
    <row r="6491" spans="3:4" x14ac:dyDescent="0.25">
      <c r="C6491" s="1">
        <v>42089.71875</v>
      </c>
      <c r="D6491">
        <v>8396</v>
      </c>
    </row>
    <row r="6492" spans="3:4" x14ac:dyDescent="0.25">
      <c r="C6492" s="1">
        <v>42089.722222222219</v>
      </c>
      <c r="D6492">
        <v>8375.5</v>
      </c>
    </row>
    <row r="6493" spans="3:4" x14ac:dyDescent="0.25">
      <c r="C6493" s="1">
        <v>42089.725694444445</v>
      </c>
      <c r="D6493">
        <v>8373</v>
      </c>
    </row>
    <row r="6494" spans="3:4" x14ac:dyDescent="0.25">
      <c r="C6494" s="1">
        <v>42089.729166666664</v>
      </c>
      <c r="D6494">
        <v>8335.5</v>
      </c>
    </row>
    <row r="6495" spans="3:4" x14ac:dyDescent="0.25">
      <c r="C6495" s="1">
        <v>42089.732638888891</v>
      </c>
      <c r="D6495">
        <v>8340</v>
      </c>
    </row>
    <row r="6496" spans="3:4" x14ac:dyDescent="0.25">
      <c r="C6496" s="1">
        <v>42089.736111111109</v>
      </c>
      <c r="D6496">
        <v>8338.5</v>
      </c>
    </row>
    <row r="6497" spans="3:4" x14ac:dyDescent="0.25">
      <c r="C6497" s="1">
        <v>42089.739583333336</v>
      </c>
      <c r="D6497">
        <v>8336</v>
      </c>
    </row>
    <row r="6498" spans="3:4" x14ac:dyDescent="0.25">
      <c r="C6498" s="1">
        <v>42089.743055555555</v>
      </c>
      <c r="D6498">
        <v>8341.5</v>
      </c>
    </row>
    <row r="6499" spans="3:4" x14ac:dyDescent="0.25">
      <c r="C6499" s="1">
        <v>42089.746527777781</v>
      </c>
      <c r="D6499">
        <v>8342</v>
      </c>
    </row>
    <row r="6500" spans="3:4" x14ac:dyDescent="0.25">
      <c r="C6500" s="1">
        <v>42089.75</v>
      </c>
      <c r="D6500">
        <v>8341.5</v>
      </c>
    </row>
    <row r="6501" spans="3:4" x14ac:dyDescent="0.25">
      <c r="C6501" s="1">
        <v>42089.753472222219</v>
      </c>
      <c r="D6501">
        <v>8341.5</v>
      </c>
    </row>
    <row r="6502" spans="3:4" x14ac:dyDescent="0.25">
      <c r="C6502" s="1">
        <v>42089.756944444445</v>
      </c>
      <c r="D6502">
        <v>8342</v>
      </c>
    </row>
    <row r="6503" spans="3:4" x14ac:dyDescent="0.25">
      <c r="C6503" s="1">
        <v>42089.802083333336</v>
      </c>
      <c r="D6503">
        <v>8456</v>
      </c>
    </row>
    <row r="6504" spans="3:4" x14ac:dyDescent="0.25">
      <c r="C6504" s="1">
        <v>42089.805555555555</v>
      </c>
      <c r="D6504">
        <v>8458</v>
      </c>
    </row>
    <row r="6505" spans="3:4" x14ac:dyDescent="0.25">
      <c r="C6505" s="1">
        <v>42089.809027777781</v>
      </c>
      <c r="D6505">
        <v>8450</v>
      </c>
    </row>
    <row r="6506" spans="3:4" x14ac:dyDescent="0.25">
      <c r="C6506" s="1">
        <v>42089.8125</v>
      </c>
      <c r="D6506">
        <v>8464.5</v>
      </c>
    </row>
    <row r="6507" spans="3:4" x14ac:dyDescent="0.25">
      <c r="C6507" s="1">
        <v>42089.815972222219</v>
      </c>
      <c r="D6507">
        <v>8452.5</v>
      </c>
    </row>
    <row r="6508" spans="3:4" x14ac:dyDescent="0.25">
      <c r="C6508" s="1">
        <v>42089.819444444445</v>
      </c>
      <c r="D6508">
        <v>8458.5</v>
      </c>
    </row>
    <row r="6509" spans="3:4" x14ac:dyDescent="0.25">
      <c r="C6509" s="1">
        <v>42089.822916666664</v>
      </c>
      <c r="D6509">
        <v>8451</v>
      </c>
    </row>
    <row r="6510" spans="3:4" x14ac:dyDescent="0.25">
      <c r="C6510" s="1">
        <v>42089.826388888891</v>
      </c>
      <c r="D6510">
        <v>8450</v>
      </c>
    </row>
    <row r="6511" spans="3:4" x14ac:dyDescent="0.25">
      <c r="C6511" s="1">
        <v>42089.829861111109</v>
      </c>
      <c r="D6511">
        <v>8451</v>
      </c>
    </row>
    <row r="6512" spans="3:4" x14ac:dyDescent="0.25">
      <c r="C6512" s="1">
        <v>42089.833333333336</v>
      </c>
      <c r="D6512">
        <v>8451</v>
      </c>
    </row>
    <row r="6513" spans="3:4" x14ac:dyDescent="0.25">
      <c r="C6513" s="1">
        <v>42089.836805555555</v>
      </c>
      <c r="D6513">
        <v>8451</v>
      </c>
    </row>
    <row r="6514" spans="3:4" x14ac:dyDescent="0.25">
      <c r="C6514" s="1">
        <v>42089.840277777781</v>
      </c>
      <c r="D6514">
        <v>8459</v>
      </c>
    </row>
    <row r="6515" spans="3:4" x14ac:dyDescent="0.25">
      <c r="C6515" s="1">
        <v>42089.84375</v>
      </c>
      <c r="D6515">
        <v>8464</v>
      </c>
    </row>
    <row r="6516" spans="3:4" x14ac:dyDescent="0.25">
      <c r="C6516" s="1">
        <v>42089.847222222219</v>
      </c>
      <c r="D6516">
        <v>8472</v>
      </c>
    </row>
    <row r="6517" spans="3:4" x14ac:dyDescent="0.25">
      <c r="C6517" s="1">
        <v>42089.850694444445</v>
      </c>
      <c r="D6517">
        <v>8473</v>
      </c>
    </row>
    <row r="6518" spans="3:4" x14ac:dyDescent="0.25">
      <c r="C6518" s="1">
        <v>42089.854166666664</v>
      </c>
      <c r="D6518">
        <v>8462.5</v>
      </c>
    </row>
    <row r="6519" spans="3:4" x14ac:dyDescent="0.25">
      <c r="C6519" s="1">
        <v>42089.857638888891</v>
      </c>
      <c r="D6519">
        <v>8475.5</v>
      </c>
    </row>
    <row r="6520" spans="3:4" x14ac:dyDescent="0.25">
      <c r="C6520" s="1">
        <v>42089.861111111109</v>
      </c>
      <c r="D6520">
        <v>8463.5</v>
      </c>
    </row>
    <row r="6521" spans="3:4" x14ac:dyDescent="0.25">
      <c r="C6521" s="1">
        <v>42089.864583333336</v>
      </c>
      <c r="D6521">
        <v>8464.5</v>
      </c>
    </row>
    <row r="6522" spans="3:4" x14ac:dyDescent="0.25">
      <c r="C6522" s="1">
        <v>42089.868055555555</v>
      </c>
      <c r="D6522">
        <v>8469.5</v>
      </c>
    </row>
    <row r="6523" spans="3:4" x14ac:dyDescent="0.25">
      <c r="C6523" s="1">
        <v>42089.871527777781</v>
      </c>
      <c r="D6523">
        <v>8463.5</v>
      </c>
    </row>
    <row r="6524" spans="3:4" x14ac:dyDescent="0.25">
      <c r="C6524" s="1">
        <v>42089.875</v>
      </c>
      <c r="D6524">
        <v>8466</v>
      </c>
    </row>
    <row r="6525" spans="3:4" x14ac:dyDescent="0.25">
      <c r="C6525" s="1">
        <v>42089.878472222219</v>
      </c>
      <c r="D6525">
        <v>8465</v>
      </c>
    </row>
    <row r="6526" spans="3:4" x14ac:dyDescent="0.25">
      <c r="C6526" s="1">
        <v>42089.881944444445</v>
      </c>
      <c r="D6526">
        <v>8464.5</v>
      </c>
    </row>
    <row r="6527" spans="3:4" x14ac:dyDescent="0.25">
      <c r="C6527" s="1">
        <v>42089.885416666664</v>
      </c>
      <c r="D6527">
        <v>8463.5</v>
      </c>
    </row>
    <row r="6528" spans="3:4" x14ac:dyDescent="0.25">
      <c r="C6528" s="1">
        <v>42089.888888888891</v>
      </c>
      <c r="D6528">
        <v>8444.5</v>
      </c>
    </row>
    <row r="6529" spans="3:4" x14ac:dyDescent="0.25">
      <c r="C6529" s="1">
        <v>42089.892361111109</v>
      </c>
      <c r="D6529">
        <v>8440</v>
      </c>
    </row>
    <row r="6530" spans="3:4" x14ac:dyDescent="0.25">
      <c r="C6530" s="1">
        <v>42089.895833333336</v>
      </c>
      <c r="D6530">
        <v>8435.5</v>
      </c>
    </row>
    <row r="6531" spans="3:4" x14ac:dyDescent="0.25">
      <c r="C6531" s="1">
        <v>42089.899305555555</v>
      </c>
      <c r="D6531">
        <v>8439</v>
      </c>
    </row>
    <row r="6532" spans="3:4" x14ac:dyDescent="0.25">
      <c r="C6532" s="1">
        <v>42089.902777777781</v>
      </c>
      <c r="D6532">
        <v>8440</v>
      </c>
    </row>
    <row r="6533" spans="3:4" x14ac:dyDescent="0.25">
      <c r="C6533" s="1">
        <v>42089.90625</v>
      </c>
      <c r="D6533">
        <v>8443</v>
      </c>
    </row>
    <row r="6534" spans="3:4" x14ac:dyDescent="0.25">
      <c r="C6534" s="1">
        <v>42089.909722222219</v>
      </c>
      <c r="D6534">
        <v>8443</v>
      </c>
    </row>
    <row r="6535" spans="3:4" x14ac:dyDescent="0.25">
      <c r="C6535" s="1">
        <v>42089.913194444445</v>
      </c>
      <c r="D6535">
        <v>8439</v>
      </c>
    </row>
    <row r="6536" spans="3:4" x14ac:dyDescent="0.25">
      <c r="C6536" s="1">
        <v>42089.916666666664</v>
      </c>
      <c r="D6536">
        <v>8438</v>
      </c>
    </row>
    <row r="6537" spans="3:4" x14ac:dyDescent="0.25">
      <c r="C6537" s="1">
        <v>42089.920138888891</v>
      </c>
      <c r="D6537">
        <v>8433</v>
      </c>
    </row>
    <row r="6538" spans="3:4" x14ac:dyDescent="0.25">
      <c r="C6538" s="1">
        <v>42089.923611111109</v>
      </c>
      <c r="D6538">
        <v>8432.5</v>
      </c>
    </row>
    <row r="6539" spans="3:4" x14ac:dyDescent="0.25">
      <c r="C6539" s="1">
        <v>42089.927083333336</v>
      </c>
      <c r="D6539">
        <v>8426.5</v>
      </c>
    </row>
    <row r="6540" spans="3:4" x14ac:dyDescent="0.25">
      <c r="C6540" s="1">
        <v>42089.930555555555</v>
      </c>
      <c r="D6540">
        <v>8427</v>
      </c>
    </row>
    <row r="6541" spans="3:4" x14ac:dyDescent="0.25">
      <c r="C6541" s="1">
        <v>42089.934027777781</v>
      </c>
      <c r="D6541">
        <v>8431.5</v>
      </c>
    </row>
    <row r="6542" spans="3:4" x14ac:dyDescent="0.25">
      <c r="C6542" s="1">
        <v>42089.9375</v>
      </c>
      <c r="D6542">
        <v>8430</v>
      </c>
    </row>
    <row r="6543" spans="3:4" x14ac:dyDescent="0.25">
      <c r="C6543" s="1">
        <v>42089.940972222219</v>
      </c>
      <c r="D6543">
        <v>8428</v>
      </c>
    </row>
    <row r="6544" spans="3:4" x14ac:dyDescent="0.25">
      <c r="C6544" s="1">
        <v>42089.944444444445</v>
      </c>
      <c r="D6544">
        <v>8431</v>
      </c>
    </row>
    <row r="6545" spans="3:4" x14ac:dyDescent="0.25">
      <c r="C6545" s="1">
        <v>42089.947916666664</v>
      </c>
      <c r="D6545">
        <v>8432.5</v>
      </c>
    </row>
    <row r="6546" spans="3:4" x14ac:dyDescent="0.25">
      <c r="C6546" s="1">
        <v>42089.951388888891</v>
      </c>
      <c r="D6546">
        <v>8428.5</v>
      </c>
    </row>
    <row r="6547" spans="3:4" x14ac:dyDescent="0.25">
      <c r="C6547" s="1">
        <v>42089.954861111109</v>
      </c>
      <c r="D6547">
        <v>8433.5</v>
      </c>
    </row>
    <row r="6548" spans="3:4" x14ac:dyDescent="0.25">
      <c r="C6548" s="1">
        <v>42089.958333333336</v>
      </c>
      <c r="D6548">
        <v>8430.5</v>
      </c>
    </row>
    <row r="6549" spans="3:4" x14ac:dyDescent="0.25">
      <c r="C6549" s="1">
        <v>42089.961805555555</v>
      </c>
      <c r="D6549">
        <v>8431</v>
      </c>
    </row>
    <row r="6550" spans="3:4" x14ac:dyDescent="0.25">
      <c r="C6550" s="1">
        <v>42089.965277777781</v>
      </c>
      <c r="D6550">
        <v>8425</v>
      </c>
    </row>
    <row r="6551" spans="3:4" x14ac:dyDescent="0.25">
      <c r="C6551" s="1">
        <v>42089.96875</v>
      </c>
      <c r="D6551">
        <v>8425</v>
      </c>
    </row>
    <row r="6552" spans="3:4" x14ac:dyDescent="0.25">
      <c r="C6552" s="1">
        <v>42089.972222222219</v>
      </c>
      <c r="D6552">
        <v>8428.5</v>
      </c>
    </row>
    <row r="6553" spans="3:4" x14ac:dyDescent="0.25">
      <c r="C6553" s="1">
        <v>42089.975694444445</v>
      </c>
      <c r="D6553">
        <v>8425.5</v>
      </c>
    </row>
    <row r="6554" spans="3:4" x14ac:dyDescent="0.25">
      <c r="C6554" s="1">
        <v>42089.979166666664</v>
      </c>
      <c r="D6554">
        <v>8434</v>
      </c>
    </row>
    <row r="6555" spans="3:4" x14ac:dyDescent="0.25">
      <c r="C6555" s="1">
        <v>42089.982638888891</v>
      </c>
      <c r="D6555">
        <v>8436.5</v>
      </c>
    </row>
    <row r="6556" spans="3:4" x14ac:dyDescent="0.25">
      <c r="C6556" s="1">
        <v>42089.986111111109</v>
      </c>
      <c r="D6556">
        <v>8450</v>
      </c>
    </row>
    <row r="6557" spans="3:4" x14ac:dyDescent="0.25">
      <c r="C6557" s="1">
        <v>42089.989583333336</v>
      </c>
      <c r="D6557">
        <v>8447</v>
      </c>
    </row>
    <row r="6558" spans="3:4" x14ac:dyDescent="0.25">
      <c r="C6558" s="1">
        <v>42089.993055555555</v>
      </c>
      <c r="D6558">
        <v>8438.5</v>
      </c>
    </row>
    <row r="6559" spans="3:4" x14ac:dyDescent="0.25">
      <c r="C6559" s="1">
        <v>42089.996527777781</v>
      </c>
      <c r="D6559">
        <v>8445</v>
      </c>
    </row>
    <row r="6560" spans="3:4" x14ac:dyDescent="0.25">
      <c r="C6560" s="2">
        <v>42090</v>
      </c>
      <c r="D6560">
        <v>8440.5</v>
      </c>
    </row>
    <row r="6561" spans="3:4" x14ac:dyDescent="0.25">
      <c r="C6561" s="1">
        <v>42090.003472222219</v>
      </c>
      <c r="D6561">
        <v>8440</v>
      </c>
    </row>
    <row r="6562" spans="3:4" x14ac:dyDescent="0.25">
      <c r="C6562" s="1">
        <v>42090.006944444445</v>
      </c>
      <c r="D6562">
        <v>8440.5</v>
      </c>
    </row>
    <row r="6563" spans="3:4" x14ac:dyDescent="0.25">
      <c r="C6563" s="1">
        <v>42090.010416666664</v>
      </c>
      <c r="D6563">
        <v>8439.5</v>
      </c>
    </row>
    <row r="6564" spans="3:4" x14ac:dyDescent="0.25">
      <c r="C6564" s="1">
        <v>42090.013888888891</v>
      </c>
      <c r="D6564">
        <v>8440</v>
      </c>
    </row>
    <row r="6565" spans="3:4" x14ac:dyDescent="0.25">
      <c r="C6565" s="1">
        <v>42090.017361111109</v>
      </c>
      <c r="D6565">
        <v>8439</v>
      </c>
    </row>
    <row r="6566" spans="3:4" x14ac:dyDescent="0.25">
      <c r="C6566" s="1">
        <v>42090.020833333336</v>
      </c>
      <c r="D6566">
        <v>8436</v>
      </c>
    </row>
    <row r="6567" spans="3:4" x14ac:dyDescent="0.25">
      <c r="C6567" s="1">
        <v>42090.024305555555</v>
      </c>
      <c r="D6567">
        <v>8435</v>
      </c>
    </row>
    <row r="6568" spans="3:4" x14ac:dyDescent="0.25">
      <c r="C6568" s="1">
        <v>42090.027777777781</v>
      </c>
      <c r="D6568">
        <v>8431.5</v>
      </c>
    </row>
    <row r="6569" spans="3:4" x14ac:dyDescent="0.25">
      <c r="C6569" s="1">
        <v>42090.03125</v>
      </c>
      <c r="D6569">
        <v>8436.5</v>
      </c>
    </row>
    <row r="6570" spans="3:4" x14ac:dyDescent="0.25">
      <c r="C6570" s="1">
        <v>42090.034722222219</v>
      </c>
      <c r="D6570">
        <v>8441</v>
      </c>
    </row>
    <row r="6571" spans="3:4" x14ac:dyDescent="0.25">
      <c r="C6571" s="1">
        <v>42090.038194444445</v>
      </c>
      <c r="D6571">
        <v>8441</v>
      </c>
    </row>
    <row r="6572" spans="3:4" x14ac:dyDescent="0.25">
      <c r="C6572" s="1">
        <v>42090.041666666664</v>
      </c>
      <c r="D6572">
        <v>8441.5</v>
      </c>
    </row>
    <row r="6573" spans="3:4" x14ac:dyDescent="0.25">
      <c r="C6573" s="1">
        <v>42090.045138888891</v>
      </c>
      <c r="D6573">
        <v>8437</v>
      </c>
    </row>
    <row r="6574" spans="3:4" x14ac:dyDescent="0.25">
      <c r="C6574" s="1">
        <v>42090.048611111109</v>
      </c>
      <c r="D6574">
        <v>8433.5</v>
      </c>
    </row>
    <row r="6575" spans="3:4" x14ac:dyDescent="0.25">
      <c r="C6575" s="1">
        <v>42090.052083333336</v>
      </c>
      <c r="D6575">
        <v>8432</v>
      </c>
    </row>
    <row r="6576" spans="3:4" x14ac:dyDescent="0.25">
      <c r="C6576" s="1">
        <v>42090.055555555555</v>
      </c>
      <c r="D6576">
        <v>8439</v>
      </c>
    </row>
    <row r="6577" spans="3:4" x14ac:dyDescent="0.25">
      <c r="C6577" s="1">
        <v>42090.059027777781</v>
      </c>
      <c r="D6577">
        <v>8433</v>
      </c>
    </row>
    <row r="6578" spans="3:4" x14ac:dyDescent="0.25">
      <c r="C6578" s="1">
        <v>42090.0625</v>
      </c>
      <c r="D6578">
        <v>8443</v>
      </c>
    </row>
    <row r="6579" spans="3:4" x14ac:dyDescent="0.25">
      <c r="C6579" s="1">
        <v>42090.065972222219</v>
      </c>
      <c r="D6579">
        <v>8441.5</v>
      </c>
    </row>
    <row r="6580" spans="3:4" x14ac:dyDescent="0.25">
      <c r="C6580" s="1">
        <v>42090.069444444445</v>
      </c>
      <c r="D6580">
        <v>8447</v>
      </c>
    </row>
    <row r="6581" spans="3:4" x14ac:dyDescent="0.25">
      <c r="C6581" s="1">
        <v>42090.072916666664</v>
      </c>
      <c r="D6581">
        <v>8461.5</v>
      </c>
    </row>
    <row r="6582" spans="3:4" x14ac:dyDescent="0.25">
      <c r="C6582" s="1">
        <v>42090.076388888891</v>
      </c>
      <c r="D6582">
        <v>8454.5</v>
      </c>
    </row>
    <row r="6583" spans="3:4" x14ac:dyDescent="0.25">
      <c r="C6583" s="1">
        <v>42090.079861111109</v>
      </c>
      <c r="D6583">
        <v>8452</v>
      </c>
    </row>
    <row r="6584" spans="3:4" x14ac:dyDescent="0.25">
      <c r="C6584" s="1">
        <v>42090.375</v>
      </c>
      <c r="D6584">
        <v>8462.5</v>
      </c>
    </row>
    <row r="6585" spans="3:4" x14ac:dyDescent="0.25">
      <c r="C6585" s="1">
        <v>42090.378472222219</v>
      </c>
      <c r="D6585">
        <v>8469</v>
      </c>
    </row>
    <row r="6586" spans="3:4" x14ac:dyDescent="0.25">
      <c r="C6586" s="1">
        <v>42090.381944444445</v>
      </c>
      <c r="D6586">
        <v>8469</v>
      </c>
    </row>
    <row r="6587" spans="3:4" x14ac:dyDescent="0.25">
      <c r="C6587" s="1">
        <v>42090.385416666664</v>
      </c>
      <c r="D6587">
        <v>8467.5</v>
      </c>
    </row>
    <row r="6588" spans="3:4" x14ac:dyDescent="0.25">
      <c r="C6588" s="1">
        <v>42090.388888888891</v>
      </c>
      <c r="D6588">
        <v>8472.5</v>
      </c>
    </row>
    <row r="6589" spans="3:4" x14ac:dyDescent="0.25">
      <c r="C6589" s="1">
        <v>42090.392361111109</v>
      </c>
      <c r="D6589">
        <v>8463</v>
      </c>
    </row>
    <row r="6590" spans="3:4" x14ac:dyDescent="0.25">
      <c r="C6590" s="1">
        <v>42090.395833333336</v>
      </c>
      <c r="D6590">
        <v>8460</v>
      </c>
    </row>
    <row r="6591" spans="3:4" x14ac:dyDescent="0.25">
      <c r="C6591" s="1">
        <v>42090.399305555555</v>
      </c>
      <c r="D6591">
        <v>8462.5</v>
      </c>
    </row>
    <row r="6592" spans="3:4" x14ac:dyDescent="0.25">
      <c r="C6592" s="1">
        <v>42090.402777777781</v>
      </c>
      <c r="D6592">
        <v>8463</v>
      </c>
    </row>
    <row r="6593" spans="3:4" x14ac:dyDescent="0.25">
      <c r="C6593" s="1">
        <v>42090.40625</v>
      </c>
      <c r="D6593">
        <v>8460.5</v>
      </c>
    </row>
    <row r="6594" spans="3:4" x14ac:dyDescent="0.25">
      <c r="C6594" s="1">
        <v>42090.409722222219</v>
      </c>
      <c r="D6594">
        <v>8462</v>
      </c>
    </row>
    <row r="6595" spans="3:4" x14ac:dyDescent="0.25">
      <c r="C6595" s="1">
        <v>42090.413194444445</v>
      </c>
      <c r="D6595">
        <v>8461</v>
      </c>
    </row>
    <row r="6596" spans="3:4" x14ac:dyDescent="0.25">
      <c r="C6596" s="1">
        <v>42090.416666666664</v>
      </c>
      <c r="D6596">
        <v>8452</v>
      </c>
    </row>
    <row r="6597" spans="3:4" x14ac:dyDescent="0.25">
      <c r="C6597" s="1">
        <v>42090.420138888891</v>
      </c>
      <c r="D6597">
        <v>8456</v>
      </c>
    </row>
    <row r="6598" spans="3:4" x14ac:dyDescent="0.25">
      <c r="C6598" s="1">
        <v>42090.423611111109</v>
      </c>
      <c r="D6598">
        <v>8458.5</v>
      </c>
    </row>
    <row r="6599" spans="3:4" x14ac:dyDescent="0.25">
      <c r="C6599" s="1">
        <v>42090.427083333336</v>
      </c>
      <c r="D6599">
        <v>8460</v>
      </c>
    </row>
    <row r="6600" spans="3:4" x14ac:dyDescent="0.25">
      <c r="C6600" s="1">
        <v>42090.430555555555</v>
      </c>
      <c r="D6600">
        <v>8460.5</v>
      </c>
    </row>
    <row r="6601" spans="3:4" x14ac:dyDescent="0.25">
      <c r="C6601" s="1">
        <v>42090.434027777781</v>
      </c>
      <c r="D6601">
        <v>8462.5</v>
      </c>
    </row>
    <row r="6602" spans="3:4" x14ac:dyDescent="0.25">
      <c r="C6602" s="1">
        <v>42090.4375</v>
      </c>
      <c r="D6602">
        <v>8457.5</v>
      </c>
    </row>
    <row r="6603" spans="3:4" x14ac:dyDescent="0.25">
      <c r="C6603" s="1">
        <v>42090.440972222219</v>
      </c>
      <c r="D6603">
        <v>8458.5</v>
      </c>
    </row>
    <row r="6604" spans="3:4" x14ac:dyDescent="0.25">
      <c r="C6604" s="1">
        <v>42090.444444444445</v>
      </c>
      <c r="D6604">
        <v>8456</v>
      </c>
    </row>
    <row r="6605" spans="3:4" x14ac:dyDescent="0.25">
      <c r="C6605" s="1">
        <v>42090.447916666664</v>
      </c>
      <c r="D6605">
        <v>8458</v>
      </c>
    </row>
    <row r="6606" spans="3:4" x14ac:dyDescent="0.25">
      <c r="C6606" s="1">
        <v>42090.451388888891</v>
      </c>
      <c r="D6606">
        <v>8461.5</v>
      </c>
    </row>
    <row r="6607" spans="3:4" x14ac:dyDescent="0.25">
      <c r="C6607" s="1">
        <v>42090.454861111109</v>
      </c>
      <c r="D6607">
        <v>8463</v>
      </c>
    </row>
    <row r="6608" spans="3:4" x14ac:dyDescent="0.25">
      <c r="C6608" s="1">
        <v>42090.458333333336</v>
      </c>
      <c r="D6608">
        <v>8465</v>
      </c>
    </row>
    <row r="6609" spans="3:4" x14ac:dyDescent="0.25">
      <c r="C6609" s="1">
        <v>42090.461805555555</v>
      </c>
      <c r="D6609">
        <v>8464.5</v>
      </c>
    </row>
    <row r="6610" spans="3:4" x14ac:dyDescent="0.25">
      <c r="C6610" s="1">
        <v>42090.465277777781</v>
      </c>
      <c r="D6610">
        <v>8462</v>
      </c>
    </row>
    <row r="6611" spans="3:4" x14ac:dyDescent="0.25">
      <c r="C6611" s="1">
        <v>42090.46875</v>
      </c>
      <c r="D6611">
        <v>8460.5</v>
      </c>
    </row>
    <row r="6612" spans="3:4" x14ac:dyDescent="0.25">
      <c r="C6612" s="1">
        <v>42090.472222222219</v>
      </c>
      <c r="D6612">
        <v>8449.5</v>
      </c>
    </row>
    <row r="6613" spans="3:4" x14ac:dyDescent="0.25">
      <c r="C6613" s="1">
        <v>42090.475694444445</v>
      </c>
      <c r="D6613">
        <v>8456.5</v>
      </c>
    </row>
    <row r="6614" spans="3:4" x14ac:dyDescent="0.25">
      <c r="C6614" s="1">
        <v>42090.479166666664</v>
      </c>
      <c r="D6614">
        <v>8460</v>
      </c>
    </row>
    <row r="6615" spans="3:4" x14ac:dyDescent="0.25">
      <c r="C6615" s="1">
        <v>42090.482638888891</v>
      </c>
      <c r="D6615">
        <v>8460</v>
      </c>
    </row>
    <row r="6616" spans="3:4" x14ac:dyDescent="0.25">
      <c r="C6616" s="1">
        <v>42090.486111111109</v>
      </c>
      <c r="D6616">
        <v>8465</v>
      </c>
    </row>
    <row r="6617" spans="3:4" x14ac:dyDescent="0.25">
      <c r="C6617" s="1">
        <v>42090.489583333336</v>
      </c>
      <c r="D6617">
        <v>8457</v>
      </c>
    </row>
    <row r="6618" spans="3:4" x14ac:dyDescent="0.25">
      <c r="C6618" s="1">
        <v>42090.493055555555</v>
      </c>
      <c r="D6618">
        <v>8477</v>
      </c>
    </row>
    <row r="6619" spans="3:4" x14ac:dyDescent="0.25">
      <c r="C6619" s="1">
        <v>42090.496527777781</v>
      </c>
      <c r="D6619">
        <v>8461</v>
      </c>
    </row>
    <row r="6620" spans="3:4" x14ac:dyDescent="0.25">
      <c r="C6620" s="1">
        <v>42090.5</v>
      </c>
      <c r="D6620">
        <v>8447.5</v>
      </c>
    </row>
    <row r="6621" spans="3:4" x14ac:dyDescent="0.25">
      <c r="C6621" s="1">
        <v>42090.503472222219</v>
      </c>
      <c r="D6621">
        <v>8438.5</v>
      </c>
    </row>
    <row r="6622" spans="3:4" x14ac:dyDescent="0.25">
      <c r="C6622" s="1">
        <v>42090.506944444445</v>
      </c>
      <c r="D6622">
        <v>8438</v>
      </c>
    </row>
    <row r="6623" spans="3:4" x14ac:dyDescent="0.25">
      <c r="C6623" s="1">
        <v>42090.510416666664</v>
      </c>
      <c r="D6623">
        <v>8444.5</v>
      </c>
    </row>
    <row r="6624" spans="3:4" x14ac:dyDescent="0.25">
      <c r="C6624" s="1">
        <v>42090.513888888891</v>
      </c>
      <c r="D6624">
        <v>8438.5</v>
      </c>
    </row>
    <row r="6625" spans="3:4" x14ac:dyDescent="0.25">
      <c r="C6625" s="1">
        <v>42090.517361111109</v>
      </c>
      <c r="D6625">
        <v>8445</v>
      </c>
    </row>
    <row r="6626" spans="3:4" x14ac:dyDescent="0.25">
      <c r="C6626" s="1">
        <v>42090.520833333336</v>
      </c>
      <c r="D6626">
        <v>8439.5</v>
      </c>
    </row>
    <row r="6627" spans="3:4" x14ac:dyDescent="0.25">
      <c r="C6627" s="1">
        <v>42090.524305555555</v>
      </c>
      <c r="D6627">
        <v>8438.5</v>
      </c>
    </row>
    <row r="6628" spans="3:4" x14ac:dyDescent="0.25">
      <c r="C6628" s="1">
        <v>42090.527777777781</v>
      </c>
      <c r="D6628">
        <v>8445</v>
      </c>
    </row>
    <row r="6629" spans="3:4" x14ac:dyDescent="0.25">
      <c r="C6629" s="1">
        <v>42090.53125</v>
      </c>
      <c r="D6629">
        <v>8445.5</v>
      </c>
    </row>
    <row r="6630" spans="3:4" x14ac:dyDescent="0.25">
      <c r="C6630" s="1">
        <v>42090.534722222219</v>
      </c>
      <c r="D6630">
        <v>8435</v>
      </c>
    </row>
    <row r="6631" spans="3:4" x14ac:dyDescent="0.25">
      <c r="C6631" s="1">
        <v>42090.538194444445</v>
      </c>
      <c r="D6631">
        <v>8437</v>
      </c>
    </row>
    <row r="6632" spans="3:4" x14ac:dyDescent="0.25">
      <c r="C6632" s="1">
        <v>42090.541666666664</v>
      </c>
      <c r="D6632">
        <v>8418.5</v>
      </c>
    </row>
    <row r="6633" spans="3:4" x14ac:dyDescent="0.25">
      <c r="C6633" s="1">
        <v>42090.545138888891</v>
      </c>
      <c r="D6633">
        <v>8419</v>
      </c>
    </row>
    <row r="6634" spans="3:4" x14ac:dyDescent="0.25">
      <c r="C6634" s="1">
        <v>42090.548611111109</v>
      </c>
      <c r="D6634">
        <v>8428</v>
      </c>
    </row>
    <row r="6635" spans="3:4" x14ac:dyDescent="0.25">
      <c r="C6635" s="1">
        <v>42090.552083333336</v>
      </c>
      <c r="D6635">
        <v>8429.5</v>
      </c>
    </row>
    <row r="6636" spans="3:4" x14ac:dyDescent="0.25">
      <c r="C6636" s="1">
        <v>42090.555555555555</v>
      </c>
      <c r="D6636">
        <v>8437.5</v>
      </c>
    </row>
    <row r="6637" spans="3:4" x14ac:dyDescent="0.25">
      <c r="C6637" s="1">
        <v>42090.559027777781</v>
      </c>
      <c r="D6637">
        <v>8446</v>
      </c>
    </row>
    <row r="6638" spans="3:4" x14ac:dyDescent="0.25">
      <c r="C6638" s="1">
        <v>42090.5625</v>
      </c>
      <c r="D6638">
        <v>8448.5</v>
      </c>
    </row>
    <row r="6639" spans="3:4" x14ac:dyDescent="0.25">
      <c r="C6639" s="1">
        <v>42090.565972222219</v>
      </c>
      <c r="D6639">
        <v>8443.5</v>
      </c>
    </row>
    <row r="6640" spans="3:4" x14ac:dyDescent="0.25">
      <c r="C6640" s="1">
        <v>42090.569444444445</v>
      </c>
      <c r="D6640">
        <v>8443.5</v>
      </c>
    </row>
    <row r="6641" spans="3:4" x14ac:dyDescent="0.25">
      <c r="C6641" s="1">
        <v>42090.572916666664</v>
      </c>
      <c r="D6641">
        <v>8438.5</v>
      </c>
    </row>
    <row r="6642" spans="3:4" x14ac:dyDescent="0.25">
      <c r="C6642" s="1">
        <v>42090.576388888891</v>
      </c>
      <c r="D6642">
        <v>8442</v>
      </c>
    </row>
    <row r="6643" spans="3:4" x14ac:dyDescent="0.25">
      <c r="C6643" s="1">
        <v>42090.579861111109</v>
      </c>
      <c r="D6643">
        <v>8437.5</v>
      </c>
    </row>
    <row r="6644" spans="3:4" x14ac:dyDescent="0.25">
      <c r="C6644" s="1">
        <v>42090.583333333336</v>
      </c>
      <c r="D6644">
        <v>8435</v>
      </c>
    </row>
    <row r="6645" spans="3:4" x14ac:dyDescent="0.25">
      <c r="C6645" s="1">
        <v>42090.586805555555</v>
      </c>
      <c r="D6645">
        <v>8434.5</v>
      </c>
    </row>
    <row r="6646" spans="3:4" x14ac:dyDescent="0.25">
      <c r="C6646" s="1">
        <v>42090.590277777781</v>
      </c>
      <c r="D6646">
        <v>8423</v>
      </c>
    </row>
    <row r="6647" spans="3:4" x14ac:dyDescent="0.25">
      <c r="C6647" s="1">
        <v>42090.59375</v>
      </c>
      <c r="D6647">
        <v>8428.5</v>
      </c>
    </row>
    <row r="6648" spans="3:4" x14ac:dyDescent="0.25">
      <c r="C6648" s="1">
        <v>42090.597222222219</v>
      </c>
      <c r="D6648">
        <v>8429</v>
      </c>
    </row>
    <row r="6649" spans="3:4" x14ac:dyDescent="0.25">
      <c r="C6649" s="1">
        <v>42090.600694444445</v>
      </c>
      <c r="D6649">
        <v>8427</v>
      </c>
    </row>
    <row r="6650" spans="3:4" x14ac:dyDescent="0.25">
      <c r="C6650" s="1">
        <v>42090.604166666664</v>
      </c>
      <c r="D6650">
        <v>8424.5</v>
      </c>
    </row>
    <row r="6651" spans="3:4" x14ac:dyDescent="0.25">
      <c r="C6651" s="1">
        <v>42090.607638888891</v>
      </c>
      <c r="D6651">
        <v>8400.5</v>
      </c>
    </row>
    <row r="6652" spans="3:4" x14ac:dyDescent="0.25">
      <c r="C6652" s="1">
        <v>42090.611111111109</v>
      </c>
      <c r="D6652">
        <v>8405.5</v>
      </c>
    </row>
    <row r="6653" spans="3:4" x14ac:dyDescent="0.25">
      <c r="C6653" s="1">
        <v>42090.614583333336</v>
      </c>
      <c r="D6653">
        <v>8393</v>
      </c>
    </row>
    <row r="6654" spans="3:4" x14ac:dyDescent="0.25">
      <c r="C6654" s="1">
        <v>42090.618055555555</v>
      </c>
      <c r="D6654">
        <v>8397</v>
      </c>
    </row>
    <row r="6655" spans="3:4" x14ac:dyDescent="0.25">
      <c r="C6655" s="1">
        <v>42090.621527777781</v>
      </c>
      <c r="D6655">
        <v>8388.5</v>
      </c>
    </row>
    <row r="6656" spans="3:4" x14ac:dyDescent="0.25">
      <c r="C6656" s="1">
        <v>42090.625</v>
      </c>
      <c r="D6656">
        <v>8381.5</v>
      </c>
    </row>
    <row r="6657" spans="3:4" x14ac:dyDescent="0.25">
      <c r="C6657" s="1">
        <v>42090.628472222219</v>
      </c>
      <c r="D6657">
        <v>8384</v>
      </c>
    </row>
    <row r="6658" spans="3:4" x14ac:dyDescent="0.25">
      <c r="C6658" s="1">
        <v>42090.631944444445</v>
      </c>
      <c r="D6658">
        <v>8365</v>
      </c>
    </row>
    <row r="6659" spans="3:4" x14ac:dyDescent="0.25">
      <c r="C6659" s="1">
        <v>42090.635416666664</v>
      </c>
      <c r="D6659">
        <v>8358</v>
      </c>
    </row>
    <row r="6660" spans="3:4" x14ac:dyDescent="0.25">
      <c r="C6660" s="1">
        <v>42090.638888888891</v>
      </c>
      <c r="D6660">
        <v>8369</v>
      </c>
    </row>
    <row r="6661" spans="3:4" x14ac:dyDescent="0.25">
      <c r="C6661" s="1">
        <v>42090.642361111109</v>
      </c>
      <c r="D6661">
        <v>8376.5</v>
      </c>
    </row>
    <row r="6662" spans="3:4" x14ac:dyDescent="0.25">
      <c r="C6662" s="1">
        <v>42090.645833333336</v>
      </c>
      <c r="D6662">
        <v>8378</v>
      </c>
    </row>
    <row r="6663" spans="3:4" x14ac:dyDescent="0.25">
      <c r="C6663" s="1">
        <v>42090.649305555555</v>
      </c>
      <c r="D6663">
        <v>8390</v>
      </c>
    </row>
    <row r="6664" spans="3:4" x14ac:dyDescent="0.25">
      <c r="C6664" s="1">
        <v>42090.652777777781</v>
      </c>
      <c r="D6664">
        <v>8390</v>
      </c>
    </row>
    <row r="6665" spans="3:4" x14ac:dyDescent="0.25">
      <c r="C6665" s="1">
        <v>42090.65625</v>
      </c>
      <c r="D6665">
        <v>8382.5</v>
      </c>
    </row>
    <row r="6666" spans="3:4" x14ac:dyDescent="0.25">
      <c r="C6666" s="1">
        <v>42090.659722222219</v>
      </c>
      <c r="D6666">
        <v>8397</v>
      </c>
    </row>
    <row r="6667" spans="3:4" x14ac:dyDescent="0.25">
      <c r="C6667" s="1">
        <v>42090.663194444445</v>
      </c>
      <c r="D6667">
        <v>8403</v>
      </c>
    </row>
    <row r="6668" spans="3:4" x14ac:dyDescent="0.25">
      <c r="C6668" s="1">
        <v>42090.666666666664</v>
      </c>
      <c r="D6668">
        <v>8410</v>
      </c>
    </row>
    <row r="6669" spans="3:4" x14ac:dyDescent="0.25">
      <c r="C6669" s="1">
        <v>42090.670138888891</v>
      </c>
      <c r="D6669">
        <v>8443</v>
      </c>
    </row>
    <row r="6670" spans="3:4" x14ac:dyDescent="0.25">
      <c r="C6670" s="1">
        <v>42090.673611111109</v>
      </c>
      <c r="D6670">
        <v>8432</v>
      </c>
    </row>
    <row r="6671" spans="3:4" x14ac:dyDescent="0.25">
      <c r="C6671" s="1">
        <v>42090.677083333336</v>
      </c>
      <c r="D6671">
        <v>8431</v>
      </c>
    </row>
    <row r="6672" spans="3:4" x14ac:dyDescent="0.25">
      <c r="C6672" s="1">
        <v>42090.680555555555</v>
      </c>
      <c r="D6672">
        <v>8439.5</v>
      </c>
    </row>
    <row r="6673" spans="3:4" x14ac:dyDescent="0.25">
      <c r="C6673" s="1">
        <v>42090.684027777781</v>
      </c>
      <c r="D6673">
        <v>8423</v>
      </c>
    </row>
    <row r="6674" spans="3:4" x14ac:dyDescent="0.25">
      <c r="C6674" s="1">
        <v>42090.6875</v>
      </c>
      <c r="D6674">
        <v>8424</v>
      </c>
    </row>
    <row r="6675" spans="3:4" x14ac:dyDescent="0.25">
      <c r="C6675" s="1">
        <v>42090.690972222219</v>
      </c>
      <c r="D6675">
        <v>8424</v>
      </c>
    </row>
    <row r="6676" spans="3:4" x14ac:dyDescent="0.25">
      <c r="C6676" s="1">
        <v>42090.694444444445</v>
      </c>
      <c r="D6676">
        <v>8427</v>
      </c>
    </row>
    <row r="6677" spans="3:4" x14ac:dyDescent="0.25">
      <c r="C6677" s="1">
        <v>42090.697916666664</v>
      </c>
      <c r="D6677">
        <v>8428</v>
      </c>
    </row>
    <row r="6678" spans="3:4" x14ac:dyDescent="0.25">
      <c r="C6678" s="1">
        <v>42090.701388888891</v>
      </c>
      <c r="D6678">
        <v>8419.5</v>
      </c>
    </row>
    <row r="6679" spans="3:4" x14ac:dyDescent="0.25">
      <c r="C6679" s="1">
        <v>42090.704861111109</v>
      </c>
      <c r="D6679">
        <v>8423.5</v>
      </c>
    </row>
    <row r="6680" spans="3:4" x14ac:dyDescent="0.25">
      <c r="C6680" s="1">
        <v>42090.708333333336</v>
      </c>
      <c r="D6680">
        <v>8404</v>
      </c>
    </row>
    <row r="6681" spans="3:4" x14ac:dyDescent="0.25">
      <c r="C6681" s="1">
        <v>42090.711805555555</v>
      </c>
      <c r="D6681">
        <v>8407</v>
      </c>
    </row>
    <row r="6682" spans="3:4" x14ac:dyDescent="0.25">
      <c r="C6682" s="1">
        <v>42090.715277777781</v>
      </c>
      <c r="D6682">
        <v>8413</v>
      </c>
    </row>
    <row r="6683" spans="3:4" x14ac:dyDescent="0.25">
      <c r="C6683" s="1">
        <v>42090.71875</v>
      </c>
      <c r="D6683">
        <v>8434.5</v>
      </c>
    </row>
    <row r="6684" spans="3:4" x14ac:dyDescent="0.25">
      <c r="C6684" s="1">
        <v>42090.722222222219</v>
      </c>
      <c r="D6684">
        <v>8440.5</v>
      </c>
    </row>
    <row r="6685" spans="3:4" x14ac:dyDescent="0.25">
      <c r="C6685" s="1">
        <v>42090.725694444445</v>
      </c>
      <c r="D6685">
        <v>8438</v>
      </c>
    </row>
    <row r="6686" spans="3:4" x14ac:dyDescent="0.25">
      <c r="C6686" s="1">
        <v>42090.729166666664</v>
      </c>
      <c r="D6686">
        <v>8433</v>
      </c>
    </row>
    <row r="6687" spans="3:4" x14ac:dyDescent="0.25">
      <c r="C6687" s="1">
        <v>42090.732638888891</v>
      </c>
      <c r="D6687">
        <v>8417</v>
      </c>
    </row>
    <row r="6688" spans="3:4" x14ac:dyDescent="0.25">
      <c r="C6688" s="1">
        <v>42090.736111111109</v>
      </c>
      <c r="D6688">
        <v>8435</v>
      </c>
    </row>
    <row r="6689" spans="3:4" x14ac:dyDescent="0.25">
      <c r="C6689" s="1">
        <v>42090.739583333336</v>
      </c>
      <c r="D6689">
        <v>8423.5</v>
      </c>
    </row>
    <row r="6690" spans="3:4" x14ac:dyDescent="0.25">
      <c r="C6690" s="1">
        <v>42090.743055555555</v>
      </c>
      <c r="D6690">
        <v>8425.5</v>
      </c>
    </row>
    <row r="6691" spans="3:4" x14ac:dyDescent="0.25">
      <c r="C6691" s="1">
        <v>42090.746527777781</v>
      </c>
      <c r="D6691">
        <v>8431</v>
      </c>
    </row>
    <row r="6692" spans="3:4" x14ac:dyDescent="0.25">
      <c r="C6692" s="1">
        <v>42090.75</v>
      </c>
      <c r="D6692">
        <v>8422.5</v>
      </c>
    </row>
    <row r="6693" spans="3:4" x14ac:dyDescent="0.25">
      <c r="C6693" s="1">
        <v>42090.753472222219</v>
      </c>
      <c r="D6693">
        <v>8424</v>
      </c>
    </row>
    <row r="6694" spans="3:4" x14ac:dyDescent="0.25">
      <c r="C6694" s="1">
        <v>42090.756944444445</v>
      </c>
      <c r="D6694">
        <v>8424.5</v>
      </c>
    </row>
    <row r="6695" spans="3:4" x14ac:dyDescent="0.25">
      <c r="C6695" s="1">
        <v>42093.371527777781</v>
      </c>
      <c r="D6695">
        <v>8448</v>
      </c>
    </row>
    <row r="6696" spans="3:4" x14ac:dyDescent="0.25">
      <c r="C6696" s="1">
        <v>42093.375</v>
      </c>
      <c r="D6696">
        <v>8437.5</v>
      </c>
    </row>
    <row r="6697" spans="3:4" x14ac:dyDescent="0.25">
      <c r="C6697" s="1">
        <v>42093.378472222219</v>
      </c>
      <c r="D6697">
        <v>8437.5</v>
      </c>
    </row>
    <row r="6698" spans="3:4" x14ac:dyDescent="0.25">
      <c r="C6698" s="1">
        <v>42093.381944444445</v>
      </c>
      <c r="D6698">
        <v>8438.5</v>
      </c>
    </row>
    <row r="6699" spans="3:4" x14ac:dyDescent="0.25">
      <c r="C6699" s="1">
        <v>42093.385416666664</v>
      </c>
      <c r="D6699">
        <v>8439.5</v>
      </c>
    </row>
    <row r="6700" spans="3:4" x14ac:dyDescent="0.25">
      <c r="C6700" s="1">
        <v>42093.388888888891</v>
      </c>
      <c r="D6700">
        <v>8444.5</v>
      </c>
    </row>
    <row r="6701" spans="3:4" x14ac:dyDescent="0.25">
      <c r="C6701" s="1">
        <v>42093.392361111109</v>
      </c>
      <c r="D6701">
        <v>8445.5</v>
      </c>
    </row>
    <row r="6702" spans="3:4" x14ac:dyDescent="0.25">
      <c r="C6702" s="1">
        <v>42093.395833333336</v>
      </c>
      <c r="D6702">
        <v>8444.5</v>
      </c>
    </row>
    <row r="6703" spans="3:4" x14ac:dyDescent="0.25">
      <c r="C6703" s="1">
        <v>42093.399305555555</v>
      </c>
      <c r="D6703">
        <v>8456.5</v>
      </c>
    </row>
    <row r="6704" spans="3:4" x14ac:dyDescent="0.25">
      <c r="C6704" s="1">
        <v>42093.402777777781</v>
      </c>
      <c r="D6704">
        <v>8452</v>
      </c>
    </row>
    <row r="6705" spans="3:4" x14ac:dyDescent="0.25">
      <c r="C6705" s="1">
        <v>42093.40625</v>
      </c>
      <c r="D6705">
        <v>8456.5</v>
      </c>
    </row>
    <row r="6706" spans="3:4" x14ac:dyDescent="0.25">
      <c r="C6706" s="1">
        <v>42093.409722222219</v>
      </c>
      <c r="D6706">
        <v>8454</v>
      </c>
    </row>
    <row r="6707" spans="3:4" x14ac:dyDescent="0.25">
      <c r="C6707" s="1">
        <v>42093.413194444445</v>
      </c>
      <c r="D6707">
        <v>8459.5</v>
      </c>
    </row>
    <row r="6708" spans="3:4" x14ac:dyDescent="0.25">
      <c r="C6708" s="1">
        <v>42093.416666666664</v>
      </c>
      <c r="D6708">
        <v>8450.5</v>
      </c>
    </row>
    <row r="6709" spans="3:4" x14ac:dyDescent="0.25">
      <c r="C6709" s="1">
        <v>42093.420138888891</v>
      </c>
      <c r="D6709">
        <v>8448</v>
      </c>
    </row>
    <row r="6710" spans="3:4" x14ac:dyDescent="0.25">
      <c r="C6710" s="1">
        <v>42093.423611111109</v>
      </c>
      <c r="D6710">
        <v>8437.5</v>
      </c>
    </row>
    <row r="6711" spans="3:4" x14ac:dyDescent="0.25">
      <c r="C6711" s="1">
        <v>42093.427083333336</v>
      </c>
      <c r="D6711">
        <v>8447.5</v>
      </c>
    </row>
    <row r="6712" spans="3:4" x14ac:dyDescent="0.25">
      <c r="C6712" s="1">
        <v>42093.430555555555</v>
      </c>
      <c r="D6712">
        <v>8443</v>
      </c>
    </row>
    <row r="6713" spans="3:4" x14ac:dyDescent="0.25">
      <c r="C6713" s="1">
        <v>42093.434027777781</v>
      </c>
      <c r="D6713">
        <v>8448.5</v>
      </c>
    </row>
    <row r="6714" spans="3:4" x14ac:dyDescent="0.25">
      <c r="C6714" s="1">
        <v>42093.4375</v>
      </c>
      <c r="D6714">
        <v>8444.5</v>
      </c>
    </row>
    <row r="6715" spans="3:4" x14ac:dyDescent="0.25">
      <c r="C6715" s="1">
        <v>42093.440972222219</v>
      </c>
      <c r="D6715">
        <v>8453.5</v>
      </c>
    </row>
    <row r="6716" spans="3:4" x14ac:dyDescent="0.25">
      <c r="C6716" s="1">
        <v>42093.444444444445</v>
      </c>
      <c r="D6716">
        <v>8449.5</v>
      </c>
    </row>
    <row r="6717" spans="3:4" x14ac:dyDescent="0.25">
      <c r="C6717" s="1">
        <v>42093.447916666664</v>
      </c>
      <c r="D6717">
        <v>8453.5</v>
      </c>
    </row>
    <row r="6718" spans="3:4" x14ac:dyDescent="0.25">
      <c r="C6718" s="1">
        <v>42093.451388888891</v>
      </c>
      <c r="D6718">
        <v>8450.5</v>
      </c>
    </row>
    <row r="6719" spans="3:4" x14ac:dyDescent="0.25">
      <c r="C6719" s="1">
        <v>42093.454861111109</v>
      </c>
      <c r="D6719">
        <v>8442.5</v>
      </c>
    </row>
    <row r="6720" spans="3:4" x14ac:dyDescent="0.25">
      <c r="C6720" s="1">
        <v>42093.458333333336</v>
      </c>
      <c r="D6720">
        <v>8448</v>
      </c>
    </row>
    <row r="6721" spans="3:4" x14ac:dyDescent="0.25">
      <c r="C6721" s="1">
        <v>42093.461805555555</v>
      </c>
      <c r="D6721">
        <v>8448</v>
      </c>
    </row>
    <row r="6722" spans="3:4" x14ac:dyDescent="0.25">
      <c r="C6722" s="1">
        <v>42093.465277777781</v>
      </c>
      <c r="D6722">
        <v>8447</v>
      </c>
    </row>
    <row r="6723" spans="3:4" x14ac:dyDescent="0.25">
      <c r="C6723" s="1">
        <v>42093.46875</v>
      </c>
      <c r="D6723">
        <v>8456</v>
      </c>
    </row>
    <row r="6724" spans="3:4" x14ac:dyDescent="0.25">
      <c r="C6724" s="1">
        <v>42093.472222222219</v>
      </c>
      <c r="D6724">
        <v>8456.5</v>
      </c>
    </row>
    <row r="6725" spans="3:4" x14ac:dyDescent="0.25">
      <c r="C6725" s="1">
        <v>42093.475694444445</v>
      </c>
      <c r="D6725">
        <v>8454</v>
      </c>
    </row>
    <row r="6726" spans="3:4" x14ac:dyDescent="0.25">
      <c r="C6726" s="1">
        <v>42093.479166666664</v>
      </c>
      <c r="D6726">
        <v>8456</v>
      </c>
    </row>
    <row r="6727" spans="3:4" x14ac:dyDescent="0.25">
      <c r="C6727" s="1">
        <v>42093.482638888891</v>
      </c>
      <c r="D6727">
        <v>8456</v>
      </c>
    </row>
    <row r="6728" spans="3:4" x14ac:dyDescent="0.25">
      <c r="C6728" s="1">
        <v>42093.486111111109</v>
      </c>
      <c r="D6728">
        <v>8453</v>
      </c>
    </row>
    <row r="6729" spans="3:4" x14ac:dyDescent="0.25">
      <c r="C6729" s="1">
        <v>42093.489583333336</v>
      </c>
      <c r="D6729">
        <v>8460.5</v>
      </c>
    </row>
    <row r="6730" spans="3:4" x14ac:dyDescent="0.25">
      <c r="C6730" s="1">
        <v>42093.493055555555</v>
      </c>
      <c r="D6730">
        <v>8450</v>
      </c>
    </row>
    <row r="6731" spans="3:4" x14ac:dyDescent="0.25">
      <c r="C6731" s="1">
        <v>42093.496527777781</v>
      </c>
      <c r="D6731">
        <v>8449.5</v>
      </c>
    </row>
    <row r="6732" spans="3:4" x14ac:dyDescent="0.25">
      <c r="C6732" s="1">
        <v>42093.5</v>
      </c>
      <c r="D6732">
        <v>8458.5</v>
      </c>
    </row>
    <row r="6733" spans="3:4" x14ac:dyDescent="0.25">
      <c r="C6733" s="1">
        <v>42093.503472222219</v>
      </c>
      <c r="D6733">
        <v>8459</v>
      </c>
    </row>
    <row r="6734" spans="3:4" x14ac:dyDescent="0.25">
      <c r="C6734" s="1">
        <v>42093.506944444445</v>
      </c>
      <c r="D6734">
        <v>8466.5</v>
      </c>
    </row>
    <row r="6735" spans="3:4" x14ac:dyDescent="0.25">
      <c r="C6735" s="1">
        <v>42093.510416666664</v>
      </c>
      <c r="D6735">
        <v>8464</v>
      </c>
    </row>
    <row r="6736" spans="3:4" x14ac:dyDescent="0.25">
      <c r="C6736" s="1">
        <v>42093.513888888891</v>
      </c>
      <c r="D6736">
        <v>8459</v>
      </c>
    </row>
    <row r="6737" spans="3:4" x14ac:dyDescent="0.25">
      <c r="C6737" s="1">
        <v>42093.517361111109</v>
      </c>
      <c r="D6737">
        <v>8466</v>
      </c>
    </row>
    <row r="6738" spans="3:4" x14ac:dyDescent="0.25">
      <c r="C6738" s="1">
        <v>42093.520833333336</v>
      </c>
      <c r="D6738">
        <v>8466</v>
      </c>
    </row>
    <row r="6739" spans="3:4" x14ac:dyDescent="0.25">
      <c r="C6739" s="1">
        <v>42093.524305555555</v>
      </c>
      <c r="D6739">
        <v>8463</v>
      </c>
    </row>
    <row r="6740" spans="3:4" x14ac:dyDescent="0.25">
      <c r="C6740" s="1">
        <v>42093.527777777781</v>
      </c>
      <c r="D6740">
        <v>8456.5</v>
      </c>
    </row>
    <row r="6741" spans="3:4" x14ac:dyDescent="0.25">
      <c r="C6741" s="1">
        <v>42093.53125</v>
      </c>
      <c r="D6741">
        <v>8460.5</v>
      </c>
    </row>
    <row r="6742" spans="3:4" x14ac:dyDescent="0.25">
      <c r="C6742" s="1">
        <v>42093.534722222219</v>
      </c>
      <c r="D6742">
        <v>8459.5</v>
      </c>
    </row>
    <row r="6743" spans="3:4" x14ac:dyDescent="0.25">
      <c r="C6743" s="1">
        <v>42093.538194444445</v>
      </c>
      <c r="D6743">
        <v>8461</v>
      </c>
    </row>
    <row r="6744" spans="3:4" x14ac:dyDescent="0.25">
      <c r="C6744" s="1">
        <v>42093.541666666664</v>
      </c>
      <c r="D6744">
        <v>8463</v>
      </c>
    </row>
    <row r="6745" spans="3:4" x14ac:dyDescent="0.25">
      <c r="C6745" s="1">
        <v>42093.545138888891</v>
      </c>
      <c r="D6745">
        <v>8480</v>
      </c>
    </row>
    <row r="6746" spans="3:4" x14ac:dyDescent="0.25">
      <c r="C6746" s="1">
        <v>42093.548611111109</v>
      </c>
      <c r="D6746">
        <v>8483.5</v>
      </c>
    </row>
    <row r="6747" spans="3:4" x14ac:dyDescent="0.25">
      <c r="C6747" s="1">
        <v>42093.552083333336</v>
      </c>
      <c r="D6747">
        <v>8485.5</v>
      </c>
    </row>
    <row r="6748" spans="3:4" x14ac:dyDescent="0.25">
      <c r="C6748" s="1">
        <v>42093.555555555555</v>
      </c>
      <c r="D6748">
        <v>8482</v>
      </c>
    </row>
    <row r="6749" spans="3:4" x14ac:dyDescent="0.25">
      <c r="C6749" s="1">
        <v>42093.559027777781</v>
      </c>
      <c r="D6749">
        <v>8474</v>
      </c>
    </row>
    <row r="6750" spans="3:4" x14ac:dyDescent="0.25">
      <c r="C6750" s="1">
        <v>42093.5625</v>
      </c>
      <c r="D6750">
        <v>8466.5</v>
      </c>
    </row>
    <row r="6751" spans="3:4" x14ac:dyDescent="0.25">
      <c r="C6751" s="1">
        <v>42093.565972222219</v>
      </c>
      <c r="D6751">
        <v>8468.5</v>
      </c>
    </row>
    <row r="6752" spans="3:4" x14ac:dyDescent="0.25">
      <c r="C6752" s="1">
        <v>42093.569444444445</v>
      </c>
      <c r="D6752">
        <v>8469</v>
      </c>
    </row>
    <row r="6753" spans="3:4" x14ac:dyDescent="0.25">
      <c r="C6753" s="1">
        <v>42093.572916666664</v>
      </c>
      <c r="D6753">
        <v>8471</v>
      </c>
    </row>
    <row r="6754" spans="3:4" x14ac:dyDescent="0.25">
      <c r="C6754" s="1">
        <v>42093.576388888891</v>
      </c>
      <c r="D6754">
        <v>8472</v>
      </c>
    </row>
    <row r="6755" spans="3:4" x14ac:dyDescent="0.25">
      <c r="C6755" s="1">
        <v>42093.579861111109</v>
      </c>
      <c r="D6755">
        <v>8467.5</v>
      </c>
    </row>
    <row r="6756" spans="3:4" x14ac:dyDescent="0.25">
      <c r="C6756" s="1">
        <v>42093.583333333336</v>
      </c>
      <c r="D6756">
        <v>8461</v>
      </c>
    </row>
    <row r="6757" spans="3:4" x14ac:dyDescent="0.25">
      <c r="C6757" s="1">
        <v>42093.586805555555</v>
      </c>
      <c r="D6757">
        <v>8462</v>
      </c>
    </row>
    <row r="6758" spans="3:4" x14ac:dyDescent="0.25">
      <c r="C6758" s="1">
        <v>42093.590277777781</v>
      </c>
      <c r="D6758">
        <v>8461.5</v>
      </c>
    </row>
    <row r="6759" spans="3:4" x14ac:dyDescent="0.25">
      <c r="C6759" s="1">
        <v>42093.59375</v>
      </c>
      <c r="D6759">
        <v>8464.5</v>
      </c>
    </row>
    <row r="6760" spans="3:4" x14ac:dyDescent="0.25">
      <c r="C6760" s="1">
        <v>42093.597222222219</v>
      </c>
      <c r="D6760">
        <v>8461.5</v>
      </c>
    </row>
    <row r="6761" spans="3:4" x14ac:dyDescent="0.25">
      <c r="C6761" s="1">
        <v>42093.600694444445</v>
      </c>
      <c r="D6761">
        <v>8467</v>
      </c>
    </row>
    <row r="6762" spans="3:4" x14ac:dyDescent="0.25">
      <c r="C6762" s="1">
        <v>42093.604166666664</v>
      </c>
      <c r="D6762">
        <v>8466</v>
      </c>
    </row>
    <row r="6763" spans="3:4" x14ac:dyDescent="0.25">
      <c r="C6763" s="1">
        <v>42093.607638888891</v>
      </c>
      <c r="D6763">
        <v>8462.5</v>
      </c>
    </row>
    <row r="6764" spans="3:4" x14ac:dyDescent="0.25">
      <c r="C6764" s="1">
        <v>42093.611111111109</v>
      </c>
      <c r="D6764">
        <v>8457</v>
      </c>
    </row>
    <row r="6765" spans="3:4" x14ac:dyDescent="0.25">
      <c r="C6765" s="1">
        <v>42093.614583333336</v>
      </c>
      <c r="D6765">
        <v>8460.5</v>
      </c>
    </row>
    <row r="6766" spans="3:4" x14ac:dyDescent="0.25">
      <c r="C6766" s="1">
        <v>42093.618055555555</v>
      </c>
      <c r="D6766">
        <v>8470.5</v>
      </c>
    </row>
    <row r="6767" spans="3:4" x14ac:dyDescent="0.25">
      <c r="C6767" s="1">
        <v>42093.621527777781</v>
      </c>
      <c r="D6767">
        <v>8472.5</v>
      </c>
    </row>
    <row r="6768" spans="3:4" x14ac:dyDescent="0.25">
      <c r="C6768" s="1">
        <v>42093.625</v>
      </c>
      <c r="D6768">
        <v>8473</v>
      </c>
    </row>
    <row r="6769" spans="3:4" x14ac:dyDescent="0.25">
      <c r="C6769" s="1">
        <v>42093.628472222219</v>
      </c>
      <c r="D6769">
        <v>8472.5</v>
      </c>
    </row>
    <row r="6770" spans="3:4" x14ac:dyDescent="0.25">
      <c r="C6770" s="1">
        <v>42093.631944444445</v>
      </c>
      <c r="D6770">
        <v>8472.5</v>
      </c>
    </row>
    <row r="6771" spans="3:4" x14ac:dyDescent="0.25">
      <c r="C6771" s="1">
        <v>42093.635416666664</v>
      </c>
      <c r="D6771">
        <v>8488.5</v>
      </c>
    </row>
    <row r="6772" spans="3:4" x14ac:dyDescent="0.25">
      <c r="C6772" s="1">
        <v>42093.638888888891</v>
      </c>
      <c r="D6772">
        <v>8490</v>
      </c>
    </row>
    <row r="6773" spans="3:4" x14ac:dyDescent="0.25">
      <c r="C6773" s="1">
        <v>42093.642361111109</v>
      </c>
      <c r="D6773">
        <v>8480.5</v>
      </c>
    </row>
    <row r="6774" spans="3:4" x14ac:dyDescent="0.25">
      <c r="C6774" s="1">
        <v>42093.645833333336</v>
      </c>
      <c r="D6774">
        <v>8492</v>
      </c>
    </row>
    <row r="6775" spans="3:4" x14ac:dyDescent="0.25">
      <c r="C6775" s="1">
        <v>42093.649305555555</v>
      </c>
      <c r="D6775">
        <v>8494</v>
      </c>
    </row>
    <row r="6776" spans="3:4" x14ac:dyDescent="0.25">
      <c r="C6776" s="1">
        <v>42093.652777777781</v>
      </c>
      <c r="D6776">
        <v>8491</v>
      </c>
    </row>
    <row r="6777" spans="3:4" x14ac:dyDescent="0.25">
      <c r="C6777" s="1">
        <v>42093.65625</v>
      </c>
      <c r="D6777">
        <v>8504.5</v>
      </c>
    </row>
    <row r="6778" spans="3:4" x14ac:dyDescent="0.25">
      <c r="C6778" s="1">
        <v>42093.659722222219</v>
      </c>
      <c r="D6778">
        <v>8508</v>
      </c>
    </row>
    <row r="6779" spans="3:4" x14ac:dyDescent="0.25">
      <c r="C6779" s="1">
        <v>42093.663194444445</v>
      </c>
      <c r="D6779">
        <v>8502.5</v>
      </c>
    </row>
    <row r="6780" spans="3:4" x14ac:dyDescent="0.25">
      <c r="C6780" s="1">
        <v>42093.666666666664</v>
      </c>
      <c r="D6780">
        <v>8503</v>
      </c>
    </row>
    <row r="6781" spans="3:4" x14ac:dyDescent="0.25">
      <c r="C6781" s="1">
        <v>42093.670138888891</v>
      </c>
      <c r="D6781">
        <v>8507.5</v>
      </c>
    </row>
    <row r="6782" spans="3:4" x14ac:dyDescent="0.25">
      <c r="C6782" s="1">
        <v>42093.673611111109</v>
      </c>
      <c r="D6782">
        <v>8512.5</v>
      </c>
    </row>
    <row r="6783" spans="3:4" x14ac:dyDescent="0.25">
      <c r="C6783" s="1">
        <v>42093.677083333336</v>
      </c>
      <c r="D6783">
        <v>8526.5</v>
      </c>
    </row>
    <row r="6784" spans="3:4" x14ac:dyDescent="0.25">
      <c r="C6784" s="1">
        <v>42093.680555555555</v>
      </c>
      <c r="D6784">
        <v>8527</v>
      </c>
    </row>
    <row r="6785" spans="3:4" x14ac:dyDescent="0.25">
      <c r="C6785" s="1">
        <v>42093.684027777781</v>
      </c>
      <c r="D6785">
        <v>8529.5</v>
      </c>
    </row>
    <row r="6786" spans="3:4" x14ac:dyDescent="0.25">
      <c r="C6786" s="1">
        <v>42093.6875</v>
      </c>
      <c r="D6786">
        <v>8523</v>
      </c>
    </row>
    <row r="6787" spans="3:4" x14ac:dyDescent="0.25">
      <c r="C6787" s="1">
        <v>42093.690972222219</v>
      </c>
      <c r="D6787">
        <v>8518</v>
      </c>
    </row>
    <row r="6788" spans="3:4" x14ac:dyDescent="0.25">
      <c r="C6788" s="1">
        <v>42093.694444444445</v>
      </c>
      <c r="D6788">
        <v>8522.5</v>
      </c>
    </row>
    <row r="6789" spans="3:4" x14ac:dyDescent="0.25">
      <c r="C6789" s="1">
        <v>42093.697916666664</v>
      </c>
      <c r="D6789">
        <v>8528</v>
      </c>
    </row>
    <row r="6790" spans="3:4" x14ac:dyDescent="0.25">
      <c r="C6790" s="1">
        <v>42093.701388888891</v>
      </c>
      <c r="D6790">
        <v>8528.5</v>
      </c>
    </row>
    <row r="6791" spans="3:4" x14ac:dyDescent="0.25">
      <c r="C6791" s="1">
        <v>42093.704861111109</v>
      </c>
      <c r="D6791">
        <v>8521</v>
      </c>
    </row>
    <row r="6792" spans="3:4" x14ac:dyDescent="0.25">
      <c r="C6792" s="1">
        <v>42093.708333333336</v>
      </c>
      <c r="D6792">
        <v>8518</v>
      </c>
    </row>
    <row r="6793" spans="3:4" x14ac:dyDescent="0.25">
      <c r="C6793" s="1">
        <v>42093.711805555555</v>
      </c>
      <c r="D6793">
        <v>8517.5</v>
      </c>
    </row>
    <row r="6794" spans="3:4" x14ac:dyDescent="0.25">
      <c r="C6794" s="1">
        <v>42093.715277777781</v>
      </c>
      <c r="D6794">
        <v>8529</v>
      </c>
    </row>
    <row r="6795" spans="3:4" x14ac:dyDescent="0.25">
      <c r="C6795" s="1">
        <v>42093.71875</v>
      </c>
      <c r="D6795">
        <v>8534</v>
      </c>
    </row>
    <row r="6796" spans="3:4" x14ac:dyDescent="0.25">
      <c r="C6796" s="1">
        <v>42093.722222222219</v>
      </c>
      <c r="D6796">
        <v>8539</v>
      </c>
    </row>
    <row r="6797" spans="3:4" x14ac:dyDescent="0.25">
      <c r="C6797" s="1">
        <v>42093.725694444445</v>
      </c>
      <c r="D6797">
        <v>8543.5</v>
      </c>
    </row>
    <row r="6798" spans="3:4" x14ac:dyDescent="0.25">
      <c r="C6798" s="1">
        <v>42093.729166666664</v>
      </c>
      <c r="D6798">
        <v>8545</v>
      </c>
    </row>
    <row r="6799" spans="3:4" x14ac:dyDescent="0.25">
      <c r="C6799" s="1">
        <v>42093.732638888891</v>
      </c>
      <c r="D6799">
        <v>8556</v>
      </c>
    </row>
    <row r="6800" spans="3:4" x14ac:dyDescent="0.25">
      <c r="C6800" s="1">
        <v>42093.736111111109</v>
      </c>
      <c r="D6800">
        <v>8554.5</v>
      </c>
    </row>
    <row r="6801" spans="3:4" x14ac:dyDescent="0.25">
      <c r="C6801" s="1">
        <v>42093.739583333336</v>
      </c>
      <c r="D6801">
        <v>8547</v>
      </c>
    </row>
    <row r="6802" spans="3:4" x14ac:dyDescent="0.25">
      <c r="C6802" s="1">
        <v>42093.743055555555</v>
      </c>
      <c r="D6802">
        <v>8549</v>
      </c>
    </row>
    <row r="6803" spans="3:4" x14ac:dyDescent="0.25">
      <c r="C6803" s="1">
        <v>42093.746527777781</v>
      </c>
      <c r="D6803">
        <v>8566</v>
      </c>
    </row>
    <row r="6804" spans="3:4" x14ac:dyDescent="0.25">
      <c r="C6804" s="1">
        <v>42093.75</v>
      </c>
      <c r="D6804">
        <v>8561</v>
      </c>
    </row>
    <row r="6805" spans="3:4" x14ac:dyDescent="0.25">
      <c r="C6805" s="1">
        <v>42093.753472222219</v>
      </c>
      <c r="D6805">
        <v>8561.5</v>
      </c>
    </row>
    <row r="6806" spans="3:4" x14ac:dyDescent="0.25">
      <c r="C6806" s="1">
        <v>42093.756944444445</v>
      </c>
      <c r="D6806">
        <v>8564</v>
      </c>
    </row>
    <row r="6807" spans="3:4" x14ac:dyDescent="0.25">
      <c r="C6807" s="1">
        <v>42093.802083333336</v>
      </c>
      <c r="D6807">
        <v>8556.5</v>
      </c>
    </row>
    <row r="6808" spans="3:4" x14ac:dyDescent="0.25">
      <c r="C6808" s="1">
        <v>42093.805555555555</v>
      </c>
      <c r="D6808">
        <v>8565</v>
      </c>
    </row>
    <row r="6809" spans="3:4" x14ac:dyDescent="0.25">
      <c r="C6809" s="1">
        <v>42093.809027777781</v>
      </c>
      <c r="D6809">
        <v>8565</v>
      </c>
    </row>
    <row r="6810" spans="3:4" x14ac:dyDescent="0.25">
      <c r="C6810" s="1">
        <v>42093.8125</v>
      </c>
      <c r="D6810">
        <v>8565.5</v>
      </c>
    </row>
    <row r="6811" spans="3:4" x14ac:dyDescent="0.25">
      <c r="C6811" s="1">
        <v>42093.815972222219</v>
      </c>
      <c r="D6811">
        <v>8566</v>
      </c>
    </row>
    <row r="6812" spans="3:4" x14ac:dyDescent="0.25">
      <c r="C6812" s="1">
        <v>42093.819444444445</v>
      </c>
      <c r="D6812">
        <v>8566.5</v>
      </c>
    </row>
    <row r="6813" spans="3:4" x14ac:dyDescent="0.25">
      <c r="C6813" s="1">
        <v>42093.822916666664</v>
      </c>
      <c r="D6813">
        <v>8565</v>
      </c>
    </row>
    <row r="6814" spans="3:4" x14ac:dyDescent="0.25">
      <c r="C6814" s="1">
        <v>42093.826388888891</v>
      </c>
      <c r="D6814">
        <v>8562.5</v>
      </c>
    </row>
    <row r="6815" spans="3:4" x14ac:dyDescent="0.25">
      <c r="C6815" s="1">
        <v>42093.829861111109</v>
      </c>
      <c r="D6815">
        <v>8571.5</v>
      </c>
    </row>
    <row r="6816" spans="3:4" x14ac:dyDescent="0.25">
      <c r="C6816" s="1">
        <v>42093.833333333336</v>
      </c>
      <c r="D6816">
        <v>8570</v>
      </c>
    </row>
    <row r="6817" spans="3:4" x14ac:dyDescent="0.25">
      <c r="C6817" s="1">
        <v>42093.836805555555</v>
      </c>
      <c r="D6817">
        <v>8569.5</v>
      </c>
    </row>
    <row r="6818" spans="3:4" x14ac:dyDescent="0.25">
      <c r="C6818" s="1">
        <v>42093.840277777781</v>
      </c>
      <c r="D6818">
        <v>8576.5</v>
      </c>
    </row>
    <row r="6819" spans="3:4" x14ac:dyDescent="0.25">
      <c r="C6819" s="1">
        <v>42093.84375</v>
      </c>
      <c r="D6819">
        <v>8573</v>
      </c>
    </row>
    <row r="6820" spans="3:4" x14ac:dyDescent="0.25">
      <c r="C6820" s="1">
        <v>42093.847222222219</v>
      </c>
      <c r="D6820">
        <v>8572.5</v>
      </c>
    </row>
    <row r="6821" spans="3:4" x14ac:dyDescent="0.25">
      <c r="C6821" s="1">
        <v>42093.850694444445</v>
      </c>
      <c r="D6821">
        <v>8571</v>
      </c>
    </row>
    <row r="6822" spans="3:4" x14ac:dyDescent="0.25">
      <c r="C6822" s="1">
        <v>42093.854166666664</v>
      </c>
      <c r="D6822">
        <v>8572</v>
      </c>
    </row>
    <row r="6823" spans="3:4" x14ac:dyDescent="0.25">
      <c r="C6823" s="1">
        <v>42093.857638888891</v>
      </c>
      <c r="D6823">
        <v>8570</v>
      </c>
    </row>
    <row r="6824" spans="3:4" x14ac:dyDescent="0.25">
      <c r="C6824" s="1">
        <v>42093.861111111109</v>
      </c>
      <c r="D6824">
        <v>8574</v>
      </c>
    </row>
    <row r="6825" spans="3:4" x14ac:dyDescent="0.25">
      <c r="C6825" s="1">
        <v>42093.864583333336</v>
      </c>
      <c r="D6825">
        <v>8576.5</v>
      </c>
    </row>
    <row r="6826" spans="3:4" x14ac:dyDescent="0.25">
      <c r="C6826" s="1">
        <v>42093.868055555555</v>
      </c>
      <c r="D6826">
        <v>8573.5</v>
      </c>
    </row>
    <row r="6827" spans="3:4" x14ac:dyDescent="0.25">
      <c r="C6827" s="1">
        <v>42093.871527777781</v>
      </c>
      <c r="D6827">
        <v>8574</v>
      </c>
    </row>
    <row r="6828" spans="3:4" x14ac:dyDescent="0.25">
      <c r="C6828" s="1">
        <v>42093.875</v>
      </c>
      <c r="D6828">
        <v>8576.5</v>
      </c>
    </row>
    <row r="6829" spans="3:4" x14ac:dyDescent="0.25">
      <c r="C6829" s="1">
        <v>42093.878472222219</v>
      </c>
      <c r="D6829">
        <v>8579.5</v>
      </c>
    </row>
    <row r="6830" spans="3:4" x14ac:dyDescent="0.25">
      <c r="C6830" s="1">
        <v>42093.881944444445</v>
      </c>
      <c r="D6830">
        <v>8575.5</v>
      </c>
    </row>
    <row r="6831" spans="3:4" x14ac:dyDescent="0.25">
      <c r="C6831" s="1">
        <v>42093.885416666664</v>
      </c>
      <c r="D6831">
        <v>8578.5</v>
      </c>
    </row>
    <row r="6832" spans="3:4" x14ac:dyDescent="0.25">
      <c r="C6832" s="1">
        <v>42093.888888888891</v>
      </c>
      <c r="D6832">
        <v>8580</v>
      </c>
    </row>
    <row r="6833" spans="3:4" x14ac:dyDescent="0.25">
      <c r="C6833" s="1">
        <v>42093.892361111109</v>
      </c>
      <c r="D6833">
        <v>8581</v>
      </c>
    </row>
    <row r="6834" spans="3:4" x14ac:dyDescent="0.25">
      <c r="C6834" s="1">
        <v>42093.895833333336</v>
      </c>
      <c r="D6834">
        <v>8590</v>
      </c>
    </row>
    <row r="6835" spans="3:4" x14ac:dyDescent="0.25">
      <c r="C6835" s="1">
        <v>42093.899305555555</v>
      </c>
      <c r="D6835">
        <v>8594</v>
      </c>
    </row>
    <row r="6836" spans="3:4" x14ac:dyDescent="0.25">
      <c r="C6836" s="1">
        <v>42093.902777777781</v>
      </c>
      <c r="D6836">
        <v>8605</v>
      </c>
    </row>
    <row r="6837" spans="3:4" x14ac:dyDescent="0.25">
      <c r="C6837" s="1">
        <v>42093.90625</v>
      </c>
      <c r="D6837">
        <v>8607</v>
      </c>
    </row>
    <row r="6838" spans="3:4" x14ac:dyDescent="0.25">
      <c r="C6838" s="1">
        <v>42093.909722222219</v>
      </c>
      <c r="D6838">
        <v>8595</v>
      </c>
    </row>
    <row r="6839" spans="3:4" x14ac:dyDescent="0.25">
      <c r="C6839" s="1">
        <v>42093.913194444445</v>
      </c>
      <c r="D6839">
        <v>8594</v>
      </c>
    </row>
    <row r="6840" spans="3:4" x14ac:dyDescent="0.25">
      <c r="C6840" s="1">
        <v>42093.916666666664</v>
      </c>
      <c r="D6840">
        <v>8596</v>
      </c>
    </row>
    <row r="6841" spans="3:4" x14ac:dyDescent="0.25">
      <c r="C6841" s="1">
        <v>42093.920138888891</v>
      </c>
      <c r="D6841">
        <v>8594.5</v>
      </c>
    </row>
    <row r="6842" spans="3:4" x14ac:dyDescent="0.25">
      <c r="C6842" s="1">
        <v>42093.923611111109</v>
      </c>
      <c r="D6842">
        <v>8597.5</v>
      </c>
    </row>
    <row r="6843" spans="3:4" x14ac:dyDescent="0.25">
      <c r="C6843" s="1">
        <v>42093.927083333336</v>
      </c>
      <c r="D6843">
        <v>8598.5</v>
      </c>
    </row>
    <row r="6844" spans="3:4" x14ac:dyDescent="0.25">
      <c r="C6844" s="1">
        <v>42093.930555555555</v>
      </c>
      <c r="D6844">
        <v>8595</v>
      </c>
    </row>
    <row r="6845" spans="3:4" x14ac:dyDescent="0.25">
      <c r="C6845" s="1">
        <v>42093.934027777781</v>
      </c>
      <c r="D6845">
        <v>8595.5</v>
      </c>
    </row>
    <row r="6846" spans="3:4" x14ac:dyDescent="0.25">
      <c r="C6846" s="1">
        <v>42093.9375</v>
      </c>
      <c r="D6846">
        <v>8598.5</v>
      </c>
    </row>
    <row r="6847" spans="3:4" x14ac:dyDescent="0.25">
      <c r="C6847" s="1">
        <v>42093.940972222219</v>
      </c>
      <c r="D6847">
        <v>8598</v>
      </c>
    </row>
    <row r="6848" spans="3:4" x14ac:dyDescent="0.25">
      <c r="C6848" s="1">
        <v>42093.944444444445</v>
      </c>
      <c r="D6848">
        <v>8602</v>
      </c>
    </row>
    <row r="6849" spans="3:4" x14ac:dyDescent="0.25">
      <c r="C6849" s="1">
        <v>42093.947916666664</v>
      </c>
      <c r="D6849">
        <v>8601</v>
      </c>
    </row>
    <row r="6850" spans="3:4" x14ac:dyDescent="0.25">
      <c r="C6850" s="1">
        <v>42093.951388888891</v>
      </c>
      <c r="D6850">
        <v>8600</v>
      </c>
    </row>
    <row r="6851" spans="3:4" x14ac:dyDescent="0.25">
      <c r="C6851" s="1">
        <v>42093.954861111109</v>
      </c>
      <c r="D6851">
        <v>8600</v>
      </c>
    </row>
    <row r="6852" spans="3:4" x14ac:dyDescent="0.25">
      <c r="C6852" s="1">
        <v>42093.958333333336</v>
      </c>
      <c r="D6852">
        <v>8596</v>
      </c>
    </row>
    <row r="6853" spans="3:4" x14ac:dyDescent="0.25">
      <c r="C6853" s="1">
        <v>42093.961805555555</v>
      </c>
      <c r="D6853">
        <v>8599.5</v>
      </c>
    </row>
    <row r="6854" spans="3:4" x14ac:dyDescent="0.25">
      <c r="C6854" s="1">
        <v>42093.965277777781</v>
      </c>
      <c r="D6854">
        <v>8599.5</v>
      </c>
    </row>
    <row r="6855" spans="3:4" x14ac:dyDescent="0.25">
      <c r="C6855" s="1">
        <v>42093.96875</v>
      </c>
      <c r="D6855">
        <v>8605.5</v>
      </c>
    </row>
    <row r="6856" spans="3:4" x14ac:dyDescent="0.25">
      <c r="C6856" s="1">
        <v>42093.972222222219</v>
      </c>
      <c r="D6856">
        <v>8602.5</v>
      </c>
    </row>
    <row r="6857" spans="3:4" x14ac:dyDescent="0.25">
      <c r="C6857" s="1">
        <v>42093.975694444445</v>
      </c>
      <c r="D6857">
        <v>8604</v>
      </c>
    </row>
    <row r="6858" spans="3:4" x14ac:dyDescent="0.25">
      <c r="C6858" s="1">
        <v>42093.979166666664</v>
      </c>
      <c r="D6858">
        <v>8600</v>
      </c>
    </row>
    <row r="6859" spans="3:4" x14ac:dyDescent="0.25">
      <c r="C6859" s="1">
        <v>42093.989583333336</v>
      </c>
      <c r="D6859">
        <v>8599.5</v>
      </c>
    </row>
    <row r="6860" spans="3:4" x14ac:dyDescent="0.25">
      <c r="C6860" s="1">
        <v>42093.993055555555</v>
      </c>
      <c r="D6860">
        <v>8595</v>
      </c>
    </row>
    <row r="6861" spans="3:4" x14ac:dyDescent="0.25">
      <c r="C6861" s="1">
        <v>42093.996527777781</v>
      </c>
      <c r="D6861">
        <v>8598</v>
      </c>
    </row>
    <row r="6862" spans="3:4" x14ac:dyDescent="0.25">
      <c r="C6862" s="2">
        <v>42094</v>
      </c>
      <c r="D6862">
        <v>8599</v>
      </c>
    </row>
    <row r="6863" spans="3:4" x14ac:dyDescent="0.25">
      <c r="C6863" s="1">
        <v>42094.003472222219</v>
      </c>
      <c r="D6863">
        <v>8593</v>
      </c>
    </row>
    <row r="6864" spans="3:4" x14ac:dyDescent="0.25">
      <c r="C6864" s="1">
        <v>42094.006944444445</v>
      </c>
      <c r="D6864">
        <v>8602</v>
      </c>
    </row>
    <row r="6865" spans="3:4" x14ac:dyDescent="0.25">
      <c r="C6865" s="1">
        <v>42094.010416666664</v>
      </c>
      <c r="D6865">
        <v>8604.5</v>
      </c>
    </row>
    <row r="6866" spans="3:4" x14ac:dyDescent="0.25">
      <c r="C6866" s="1">
        <v>42094.013888888891</v>
      </c>
      <c r="D6866">
        <v>8606</v>
      </c>
    </row>
    <row r="6867" spans="3:4" x14ac:dyDescent="0.25">
      <c r="C6867" s="1">
        <v>42094.017361111109</v>
      </c>
      <c r="D6867">
        <v>8607</v>
      </c>
    </row>
    <row r="6868" spans="3:4" x14ac:dyDescent="0.25">
      <c r="C6868" s="1">
        <v>42094.020833333336</v>
      </c>
      <c r="D6868">
        <v>8607</v>
      </c>
    </row>
    <row r="6869" spans="3:4" x14ac:dyDescent="0.25">
      <c r="C6869" s="1">
        <v>42094.024305555555</v>
      </c>
      <c r="D6869">
        <v>8607</v>
      </c>
    </row>
    <row r="6870" spans="3:4" x14ac:dyDescent="0.25">
      <c r="C6870" s="1">
        <v>42094.027777777781</v>
      </c>
      <c r="D6870">
        <v>8606</v>
      </c>
    </row>
    <row r="6871" spans="3:4" x14ac:dyDescent="0.25">
      <c r="C6871" s="1">
        <v>42094.03125</v>
      </c>
      <c r="D6871">
        <v>8605.5</v>
      </c>
    </row>
    <row r="6872" spans="3:4" x14ac:dyDescent="0.25">
      <c r="C6872" s="1">
        <v>42094.038194444445</v>
      </c>
      <c r="D6872">
        <v>8606</v>
      </c>
    </row>
    <row r="6873" spans="3:4" x14ac:dyDescent="0.25">
      <c r="C6873" s="1">
        <v>42094.045138888891</v>
      </c>
      <c r="D6873">
        <v>8606</v>
      </c>
    </row>
    <row r="6874" spans="3:4" x14ac:dyDescent="0.25">
      <c r="C6874" s="1">
        <v>42094.048611111109</v>
      </c>
      <c r="D6874">
        <v>8605.5</v>
      </c>
    </row>
    <row r="6875" spans="3:4" x14ac:dyDescent="0.25">
      <c r="C6875" s="1">
        <v>42094.052083333336</v>
      </c>
      <c r="D6875">
        <v>8604.5</v>
      </c>
    </row>
    <row r="6876" spans="3:4" x14ac:dyDescent="0.25">
      <c r="C6876" s="1">
        <v>42094.055555555555</v>
      </c>
      <c r="D6876">
        <v>8603</v>
      </c>
    </row>
    <row r="6877" spans="3:4" x14ac:dyDescent="0.25">
      <c r="C6877" s="1">
        <v>42094.059027777781</v>
      </c>
      <c r="D6877">
        <v>8604</v>
      </c>
    </row>
    <row r="6878" spans="3:4" x14ac:dyDescent="0.25">
      <c r="C6878" s="1">
        <v>42094.0625</v>
      </c>
      <c r="D6878">
        <v>8604</v>
      </c>
    </row>
    <row r="6879" spans="3:4" x14ac:dyDescent="0.25">
      <c r="C6879" s="1">
        <v>42094.065972222219</v>
      </c>
      <c r="D6879">
        <v>8598.5</v>
      </c>
    </row>
    <row r="6880" spans="3:4" x14ac:dyDescent="0.25">
      <c r="C6880" s="1">
        <v>42094.069444444445</v>
      </c>
      <c r="D6880">
        <v>8601.5</v>
      </c>
    </row>
    <row r="6881" spans="3:4" x14ac:dyDescent="0.25">
      <c r="C6881" s="1">
        <v>42094.072916666664</v>
      </c>
      <c r="D6881">
        <v>8597</v>
      </c>
    </row>
    <row r="6882" spans="3:4" x14ac:dyDescent="0.25">
      <c r="C6882" s="1">
        <v>42094.076388888891</v>
      </c>
      <c r="D6882">
        <v>8595</v>
      </c>
    </row>
    <row r="6883" spans="3:4" x14ac:dyDescent="0.25">
      <c r="C6883" s="1">
        <v>42094.079861111109</v>
      </c>
      <c r="D6883">
        <v>8596</v>
      </c>
    </row>
    <row r="6884" spans="3:4" x14ac:dyDescent="0.25">
      <c r="C6884" s="1">
        <v>42094.371527777781</v>
      </c>
      <c r="D6884">
        <v>8600</v>
      </c>
    </row>
    <row r="6885" spans="3:4" x14ac:dyDescent="0.25">
      <c r="C6885" s="1">
        <v>42094.375</v>
      </c>
      <c r="D6885">
        <v>8588.5</v>
      </c>
    </row>
    <row r="6886" spans="3:4" x14ac:dyDescent="0.25">
      <c r="C6886" s="1">
        <v>42094.378472222219</v>
      </c>
      <c r="D6886">
        <v>8587</v>
      </c>
    </row>
    <row r="6887" spans="3:4" x14ac:dyDescent="0.25">
      <c r="C6887" s="1">
        <v>42094.381944444445</v>
      </c>
      <c r="D6887">
        <v>8587.5</v>
      </c>
    </row>
    <row r="6888" spans="3:4" x14ac:dyDescent="0.25">
      <c r="C6888" s="1">
        <v>42094.385416666664</v>
      </c>
      <c r="D6888">
        <v>8585</v>
      </c>
    </row>
    <row r="6889" spans="3:4" x14ac:dyDescent="0.25">
      <c r="C6889" s="1">
        <v>42094.388888888891</v>
      </c>
      <c r="D6889">
        <v>8587</v>
      </c>
    </row>
    <row r="6890" spans="3:4" x14ac:dyDescent="0.25">
      <c r="C6890" s="1">
        <v>42094.392361111109</v>
      </c>
      <c r="D6890">
        <v>8589</v>
      </c>
    </row>
    <row r="6891" spans="3:4" x14ac:dyDescent="0.25">
      <c r="C6891" s="1">
        <v>42094.395833333336</v>
      </c>
      <c r="D6891">
        <v>8585</v>
      </c>
    </row>
    <row r="6892" spans="3:4" x14ac:dyDescent="0.25">
      <c r="C6892" s="1">
        <v>42094.399305555555</v>
      </c>
      <c r="D6892">
        <v>8581.5</v>
      </c>
    </row>
    <row r="6893" spans="3:4" x14ac:dyDescent="0.25">
      <c r="C6893" s="1">
        <v>42094.402777777781</v>
      </c>
      <c r="D6893">
        <v>8583.5</v>
      </c>
    </row>
    <row r="6894" spans="3:4" x14ac:dyDescent="0.25">
      <c r="C6894" s="1">
        <v>42094.40625</v>
      </c>
      <c r="D6894">
        <v>8576</v>
      </c>
    </row>
    <row r="6895" spans="3:4" x14ac:dyDescent="0.25">
      <c r="C6895" s="1">
        <v>42094.409722222219</v>
      </c>
      <c r="D6895">
        <v>8576</v>
      </c>
    </row>
    <row r="6896" spans="3:4" x14ac:dyDescent="0.25">
      <c r="C6896" s="1">
        <v>42094.413194444445</v>
      </c>
      <c r="D6896">
        <v>8585</v>
      </c>
    </row>
    <row r="6897" spans="3:4" x14ac:dyDescent="0.25">
      <c r="C6897" s="1">
        <v>42094.416666666664</v>
      </c>
      <c r="D6897">
        <v>8581</v>
      </c>
    </row>
    <row r="6898" spans="3:4" x14ac:dyDescent="0.25">
      <c r="C6898" s="1">
        <v>42094.420138888891</v>
      </c>
      <c r="D6898">
        <v>8582.5</v>
      </c>
    </row>
    <row r="6899" spans="3:4" x14ac:dyDescent="0.25">
      <c r="C6899" s="1">
        <v>42094.423611111109</v>
      </c>
      <c r="D6899">
        <v>8581</v>
      </c>
    </row>
    <row r="6900" spans="3:4" x14ac:dyDescent="0.25">
      <c r="C6900" s="1">
        <v>42094.427083333336</v>
      </c>
      <c r="D6900">
        <v>8579</v>
      </c>
    </row>
    <row r="6901" spans="3:4" x14ac:dyDescent="0.25">
      <c r="C6901" s="1">
        <v>42094.430555555555</v>
      </c>
      <c r="D6901">
        <v>8577</v>
      </c>
    </row>
    <row r="6902" spans="3:4" x14ac:dyDescent="0.25">
      <c r="C6902" s="1">
        <v>42094.434027777781</v>
      </c>
      <c r="D6902">
        <v>8577</v>
      </c>
    </row>
    <row r="6903" spans="3:4" x14ac:dyDescent="0.25">
      <c r="C6903" s="1">
        <v>42094.4375</v>
      </c>
      <c r="D6903">
        <v>8577.5</v>
      </c>
    </row>
    <row r="6904" spans="3:4" x14ac:dyDescent="0.25">
      <c r="C6904" s="1">
        <v>42094.440972222219</v>
      </c>
      <c r="D6904">
        <v>8579</v>
      </c>
    </row>
    <row r="6905" spans="3:4" x14ac:dyDescent="0.25">
      <c r="C6905" s="1">
        <v>42094.444444444445</v>
      </c>
      <c r="D6905">
        <v>8577.5</v>
      </c>
    </row>
    <row r="6906" spans="3:4" x14ac:dyDescent="0.25">
      <c r="C6906" s="1">
        <v>42094.447916666664</v>
      </c>
      <c r="D6906">
        <v>8575</v>
      </c>
    </row>
    <row r="6907" spans="3:4" x14ac:dyDescent="0.25">
      <c r="C6907" s="1">
        <v>42094.451388888891</v>
      </c>
      <c r="D6907">
        <v>8569.5</v>
      </c>
    </row>
    <row r="6908" spans="3:4" x14ac:dyDescent="0.25">
      <c r="C6908" s="1">
        <v>42094.454861111109</v>
      </c>
      <c r="D6908">
        <v>8572.5</v>
      </c>
    </row>
    <row r="6909" spans="3:4" x14ac:dyDescent="0.25">
      <c r="C6909" s="1">
        <v>42094.458333333336</v>
      </c>
      <c r="D6909">
        <v>8575</v>
      </c>
    </row>
    <row r="6910" spans="3:4" x14ac:dyDescent="0.25">
      <c r="C6910" s="1">
        <v>42094.461805555555</v>
      </c>
      <c r="D6910">
        <v>8580</v>
      </c>
    </row>
    <row r="6911" spans="3:4" x14ac:dyDescent="0.25">
      <c r="C6911" s="1">
        <v>42094.465277777781</v>
      </c>
      <c r="D6911">
        <v>8579.5</v>
      </c>
    </row>
    <row r="6912" spans="3:4" x14ac:dyDescent="0.25">
      <c r="C6912" s="1">
        <v>42094.46875</v>
      </c>
      <c r="D6912">
        <v>8577.5</v>
      </c>
    </row>
    <row r="6913" spans="3:4" x14ac:dyDescent="0.25">
      <c r="C6913" s="1">
        <v>42094.472222222219</v>
      </c>
      <c r="D6913">
        <v>8579</v>
      </c>
    </row>
    <row r="6914" spans="3:4" x14ac:dyDescent="0.25">
      <c r="C6914" s="1">
        <v>42094.475694444445</v>
      </c>
      <c r="D6914">
        <v>8577</v>
      </c>
    </row>
    <row r="6915" spans="3:4" x14ac:dyDescent="0.25">
      <c r="C6915" s="1">
        <v>42094.479166666664</v>
      </c>
      <c r="D6915">
        <v>8579</v>
      </c>
    </row>
    <row r="6916" spans="3:4" x14ac:dyDescent="0.25">
      <c r="C6916" s="1">
        <v>42094.482638888891</v>
      </c>
      <c r="D6916">
        <v>8579.5</v>
      </c>
    </row>
    <row r="6917" spans="3:4" x14ac:dyDescent="0.25">
      <c r="C6917" s="1">
        <v>42094.486111111109</v>
      </c>
      <c r="D6917">
        <v>8579.5</v>
      </c>
    </row>
    <row r="6918" spans="3:4" x14ac:dyDescent="0.25">
      <c r="C6918" s="1">
        <v>42094.489583333336</v>
      </c>
      <c r="D6918">
        <v>8566.5</v>
      </c>
    </row>
    <row r="6919" spans="3:4" x14ac:dyDescent="0.25">
      <c r="C6919" s="1">
        <v>42094.493055555555</v>
      </c>
      <c r="D6919">
        <v>8557</v>
      </c>
    </row>
    <row r="6920" spans="3:4" x14ac:dyDescent="0.25">
      <c r="C6920" s="1">
        <v>42094.496527777781</v>
      </c>
      <c r="D6920">
        <v>8566.5</v>
      </c>
    </row>
    <row r="6921" spans="3:4" x14ac:dyDescent="0.25">
      <c r="C6921" s="1">
        <v>42094.5</v>
      </c>
      <c r="D6921">
        <v>8568.5</v>
      </c>
    </row>
    <row r="6922" spans="3:4" x14ac:dyDescent="0.25">
      <c r="C6922" s="1">
        <v>42094.503472222219</v>
      </c>
      <c r="D6922">
        <v>8571</v>
      </c>
    </row>
    <row r="6923" spans="3:4" x14ac:dyDescent="0.25">
      <c r="C6923" s="1">
        <v>42094.506944444445</v>
      </c>
      <c r="D6923">
        <v>8577.5</v>
      </c>
    </row>
    <row r="6924" spans="3:4" x14ac:dyDescent="0.25">
      <c r="C6924" s="1">
        <v>42094.510416666664</v>
      </c>
      <c r="D6924">
        <v>8572.5</v>
      </c>
    </row>
    <row r="6925" spans="3:4" x14ac:dyDescent="0.25">
      <c r="C6925" s="1">
        <v>42094.513888888891</v>
      </c>
      <c r="D6925">
        <v>8569.5</v>
      </c>
    </row>
    <row r="6926" spans="3:4" x14ac:dyDescent="0.25">
      <c r="C6926" s="1">
        <v>42094.517361111109</v>
      </c>
      <c r="D6926">
        <v>8565</v>
      </c>
    </row>
    <row r="6927" spans="3:4" x14ac:dyDescent="0.25">
      <c r="C6927" s="1">
        <v>42094.520833333336</v>
      </c>
      <c r="D6927">
        <v>8566.5</v>
      </c>
    </row>
    <row r="6928" spans="3:4" x14ac:dyDescent="0.25">
      <c r="C6928" s="1">
        <v>42094.524305555555</v>
      </c>
      <c r="D6928">
        <v>8566.5</v>
      </c>
    </row>
    <row r="6929" spans="3:4" x14ac:dyDescent="0.25">
      <c r="C6929" s="1">
        <v>42094.527777777781</v>
      </c>
      <c r="D6929">
        <v>8562.5</v>
      </c>
    </row>
    <row r="6930" spans="3:4" x14ac:dyDescent="0.25">
      <c r="C6930" s="1">
        <v>42094.53125</v>
      </c>
      <c r="D6930">
        <v>8561.5</v>
      </c>
    </row>
    <row r="6931" spans="3:4" x14ac:dyDescent="0.25">
      <c r="C6931" s="1">
        <v>42094.534722222219</v>
      </c>
      <c r="D6931">
        <v>8560</v>
      </c>
    </row>
    <row r="6932" spans="3:4" x14ac:dyDescent="0.25">
      <c r="C6932" s="1">
        <v>42094.538194444445</v>
      </c>
      <c r="D6932">
        <v>8563</v>
      </c>
    </row>
    <row r="6933" spans="3:4" x14ac:dyDescent="0.25">
      <c r="C6933" s="1">
        <v>42094.541666666664</v>
      </c>
      <c r="D6933">
        <v>8566</v>
      </c>
    </row>
    <row r="6934" spans="3:4" x14ac:dyDescent="0.25">
      <c r="C6934" s="1">
        <v>42094.545138888891</v>
      </c>
      <c r="D6934">
        <v>8573</v>
      </c>
    </row>
    <row r="6935" spans="3:4" x14ac:dyDescent="0.25">
      <c r="C6935" s="1">
        <v>42094.548611111109</v>
      </c>
      <c r="D6935">
        <v>8576.5</v>
      </c>
    </row>
    <row r="6936" spans="3:4" x14ac:dyDescent="0.25">
      <c r="C6936" s="1">
        <v>42094.552083333336</v>
      </c>
      <c r="D6936">
        <v>8580</v>
      </c>
    </row>
    <row r="6937" spans="3:4" x14ac:dyDescent="0.25">
      <c r="C6937" s="1">
        <v>42094.555555555555</v>
      </c>
      <c r="D6937">
        <v>8580.5</v>
      </c>
    </row>
    <row r="6938" spans="3:4" x14ac:dyDescent="0.25">
      <c r="C6938" s="1">
        <v>42094.559027777781</v>
      </c>
      <c r="D6938">
        <v>8572.5</v>
      </c>
    </row>
    <row r="6939" spans="3:4" x14ac:dyDescent="0.25">
      <c r="C6939" s="1">
        <v>42094.5625</v>
      </c>
      <c r="D6939">
        <v>8570.5</v>
      </c>
    </row>
    <row r="6940" spans="3:4" x14ac:dyDescent="0.25">
      <c r="C6940" s="1">
        <v>42094.565972222219</v>
      </c>
      <c r="D6940">
        <v>8563</v>
      </c>
    </row>
    <row r="6941" spans="3:4" x14ac:dyDescent="0.25">
      <c r="C6941" s="1">
        <v>42094.569444444445</v>
      </c>
      <c r="D6941">
        <v>8572</v>
      </c>
    </row>
    <row r="6942" spans="3:4" x14ac:dyDescent="0.25">
      <c r="C6942" s="1">
        <v>42094.572916666664</v>
      </c>
      <c r="D6942">
        <v>8564.5</v>
      </c>
    </row>
    <row r="6943" spans="3:4" x14ac:dyDescent="0.25">
      <c r="C6943" s="1">
        <v>42094.576388888891</v>
      </c>
      <c r="D6943">
        <v>8565</v>
      </c>
    </row>
    <row r="6944" spans="3:4" x14ac:dyDescent="0.25">
      <c r="C6944" s="1">
        <v>42094.579861111109</v>
      </c>
      <c r="D6944">
        <v>8569.5</v>
      </c>
    </row>
    <row r="6945" spans="3:4" x14ac:dyDescent="0.25">
      <c r="C6945" s="1">
        <v>42094.583333333336</v>
      </c>
      <c r="D6945">
        <v>8568</v>
      </c>
    </row>
    <row r="6946" spans="3:4" x14ac:dyDescent="0.25">
      <c r="C6946" s="1">
        <v>42094.586805555555</v>
      </c>
      <c r="D6946">
        <v>8564.5</v>
      </c>
    </row>
    <row r="6947" spans="3:4" x14ac:dyDescent="0.25">
      <c r="C6947" s="1">
        <v>42094.590277777781</v>
      </c>
      <c r="D6947">
        <v>8571</v>
      </c>
    </row>
    <row r="6948" spans="3:4" x14ac:dyDescent="0.25">
      <c r="C6948" s="1">
        <v>42094.59375</v>
      </c>
      <c r="D6948">
        <v>8572.5</v>
      </c>
    </row>
    <row r="6949" spans="3:4" x14ac:dyDescent="0.25">
      <c r="C6949" s="1">
        <v>42094.597222222219</v>
      </c>
      <c r="D6949">
        <v>8572</v>
      </c>
    </row>
    <row r="6950" spans="3:4" x14ac:dyDescent="0.25">
      <c r="C6950" s="1">
        <v>42094.600694444445</v>
      </c>
      <c r="D6950">
        <v>8574.5</v>
      </c>
    </row>
    <row r="6951" spans="3:4" x14ac:dyDescent="0.25">
      <c r="C6951" s="1">
        <v>42094.604166666664</v>
      </c>
      <c r="D6951">
        <v>8573</v>
      </c>
    </row>
    <row r="6952" spans="3:4" x14ac:dyDescent="0.25">
      <c r="C6952" s="1">
        <v>42094.607638888891</v>
      </c>
      <c r="D6952">
        <v>8574</v>
      </c>
    </row>
    <row r="6953" spans="3:4" x14ac:dyDescent="0.25">
      <c r="C6953" s="1">
        <v>42094.611111111109</v>
      </c>
      <c r="D6953">
        <v>8575.5</v>
      </c>
    </row>
    <row r="6954" spans="3:4" x14ac:dyDescent="0.25">
      <c r="C6954" s="1">
        <v>42094.614583333336</v>
      </c>
      <c r="D6954">
        <v>8576</v>
      </c>
    </row>
    <row r="6955" spans="3:4" x14ac:dyDescent="0.25">
      <c r="C6955" s="1">
        <v>42094.618055555555</v>
      </c>
      <c r="D6955">
        <v>8581.5</v>
      </c>
    </row>
    <row r="6956" spans="3:4" x14ac:dyDescent="0.25">
      <c r="C6956" s="1">
        <v>42094.621527777781</v>
      </c>
      <c r="D6956">
        <v>8572.5</v>
      </c>
    </row>
    <row r="6957" spans="3:4" x14ac:dyDescent="0.25">
      <c r="C6957" s="1">
        <v>42094.625</v>
      </c>
      <c r="D6957">
        <v>8565.5</v>
      </c>
    </row>
    <row r="6958" spans="3:4" x14ac:dyDescent="0.25">
      <c r="C6958" s="1">
        <v>42094.628472222219</v>
      </c>
      <c r="D6958">
        <v>8574.5</v>
      </c>
    </row>
    <row r="6959" spans="3:4" x14ac:dyDescent="0.25">
      <c r="C6959" s="1">
        <v>42094.631944444445</v>
      </c>
      <c r="D6959">
        <v>8576.5</v>
      </c>
    </row>
    <row r="6960" spans="3:4" x14ac:dyDescent="0.25">
      <c r="C6960" s="1">
        <v>42094.635416666664</v>
      </c>
      <c r="D6960">
        <v>8577.5</v>
      </c>
    </row>
    <row r="6961" spans="3:4" x14ac:dyDescent="0.25">
      <c r="C6961" s="1">
        <v>42094.638888888891</v>
      </c>
      <c r="D6961">
        <v>8573</v>
      </c>
    </row>
    <row r="6962" spans="3:4" x14ac:dyDescent="0.25">
      <c r="C6962" s="1">
        <v>42094.642361111109</v>
      </c>
      <c r="D6962">
        <v>8573</v>
      </c>
    </row>
    <row r="6963" spans="3:4" x14ac:dyDescent="0.25">
      <c r="C6963" s="1">
        <v>42094.645833333336</v>
      </c>
      <c r="D6963">
        <v>8569.5</v>
      </c>
    </row>
    <row r="6964" spans="3:4" x14ac:dyDescent="0.25">
      <c r="C6964" s="1">
        <v>42094.649305555555</v>
      </c>
      <c r="D6964">
        <v>8575</v>
      </c>
    </row>
    <row r="6965" spans="3:4" x14ac:dyDescent="0.25">
      <c r="C6965" s="1">
        <v>42094.652777777781</v>
      </c>
      <c r="D6965">
        <v>8578</v>
      </c>
    </row>
    <row r="6966" spans="3:4" x14ac:dyDescent="0.25">
      <c r="C6966" s="1">
        <v>42094.65625</v>
      </c>
      <c r="D6966">
        <v>8582.5</v>
      </c>
    </row>
    <row r="6967" spans="3:4" x14ac:dyDescent="0.25">
      <c r="C6967" s="1">
        <v>42094.659722222219</v>
      </c>
      <c r="D6967">
        <v>8581</v>
      </c>
    </row>
    <row r="6968" spans="3:4" x14ac:dyDescent="0.25">
      <c r="C6968" s="1">
        <v>42094.663194444445</v>
      </c>
      <c r="D6968">
        <v>8598.5</v>
      </c>
    </row>
    <row r="6969" spans="3:4" x14ac:dyDescent="0.25">
      <c r="C6969" s="1">
        <v>42094.666666666664</v>
      </c>
      <c r="D6969">
        <v>8594</v>
      </c>
    </row>
    <row r="6970" spans="3:4" x14ac:dyDescent="0.25">
      <c r="C6970" s="1">
        <v>42094.670138888891</v>
      </c>
      <c r="D6970">
        <v>8586</v>
      </c>
    </row>
    <row r="6971" spans="3:4" x14ac:dyDescent="0.25">
      <c r="C6971" s="1">
        <v>42094.673611111109</v>
      </c>
      <c r="D6971">
        <v>8589.5</v>
      </c>
    </row>
    <row r="6972" spans="3:4" x14ac:dyDescent="0.25">
      <c r="C6972" s="1">
        <v>42094.677083333336</v>
      </c>
      <c r="D6972">
        <v>8593.5</v>
      </c>
    </row>
    <row r="6973" spans="3:4" x14ac:dyDescent="0.25">
      <c r="C6973" s="1">
        <v>42094.680555555555</v>
      </c>
      <c r="D6973">
        <v>8588.5</v>
      </c>
    </row>
    <row r="6974" spans="3:4" x14ac:dyDescent="0.25">
      <c r="C6974" s="1">
        <v>42094.684027777781</v>
      </c>
      <c r="D6974">
        <v>8592.5</v>
      </c>
    </row>
    <row r="6975" spans="3:4" x14ac:dyDescent="0.25">
      <c r="C6975" s="1">
        <v>42094.6875</v>
      </c>
      <c r="D6975">
        <v>8594</v>
      </c>
    </row>
    <row r="6976" spans="3:4" x14ac:dyDescent="0.25">
      <c r="C6976" s="1">
        <v>42094.690972222219</v>
      </c>
      <c r="D6976">
        <v>8591</v>
      </c>
    </row>
    <row r="6977" spans="3:4" x14ac:dyDescent="0.25">
      <c r="C6977" s="1">
        <v>42094.694444444445</v>
      </c>
      <c r="D6977">
        <v>8582</v>
      </c>
    </row>
    <row r="6978" spans="3:4" x14ac:dyDescent="0.25">
      <c r="C6978" s="1">
        <v>42094.697916666664</v>
      </c>
      <c r="D6978">
        <v>8560</v>
      </c>
    </row>
    <row r="6979" spans="3:4" x14ac:dyDescent="0.25">
      <c r="C6979" s="1">
        <v>42094.701388888891</v>
      </c>
      <c r="D6979">
        <v>8536</v>
      </c>
    </row>
    <row r="6980" spans="3:4" x14ac:dyDescent="0.25">
      <c r="C6980" s="1">
        <v>42094.704861111109</v>
      </c>
      <c r="D6980">
        <v>8515</v>
      </c>
    </row>
    <row r="6981" spans="3:4" x14ac:dyDescent="0.25">
      <c r="C6981" s="1">
        <v>42094.708333333336</v>
      </c>
      <c r="D6981">
        <v>8514.5</v>
      </c>
    </row>
    <row r="6982" spans="3:4" x14ac:dyDescent="0.25">
      <c r="C6982" s="1">
        <v>42094.711805555555</v>
      </c>
      <c r="D6982">
        <v>8521</v>
      </c>
    </row>
    <row r="6983" spans="3:4" x14ac:dyDescent="0.25">
      <c r="C6983" s="1">
        <v>42094.715277777781</v>
      </c>
      <c r="D6983">
        <v>8523.5</v>
      </c>
    </row>
    <row r="6984" spans="3:4" x14ac:dyDescent="0.25">
      <c r="C6984" s="1">
        <v>42094.71875</v>
      </c>
      <c r="D6984">
        <v>8530</v>
      </c>
    </row>
    <row r="6985" spans="3:4" x14ac:dyDescent="0.25">
      <c r="C6985" s="1">
        <v>42094.722222222219</v>
      </c>
      <c r="D6985">
        <v>8527</v>
      </c>
    </row>
    <row r="6986" spans="3:4" x14ac:dyDescent="0.25">
      <c r="C6986" s="1">
        <v>42094.725694444445</v>
      </c>
      <c r="D6986">
        <v>8520</v>
      </c>
    </row>
    <row r="6987" spans="3:4" x14ac:dyDescent="0.25">
      <c r="C6987" s="1">
        <v>42094.729166666664</v>
      </c>
      <c r="D6987">
        <v>8528.5</v>
      </c>
    </row>
    <row r="6988" spans="3:4" x14ac:dyDescent="0.25">
      <c r="C6988" s="1">
        <v>42094.732638888891</v>
      </c>
      <c r="D6988">
        <v>8540</v>
      </c>
    </row>
    <row r="6989" spans="3:4" x14ac:dyDescent="0.25">
      <c r="C6989" s="1">
        <v>42094.736111111109</v>
      </c>
      <c r="D6989">
        <v>8536.5</v>
      </c>
    </row>
    <row r="6990" spans="3:4" x14ac:dyDescent="0.25">
      <c r="C6990" s="1">
        <v>42094.739583333336</v>
      </c>
      <c r="D6990">
        <v>8543</v>
      </c>
    </row>
    <row r="6991" spans="3:4" x14ac:dyDescent="0.25">
      <c r="C6991" s="1">
        <v>42094.743055555555</v>
      </c>
      <c r="D6991">
        <v>8538.5</v>
      </c>
    </row>
    <row r="6992" spans="3:4" x14ac:dyDescent="0.25">
      <c r="C6992" s="1">
        <v>42094.746527777781</v>
      </c>
      <c r="D6992">
        <v>8532.5</v>
      </c>
    </row>
    <row r="6993" spans="3:4" x14ac:dyDescent="0.25">
      <c r="C6993" s="1">
        <v>42094.75</v>
      </c>
      <c r="D6993">
        <v>8535.5</v>
      </c>
    </row>
    <row r="6994" spans="3:4" x14ac:dyDescent="0.25">
      <c r="C6994" s="1">
        <v>42094.753472222219</v>
      </c>
      <c r="D6994">
        <v>8534.5</v>
      </c>
    </row>
    <row r="6995" spans="3:4" x14ac:dyDescent="0.25">
      <c r="C6995" s="1">
        <v>42094.756944444445</v>
      </c>
      <c r="D6995">
        <v>8539</v>
      </c>
    </row>
    <row r="6996" spans="3:4" x14ac:dyDescent="0.25">
      <c r="C6996" s="1">
        <v>42094.802083333336</v>
      </c>
      <c r="D6996">
        <v>8519.5</v>
      </c>
    </row>
    <row r="6997" spans="3:4" x14ac:dyDescent="0.25">
      <c r="C6997" s="1">
        <v>42094.805555555555</v>
      </c>
      <c r="D6997">
        <v>8523.5</v>
      </c>
    </row>
    <row r="6998" spans="3:4" x14ac:dyDescent="0.25">
      <c r="C6998" s="1">
        <v>42094.809027777781</v>
      </c>
      <c r="D6998">
        <v>8525</v>
      </c>
    </row>
    <row r="6999" spans="3:4" x14ac:dyDescent="0.25">
      <c r="C6999" s="1">
        <v>42094.8125</v>
      </c>
      <c r="D6999">
        <v>8525</v>
      </c>
    </row>
    <row r="7000" spans="3:4" x14ac:dyDescent="0.25">
      <c r="C7000" s="1">
        <v>42094.815972222219</v>
      </c>
      <c r="D7000">
        <v>8527</v>
      </c>
    </row>
    <row r="7001" spans="3:4" x14ac:dyDescent="0.25">
      <c r="C7001" s="1">
        <v>42094.819444444445</v>
      </c>
      <c r="D7001">
        <v>8525.5</v>
      </c>
    </row>
    <row r="7002" spans="3:4" x14ac:dyDescent="0.25">
      <c r="C7002" s="1">
        <v>42094.822916666664</v>
      </c>
      <c r="D7002">
        <v>8521</v>
      </c>
    </row>
    <row r="7003" spans="3:4" x14ac:dyDescent="0.25">
      <c r="C7003" s="1">
        <v>42094.826388888891</v>
      </c>
      <c r="D7003">
        <v>8521</v>
      </c>
    </row>
    <row r="7004" spans="3:4" x14ac:dyDescent="0.25">
      <c r="C7004" s="1">
        <v>42094.829861111109</v>
      </c>
      <c r="D7004">
        <v>8522</v>
      </c>
    </row>
    <row r="7005" spans="3:4" x14ac:dyDescent="0.25">
      <c r="C7005" s="1">
        <v>42094.833333333336</v>
      </c>
      <c r="D7005">
        <v>8522</v>
      </c>
    </row>
    <row r="7006" spans="3:4" x14ac:dyDescent="0.25">
      <c r="C7006" s="1">
        <v>42094.836805555555</v>
      </c>
      <c r="D7006">
        <v>8522.5</v>
      </c>
    </row>
    <row r="7007" spans="3:4" x14ac:dyDescent="0.25">
      <c r="C7007" s="1">
        <v>42094.840277777781</v>
      </c>
      <c r="D7007">
        <v>8527</v>
      </c>
    </row>
    <row r="7008" spans="3:4" x14ac:dyDescent="0.25">
      <c r="C7008" s="1">
        <v>42094.84375</v>
      </c>
      <c r="D7008">
        <v>8522</v>
      </c>
    </row>
    <row r="7009" spans="3:4" x14ac:dyDescent="0.25">
      <c r="C7009" s="1">
        <v>42094.847222222219</v>
      </c>
      <c r="D7009">
        <v>8526.5</v>
      </c>
    </row>
    <row r="7010" spans="3:4" x14ac:dyDescent="0.25">
      <c r="C7010" s="1">
        <v>42094.850694444445</v>
      </c>
      <c r="D7010">
        <v>8517.5</v>
      </c>
    </row>
    <row r="7011" spans="3:4" x14ac:dyDescent="0.25">
      <c r="C7011" s="1">
        <v>42094.854166666664</v>
      </c>
      <c r="D7011">
        <v>8520.5</v>
      </c>
    </row>
    <row r="7012" spans="3:4" x14ac:dyDescent="0.25">
      <c r="C7012" s="1">
        <v>42094.857638888891</v>
      </c>
      <c r="D7012">
        <v>8520.5</v>
      </c>
    </row>
    <row r="7013" spans="3:4" x14ac:dyDescent="0.25">
      <c r="C7013" s="1">
        <v>42094.861111111109</v>
      </c>
      <c r="D7013">
        <v>8520</v>
      </c>
    </row>
    <row r="7014" spans="3:4" x14ac:dyDescent="0.25">
      <c r="C7014" s="1">
        <v>42094.864583333336</v>
      </c>
      <c r="D7014">
        <v>8522</v>
      </c>
    </row>
    <row r="7015" spans="3:4" x14ac:dyDescent="0.25">
      <c r="C7015" s="1">
        <v>42094.868055555555</v>
      </c>
      <c r="D7015">
        <v>8524</v>
      </c>
    </row>
    <row r="7016" spans="3:4" x14ac:dyDescent="0.25">
      <c r="C7016" s="1">
        <v>42094.871527777781</v>
      </c>
      <c r="D7016">
        <v>8520.5</v>
      </c>
    </row>
    <row r="7017" spans="3:4" x14ac:dyDescent="0.25">
      <c r="C7017" s="1">
        <v>42094.875</v>
      </c>
      <c r="D7017">
        <v>8525</v>
      </c>
    </row>
    <row r="7018" spans="3:4" x14ac:dyDescent="0.25">
      <c r="C7018" s="1">
        <v>42094.878472222219</v>
      </c>
      <c r="D7018">
        <v>8521</v>
      </c>
    </row>
    <row r="7019" spans="3:4" x14ac:dyDescent="0.25">
      <c r="C7019" s="1">
        <v>42094.881944444445</v>
      </c>
      <c r="D7019">
        <v>8523</v>
      </c>
    </row>
    <row r="7020" spans="3:4" x14ac:dyDescent="0.25">
      <c r="C7020" s="1">
        <v>42094.885416666664</v>
      </c>
      <c r="D7020">
        <v>8522</v>
      </c>
    </row>
    <row r="7021" spans="3:4" x14ac:dyDescent="0.25">
      <c r="C7021" s="1">
        <v>42094.888888888891</v>
      </c>
      <c r="D7021">
        <v>8523</v>
      </c>
    </row>
    <row r="7022" spans="3:4" x14ac:dyDescent="0.25">
      <c r="C7022" s="1">
        <v>42094.892361111109</v>
      </c>
      <c r="D7022">
        <v>8522</v>
      </c>
    </row>
    <row r="7023" spans="3:4" x14ac:dyDescent="0.25">
      <c r="C7023" s="1">
        <v>42094.895833333336</v>
      </c>
      <c r="D7023">
        <v>8537</v>
      </c>
    </row>
    <row r="7024" spans="3:4" x14ac:dyDescent="0.25">
      <c r="C7024" s="1">
        <v>42094.899305555555</v>
      </c>
      <c r="D7024">
        <v>8536</v>
      </c>
    </row>
    <row r="7025" spans="3:4" x14ac:dyDescent="0.25">
      <c r="C7025" s="1">
        <v>42094.902777777781</v>
      </c>
      <c r="D7025">
        <v>8526.5</v>
      </c>
    </row>
    <row r="7026" spans="3:4" x14ac:dyDescent="0.25">
      <c r="C7026" s="1">
        <v>42094.90625</v>
      </c>
      <c r="D7026">
        <v>8529.5</v>
      </c>
    </row>
    <row r="7027" spans="3:4" x14ac:dyDescent="0.25">
      <c r="C7027" s="1">
        <v>42094.909722222219</v>
      </c>
      <c r="D7027">
        <v>8528.5</v>
      </c>
    </row>
    <row r="7028" spans="3:4" x14ac:dyDescent="0.25">
      <c r="C7028" s="1">
        <v>42094.913194444445</v>
      </c>
      <c r="D7028">
        <v>8532.5</v>
      </c>
    </row>
    <row r="7029" spans="3:4" x14ac:dyDescent="0.25">
      <c r="C7029" s="1">
        <v>42094.916666666664</v>
      </c>
      <c r="D7029">
        <v>8536.5</v>
      </c>
    </row>
    <row r="7030" spans="3:4" x14ac:dyDescent="0.25">
      <c r="C7030" s="1">
        <v>42094.920138888891</v>
      </c>
      <c r="D7030">
        <v>8538</v>
      </c>
    </row>
    <row r="7031" spans="3:4" x14ac:dyDescent="0.25">
      <c r="C7031" s="1">
        <v>42094.923611111109</v>
      </c>
      <c r="D7031">
        <v>8538.5</v>
      </c>
    </row>
    <row r="7032" spans="3:4" x14ac:dyDescent="0.25">
      <c r="C7032" s="1">
        <v>42094.927083333336</v>
      </c>
      <c r="D7032">
        <v>8539.5</v>
      </c>
    </row>
    <row r="7033" spans="3:4" x14ac:dyDescent="0.25">
      <c r="C7033" s="1">
        <v>42094.930555555555</v>
      </c>
      <c r="D7033">
        <v>8546.5</v>
      </c>
    </row>
    <row r="7034" spans="3:4" x14ac:dyDescent="0.25">
      <c r="C7034" s="1">
        <v>42094.934027777781</v>
      </c>
      <c r="D7034">
        <v>8545.5</v>
      </c>
    </row>
    <row r="7035" spans="3:4" x14ac:dyDescent="0.25">
      <c r="C7035" s="1">
        <v>42094.9375</v>
      </c>
      <c r="D7035">
        <v>8545.5</v>
      </c>
    </row>
    <row r="7036" spans="3:4" x14ac:dyDescent="0.25">
      <c r="C7036" s="1">
        <v>42094.940972222219</v>
      </c>
      <c r="D7036">
        <v>8550</v>
      </c>
    </row>
    <row r="7037" spans="3:4" x14ac:dyDescent="0.25">
      <c r="C7037" s="1">
        <v>42094.944444444445</v>
      </c>
      <c r="D7037">
        <v>8551</v>
      </c>
    </row>
    <row r="7038" spans="3:4" x14ac:dyDescent="0.25">
      <c r="C7038" s="1">
        <v>42094.947916666664</v>
      </c>
      <c r="D7038">
        <v>8558</v>
      </c>
    </row>
    <row r="7039" spans="3:4" x14ac:dyDescent="0.25">
      <c r="C7039" s="1">
        <v>42094.951388888891</v>
      </c>
      <c r="D7039">
        <v>8559.5</v>
      </c>
    </row>
    <row r="7040" spans="3:4" x14ac:dyDescent="0.25">
      <c r="C7040" s="1">
        <v>42094.954861111109</v>
      </c>
      <c r="D7040">
        <v>8562</v>
      </c>
    </row>
    <row r="7041" spans="3:4" x14ac:dyDescent="0.25">
      <c r="C7041" s="1">
        <v>42094.958333333336</v>
      </c>
      <c r="D7041">
        <v>8564.5</v>
      </c>
    </row>
    <row r="7042" spans="3:4" x14ac:dyDescent="0.25">
      <c r="C7042" s="1">
        <v>42094.961805555555</v>
      </c>
      <c r="D7042">
        <v>8566.5</v>
      </c>
    </row>
    <row r="7043" spans="3:4" x14ac:dyDescent="0.25">
      <c r="C7043" s="1">
        <v>42094.965277777781</v>
      </c>
      <c r="D7043">
        <v>8565</v>
      </c>
    </row>
    <row r="7044" spans="3:4" x14ac:dyDescent="0.25">
      <c r="C7044" s="1">
        <v>42094.96875</v>
      </c>
      <c r="D7044">
        <v>8572</v>
      </c>
    </row>
    <row r="7045" spans="3:4" x14ac:dyDescent="0.25">
      <c r="C7045" s="1">
        <v>42094.972222222219</v>
      </c>
      <c r="D7045">
        <v>8567</v>
      </c>
    </row>
    <row r="7046" spans="3:4" x14ac:dyDescent="0.25">
      <c r="C7046" s="1">
        <v>42094.975694444445</v>
      </c>
      <c r="D7046">
        <v>8568</v>
      </c>
    </row>
    <row r="7047" spans="3:4" x14ac:dyDescent="0.25">
      <c r="C7047" s="1">
        <v>42094.979166666664</v>
      </c>
      <c r="D7047">
        <v>8570</v>
      </c>
    </row>
    <row r="7048" spans="3:4" x14ac:dyDescent="0.25">
      <c r="C7048" s="1">
        <v>42094.982638888891</v>
      </c>
      <c r="D7048">
        <v>8567.5</v>
      </c>
    </row>
    <row r="7049" spans="3:4" x14ac:dyDescent="0.25">
      <c r="C7049" s="1">
        <v>42094.986111111109</v>
      </c>
      <c r="D7049">
        <v>8563</v>
      </c>
    </row>
    <row r="7050" spans="3:4" x14ac:dyDescent="0.25">
      <c r="C7050" s="1">
        <v>42094.989583333336</v>
      </c>
      <c r="D7050">
        <v>8562.5</v>
      </c>
    </row>
    <row r="7051" spans="3:4" x14ac:dyDescent="0.25">
      <c r="C7051" s="1">
        <v>42094.993055555555</v>
      </c>
      <c r="D7051">
        <v>8558</v>
      </c>
    </row>
    <row r="7052" spans="3:4" x14ac:dyDescent="0.25">
      <c r="C7052" s="1">
        <v>42094.996527777781</v>
      </c>
      <c r="D7052">
        <v>8554</v>
      </c>
    </row>
    <row r="7053" spans="3:4" x14ac:dyDescent="0.25">
      <c r="C7053" s="2">
        <v>42095</v>
      </c>
      <c r="D7053">
        <v>8554</v>
      </c>
    </row>
    <row r="7054" spans="3:4" x14ac:dyDescent="0.25">
      <c r="C7054" s="1">
        <v>42095.003472222219</v>
      </c>
      <c r="D7054">
        <v>8553.5</v>
      </c>
    </row>
    <row r="7055" spans="3:4" x14ac:dyDescent="0.25">
      <c r="C7055" s="1">
        <v>42095.006944444445</v>
      </c>
      <c r="D7055">
        <v>8557</v>
      </c>
    </row>
    <row r="7056" spans="3:4" x14ac:dyDescent="0.25">
      <c r="C7056" s="1">
        <v>42095.010416666664</v>
      </c>
      <c r="D7056">
        <v>8555</v>
      </c>
    </row>
    <row r="7057" spans="3:4" x14ac:dyDescent="0.25">
      <c r="C7057" s="1">
        <v>42095.013888888891</v>
      </c>
      <c r="D7057">
        <v>8555</v>
      </c>
    </row>
    <row r="7058" spans="3:4" x14ac:dyDescent="0.25">
      <c r="C7058" s="1">
        <v>42095.017361111109</v>
      </c>
      <c r="D7058">
        <v>8554.5</v>
      </c>
    </row>
    <row r="7059" spans="3:4" x14ac:dyDescent="0.25">
      <c r="C7059" s="1">
        <v>42095.020833333336</v>
      </c>
      <c r="D7059">
        <v>8553.5</v>
      </c>
    </row>
    <row r="7060" spans="3:4" x14ac:dyDescent="0.25">
      <c r="C7060" s="1">
        <v>42095.024305555555</v>
      </c>
      <c r="D7060">
        <v>8555</v>
      </c>
    </row>
    <row r="7061" spans="3:4" x14ac:dyDescent="0.25">
      <c r="C7061" s="1">
        <v>42095.027777777781</v>
      </c>
      <c r="D7061">
        <v>8554.5</v>
      </c>
    </row>
    <row r="7062" spans="3:4" x14ac:dyDescent="0.25">
      <c r="C7062" s="1">
        <v>42095.03125</v>
      </c>
      <c r="D7062">
        <v>8559.5</v>
      </c>
    </row>
    <row r="7063" spans="3:4" x14ac:dyDescent="0.25">
      <c r="C7063" s="1">
        <v>42095.034722222219</v>
      </c>
      <c r="D7063">
        <v>8560</v>
      </c>
    </row>
    <row r="7064" spans="3:4" x14ac:dyDescent="0.25">
      <c r="C7064" s="1">
        <v>42095.038194444445</v>
      </c>
      <c r="D7064">
        <v>8561.5</v>
      </c>
    </row>
    <row r="7065" spans="3:4" x14ac:dyDescent="0.25">
      <c r="C7065" s="1">
        <v>42095.041666666664</v>
      </c>
      <c r="D7065">
        <v>8563.5</v>
      </c>
    </row>
    <row r="7066" spans="3:4" x14ac:dyDescent="0.25">
      <c r="C7066" s="1">
        <v>42095.045138888891</v>
      </c>
      <c r="D7066">
        <v>8557</v>
      </c>
    </row>
    <row r="7067" spans="3:4" x14ac:dyDescent="0.25">
      <c r="C7067" s="1">
        <v>42095.048611111109</v>
      </c>
      <c r="D7067">
        <v>8556</v>
      </c>
    </row>
    <row r="7068" spans="3:4" x14ac:dyDescent="0.25">
      <c r="C7068" s="1">
        <v>42095.052083333336</v>
      </c>
      <c r="D7068">
        <v>8556.5</v>
      </c>
    </row>
    <row r="7069" spans="3:4" x14ac:dyDescent="0.25">
      <c r="C7069" s="1">
        <v>42095.055555555555</v>
      </c>
      <c r="D7069">
        <v>8556</v>
      </c>
    </row>
    <row r="7070" spans="3:4" x14ac:dyDescent="0.25">
      <c r="C7070" s="1">
        <v>42095.059027777781</v>
      </c>
      <c r="D7070">
        <v>8555.5</v>
      </c>
    </row>
    <row r="7071" spans="3:4" x14ac:dyDescent="0.25">
      <c r="C7071" s="1">
        <v>42095.0625</v>
      </c>
      <c r="D7071">
        <v>8555.5</v>
      </c>
    </row>
    <row r="7072" spans="3:4" x14ac:dyDescent="0.25">
      <c r="C7072" s="1">
        <v>42095.065972222219</v>
      </c>
      <c r="D7072">
        <v>8555.5</v>
      </c>
    </row>
    <row r="7073" spans="3:4" x14ac:dyDescent="0.25">
      <c r="C7073" s="1">
        <v>42095.069444444445</v>
      </c>
      <c r="D7073">
        <v>8562</v>
      </c>
    </row>
    <row r="7074" spans="3:4" x14ac:dyDescent="0.25">
      <c r="C7074" s="1">
        <v>42095.072916666664</v>
      </c>
      <c r="D7074">
        <v>8553</v>
      </c>
    </row>
    <row r="7075" spans="3:4" x14ac:dyDescent="0.25">
      <c r="C7075" s="1">
        <v>42095.076388888891</v>
      </c>
      <c r="D7075">
        <v>8558</v>
      </c>
    </row>
    <row r="7076" spans="3:4" x14ac:dyDescent="0.25">
      <c r="C7076" s="1">
        <v>42095.079861111109</v>
      </c>
      <c r="D7076">
        <v>8550.5</v>
      </c>
    </row>
    <row r="7077" spans="3:4" x14ac:dyDescent="0.25">
      <c r="C7077" s="1">
        <v>42095.371527777781</v>
      </c>
      <c r="D7077">
        <v>8516</v>
      </c>
    </row>
    <row r="7078" spans="3:4" x14ac:dyDescent="0.25">
      <c r="C7078" s="1">
        <v>42095.375</v>
      </c>
      <c r="D7078">
        <v>8526</v>
      </c>
    </row>
    <row r="7079" spans="3:4" x14ac:dyDescent="0.25">
      <c r="C7079" s="1">
        <v>42095.378472222219</v>
      </c>
      <c r="D7079">
        <v>8520.5</v>
      </c>
    </row>
    <row r="7080" spans="3:4" x14ac:dyDescent="0.25">
      <c r="C7080" s="1">
        <v>42095.381944444445</v>
      </c>
      <c r="D7080">
        <v>8520</v>
      </c>
    </row>
    <row r="7081" spans="3:4" x14ac:dyDescent="0.25">
      <c r="C7081" s="1">
        <v>42095.385416666664</v>
      </c>
      <c r="D7081">
        <v>8518</v>
      </c>
    </row>
    <row r="7082" spans="3:4" x14ac:dyDescent="0.25">
      <c r="C7082" s="1">
        <v>42095.388888888891</v>
      </c>
      <c r="D7082">
        <v>8518</v>
      </c>
    </row>
    <row r="7083" spans="3:4" x14ac:dyDescent="0.25">
      <c r="C7083" s="1">
        <v>42095.392361111109</v>
      </c>
      <c r="D7083">
        <v>8520</v>
      </c>
    </row>
    <row r="7084" spans="3:4" x14ac:dyDescent="0.25">
      <c r="C7084" s="1">
        <v>42095.395833333336</v>
      </c>
      <c r="D7084">
        <v>8523</v>
      </c>
    </row>
    <row r="7085" spans="3:4" x14ac:dyDescent="0.25">
      <c r="C7085" s="1">
        <v>42095.399305555555</v>
      </c>
      <c r="D7085">
        <v>8524.5</v>
      </c>
    </row>
    <row r="7086" spans="3:4" x14ac:dyDescent="0.25">
      <c r="C7086" s="1">
        <v>42095.402777777781</v>
      </c>
      <c r="D7086">
        <v>8523.5</v>
      </c>
    </row>
    <row r="7087" spans="3:4" x14ac:dyDescent="0.25">
      <c r="C7087" s="1">
        <v>42095.40625</v>
      </c>
      <c r="D7087">
        <v>8521</v>
      </c>
    </row>
    <row r="7088" spans="3:4" x14ac:dyDescent="0.25">
      <c r="C7088" s="1">
        <v>42095.409722222219</v>
      </c>
      <c r="D7088">
        <v>8525</v>
      </c>
    </row>
    <row r="7089" spans="3:4" x14ac:dyDescent="0.25">
      <c r="C7089" s="1">
        <v>42095.413194444445</v>
      </c>
      <c r="D7089">
        <v>8525</v>
      </c>
    </row>
    <row r="7090" spans="3:4" x14ac:dyDescent="0.25">
      <c r="C7090" s="1">
        <v>42095.416666666664</v>
      </c>
      <c r="D7090">
        <v>8526.5</v>
      </c>
    </row>
    <row r="7091" spans="3:4" x14ac:dyDescent="0.25">
      <c r="C7091" s="1">
        <v>42095.420138888891</v>
      </c>
      <c r="D7091">
        <v>8526</v>
      </c>
    </row>
    <row r="7092" spans="3:4" x14ac:dyDescent="0.25">
      <c r="C7092" s="1">
        <v>42095.423611111109</v>
      </c>
      <c r="D7092">
        <v>8525</v>
      </c>
    </row>
    <row r="7093" spans="3:4" x14ac:dyDescent="0.25">
      <c r="C7093" s="1">
        <v>42095.427083333336</v>
      </c>
      <c r="D7093">
        <v>8525.5</v>
      </c>
    </row>
    <row r="7094" spans="3:4" x14ac:dyDescent="0.25">
      <c r="C7094" s="1">
        <v>42095.430555555555</v>
      </c>
      <c r="D7094">
        <v>8525</v>
      </c>
    </row>
    <row r="7095" spans="3:4" x14ac:dyDescent="0.25">
      <c r="C7095" s="1">
        <v>42095.434027777781</v>
      </c>
      <c r="D7095">
        <v>8524</v>
      </c>
    </row>
    <row r="7096" spans="3:4" x14ac:dyDescent="0.25">
      <c r="C7096" s="1">
        <v>42095.4375</v>
      </c>
      <c r="D7096">
        <v>8523.5</v>
      </c>
    </row>
    <row r="7097" spans="3:4" x14ac:dyDescent="0.25">
      <c r="C7097" s="1">
        <v>42095.440972222219</v>
      </c>
      <c r="D7097">
        <v>8522.5</v>
      </c>
    </row>
    <row r="7098" spans="3:4" x14ac:dyDescent="0.25">
      <c r="C7098" s="1">
        <v>42095.444444444445</v>
      </c>
      <c r="D7098">
        <v>8525</v>
      </c>
    </row>
    <row r="7099" spans="3:4" x14ac:dyDescent="0.25">
      <c r="C7099" s="1">
        <v>42095.447916666664</v>
      </c>
      <c r="D7099">
        <v>8522.5</v>
      </c>
    </row>
    <row r="7100" spans="3:4" x14ac:dyDescent="0.25">
      <c r="C7100" s="1">
        <v>42095.451388888891</v>
      </c>
      <c r="D7100">
        <v>8521.5</v>
      </c>
    </row>
    <row r="7101" spans="3:4" x14ac:dyDescent="0.25">
      <c r="C7101" s="1">
        <v>42095.454861111109</v>
      </c>
      <c r="D7101">
        <v>8520.5</v>
      </c>
    </row>
    <row r="7102" spans="3:4" x14ac:dyDescent="0.25">
      <c r="C7102" s="1">
        <v>42095.458333333336</v>
      </c>
      <c r="D7102">
        <v>8523</v>
      </c>
    </row>
    <row r="7103" spans="3:4" x14ac:dyDescent="0.25">
      <c r="C7103" s="1">
        <v>42095.461805555555</v>
      </c>
      <c r="D7103">
        <v>8521.5</v>
      </c>
    </row>
    <row r="7104" spans="3:4" x14ac:dyDescent="0.25">
      <c r="C7104" s="1">
        <v>42095.465277777781</v>
      </c>
      <c r="D7104">
        <v>8523</v>
      </c>
    </row>
    <row r="7105" spans="3:4" x14ac:dyDescent="0.25">
      <c r="C7105" s="1">
        <v>42095.46875</v>
      </c>
      <c r="D7105">
        <v>8516</v>
      </c>
    </row>
    <row r="7106" spans="3:4" x14ac:dyDescent="0.25">
      <c r="C7106" s="1">
        <v>42095.472222222219</v>
      </c>
      <c r="D7106">
        <v>8520</v>
      </c>
    </row>
    <row r="7107" spans="3:4" x14ac:dyDescent="0.25">
      <c r="C7107" s="1">
        <v>42095.475694444445</v>
      </c>
      <c r="D7107">
        <v>8518.5</v>
      </c>
    </row>
    <row r="7108" spans="3:4" x14ac:dyDescent="0.25">
      <c r="C7108" s="1">
        <v>42095.479166666664</v>
      </c>
      <c r="D7108">
        <v>8522</v>
      </c>
    </row>
    <row r="7109" spans="3:4" x14ac:dyDescent="0.25">
      <c r="C7109" s="1">
        <v>42095.482638888891</v>
      </c>
      <c r="D7109">
        <v>8530</v>
      </c>
    </row>
    <row r="7110" spans="3:4" x14ac:dyDescent="0.25">
      <c r="C7110" s="1">
        <v>42095.486111111109</v>
      </c>
      <c r="D7110">
        <v>8539</v>
      </c>
    </row>
    <row r="7111" spans="3:4" x14ac:dyDescent="0.25">
      <c r="C7111" s="1">
        <v>42095.489583333336</v>
      </c>
      <c r="D7111">
        <v>8528</v>
      </c>
    </row>
    <row r="7112" spans="3:4" x14ac:dyDescent="0.25">
      <c r="C7112" s="1">
        <v>42095.493055555555</v>
      </c>
      <c r="D7112">
        <v>8524</v>
      </c>
    </row>
    <row r="7113" spans="3:4" x14ac:dyDescent="0.25">
      <c r="C7113" s="1">
        <v>42095.496527777781</v>
      </c>
      <c r="D7113">
        <v>8530.5</v>
      </c>
    </row>
    <row r="7114" spans="3:4" x14ac:dyDescent="0.25">
      <c r="C7114" s="1">
        <v>42095.5</v>
      </c>
      <c r="D7114">
        <v>8525</v>
      </c>
    </row>
    <row r="7115" spans="3:4" x14ac:dyDescent="0.25">
      <c r="C7115" s="1">
        <v>42095.503472222219</v>
      </c>
      <c r="D7115">
        <v>8527</v>
      </c>
    </row>
    <row r="7116" spans="3:4" x14ac:dyDescent="0.25">
      <c r="C7116" s="1">
        <v>42095.506944444445</v>
      </c>
      <c r="D7116">
        <v>8518.5</v>
      </c>
    </row>
    <row r="7117" spans="3:4" x14ac:dyDescent="0.25">
      <c r="C7117" s="1">
        <v>42095.510416666664</v>
      </c>
      <c r="D7117">
        <v>8521.5</v>
      </c>
    </row>
    <row r="7118" spans="3:4" x14ac:dyDescent="0.25">
      <c r="C7118" s="1">
        <v>42095.513888888891</v>
      </c>
      <c r="D7118">
        <v>8527</v>
      </c>
    </row>
    <row r="7119" spans="3:4" x14ac:dyDescent="0.25">
      <c r="C7119" s="1">
        <v>42095.517361111109</v>
      </c>
      <c r="D7119">
        <v>8526</v>
      </c>
    </row>
    <row r="7120" spans="3:4" x14ac:dyDescent="0.25">
      <c r="C7120" s="1">
        <v>42095.520833333336</v>
      </c>
      <c r="D7120">
        <v>8528.5</v>
      </c>
    </row>
    <row r="7121" spans="3:4" x14ac:dyDescent="0.25">
      <c r="C7121" s="1">
        <v>42095.524305555555</v>
      </c>
      <c r="D7121">
        <v>8528.5</v>
      </c>
    </row>
    <row r="7122" spans="3:4" x14ac:dyDescent="0.25">
      <c r="C7122" s="1">
        <v>42095.527777777781</v>
      </c>
      <c r="D7122">
        <v>8526.5</v>
      </c>
    </row>
    <row r="7123" spans="3:4" x14ac:dyDescent="0.25">
      <c r="C7123" s="1">
        <v>42095.53125</v>
      </c>
      <c r="D7123">
        <v>8536.5</v>
      </c>
    </row>
    <row r="7124" spans="3:4" x14ac:dyDescent="0.25">
      <c r="C7124" s="1">
        <v>42095.534722222219</v>
      </c>
      <c r="D7124">
        <v>8538.5</v>
      </c>
    </row>
    <row r="7125" spans="3:4" x14ac:dyDescent="0.25">
      <c r="C7125" s="1">
        <v>42095.538194444445</v>
      </c>
      <c r="D7125">
        <v>8536</v>
      </c>
    </row>
    <row r="7126" spans="3:4" x14ac:dyDescent="0.25">
      <c r="C7126" s="1">
        <v>42095.541666666664</v>
      </c>
      <c r="D7126">
        <v>8529</v>
      </c>
    </row>
    <row r="7127" spans="3:4" x14ac:dyDescent="0.25">
      <c r="C7127" s="1">
        <v>42095.545138888891</v>
      </c>
      <c r="D7127">
        <v>8531.5</v>
      </c>
    </row>
    <row r="7128" spans="3:4" x14ac:dyDescent="0.25">
      <c r="C7128" s="1">
        <v>42095.548611111109</v>
      </c>
      <c r="D7128">
        <v>8530.5</v>
      </c>
    </row>
    <row r="7129" spans="3:4" x14ac:dyDescent="0.25">
      <c r="C7129" s="1">
        <v>42095.552083333336</v>
      </c>
      <c r="D7129">
        <v>8529.5</v>
      </c>
    </row>
    <row r="7130" spans="3:4" x14ac:dyDescent="0.25">
      <c r="C7130" s="1">
        <v>42095.555555555555</v>
      </c>
      <c r="D7130">
        <v>8534</v>
      </c>
    </row>
    <row r="7131" spans="3:4" x14ac:dyDescent="0.25">
      <c r="C7131" s="1">
        <v>42095.559027777781</v>
      </c>
      <c r="D7131">
        <v>8532</v>
      </c>
    </row>
    <row r="7132" spans="3:4" x14ac:dyDescent="0.25">
      <c r="C7132" s="1">
        <v>42095.5625</v>
      </c>
      <c r="D7132">
        <v>8532</v>
      </c>
    </row>
    <row r="7133" spans="3:4" x14ac:dyDescent="0.25">
      <c r="C7133" s="1">
        <v>42095.565972222219</v>
      </c>
      <c r="D7133">
        <v>8530.5</v>
      </c>
    </row>
    <row r="7134" spans="3:4" x14ac:dyDescent="0.25">
      <c r="C7134" s="1">
        <v>42095.569444444445</v>
      </c>
      <c r="D7134">
        <v>8533</v>
      </c>
    </row>
    <row r="7135" spans="3:4" x14ac:dyDescent="0.25">
      <c r="C7135" s="1">
        <v>42095.572916666664</v>
      </c>
      <c r="D7135">
        <v>8531</v>
      </c>
    </row>
    <row r="7136" spans="3:4" x14ac:dyDescent="0.25">
      <c r="C7136" s="1">
        <v>42095.576388888891</v>
      </c>
      <c r="D7136">
        <v>8533</v>
      </c>
    </row>
    <row r="7137" spans="3:4" x14ac:dyDescent="0.25">
      <c r="C7137" s="1">
        <v>42095.579861111109</v>
      </c>
      <c r="D7137">
        <v>8527.5</v>
      </c>
    </row>
    <row r="7138" spans="3:4" x14ac:dyDescent="0.25">
      <c r="C7138" s="1">
        <v>42095.583333333336</v>
      </c>
      <c r="D7138">
        <v>8523.5</v>
      </c>
    </row>
    <row r="7139" spans="3:4" x14ac:dyDescent="0.25">
      <c r="C7139" s="1">
        <v>42095.586805555555</v>
      </c>
      <c r="D7139">
        <v>8522.5</v>
      </c>
    </row>
    <row r="7140" spans="3:4" x14ac:dyDescent="0.25">
      <c r="C7140" s="1">
        <v>42095.590277777781</v>
      </c>
      <c r="D7140">
        <v>8524</v>
      </c>
    </row>
    <row r="7141" spans="3:4" x14ac:dyDescent="0.25">
      <c r="C7141" s="1">
        <v>42095.59375</v>
      </c>
      <c r="D7141">
        <v>8531.5</v>
      </c>
    </row>
    <row r="7142" spans="3:4" x14ac:dyDescent="0.25">
      <c r="C7142" s="1">
        <v>42095.597222222219</v>
      </c>
      <c r="D7142">
        <v>8534.5</v>
      </c>
    </row>
    <row r="7143" spans="3:4" x14ac:dyDescent="0.25">
      <c r="C7143" s="1">
        <v>42095.600694444445</v>
      </c>
      <c r="D7143">
        <v>8539</v>
      </c>
    </row>
    <row r="7144" spans="3:4" x14ac:dyDescent="0.25">
      <c r="C7144" s="1">
        <v>42095.604166666664</v>
      </c>
      <c r="D7144">
        <v>8536</v>
      </c>
    </row>
    <row r="7145" spans="3:4" x14ac:dyDescent="0.25">
      <c r="C7145" s="1">
        <v>42095.607638888891</v>
      </c>
      <c r="D7145">
        <v>8524</v>
      </c>
    </row>
    <row r="7146" spans="3:4" x14ac:dyDescent="0.25">
      <c r="C7146" s="1">
        <v>42095.611111111109</v>
      </c>
      <c r="D7146">
        <v>8523.5</v>
      </c>
    </row>
    <row r="7147" spans="3:4" x14ac:dyDescent="0.25">
      <c r="C7147" s="1">
        <v>42095.614583333336</v>
      </c>
      <c r="D7147">
        <v>8529</v>
      </c>
    </row>
    <row r="7148" spans="3:4" x14ac:dyDescent="0.25">
      <c r="C7148" s="1">
        <v>42095.618055555555</v>
      </c>
      <c r="D7148">
        <v>8525.5</v>
      </c>
    </row>
    <row r="7149" spans="3:4" x14ac:dyDescent="0.25">
      <c r="C7149" s="1">
        <v>42095.621527777781</v>
      </c>
      <c r="D7149">
        <v>8526</v>
      </c>
    </row>
    <row r="7150" spans="3:4" x14ac:dyDescent="0.25">
      <c r="C7150" s="1">
        <v>42095.625</v>
      </c>
      <c r="D7150">
        <v>8526.5</v>
      </c>
    </row>
    <row r="7151" spans="3:4" x14ac:dyDescent="0.25">
      <c r="C7151" s="1">
        <v>42095.628472222219</v>
      </c>
      <c r="D7151">
        <v>8529.5</v>
      </c>
    </row>
    <row r="7152" spans="3:4" x14ac:dyDescent="0.25">
      <c r="C7152" s="1">
        <v>42095.631944444445</v>
      </c>
      <c r="D7152">
        <v>8532.5</v>
      </c>
    </row>
    <row r="7153" spans="3:4" x14ac:dyDescent="0.25">
      <c r="C7153" s="1">
        <v>42095.635416666664</v>
      </c>
      <c r="D7153">
        <v>8560.5</v>
      </c>
    </row>
    <row r="7154" spans="3:4" x14ac:dyDescent="0.25">
      <c r="C7154" s="1">
        <v>42095.638888888891</v>
      </c>
      <c r="D7154">
        <v>8564</v>
      </c>
    </row>
    <row r="7155" spans="3:4" x14ac:dyDescent="0.25">
      <c r="C7155" s="1">
        <v>42095.642361111109</v>
      </c>
      <c r="D7155">
        <v>8569.5</v>
      </c>
    </row>
    <row r="7156" spans="3:4" x14ac:dyDescent="0.25">
      <c r="C7156" s="1">
        <v>42095.645833333336</v>
      </c>
      <c r="D7156">
        <v>8560</v>
      </c>
    </row>
    <row r="7157" spans="3:4" x14ac:dyDescent="0.25">
      <c r="C7157" s="1">
        <v>42095.649305555555</v>
      </c>
      <c r="D7157">
        <v>8566</v>
      </c>
    </row>
    <row r="7158" spans="3:4" x14ac:dyDescent="0.25">
      <c r="C7158" s="1">
        <v>42095.652777777781</v>
      </c>
      <c r="D7158">
        <v>8563</v>
      </c>
    </row>
    <row r="7159" spans="3:4" x14ac:dyDescent="0.25">
      <c r="C7159" s="1">
        <v>42095.65625</v>
      </c>
      <c r="D7159">
        <v>8563</v>
      </c>
    </row>
    <row r="7160" spans="3:4" x14ac:dyDescent="0.25">
      <c r="C7160" s="1">
        <v>42095.659722222219</v>
      </c>
      <c r="D7160">
        <v>8577.5</v>
      </c>
    </row>
    <row r="7161" spans="3:4" x14ac:dyDescent="0.25">
      <c r="C7161" s="1">
        <v>42095.663194444445</v>
      </c>
      <c r="D7161">
        <v>8584</v>
      </c>
    </row>
    <row r="7162" spans="3:4" x14ac:dyDescent="0.25">
      <c r="C7162" s="1">
        <v>42095.666666666664</v>
      </c>
      <c r="D7162">
        <v>8582</v>
      </c>
    </row>
    <row r="7163" spans="3:4" x14ac:dyDescent="0.25">
      <c r="C7163" s="1">
        <v>42095.670138888891</v>
      </c>
      <c r="D7163">
        <v>8573</v>
      </c>
    </row>
    <row r="7164" spans="3:4" x14ac:dyDescent="0.25">
      <c r="C7164" s="1">
        <v>42095.673611111109</v>
      </c>
      <c r="D7164">
        <v>8581.5</v>
      </c>
    </row>
    <row r="7165" spans="3:4" x14ac:dyDescent="0.25">
      <c r="C7165" s="1">
        <v>42095.677083333336</v>
      </c>
      <c r="D7165">
        <v>8577</v>
      </c>
    </row>
    <row r="7166" spans="3:4" x14ac:dyDescent="0.25">
      <c r="C7166" s="1">
        <v>42095.680555555555</v>
      </c>
      <c r="D7166">
        <v>8579.5</v>
      </c>
    </row>
    <row r="7167" spans="3:4" x14ac:dyDescent="0.25">
      <c r="C7167" s="1">
        <v>42095.684027777781</v>
      </c>
      <c r="D7167">
        <v>8595</v>
      </c>
    </row>
    <row r="7168" spans="3:4" x14ac:dyDescent="0.25">
      <c r="C7168" s="1">
        <v>42095.6875</v>
      </c>
      <c r="D7168">
        <v>8582</v>
      </c>
    </row>
    <row r="7169" spans="3:4" x14ac:dyDescent="0.25">
      <c r="C7169" s="1">
        <v>42095.690972222219</v>
      </c>
      <c r="D7169">
        <v>8578</v>
      </c>
    </row>
    <row r="7170" spans="3:4" x14ac:dyDescent="0.25">
      <c r="C7170" s="1">
        <v>42095.694444444445</v>
      </c>
      <c r="D7170">
        <v>8589</v>
      </c>
    </row>
    <row r="7171" spans="3:4" x14ac:dyDescent="0.25">
      <c r="C7171" s="1">
        <v>42095.697916666664</v>
      </c>
      <c r="D7171">
        <v>8593.5</v>
      </c>
    </row>
    <row r="7172" spans="3:4" x14ac:dyDescent="0.25">
      <c r="C7172" s="1">
        <v>42095.701388888891</v>
      </c>
      <c r="D7172">
        <v>8581.5</v>
      </c>
    </row>
    <row r="7173" spans="3:4" x14ac:dyDescent="0.25">
      <c r="C7173" s="1">
        <v>42095.704861111109</v>
      </c>
      <c r="D7173">
        <v>8580</v>
      </c>
    </row>
    <row r="7174" spans="3:4" x14ac:dyDescent="0.25">
      <c r="C7174" s="1">
        <v>42095.708333333336</v>
      </c>
      <c r="D7174">
        <v>8587</v>
      </c>
    </row>
    <row r="7175" spans="3:4" x14ac:dyDescent="0.25">
      <c r="C7175" s="1">
        <v>42095.711805555555</v>
      </c>
      <c r="D7175">
        <v>8583.5</v>
      </c>
    </row>
    <row r="7176" spans="3:4" x14ac:dyDescent="0.25">
      <c r="C7176" s="1">
        <v>42095.715277777781</v>
      </c>
      <c r="D7176">
        <v>8595.5</v>
      </c>
    </row>
    <row r="7177" spans="3:4" x14ac:dyDescent="0.25">
      <c r="C7177" s="1">
        <v>42095.71875</v>
      </c>
      <c r="D7177">
        <v>8593</v>
      </c>
    </row>
    <row r="7178" spans="3:4" x14ac:dyDescent="0.25">
      <c r="C7178" s="1">
        <v>42095.722222222219</v>
      </c>
      <c r="D7178">
        <v>8615.5</v>
      </c>
    </row>
    <row r="7179" spans="3:4" x14ac:dyDescent="0.25">
      <c r="C7179" s="1">
        <v>42095.725694444445</v>
      </c>
      <c r="D7179">
        <v>8629</v>
      </c>
    </row>
    <row r="7180" spans="3:4" x14ac:dyDescent="0.25">
      <c r="C7180" s="1">
        <v>42095.729166666664</v>
      </c>
      <c r="D7180">
        <v>8627.5</v>
      </c>
    </row>
    <row r="7181" spans="3:4" x14ac:dyDescent="0.25">
      <c r="C7181" s="1">
        <v>42095.732638888891</v>
      </c>
      <c r="D7181">
        <v>8629</v>
      </c>
    </row>
    <row r="7182" spans="3:4" x14ac:dyDescent="0.25">
      <c r="C7182" s="1">
        <v>42095.736111111109</v>
      </c>
      <c r="D7182">
        <v>8624.5</v>
      </c>
    </row>
    <row r="7183" spans="3:4" x14ac:dyDescent="0.25">
      <c r="C7183" s="1">
        <v>42095.739583333336</v>
      </c>
      <c r="D7183">
        <v>8628</v>
      </c>
    </row>
    <row r="7184" spans="3:4" x14ac:dyDescent="0.25">
      <c r="C7184" s="1">
        <v>42095.743055555555</v>
      </c>
      <c r="D7184">
        <v>8632</v>
      </c>
    </row>
    <row r="7185" spans="3:4" x14ac:dyDescent="0.25">
      <c r="C7185" s="1">
        <v>42095.746527777781</v>
      </c>
      <c r="D7185">
        <v>8631.5</v>
      </c>
    </row>
    <row r="7186" spans="3:4" x14ac:dyDescent="0.25">
      <c r="C7186" s="1">
        <v>42095.75</v>
      </c>
      <c r="D7186">
        <v>8630</v>
      </c>
    </row>
    <row r="7187" spans="3:4" x14ac:dyDescent="0.25">
      <c r="C7187" s="1">
        <v>42095.753472222219</v>
      </c>
      <c r="D7187">
        <v>8628</v>
      </c>
    </row>
    <row r="7188" spans="3:4" x14ac:dyDescent="0.25">
      <c r="C7188" s="1">
        <v>42095.756944444445</v>
      </c>
      <c r="D7188">
        <v>8630</v>
      </c>
    </row>
    <row r="7189" spans="3:4" x14ac:dyDescent="0.25">
      <c r="C7189" s="1">
        <v>42095.802083333336</v>
      </c>
      <c r="D7189">
        <v>8623</v>
      </c>
    </row>
    <row r="7190" spans="3:4" x14ac:dyDescent="0.25">
      <c r="C7190" s="1">
        <v>42095.805555555555</v>
      </c>
      <c r="D7190">
        <v>8620</v>
      </c>
    </row>
    <row r="7191" spans="3:4" x14ac:dyDescent="0.25">
      <c r="C7191" s="1">
        <v>42095.809027777781</v>
      </c>
      <c r="D7191">
        <v>8620.5</v>
      </c>
    </row>
    <row r="7192" spans="3:4" x14ac:dyDescent="0.25">
      <c r="C7192" s="1">
        <v>42095.8125</v>
      </c>
      <c r="D7192">
        <v>8617.5</v>
      </c>
    </row>
    <row r="7193" spans="3:4" x14ac:dyDescent="0.25">
      <c r="C7193" s="1">
        <v>42095.815972222219</v>
      </c>
      <c r="D7193">
        <v>8620</v>
      </c>
    </row>
    <row r="7194" spans="3:4" x14ac:dyDescent="0.25">
      <c r="C7194" s="1">
        <v>42095.822916666664</v>
      </c>
      <c r="D7194">
        <v>8620</v>
      </c>
    </row>
    <row r="7195" spans="3:4" x14ac:dyDescent="0.25">
      <c r="C7195" s="1">
        <v>42095.826388888891</v>
      </c>
      <c r="D7195">
        <v>8618.5</v>
      </c>
    </row>
    <row r="7196" spans="3:4" x14ac:dyDescent="0.25">
      <c r="C7196" s="1">
        <v>42095.829861111109</v>
      </c>
      <c r="D7196">
        <v>8619</v>
      </c>
    </row>
    <row r="7197" spans="3:4" x14ac:dyDescent="0.25">
      <c r="C7197" s="1">
        <v>42095.833333333336</v>
      </c>
      <c r="D7197">
        <v>8619</v>
      </c>
    </row>
    <row r="7198" spans="3:4" x14ac:dyDescent="0.25">
      <c r="C7198" s="1">
        <v>42095.840277777781</v>
      </c>
      <c r="D7198">
        <v>8618</v>
      </c>
    </row>
    <row r="7199" spans="3:4" x14ac:dyDescent="0.25">
      <c r="C7199" s="1">
        <v>42095.84375</v>
      </c>
      <c r="D7199">
        <v>8620</v>
      </c>
    </row>
    <row r="7200" spans="3:4" x14ac:dyDescent="0.25">
      <c r="C7200" s="1">
        <v>42095.847222222219</v>
      </c>
      <c r="D7200">
        <v>8617</v>
      </c>
    </row>
    <row r="7201" spans="3:4" x14ac:dyDescent="0.25">
      <c r="C7201" s="1">
        <v>42095.850694444445</v>
      </c>
      <c r="D7201">
        <v>8620</v>
      </c>
    </row>
    <row r="7202" spans="3:4" x14ac:dyDescent="0.25">
      <c r="C7202" s="1">
        <v>42095.857638888891</v>
      </c>
      <c r="D7202">
        <v>8624</v>
      </c>
    </row>
    <row r="7203" spans="3:4" x14ac:dyDescent="0.25">
      <c r="C7203" s="1">
        <v>42095.861111111109</v>
      </c>
      <c r="D7203">
        <v>8625</v>
      </c>
    </row>
    <row r="7204" spans="3:4" x14ac:dyDescent="0.25">
      <c r="C7204" s="1">
        <v>42095.864583333336</v>
      </c>
      <c r="D7204">
        <v>8621.5</v>
      </c>
    </row>
    <row r="7205" spans="3:4" x14ac:dyDescent="0.25">
      <c r="C7205" s="1">
        <v>42095.868055555555</v>
      </c>
      <c r="D7205">
        <v>8629</v>
      </c>
    </row>
    <row r="7206" spans="3:4" x14ac:dyDescent="0.25">
      <c r="C7206" s="1">
        <v>42095.871527777781</v>
      </c>
      <c r="D7206">
        <v>8628.5</v>
      </c>
    </row>
    <row r="7207" spans="3:4" x14ac:dyDescent="0.25">
      <c r="C7207" s="1">
        <v>42095.881944444445</v>
      </c>
      <c r="D7207">
        <v>8622.5</v>
      </c>
    </row>
    <row r="7208" spans="3:4" x14ac:dyDescent="0.25">
      <c r="C7208" s="1">
        <v>42095.888888888891</v>
      </c>
      <c r="D7208">
        <v>8637.5</v>
      </c>
    </row>
    <row r="7209" spans="3:4" x14ac:dyDescent="0.25">
      <c r="C7209" s="1">
        <v>42095.892361111109</v>
      </c>
      <c r="D7209">
        <v>8637</v>
      </c>
    </row>
    <row r="7210" spans="3:4" x14ac:dyDescent="0.25">
      <c r="C7210" s="1">
        <v>42095.895833333336</v>
      </c>
      <c r="D7210">
        <v>8649.5</v>
      </c>
    </row>
    <row r="7211" spans="3:4" x14ac:dyDescent="0.25">
      <c r="C7211" s="1">
        <v>42095.899305555555</v>
      </c>
      <c r="D7211">
        <v>8635.5</v>
      </c>
    </row>
    <row r="7212" spans="3:4" x14ac:dyDescent="0.25">
      <c r="C7212" s="1">
        <v>42095.902777777781</v>
      </c>
      <c r="D7212">
        <v>8633.5</v>
      </c>
    </row>
    <row r="7213" spans="3:4" x14ac:dyDescent="0.25">
      <c r="C7213" s="1">
        <v>42095.90625</v>
      </c>
      <c r="D7213">
        <v>8634</v>
      </c>
    </row>
    <row r="7214" spans="3:4" x14ac:dyDescent="0.25">
      <c r="C7214" s="1">
        <v>42095.909722222219</v>
      </c>
      <c r="D7214">
        <v>8630</v>
      </c>
    </row>
    <row r="7215" spans="3:4" x14ac:dyDescent="0.25">
      <c r="C7215" s="1">
        <v>42095.913194444445</v>
      </c>
      <c r="D7215">
        <v>8641</v>
      </c>
    </row>
    <row r="7216" spans="3:4" x14ac:dyDescent="0.25">
      <c r="C7216" s="1">
        <v>42095.916666666664</v>
      </c>
      <c r="D7216">
        <v>8648</v>
      </c>
    </row>
    <row r="7217" spans="3:4" x14ac:dyDescent="0.25">
      <c r="C7217" s="1">
        <v>42095.920138888891</v>
      </c>
      <c r="D7217">
        <v>8641.5</v>
      </c>
    </row>
    <row r="7218" spans="3:4" x14ac:dyDescent="0.25">
      <c r="C7218" s="1">
        <v>42095.923611111109</v>
      </c>
      <c r="D7218">
        <v>8642</v>
      </c>
    </row>
    <row r="7219" spans="3:4" x14ac:dyDescent="0.25">
      <c r="C7219" s="1">
        <v>42095.927083333336</v>
      </c>
      <c r="D7219">
        <v>8647.5</v>
      </c>
    </row>
    <row r="7220" spans="3:4" x14ac:dyDescent="0.25">
      <c r="C7220" s="1">
        <v>42095.930555555555</v>
      </c>
      <c r="D7220">
        <v>8658</v>
      </c>
    </row>
    <row r="7221" spans="3:4" x14ac:dyDescent="0.25">
      <c r="C7221" s="1">
        <v>42095.934027777781</v>
      </c>
      <c r="D7221">
        <v>8657</v>
      </c>
    </row>
    <row r="7222" spans="3:4" x14ac:dyDescent="0.25">
      <c r="C7222" s="1">
        <v>42095.9375</v>
      </c>
      <c r="D7222">
        <v>8659.5</v>
      </c>
    </row>
    <row r="7223" spans="3:4" x14ac:dyDescent="0.25">
      <c r="C7223" s="1">
        <v>42095.940972222219</v>
      </c>
      <c r="D7223">
        <v>8655.5</v>
      </c>
    </row>
    <row r="7224" spans="3:4" x14ac:dyDescent="0.25">
      <c r="C7224" s="1">
        <v>42095.944444444445</v>
      </c>
      <c r="D7224">
        <v>8665</v>
      </c>
    </row>
    <row r="7225" spans="3:4" x14ac:dyDescent="0.25">
      <c r="C7225" s="1">
        <v>42095.947916666664</v>
      </c>
      <c r="D7225">
        <v>8659</v>
      </c>
    </row>
    <row r="7226" spans="3:4" x14ac:dyDescent="0.25">
      <c r="C7226" s="1">
        <v>42095.951388888891</v>
      </c>
      <c r="D7226">
        <v>8654.5</v>
      </c>
    </row>
    <row r="7227" spans="3:4" x14ac:dyDescent="0.25">
      <c r="C7227" s="1">
        <v>42095.954861111109</v>
      </c>
      <c r="D7227">
        <v>8666.5</v>
      </c>
    </row>
    <row r="7228" spans="3:4" x14ac:dyDescent="0.25">
      <c r="C7228" s="1">
        <v>42095.958333333336</v>
      </c>
      <c r="D7228">
        <v>8660</v>
      </c>
    </row>
    <row r="7229" spans="3:4" x14ac:dyDescent="0.25">
      <c r="C7229" s="1">
        <v>42095.961805555555</v>
      </c>
      <c r="D7229">
        <v>8656</v>
      </c>
    </row>
    <row r="7230" spans="3:4" x14ac:dyDescent="0.25">
      <c r="C7230" s="1">
        <v>42095.965277777781</v>
      </c>
      <c r="D7230">
        <v>8658</v>
      </c>
    </row>
    <row r="7231" spans="3:4" x14ac:dyDescent="0.25">
      <c r="C7231" s="1">
        <v>42095.96875</v>
      </c>
      <c r="D7231">
        <v>8659</v>
      </c>
    </row>
    <row r="7232" spans="3:4" x14ac:dyDescent="0.25">
      <c r="C7232" s="1">
        <v>42095.972222222219</v>
      </c>
      <c r="D7232">
        <v>8656</v>
      </c>
    </row>
    <row r="7233" spans="3:4" x14ac:dyDescent="0.25">
      <c r="C7233" s="1">
        <v>42095.975694444445</v>
      </c>
      <c r="D7233">
        <v>8657.5</v>
      </c>
    </row>
    <row r="7234" spans="3:4" x14ac:dyDescent="0.25">
      <c r="C7234" s="1">
        <v>42095.979166666664</v>
      </c>
      <c r="D7234">
        <v>8657.5</v>
      </c>
    </row>
    <row r="7235" spans="3:4" x14ac:dyDescent="0.25">
      <c r="C7235" s="1">
        <v>42095.982638888891</v>
      </c>
      <c r="D7235">
        <v>8655.5</v>
      </c>
    </row>
    <row r="7236" spans="3:4" x14ac:dyDescent="0.25">
      <c r="C7236" s="1">
        <v>42095.986111111109</v>
      </c>
      <c r="D7236">
        <v>8660.5</v>
      </c>
    </row>
    <row r="7237" spans="3:4" x14ac:dyDescent="0.25">
      <c r="C7237" s="1">
        <v>42095.989583333336</v>
      </c>
      <c r="D7237">
        <v>8661</v>
      </c>
    </row>
    <row r="7238" spans="3:4" x14ac:dyDescent="0.25">
      <c r="C7238" s="1">
        <v>42095.993055555555</v>
      </c>
      <c r="D7238">
        <v>8664.5</v>
      </c>
    </row>
    <row r="7239" spans="3:4" x14ac:dyDescent="0.25">
      <c r="C7239" s="1">
        <v>42095.996527777781</v>
      </c>
      <c r="D7239">
        <v>8663</v>
      </c>
    </row>
    <row r="7240" spans="3:4" x14ac:dyDescent="0.25">
      <c r="C7240" s="2">
        <v>42096</v>
      </c>
      <c r="D7240">
        <v>8660</v>
      </c>
    </row>
    <row r="7241" spans="3:4" x14ac:dyDescent="0.25">
      <c r="C7241" s="1">
        <v>42096.003472222219</v>
      </c>
      <c r="D7241">
        <v>8661.5</v>
      </c>
    </row>
    <row r="7242" spans="3:4" x14ac:dyDescent="0.25">
      <c r="C7242" s="1">
        <v>42096.006944444445</v>
      </c>
      <c r="D7242">
        <v>8660</v>
      </c>
    </row>
    <row r="7243" spans="3:4" x14ac:dyDescent="0.25">
      <c r="C7243" s="1">
        <v>42096.010416666664</v>
      </c>
      <c r="D7243">
        <v>8665.5</v>
      </c>
    </row>
    <row r="7244" spans="3:4" x14ac:dyDescent="0.25">
      <c r="C7244" s="1">
        <v>42096.013888888891</v>
      </c>
      <c r="D7244">
        <v>8664</v>
      </c>
    </row>
    <row r="7245" spans="3:4" x14ac:dyDescent="0.25">
      <c r="C7245" s="1">
        <v>42096.017361111109</v>
      </c>
      <c r="D7245">
        <v>8665.5</v>
      </c>
    </row>
    <row r="7246" spans="3:4" x14ac:dyDescent="0.25">
      <c r="C7246" s="1">
        <v>42096.020833333336</v>
      </c>
      <c r="D7246">
        <v>8665</v>
      </c>
    </row>
    <row r="7247" spans="3:4" x14ac:dyDescent="0.25">
      <c r="C7247" s="1">
        <v>42096.024305555555</v>
      </c>
      <c r="D7247">
        <v>8664</v>
      </c>
    </row>
    <row r="7248" spans="3:4" x14ac:dyDescent="0.25">
      <c r="C7248" s="1">
        <v>42096.027777777781</v>
      </c>
      <c r="D7248">
        <v>8666</v>
      </c>
    </row>
    <row r="7249" spans="3:4" x14ac:dyDescent="0.25">
      <c r="C7249" s="1">
        <v>42096.03125</v>
      </c>
      <c r="D7249">
        <v>8662.5</v>
      </c>
    </row>
    <row r="7250" spans="3:4" x14ac:dyDescent="0.25">
      <c r="C7250" s="1">
        <v>42096.034722222219</v>
      </c>
      <c r="D7250">
        <v>8666</v>
      </c>
    </row>
    <row r="7251" spans="3:4" x14ac:dyDescent="0.25">
      <c r="C7251" s="1">
        <v>42096.038194444445</v>
      </c>
      <c r="D7251">
        <v>8666.5</v>
      </c>
    </row>
    <row r="7252" spans="3:4" x14ac:dyDescent="0.25">
      <c r="C7252" s="1">
        <v>42096.041666666664</v>
      </c>
      <c r="D7252">
        <v>8667</v>
      </c>
    </row>
    <row r="7253" spans="3:4" x14ac:dyDescent="0.25">
      <c r="C7253" s="1">
        <v>42096.045138888891</v>
      </c>
      <c r="D7253">
        <v>8669</v>
      </c>
    </row>
    <row r="7254" spans="3:4" x14ac:dyDescent="0.25">
      <c r="C7254" s="1">
        <v>42096.048611111109</v>
      </c>
      <c r="D7254">
        <v>8670</v>
      </c>
    </row>
    <row r="7255" spans="3:4" x14ac:dyDescent="0.25">
      <c r="C7255" s="1">
        <v>42096.052083333336</v>
      </c>
      <c r="D7255">
        <v>8669.5</v>
      </c>
    </row>
    <row r="7256" spans="3:4" x14ac:dyDescent="0.25">
      <c r="C7256" s="1">
        <v>42096.055555555555</v>
      </c>
      <c r="D7256">
        <v>8669</v>
      </c>
    </row>
    <row r="7257" spans="3:4" x14ac:dyDescent="0.25">
      <c r="C7257" s="1">
        <v>42096.059027777781</v>
      </c>
      <c r="D7257">
        <v>8671</v>
      </c>
    </row>
    <row r="7258" spans="3:4" x14ac:dyDescent="0.25">
      <c r="C7258" s="1">
        <v>42096.0625</v>
      </c>
      <c r="D7258">
        <v>8671.5</v>
      </c>
    </row>
    <row r="7259" spans="3:4" x14ac:dyDescent="0.25">
      <c r="C7259" s="1">
        <v>42096.065972222219</v>
      </c>
      <c r="D7259">
        <v>8671</v>
      </c>
    </row>
    <row r="7260" spans="3:4" x14ac:dyDescent="0.25">
      <c r="C7260" s="1">
        <v>42096.069444444445</v>
      </c>
      <c r="D7260">
        <v>8673.5</v>
      </c>
    </row>
    <row r="7261" spans="3:4" x14ac:dyDescent="0.25">
      <c r="C7261" s="1">
        <v>42096.072916666664</v>
      </c>
      <c r="D7261">
        <v>8674</v>
      </c>
    </row>
    <row r="7262" spans="3:4" x14ac:dyDescent="0.25">
      <c r="C7262" s="1">
        <v>42096.076388888891</v>
      </c>
      <c r="D7262">
        <v>8674.5</v>
      </c>
    </row>
    <row r="7263" spans="3:4" x14ac:dyDescent="0.25">
      <c r="C7263" s="1">
        <v>42096.079861111109</v>
      </c>
      <c r="D7263">
        <v>8673</v>
      </c>
    </row>
    <row r="7264" spans="3:4" x14ac:dyDescent="0.25">
      <c r="C7264" s="1">
        <v>42096.371527777781</v>
      </c>
      <c r="D7264">
        <v>8659.5</v>
      </c>
    </row>
    <row r="7265" spans="3:4" x14ac:dyDescent="0.25">
      <c r="C7265" s="1">
        <v>42096.375</v>
      </c>
      <c r="D7265">
        <v>8691.5</v>
      </c>
    </row>
    <row r="7266" spans="3:4" x14ac:dyDescent="0.25">
      <c r="C7266" s="1">
        <v>42096.378472222219</v>
      </c>
      <c r="D7266">
        <v>8689.5</v>
      </c>
    </row>
    <row r="7267" spans="3:4" x14ac:dyDescent="0.25">
      <c r="C7267" s="1">
        <v>42096.381944444445</v>
      </c>
      <c r="D7267">
        <v>8690</v>
      </c>
    </row>
    <row r="7268" spans="3:4" x14ac:dyDescent="0.25">
      <c r="C7268" s="1">
        <v>42096.385416666664</v>
      </c>
      <c r="D7268">
        <v>8692</v>
      </c>
    </row>
    <row r="7269" spans="3:4" x14ac:dyDescent="0.25">
      <c r="C7269" s="1">
        <v>42096.388888888891</v>
      </c>
      <c r="D7269">
        <v>8697</v>
      </c>
    </row>
    <row r="7270" spans="3:4" x14ac:dyDescent="0.25">
      <c r="C7270" s="1">
        <v>42096.392361111109</v>
      </c>
      <c r="D7270">
        <v>8696</v>
      </c>
    </row>
    <row r="7271" spans="3:4" x14ac:dyDescent="0.25">
      <c r="C7271" s="1">
        <v>42096.395833333336</v>
      </c>
      <c r="D7271">
        <v>8699</v>
      </c>
    </row>
    <row r="7272" spans="3:4" x14ac:dyDescent="0.25">
      <c r="C7272" s="1">
        <v>42096.399305555555</v>
      </c>
      <c r="D7272">
        <v>8699.5</v>
      </c>
    </row>
    <row r="7273" spans="3:4" x14ac:dyDescent="0.25">
      <c r="C7273" s="1">
        <v>42096.402777777781</v>
      </c>
      <c r="D7273">
        <v>8690</v>
      </c>
    </row>
    <row r="7274" spans="3:4" x14ac:dyDescent="0.25">
      <c r="C7274" s="1">
        <v>42096.40625</v>
      </c>
      <c r="D7274">
        <v>8691.5</v>
      </c>
    </row>
    <row r="7275" spans="3:4" x14ac:dyDescent="0.25">
      <c r="C7275" s="1">
        <v>42096.409722222219</v>
      </c>
      <c r="D7275">
        <v>8682</v>
      </c>
    </row>
    <row r="7276" spans="3:4" x14ac:dyDescent="0.25">
      <c r="C7276" s="1">
        <v>42096.413194444445</v>
      </c>
      <c r="D7276">
        <v>8687.5</v>
      </c>
    </row>
    <row r="7277" spans="3:4" x14ac:dyDescent="0.25">
      <c r="C7277" s="1">
        <v>42096.416666666664</v>
      </c>
      <c r="D7277">
        <v>8683.5</v>
      </c>
    </row>
    <row r="7278" spans="3:4" x14ac:dyDescent="0.25">
      <c r="C7278" s="1">
        <v>42096.420138888891</v>
      </c>
      <c r="D7278">
        <v>8685</v>
      </c>
    </row>
    <row r="7279" spans="3:4" x14ac:dyDescent="0.25">
      <c r="C7279" s="1">
        <v>42096.423611111109</v>
      </c>
      <c r="D7279">
        <v>8685.5</v>
      </c>
    </row>
    <row r="7280" spans="3:4" x14ac:dyDescent="0.25">
      <c r="C7280" s="1">
        <v>42096.427083333336</v>
      </c>
      <c r="D7280">
        <v>8679</v>
      </c>
    </row>
    <row r="7281" spans="3:4" x14ac:dyDescent="0.25">
      <c r="C7281" s="1">
        <v>42096.430555555555</v>
      </c>
      <c r="D7281">
        <v>8679.5</v>
      </c>
    </row>
    <row r="7282" spans="3:4" x14ac:dyDescent="0.25">
      <c r="C7282" s="1">
        <v>42096.434027777781</v>
      </c>
      <c r="D7282">
        <v>8673.5</v>
      </c>
    </row>
    <row r="7283" spans="3:4" x14ac:dyDescent="0.25">
      <c r="C7283" s="1">
        <v>42096.4375</v>
      </c>
      <c r="D7283">
        <v>8672</v>
      </c>
    </row>
    <row r="7284" spans="3:4" x14ac:dyDescent="0.25">
      <c r="C7284" s="1">
        <v>42096.440972222219</v>
      </c>
      <c r="D7284">
        <v>8680.5</v>
      </c>
    </row>
    <row r="7285" spans="3:4" x14ac:dyDescent="0.25">
      <c r="C7285" s="1">
        <v>42096.444444444445</v>
      </c>
      <c r="D7285">
        <v>8670.5</v>
      </c>
    </row>
    <row r="7286" spans="3:4" x14ac:dyDescent="0.25">
      <c r="C7286" s="1">
        <v>42096.447916666664</v>
      </c>
      <c r="D7286">
        <v>8672</v>
      </c>
    </row>
    <row r="7287" spans="3:4" x14ac:dyDescent="0.25">
      <c r="C7287" s="1">
        <v>42096.451388888891</v>
      </c>
      <c r="D7287">
        <v>8666.5</v>
      </c>
    </row>
    <row r="7288" spans="3:4" x14ac:dyDescent="0.25">
      <c r="C7288" s="1">
        <v>42096.454861111109</v>
      </c>
      <c r="D7288">
        <v>8674</v>
      </c>
    </row>
    <row r="7289" spans="3:4" x14ac:dyDescent="0.25">
      <c r="C7289" s="1">
        <v>42096.458333333336</v>
      </c>
      <c r="D7289">
        <v>8670</v>
      </c>
    </row>
    <row r="7290" spans="3:4" x14ac:dyDescent="0.25">
      <c r="C7290" s="1">
        <v>42096.461805555555</v>
      </c>
      <c r="D7290">
        <v>8671</v>
      </c>
    </row>
    <row r="7291" spans="3:4" x14ac:dyDescent="0.25">
      <c r="C7291" s="1">
        <v>42096.465277777781</v>
      </c>
      <c r="D7291">
        <v>8672.5</v>
      </c>
    </row>
    <row r="7292" spans="3:4" x14ac:dyDescent="0.25">
      <c r="C7292" s="1">
        <v>42096.46875</v>
      </c>
      <c r="D7292">
        <v>8676</v>
      </c>
    </row>
    <row r="7293" spans="3:4" x14ac:dyDescent="0.25">
      <c r="C7293" s="1">
        <v>42096.472222222219</v>
      </c>
      <c r="D7293">
        <v>8671</v>
      </c>
    </row>
    <row r="7294" spans="3:4" x14ac:dyDescent="0.25">
      <c r="C7294" s="1">
        <v>42096.475694444445</v>
      </c>
      <c r="D7294">
        <v>8675</v>
      </c>
    </row>
    <row r="7295" spans="3:4" x14ac:dyDescent="0.25">
      <c r="C7295" s="1">
        <v>42096.479166666664</v>
      </c>
      <c r="D7295">
        <v>8674</v>
      </c>
    </row>
    <row r="7296" spans="3:4" x14ac:dyDescent="0.25">
      <c r="C7296" s="1">
        <v>42096.482638888891</v>
      </c>
      <c r="D7296">
        <v>8672</v>
      </c>
    </row>
    <row r="7297" spans="3:4" x14ac:dyDescent="0.25">
      <c r="C7297" s="1">
        <v>42096.486111111109</v>
      </c>
      <c r="D7297">
        <v>8670</v>
      </c>
    </row>
    <row r="7298" spans="3:4" x14ac:dyDescent="0.25">
      <c r="C7298" s="1">
        <v>42096.489583333336</v>
      </c>
      <c r="D7298">
        <v>8674</v>
      </c>
    </row>
    <row r="7299" spans="3:4" x14ac:dyDescent="0.25">
      <c r="C7299" s="1">
        <v>42096.493055555555</v>
      </c>
      <c r="D7299">
        <v>8668.5</v>
      </c>
    </row>
    <row r="7300" spans="3:4" x14ac:dyDescent="0.25">
      <c r="C7300" s="1">
        <v>42096.496527777781</v>
      </c>
      <c r="D7300">
        <v>8669.5</v>
      </c>
    </row>
    <row r="7301" spans="3:4" x14ac:dyDescent="0.25">
      <c r="C7301" s="1">
        <v>42096.5</v>
      </c>
      <c r="D7301">
        <v>8675</v>
      </c>
    </row>
    <row r="7302" spans="3:4" x14ac:dyDescent="0.25">
      <c r="C7302" s="1">
        <v>42096.503472222219</v>
      </c>
      <c r="D7302">
        <v>8666</v>
      </c>
    </row>
    <row r="7303" spans="3:4" x14ac:dyDescent="0.25">
      <c r="C7303" s="1">
        <v>42096.506944444445</v>
      </c>
      <c r="D7303">
        <v>8663.5</v>
      </c>
    </row>
    <row r="7304" spans="3:4" x14ac:dyDescent="0.25">
      <c r="C7304" s="1">
        <v>42096.510416666664</v>
      </c>
      <c r="D7304">
        <v>8665</v>
      </c>
    </row>
    <row r="7305" spans="3:4" x14ac:dyDescent="0.25">
      <c r="C7305" s="1">
        <v>42096.513888888891</v>
      </c>
      <c r="D7305">
        <v>8658.5</v>
      </c>
    </row>
    <row r="7306" spans="3:4" x14ac:dyDescent="0.25">
      <c r="C7306" s="1">
        <v>42096.517361111109</v>
      </c>
      <c r="D7306">
        <v>8660</v>
      </c>
    </row>
    <row r="7307" spans="3:4" x14ac:dyDescent="0.25">
      <c r="C7307" s="1">
        <v>42096.520833333336</v>
      </c>
      <c r="D7307">
        <v>8662</v>
      </c>
    </row>
    <row r="7308" spans="3:4" x14ac:dyDescent="0.25">
      <c r="C7308" s="1">
        <v>42096.524305555555</v>
      </c>
      <c r="D7308">
        <v>8664</v>
      </c>
    </row>
    <row r="7309" spans="3:4" x14ac:dyDescent="0.25">
      <c r="C7309" s="1">
        <v>42096.527777777781</v>
      </c>
      <c r="D7309">
        <v>8666</v>
      </c>
    </row>
    <row r="7310" spans="3:4" x14ac:dyDescent="0.25">
      <c r="C7310" s="1">
        <v>42096.53125</v>
      </c>
      <c r="D7310">
        <v>8667.5</v>
      </c>
    </row>
    <row r="7311" spans="3:4" x14ac:dyDescent="0.25">
      <c r="C7311" s="1">
        <v>42096.534722222219</v>
      </c>
      <c r="D7311">
        <v>8664</v>
      </c>
    </row>
    <row r="7312" spans="3:4" x14ac:dyDescent="0.25">
      <c r="C7312" s="1">
        <v>42096.538194444445</v>
      </c>
      <c r="D7312">
        <v>8659</v>
      </c>
    </row>
    <row r="7313" spans="3:4" x14ac:dyDescent="0.25">
      <c r="C7313" s="1">
        <v>42096.541666666664</v>
      </c>
      <c r="D7313">
        <v>8662</v>
      </c>
    </row>
    <row r="7314" spans="3:4" x14ac:dyDescent="0.25">
      <c r="C7314" s="1">
        <v>42096.545138888891</v>
      </c>
      <c r="D7314">
        <v>8666</v>
      </c>
    </row>
    <row r="7315" spans="3:4" x14ac:dyDescent="0.25">
      <c r="C7315" s="1">
        <v>42096.548611111109</v>
      </c>
      <c r="D7315">
        <v>8667</v>
      </c>
    </row>
    <row r="7316" spans="3:4" x14ac:dyDescent="0.25">
      <c r="C7316" s="1">
        <v>42096.552083333336</v>
      </c>
      <c r="D7316">
        <v>8664</v>
      </c>
    </row>
    <row r="7317" spans="3:4" x14ac:dyDescent="0.25">
      <c r="C7317" s="1">
        <v>42096.555555555555</v>
      </c>
      <c r="D7317">
        <v>8664.5</v>
      </c>
    </row>
    <row r="7318" spans="3:4" x14ac:dyDescent="0.25">
      <c r="C7318" s="1">
        <v>42096.559027777781</v>
      </c>
      <c r="D7318">
        <v>8667</v>
      </c>
    </row>
    <row r="7319" spans="3:4" x14ac:dyDescent="0.25">
      <c r="C7319" s="1">
        <v>42096.5625</v>
      </c>
      <c r="D7319">
        <v>8658.5</v>
      </c>
    </row>
    <row r="7320" spans="3:4" x14ac:dyDescent="0.25">
      <c r="C7320" s="1">
        <v>42096.565972222219</v>
      </c>
      <c r="D7320">
        <v>8661</v>
      </c>
    </row>
    <row r="7321" spans="3:4" x14ac:dyDescent="0.25">
      <c r="C7321" s="1">
        <v>42096.569444444445</v>
      </c>
      <c r="D7321">
        <v>8660</v>
      </c>
    </row>
    <row r="7322" spans="3:4" x14ac:dyDescent="0.25">
      <c r="C7322" s="1">
        <v>42096.572916666664</v>
      </c>
      <c r="D7322">
        <v>8664.5</v>
      </c>
    </row>
    <row r="7323" spans="3:4" x14ac:dyDescent="0.25">
      <c r="C7323" s="1">
        <v>42096.576388888891</v>
      </c>
      <c r="D7323">
        <v>8660</v>
      </c>
    </row>
    <row r="7324" spans="3:4" x14ac:dyDescent="0.25">
      <c r="C7324" s="1">
        <v>42096.579861111109</v>
      </c>
      <c r="D7324">
        <v>8658</v>
      </c>
    </row>
    <row r="7325" spans="3:4" x14ac:dyDescent="0.25">
      <c r="C7325" s="1">
        <v>42096.583333333336</v>
      </c>
      <c r="D7325">
        <v>8653</v>
      </c>
    </row>
    <row r="7326" spans="3:4" x14ac:dyDescent="0.25">
      <c r="C7326" s="1">
        <v>42096.586805555555</v>
      </c>
      <c r="D7326">
        <v>8647.5</v>
      </c>
    </row>
    <row r="7327" spans="3:4" x14ac:dyDescent="0.25">
      <c r="C7327" s="1">
        <v>42096.590277777781</v>
      </c>
      <c r="D7327">
        <v>8646.5</v>
      </c>
    </row>
    <row r="7328" spans="3:4" x14ac:dyDescent="0.25">
      <c r="C7328" s="1">
        <v>42096.59375</v>
      </c>
      <c r="D7328">
        <v>8646</v>
      </c>
    </row>
    <row r="7329" spans="3:4" x14ac:dyDescent="0.25">
      <c r="C7329" s="1">
        <v>42096.597222222219</v>
      </c>
      <c r="D7329">
        <v>8647</v>
      </c>
    </row>
    <row r="7330" spans="3:4" x14ac:dyDescent="0.25">
      <c r="C7330" s="1">
        <v>42096.600694444445</v>
      </c>
      <c r="D7330">
        <v>8645.5</v>
      </c>
    </row>
    <row r="7331" spans="3:4" x14ac:dyDescent="0.25">
      <c r="C7331" s="1">
        <v>42096.604166666664</v>
      </c>
      <c r="D7331">
        <v>8648</v>
      </c>
    </row>
    <row r="7332" spans="3:4" x14ac:dyDescent="0.25">
      <c r="C7332" s="1">
        <v>42096.607638888891</v>
      </c>
      <c r="D7332">
        <v>8648.5</v>
      </c>
    </row>
    <row r="7333" spans="3:4" x14ac:dyDescent="0.25">
      <c r="C7333" s="1">
        <v>42096.611111111109</v>
      </c>
      <c r="D7333">
        <v>8653.5</v>
      </c>
    </row>
    <row r="7334" spans="3:4" x14ac:dyDescent="0.25">
      <c r="C7334" s="1">
        <v>42096.614583333336</v>
      </c>
      <c r="D7334">
        <v>8645.5</v>
      </c>
    </row>
    <row r="7335" spans="3:4" x14ac:dyDescent="0.25">
      <c r="C7335" s="1">
        <v>42096.618055555555</v>
      </c>
      <c r="D7335">
        <v>8647.5</v>
      </c>
    </row>
    <row r="7336" spans="3:4" x14ac:dyDescent="0.25">
      <c r="C7336" s="1">
        <v>42096.621527777781</v>
      </c>
      <c r="D7336">
        <v>8646.5</v>
      </c>
    </row>
    <row r="7337" spans="3:4" x14ac:dyDescent="0.25">
      <c r="C7337" s="1">
        <v>42096.625</v>
      </c>
      <c r="D7337">
        <v>8649.5</v>
      </c>
    </row>
    <row r="7338" spans="3:4" x14ac:dyDescent="0.25">
      <c r="C7338" s="1">
        <v>42096.628472222219</v>
      </c>
      <c r="D7338">
        <v>8647.5</v>
      </c>
    </row>
    <row r="7339" spans="3:4" x14ac:dyDescent="0.25">
      <c r="C7339" s="1">
        <v>42096.631944444445</v>
      </c>
      <c r="D7339">
        <v>8652.5</v>
      </c>
    </row>
    <row r="7340" spans="3:4" x14ac:dyDescent="0.25">
      <c r="C7340" s="1">
        <v>42096.635416666664</v>
      </c>
      <c r="D7340">
        <v>8657</v>
      </c>
    </row>
    <row r="7341" spans="3:4" x14ac:dyDescent="0.25">
      <c r="C7341" s="1">
        <v>42096.638888888891</v>
      </c>
      <c r="D7341">
        <v>8652</v>
      </c>
    </row>
    <row r="7342" spans="3:4" x14ac:dyDescent="0.25">
      <c r="C7342" s="1">
        <v>42096.642361111109</v>
      </c>
      <c r="D7342">
        <v>8654.5</v>
      </c>
    </row>
    <row r="7343" spans="3:4" x14ac:dyDescent="0.25">
      <c r="C7343" s="1">
        <v>42096.645833333336</v>
      </c>
      <c r="D7343">
        <v>8648</v>
      </c>
    </row>
    <row r="7344" spans="3:4" x14ac:dyDescent="0.25">
      <c r="C7344" s="1">
        <v>42096.649305555555</v>
      </c>
      <c r="D7344">
        <v>8651.5</v>
      </c>
    </row>
    <row r="7345" spans="3:4" x14ac:dyDescent="0.25">
      <c r="C7345" s="1">
        <v>42096.652777777781</v>
      </c>
      <c r="D7345">
        <v>8652</v>
      </c>
    </row>
    <row r="7346" spans="3:4" x14ac:dyDescent="0.25">
      <c r="C7346" s="1">
        <v>42096.65625</v>
      </c>
      <c r="D7346">
        <v>8651</v>
      </c>
    </row>
    <row r="7347" spans="3:4" x14ac:dyDescent="0.25">
      <c r="C7347" s="1">
        <v>42096.659722222219</v>
      </c>
      <c r="D7347">
        <v>8651</v>
      </c>
    </row>
    <row r="7348" spans="3:4" x14ac:dyDescent="0.25">
      <c r="C7348" s="1">
        <v>42096.663194444445</v>
      </c>
      <c r="D7348">
        <v>8652.5</v>
      </c>
    </row>
    <row r="7349" spans="3:4" x14ac:dyDescent="0.25">
      <c r="C7349" s="1">
        <v>42096.666666666664</v>
      </c>
      <c r="D7349">
        <v>8653.5</v>
      </c>
    </row>
    <row r="7350" spans="3:4" x14ac:dyDescent="0.25">
      <c r="C7350" s="1">
        <v>42096.670138888891</v>
      </c>
      <c r="D7350">
        <v>8656.5</v>
      </c>
    </row>
    <row r="7351" spans="3:4" x14ac:dyDescent="0.25">
      <c r="C7351" s="1">
        <v>42096.673611111109</v>
      </c>
      <c r="D7351">
        <v>8657</v>
      </c>
    </row>
    <row r="7352" spans="3:4" x14ac:dyDescent="0.25">
      <c r="C7352" s="1">
        <v>42096.677083333336</v>
      </c>
      <c r="D7352">
        <v>8655</v>
      </c>
    </row>
    <row r="7353" spans="3:4" x14ac:dyDescent="0.25">
      <c r="C7353" s="1">
        <v>42096.680555555555</v>
      </c>
      <c r="D7353">
        <v>8653.5</v>
      </c>
    </row>
    <row r="7354" spans="3:4" x14ac:dyDescent="0.25">
      <c r="C7354" s="1">
        <v>42096.684027777781</v>
      </c>
      <c r="D7354">
        <v>8649</v>
      </c>
    </row>
    <row r="7355" spans="3:4" x14ac:dyDescent="0.25">
      <c r="C7355" s="1">
        <v>42096.6875</v>
      </c>
      <c r="D7355">
        <v>8648</v>
      </c>
    </row>
    <row r="7356" spans="3:4" x14ac:dyDescent="0.25">
      <c r="C7356" s="1">
        <v>42096.690972222219</v>
      </c>
      <c r="D7356">
        <v>8647.5</v>
      </c>
    </row>
    <row r="7357" spans="3:4" x14ac:dyDescent="0.25">
      <c r="C7357" s="1">
        <v>42096.694444444445</v>
      </c>
      <c r="D7357">
        <v>8654</v>
      </c>
    </row>
    <row r="7358" spans="3:4" x14ac:dyDescent="0.25">
      <c r="C7358" s="1">
        <v>42096.697916666664</v>
      </c>
      <c r="D7358">
        <v>8654.5</v>
      </c>
    </row>
    <row r="7359" spans="3:4" x14ac:dyDescent="0.25">
      <c r="C7359" s="1">
        <v>42096.701388888891</v>
      </c>
      <c r="D7359">
        <v>8654.5</v>
      </c>
    </row>
    <row r="7360" spans="3:4" x14ac:dyDescent="0.25">
      <c r="C7360" s="1">
        <v>42096.704861111109</v>
      </c>
      <c r="D7360">
        <v>8646.5</v>
      </c>
    </row>
    <row r="7361" spans="3:4" x14ac:dyDescent="0.25">
      <c r="C7361" s="1">
        <v>42096.708333333336</v>
      </c>
      <c r="D7361">
        <v>8646.5</v>
      </c>
    </row>
    <row r="7362" spans="3:4" x14ac:dyDescent="0.25">
      <c r="C7362" s="1">
        <v>42096.711805555555</v>
      </c>
      <c r="D7362">
        <v>8650.5</v>
      </c>
    </row>
    <row r="7363" spans="3:4" x14ac:dyDescent="0.25">
      <c r="C7363" s="1">
        <v>42096.715277777781</v>
      </c>
      <c r="D7363">
        <v>8651</v>
      </c>
    </row>
    <row r="7364" spans="3:4" x14ac:dyDescent="0.25">
      <c r="C7364" s="1">
        <v>42096.71875</v>
      </c>
      <c r="D7364">
        <v>8652.5</v>
      </c>
    </row>
    <row r="7365" spans="3:4" x14ac:dyDescent="0.25">
      <c r="C7365" s="1">
        <v>42096.722222222219</v>
      </c>
      <c r="D7365">
        <v>8649</v>
      </c>
    </row>
    <row r="7366" spans="3:4" x14ac:dyDescent="0.25">
      <c r="C7366" s="1">
        <v>42096.725694444445</v>
      </c>
      <c r="D7366">
        <v>8646</v>
      </c>
    </row>
    <row r="7367" spans="3:4" x14ac:dyDescent="0.25">
      <c r="C7367" s="1">
        <v>42096.729166666664</v>
      </c>
      <c r="D7367">
        <v>8645</v>
      </c>
    </row>
    <row r="7368" spans="3:4" x14ac:dyDescent="0.25">
      <c r="C7368" s="1">
        <v>42096.732638888891</v>
      </c>
      <c r="D7368">
        <v>8642.5</v>
      </c>
    </row>
    <row r="7369" spans="3:4" x14ac:dyDescent="0.25">
      <c r="C7369" s="1">
        <v>42096.736111111109</v>
      </c>
      <c r="D7369">
        <v>8645.5</v>
      </c>
    </row>
    <row r="7370" spans="3:4" x14ac:dyDescent="0.25">
      <c r="C7370" s="1">
        <v>42096.739583333336</v>
      </c>
      <c r="D7370">
        <v>8643</v>
      </c>
    </row>
    <row r="7371" spans="3:4" x14ac:dyDescent="0.25">
      <c r="C7371" s="1">
        <v>42096.743055555555</v>
      </c>
      <c r="D7371">
        <v>8644</v>
      </c>
    </row>
    <row r="7372" spans="3:4" x14ac:dyDescent="0.25">
      <c r="C7372" s="1">
        <v>42096.746527777781</v>
      </c>
      <c r="D7372">
        <v>8634.5</v>
      </c>
    </row>
    <row r="7373" spans="3:4" x14ac:dyDescent="0.25">
      <c r="C7373" s="1">
        <v>42096.75</v>
      </c>
      <c r="D7373">
        <v>8633</v>
      </c>
    </row>
    <row r="7374" spans="3:4" x14ac:dyDescent="0.25">
      <c r="C7374" s="1">
        <v>42096.753472222219</v>
      </c>
      <c r="D7374">
        <v>8632</v>
      </c>
    </row>
    <row r="7375" spans="3:4" x14ac:dyDescent="0.25">
      <c r="C7375" s="1">
        <v>42096.756944444445</v>
      </c>
      <c r="D7375">
        <v>8631.5</v>
      </c>
    </row>
    <row r="7376" spans="3:4" x14ac:dyDescent="0.25">
      <c r="C7376" s="1">
        <v>42096.805555555555</v>
      </c>
      <c r="D7376">
        <v>8640</v>
      </c>
    </row>
    <row r="7377" spans="3:4" x14ac:dyDescent="0.25">
      <c r="C7377" s="1">
        <v>42096.809027777781</v>
      </c>
      <c r="D7377">
        <v>8641.5</v>
      </c>
    </row>
    <row r="7378" spans="3:4" x14ac:dyDescent="0.25">
      <c r="C7378" s="1">
        <v>42096.815972222219</v>
      </c>
      <c r="D7378">
        <v>8645.5</v>
      </c>
    </row>
    <row r="7379" spans="3:4" x14ac:dyDescent="0.25">
      <c r="C7379" s="1">
        <v>42096.819444444445</v>
      </c>
      <c r="D7379">
        <v>8651.5</v>
      </c>
    </row>
    <row r="7380" spans="3:4" x14ac:dyDescent="0.25">
      <c r="C7380" s="1">
        <v>42096.822916666664</v>
      </c>
      <c r="D7380">
        <v>8651.5</v>
      </c>
    </row>
    <row r="7381" spans="3:4" x14ac:dyDescent="0.25">
      <c r="C7381" s="1">
        <v>42096.826388888891</v>
      </c>
      <c r="D7381">
        <v>8648.5</v>
      </c>
    </row>
    <row r="7382" spans="3:4" x14ac:dyDescent="0.25">
      <c r="C7382" s="1">
        <v>42096.833333333336</v>
      </c>
      <c r="D7382">
        <v>8648</v>
      </c>
    </row>
    <row r="7383" spans="3:4" x14ac:dyDescent="0.25">
      <c r="C7383" s="1">
        <v>42096.836805555555</v>
      </c>
      <c r="D7383">
        <v>8650</v>
      </c>
    </row>
    <row r="7384" spans="3:4" x14ac:dyDescent="0.25">
      <c r="C7384" s="1">
        <v>42096.840277777781</v>
      </c>
      <c r="D7384">
        <v>8649.5</v>
      </c>
    </row>
    <row r="7385" spans="3:4" x14ac:dyDescent="0.25">
      <c r="C7385" s="1">
        <v>42096.84375</v>
      </c>
      <c r="D7385">
        <v>8644.5</v>
      </c>
    </row>
    <row r="7386" spans="3:4" x14ac:dyDescent="0.25">
      <c r="C7386" s="1">
        <v>42096.847222222219</v>
      </c>
      <c r="D7386">
        <v>8641</v>
      </c>
    </row>
    <row r="7387" spans="3:4" x14ac:dyDescent="0.25">
      <c r="C7387" s="1">
        <v>42096.850694444445</v>
      </c>
      <c r="D7387">
        <v>8641.5</v>
      </c>
    </row>
    <row r="7388" spans="3:4" x14ac:dyDescent="0.25">
      <c r="C7388" s="1">
        <v>42096.854166666664</v>
      </c>
      <c r="D7388">
        <v>8641.5</v>
      </c>
    </row>
    <row r="7389" spans="3:4" x14ac:dyDescent="0.25">
      <c r="C7389" s="1">
        <v>42096.857638888891</v>
      </c>
      <c r="D7389">
        <v>8647.5</v>
      </c>
    </row>
    <row r="7390" spans="3:4" x14ac:dyDescent="0.25">
      <c r="C7390" s="1">
        <v>42096.868055555555</v>
      </c>
      <c r="D7390">
        <v>8649</v>
      </c>
    </row>
    <row r="7391" spans="3:4" x14ac:dyDescent="0.25">
      <c r="C7391" s="1">
        <v>42096.871527777781</v>
      </c>
      <c r="D7391">
        <v>8653</v>
      </c>
    </row>
    <row r="7392" spans="3:4" x14ac:dyDescent="0.25">
      <c r="C7392" s="1">
        <v>42096.881944444445</v>
      </c>
      <c r="D7392">
        <v>8664</v>
      </c>
    </row>
    <row r="7393" spans="3:4" x14ac:dyDescent="0.25">
      <c r="C7393" s="1">
        <v>42096.885416666664</v>
      </c>
      <c r="D7393">
        <v>8660.5</v>
      </c>
    </row>
    <row r="7394" spans="3:4" x14ac:dyDescent="0.25">
      <c r="C7394" s="1">
        <v>42096.888888888891</v>
      </c>
      <c r="D7394">
        <v>8661.5</v>
      </c>
    </row>
    <row r="7395" spans="3:4" x14ac:dyDescent="0.25">
      <c r="C7395" s="1">
        <v>42096.892361111109</v>
      </c>
      <c r="D7395">
        <v>8659.5</v>
      </c>
    </row>
    <row r="7396" spans="3:4" x14ac:dyDescent="0.25">
      <c r="C7396" s="1">
        <v>42096.895833333336</v>
      </c>
      <c r="D7396">
        <v>8669</v>
      </c>
    </row>
    <row r="7397" spans="3:4" x14ac:dyDescent="0.25">
      <c r="C7397" s="1">
        <v>42096.899305555555</v>
      </c>
      <c r="D7397">
        <v>8667</v>
      </c>
    </row>
    <row r="7398" spans="3:4" x14ac:dyDescent="0.25">
      <c r="C7398" s="1">
        <v>42096.902777777781</v>
      </c>
      <c r="D7398">
        <v>8665.5</v>
      </c>
    </row>
    <row r="7399" spans="3:4" x14ac:dyDescent="0.25">
      <c r="C7399" s="1">
        <v>42096.90625</v>
      </c>
      <c r="D7399">
        <v>8679</v>
      </c>
    </row>
    <row r="7400" spans="3:4" x14ac:dyDescent="0.25">
      <c r="C7400" s="1">
        <v>42096.909722222219</v>
      </c>
      <c r="D7400">
        <v>8680</v>
      </c>
    </row>
    <row r="7401" spans="3:4" x14ac:dyDescent="0.25">
      <c r="C7401" s="1">
        <v>42096.913194444445</v>
      </c>
      <c r="D7401">
        <v>8679</v>
      </c>
    </row>
    <row r="7402" spans="3:4" x14ac:dyDescent="0.25">
      <c r="C7402" s="1">
        <v>42096.916666666664</v>
      </c>
      <c r="D7402">
        <v>8685</v>
      </c>
    </row>
    <row r="7403" spans="3:4" x14ac:dyDescent="0.25">
      <c r="C7403" s="1">
        <v>42096.920138888891</v>
      </c>
      <c r="D7403">
        <v>8681.5</v>
      </c>
    </row>
    <row r="7404" spans="3:4" x14ac:dyDescent="0.25">
      <c r="C7404" s="1">
        <v>42096.923611111109</v>
      </c>
      <c r="D7404">
        <v>8673</v>
      </c>
    </row>
    <row r="7405" spans="3:4" x14ac:dyDescent="0.25">
      <c r="C7405" s="1">
        <v>42096.927083333336</v>
      </c>
      <c r="D7405">
        <v>8672.5</v>
      </c>
    </row>
    <row r="7406" spans="3:4" x14ac:dyDescent="0.25">
      <c r="C7406" s="1">
        <v>42096.930555555555</v>
      </c>
      <c r="D7406">
        <v>8672.5</v>
      </c>
    </row>
    <row r="7407" spans="3:4" x14ac:dyDescent="0.25">
      <c r="C7407" s="1">
        <v>42096.934027777781</v>
      </c>
      <c r="D7407">
        <v>8670.5</v>
      </c>
    </row>
    <row r="7408" spans="3:4" x14ac:dyDescent="0.25">
      <c r="C7408" s="1">
        <v>42096.9375</v>
      </c>
      <c r="D7408">
        <v>8669</v>
      </c>
    </row>
    <row r="7409" spans="3:4" x14ac:dyDescent="0.25">
      <c r="C7409" s="1">
        <v>42096.940972222219</v>
      </c>
      <c r="D7409">
        <v>8674</v>
      </c>
    </row>
    <row r="7410" spans="3:4" x14ac:dyDescent="0.25">
      <c r="C7410" s="1">
        <v>42096.944444444445</v>
      </c>
      <c r="D7410">
        <v>8672</v>
      </c>
    </row>
    <row r="7411" spans="3:4" x14ac:dyDescent="0.25">
      <c r="C7411" s="1">
        <v>42096.947916666664</v>
      </c>
      <c r="D7411">
        <v>8673</v>
      </c>
    </row>
    <row r="7412" spans="3:4" x14ac:dyDescent="0.25">
      <c r="C7412" s="1">
        <v>42096.951388888891</v>
      </c>
      <c r="D7412">
        <v>8675</v>
      </c>
    </row>
    <row r="7413" spans="3:4" x14ac:dyDescent="0.25">
      <c r="C7413" s="1">
        <v>42096.954861111109</v>
      </c>
      <c r="D7413">
        <v>8677</v>
      </c>
    </row>
    <row r="7414" spans="3:4" x14ac:dyDescent="0.25">
      <c r="C7414" s="1">
        <v>42096.958333333336</v>
      </c>
      <c r="D7414">
        <v>8682.5</v>
      </c>
    </row>
    <row r="7415" spans="3:4" x14ac:dyDescent="0.25">
      <c r="C7415" s="1">
        <v>42096.961805555555</v>
      </c>
      <c r="D7415">
        <v>8680.5</v>
      </c>
    </row>
    <row r="7416" spans="3:4" x14ac:dyDescent="0.25">
      <c r="C7416" s="1">
        <v>42096.965277777781</v>
      </c>
      <c r="D7416">
        <v>8685</v>
      </c>
    </row>
    <row r="7417" spans="3:4" x14ac:dyDescent="0.25">
      <c r="C7417" s="1">
        <v>42096.96875</v>
      </c>
      <c r="D7417">
        <v>8684</v>
      </c>
    </row>
    <row r="7418" spans="3:4" x14ac:dyDescent="0.25">
      <c r="C7418" s="1">
        <v>42096.972222222219</v>
      </c>
      <c r="D7418">
        <v>8683</v>
      </c>
    </row>
    <row r="7419" spans="3:4" x14ac:dyDescent="0.25">
      <c r="C7419" s="1">
        <v>42096.975694444445</v>
      </c>
      <c r="D7419">
        <v>8681.5</v>
      </c>
    </row>
    <row r="7420" spans="3:4" x14ac:dyDescent="0.25">
      <c r="C7420" s="1">
        <v>42096.979166666664</v>
      </c>
      <c r="D7420">
        <v>8680</v>
      </c>
    </row>
    <row r="7421" spans="3:4" x14ac:dyDescent="0.25">
      <c r="C7421" s="1">
        <v>42096.982638888891</v>
      </c>
      <c r="D7421">
        <v>8686</v>
      </c>
    </row>
    <row r="7422" spans="3:4" x14ac:dyDescent="0.25">
      <c r="C7422" s="1">
        <v>42096.986111111109</v>
      </c>
      <c r="D7422">
        <v>8682.5</v>
      </c>
    </row>
    <row r="7423" spans="3:4" x14ac:dyDescent="0.25">
      <c r="C7423" s="1">
        <v>42096.989583333336</v>
      </c>
      <c r="D7423">
        <v>8683</v>
      </c>
    </row>
    <row r="7424" spans="3:4" x14ac:dyDescent="0.25">
      <c r="C7424" s="1">
        <v>42096.993055555555</v>
      </c>
      <c r="D7424">
        <v>8681</v>
      </c>
    </row>
    <row r="7425" spans="3:4" x14ac:dyDescent="0.25">
      <c r="C7425" s="1">
        <v>42096.996527777781</v>
      </c>
      <c r="D7425">
        <v>8674.5</v>
      </c>
    </row>
    <row r="7426" spans="3:4" x14ac:dyDescent="0.25">
      <c r="C7426" s="2">
        <v>42097</v>
      </c>
      <c r="D7426">
        <v>8687</v>
      </c>
    </row>
    <row r="7427" spans="3:4" x14ac:dyDescent="0.25">
      <c r="C7427" s="1">
        <v>42097.003472222219</v>
      </c>
      <c r="D7427">
        <v>8679</v>
      </c>
    </row>
    <row r="7428" spans="3:4" x14ac:dyDescent="0.25">
      <c r="C7428" s="1">
        <v>42097.006944444445</v>
      </c>
      <c r="D7428">
        <v>8679</v>
      </c>
    </row>
    <row r="7429" spans="3:4" x14ac:dyDescent="0.25">
      <c r="C7429" s="1">
        <v>42097.010416666664</v>
      </c>
      <c r="D7429">
        <v>8679</v>
      </c>
    </row>
    <row r="7430" spans="3:4" x14ac:dyDescent="0.25">
      <c r="C7430" s="1">
        <v>42097.013888888891</v>
      </c>
      <c r="D7430">
        <v>8679.5</v>
      </c>
    </row>
    <row r="7431" spans="3:4" x14ac:dyDescent="0.25">
      <c r="C7431" s="1">
        <v>42097.017361111109</v>
      </c>
      <c r="D7431">
        <v>8679</v>
      </c>
    </row>
    <row r="7432" spans="3:4" x14ac:dyDescent="0.25">
      <c r="C7432" s="1">
        <v>42097.020833333336</v>
      </c>
      <c r="D7432">
        <v>8680</v>
      </c>
    </row>
    <row r="7433" spans="3:4" x14ac:dyDescent="0.25">
      <c r="C7433" s="1">
        <v>42097.024305555555</v>
      </c>
      <c r="D7433">
        <v>8683.5</v>
      </c>
    </row>
    <row r="7434" spans="3:4" x14ac:dyDescent="0.25">
      <c r="C7434" s="1">
        <v>42097.027777777781</v>
      </c>
      <c r="D7434">
        <v>8686.5</v>
      </c>
    </row>
    <row r="7435" spans="3:4" x14ac:dyDescent="0.25">
      <c r="C7435" s="1">
        <v>42097.03125</v>
      </c>
      <c r="D7435">
        <v>8686</v>
      </c>
    </row>
    <row r="7436" spans="3:4" x14ac:dyDescent="0.25">
      <c r="C7436" s="1">
        <v>42097.034722222219</v>
      </c>
      <c r="D7436">
        <v>8686</v>
      </c>
    </row>
    <row r="7437" spans="3:4" x14ac:dyDescent="0.25">
      <c r="C7437" s="1">
        <v>42097.038194444445</v>
      </c>
      <c r="D7437">
        <v>8687.5</v>
      </c>
    </row>
    <row r="7438" spans="3:4" x14ac:dyDescent="0.25">
      <c r="C7438" s="1">
        <v>42097.041666666664</v>
      </c>
      <c r="D7438">
        <v>8682.5</v>
      </c>
    </row>
    <row r="7439" spans="3:4" x14ac:dyDescent="0.25">
      <c r="C7439" s="1">
        <v>42097.045138888891</v>
      </c>
      <c r="D7439">
        <v>8685.5</v>
      </c>
    </row>
    <row r="7440" spans="3:4" x14ac:dyDescent="0.25">
      <c r="C7440" s="1">
        <v>42097.048611111109</v>
      </c>
      <c r="D7440">
        <v>8682.5</v>
      </c>
    </row>
    <row r="7441" spans="3:4" x14ac:dyDescent="0.25">
      <c r="C7441" s="1">
        <v>42097.052083333336</v>
      </c>
      <c r="D7441">
        <v>8684</v>
      </c>
    </row>
    <row r="7442" spans="3:4" x14ac:dyDescent="0.25">
      <c r="C7442" s="1">
        <v>42097.055555555555</v>
      </c>
      <c r="D7442">
        <v>8682</v>
      </c>
    </row>
    <row r="7443" spans="3:4" x14ac:dyDescent="0.25">
      <c r="C7443" s="1">
        <v>42097.059027777781</v>
      </c>
      <c r="D7443">
        <v>8682</v>
      </c>
    </row>
    <row r="7444" spans="3:4" x14ac:dyDescent="0.25">
      <c r="C7444" s="1">
        <v>42097.0625</v>
      </c>
      <c r="D7444">
        <v>8678</v>
      </c>
    </row>
    <row r="7445" spans="3:4" x14ac:dyDescent="0.25">
      <c r="C7445" s="1">
        <v>42097.065972222219</v>
      </c>
      <c r="D7445">
        <v>8679.5</v>
      </c>
    </row>
    <row r="7446" spans="3:4" x14ac:dyDescent="0.25">
      <c r="C7446" s="1">
        <v>42097.069444444445</v>
      </c>
      <c r="D7446">
        <v>8678</v>
      </c>
    </row>
    <row r="7447" spans="3:4" x14ac:dyDescent="0.25">
      <c r="C7447" s="1">
        <v>42097.072916666664</v>
      </c>
      <c r="D7447">
        <v>8678.5</v>
      </c>
    </row>
    <row r="7448" spans="3:4" x14ac:dyDescent="0.25">
      <c r="C7448" s="1">
        <v>42097.079861111109</v>
      </c>
      <c r="D7448">
        <v>8679.5</v>
      </c>
    </row>
    <row r="7449" spans="3:4" x14ac:dyDescent="0.25">
      <c r="C7449" s="1">
        <v>42097.378472222219</v>
      </c>
      <c r="D7449">
        <v>8691</v>
      </c>
    </row>
    <row r="7450" spans="3:4" x14ac:dyDescent="0.25">
      <c r="C7450" s="1">
        <v>42097.385416666664</v>
      </c>
      <c r="D7450">
        <v>8681</v>
      </c>
    </row>
    <row r="7451" spans="3:4" x14ac:dyDescent="0.25">
      <c r="C7451" s="1">
        <v>42097.388888888891</v>
      </c>
      <c r="D7451">
        <v>8677</v>
      </c>
    </row>
    <row r="7452" spans="3:4" x14ac:dyDescent="0.25">
      <c r="C7452" s="1">
        <v>42097.392361111109</v>
      </c>
      <c r="D7452">
        <v>8680</v>
      </c>
    </row>
    <row r="7453" spans="3:4" x14ac:dyDescent="0.25">
      <c r="C7453" s="1">
        <v>42097.395833333336</v>
      </c>
      <c r="D7453">
        <v>8674.5</v>
      </c>
    </row>
    <row r="7454" spans="3:4" x14ac:dyDescent="0.25">
      <c r="C7454" s="1">
        <v>42097.399305555555</v>
      </c>
      <c r="D7454">
        <v>8675.5</v>
      </c>
    </row>
    <row r="7455" spans="3:4" x14ac:dyDescent="0.25">
      <c r="C7455" s="1">
        <v>42097.402777777781</v>
      </c>
      <c r="D7455">
        <v>8675</v>
      </c>
    </row>
    <row r="7456" spans="3:4" x14ac:dyDescent="0.25">
      <c r="C7456" s="1">
        <v>42097.40625</v>
      </c>
      <c r="D7456">
        <v>8675.5</v>
      </c>
    </row>
    <row r="7457" spans="3:4" x14ac:dyDescent="0.25">
      <c r="C7457" s="1">
        <v>42097.409722222219</v>
      </c>
      <c r="D7457">
        <v>8676</v>
      </c>
    </row>
    <row r="7458" spans="3:4" x14ac:dyDescent="0.25">
      <c r="C7458" s="1">
        <v>42097.413194444445</v>
      </c>
      <c r="D7458">
        <v>8676</v>
      </c>
    </row>
    <row r="7459" spans="3:4" x14ac:dyDescent="0.25">
      <c r="C7459" s="1">
        <v>42097.420138888891</v>
      </c>
      <c r="D7459">
        <v>8675.5</v>
      </c>
    </row>
    <row r="7460" spans="3:4" x14ac:dyDescent="0.25">
      <c r="C7460" s="1">
        <v>42097.427083333336</v>
      </c>
      <c r="D7460">
        <v>8676.5</v>
      </c>
    </row>
    <row r="7461" spans="3:4" x14ac:dyDescent="0.25">
      <c r="C7461" s="1">
        <v>42097.430555555555</v>
      </c>
      <c r="D7461">
        <v>8677</v>
      </c>
    </row>
    <row r="7462" spans="3:4" x14ac:dyDescent="0.25">
      <c r="C7462" s="1">
        <v>42097.434027777781</v>
      </c>
      <c r="D7462">
        <v>8677</v>
      </c>
    </row>
    <row r="7463" spans="3:4" x14ac:dyDescent="0.25">
      <c r="C7463" s="1">
        <v>42097.440972222219</v>
      </c>
      <c r="D7463">
        <v>8676.5</v>
      </c>
    </row>
    <row r="7464" spans="3:4" x14ac:dyDescent="0.25">
      <c r="C7464" s="1">
        <v>42097.444444444445</v>
      </c>
      <c r="D7464">
        <v>8677</v>
      </c>
    </row>
    <row r="7465" spans="3:4" x14ac:dyDescent="0.25">
      <c r="C7465" s="1">
        <v>42097.447916666664</v>
      </c>
      <c r="D7465">
        <v>8675.5</v>
      </c>
    </row>
    <row r="7466" spans="3:4" x14ac:dyDescent="0.25">
      <c r="C7466" s="1">
        <v>42097.451388888891</v>
      </c>
      <c r="D7466">
        <v>8681.5</v>
      </c>
    </row>
    <row r="7467" spans="3:4" x14ac:dyDescent="0.25">
      <c r="C7467" s="1">
        <v>42097.454861111109</v>
      </c>
      <c r="D7467">
        <v>8682</v>
      </c>
    </row>
    <row r="7468" spans="3:4" x14ac:dyDescent="0.25">
      <c r="C7468" s="1">
        <v>42097.458333333336</v>
      </c>
      <c r="D7468">
        <v>8682</v>
      </c>
    </row>
    <row r="7469" spans="3:4" x14ac:dyDescent="0.25">
      <c r="C7469" s="1">
        <v>42097.461805555555</v>
      </c>
      <c r="D7469">
        <v>8681</v>
      </c>
    </row>
    <row r="7470" spans="3:4" x14ac:dyDescent="0.25">
      <c r="C7470" s="1">
        <v>42097.465277777781</v>
      </c>
      <c r="D7470">
        <v>8685</v>
      </c>
    </row>
    <row r="7471" spans="3:4" x14ac:dyDescent="0.25">
      <c r="C7471" s="1">
        <v>42097.46875</v>
      </c>
      <c r="D7471">
        <v>8684</v>
      </c>
    </row>
    <row r="7472" spans="3:4" x14ac:dyDescent="0.25">
      <c r="C7472" s="1">
        <v>42097.472222222219</v>
      </c>
      <c r="D7472">
        <v>8678.5</v>
      </c>
    </row>
    <row r="7473" spans="3:4" x14ac:dyDescent="0.25">
      <c r="C7473" s="1">
        <v>42097.475694444445</v>
      </c>
      <c r="D7473">
        <v>8682.5</v>
      </c>
    </row>
    <row r="7474" spans="3:4" x14ac:dyDescent="0.25">
      <c r="C7474" s="1">
        <v>42097.482638888891</v>
      </c>
      <c r="D7474">
        <v>8677.5</v>
      </c>
    </row>
    <row r="7475" spans="3:4" x14ac:dyDescent="0.25">
      <c r="C7475" s="1">
        <v>42097.486111111109</v>
      </c>
      <c r="D7475">
        <v>8681.5</v>
      </c>
    </row>
    <row r="7476" spans="3:4" x14ac:dyDescent="0.25">
      <c r="C7476" s="1">
        <v>42097.489583333336</v>
      </c>
      <c r="D7476">
        <v>8683.5</v>
      </c>
    </row>
    <row r="7477" spans="3:4" x14ac:dyDescent="0.25">
      <c r="C7477" s="1">
        <v>42097.493055555555</v>
      </c>
      <c r="D7477">
        <v>8679</v>
      </c>
    </row>
    <row r="7478" spans="3:4" x14ac:dyDescent="0.25">
      <c r="C7478" s="1">
        <v>42097.496527777781</v>
      </c>
      <c r="D7478">
        <v>8678.5</v>
      </c>
    </row>
    <row r="7479" spans="3:4" x14ac:dyDescent="0.25">
      <c r="C7479" s="1">
        <v>42097.5</v>
      </c>
      <c r="D7479">
        <v>8680</v>
      </c>
    </row>
    <row r="7480" spans="3:4" x14ac:dyDescent="0.25">
      <c r="C7480" s="1">
        <v>42097.503472222219</v>
      </c>
      <c r="D7480">
        <v>8682</v>
      </c>
    </row>
    <row r="7481" spans="3:4" x14ac:dyDescent="0.25">
      <c r="C7481" s="1">
        <v>42097.506944444445</v>
      </c>
      <c r="D7481">
        <v>8682</v>
      </c>
    </row>
    <row r="7482" spans="3:4" x14ac:dyDescent="0.25">
      <c r="C7482" s="1">
        <v>42097.510416666664</v>
      </c>
      <c r="D7482">
        <v>8688</v>
      </c>
    </row>
    <row r="7483" spans="3:4" x14ac:dyDescent="0.25">
      <c r="C7483" s="1">
        <v>42097.517361111109</v>
      </c>
      <c r="D7483">
        <v>8687.5</v>
      </c>
    </row>
    <row r="7484" spans="3:4" x14ac:dyDescent="0.25">
      <c r="C7484" s="1">
        <v>42097.520833333336</v>
      </c>
      <c r="D7484">
        <v>8687</v>
      </c>
    </row>
    <row r="7485" spans="3:4" x14ac:dyDescent="0.25">
      <c r="C7485" s="1">
        <v>42097.524305555555</v>
      </c>
      <c r="D7485">
        <v>8683.5</v>
      </c>
    </row>
    <row r="7486" spans="3:4" x14ac:dyDescent="0.25">
      <c r="C7486" s="1">
        <v>42097.527777777781</v>
      </c>
      <c r="D7486">
        <v>8683.5</v>
      </c>
    </row>
    <row r="7487" spans="3:4" x14ac:dyDescent="0.25">
      <c r="C7487" s="1">
        <v>42097.53125</v>
      </c>
      <c r="D7487">
        <v>8683.5</v>
      </c>
    </row>
    <row r="7488" spans="3:4" x14ac:dyDescent="0.25">
      <c r="C7488" s="1">
        <v>42097.534722222219</v>
      </c>
      <c r="D7488">
        <v>8683.5</v>
      </c>
    </row>
    <row r="7489" spans="3:4" x14ac:dyDescent="0.25">
      <c r="C7489" s="1">
        <v>42097.538194444445</v>
      </c>
      <c r="D7489">
        <v>8684</v>
      </c>
    </row>
    <row r="7490" spans="3:4" x14ac:dyDescent="0.25">
      <c r="C7490" s="1">
        <v>42097.541666666664</v>
      </c>
      <c r="D7490">
        <v>8684</v>
      </c>
    </row>
    <row r="7491" spans="3:4" x14ac:dyDescent="0.25">
      <c r="C7491" s="1">
        <v>42097.545138888891</v>
      </c>
      <c r="D7491">
        <v>8683.5</v>
      </c>
    </row>
    <row r="7492" spans="3:4" x14ac:dyDescent="0.25">
      <c r="C7492" s="1">
        <v>42097.548611111109</v>
      </c>
      <c r="D7492">
        <v>8684</v>
      </c>
    </row>
    <row r="7493" spans="3:4" x14ac:dyDescent="0.25">
      <c r="C7493" s="1">
        <v>42097.552083333336</v>
      </c>
      <c r="D7493">
        <v>8682.5</v>
      </c>
    </row>
    <row r="7494" spans="3:4" x14ac:dyDescent="0.25">
      <c r="C7494" s="1">
        <v>42097.555555555555</v>
      </c>
      <c r="D7494">
        <v>8682.5</v>
      </c>
    </row>
    <row r="7495" spans="3:4" x14ac:dyDescent="0.25">
      <c r="C7495" s="1">
        <v>42097.559027777781</v>
      </c>
      <c r="D7495">
        <v>8681.5</v>
      </c>
    </row>
    <row r="7496" spans="3:4" x14ac:dyDescent="0.25">
      <c r="C7496" s="1">
        <v>42097.5625</v>
      </c>
      <c r="D7496">
        <v>8682</v>
      </c>
    </row>
    <row r="7497" spans="3:4" x14ac:dyDescent="0.25">
      <c r="C7497" s="1">
        <v>42097.565972222219</v>
      </c>
      <c r="D7497">
        <v>8684</v>
      </c>
    </row>
    <row r="7498" spans="3:4" x14ac:dyDescent="0.25">
      <c r="C7498" s="1">
        <v>42097.569444444445</v>
      </c>
      <c r="D7498">
        <v>8683</v>
      </c>
    </row>
    <row r="7499" spans="3:4" x14ac:dyDescent="0.25">
      <c r="C7499" s="1">
        <v>42097.572916666664</v>
      </c>
      <c r="D7499">
        <v>8682.5</v>
      </c>
    </row>
    <row r="7500" spans="3:4" x14ac:dyDescent="0.25">
      <c r="C7500" s="1">
        <v>42097.576388888891</v>
      </c>
      <c r="D7500">
        <v>8681</v>
      </c>
    </row>
    <row r="7501" spans="3:4" x14ac:dyDescent="0.25">
      <c r="C7501" s="1">
        <v>42097.579861111109</v>
      </c>
      <c r="D7501">
        <v>8682</v>
      </c>
    </row>
    <row r="7502" spans="3:4" x14ac:dyDescent="0.25">
      <c r="C7502" s="1">
        <v>42097.583333333336</v>
      </c>
      <c r="D7502">
        <v>8682.5</v>
      </c>
    </row>
    <row r="7503" spans="3:4" x14ac:dyDescent="0.25">
      <c r="C7503" s="1">
        <v>42097.586805555555</v>
      </c>
      <c r="D7503">
        <v>8684.5</v>
      </c>
    </row>
    <row r="7504" spans="3:4" x14ac:dyDescent="0.25">
      <c r="C7504" s="1">
        <v>42097.590277777781</v>
      </c>
      <c r="D7504">
        <v>8680.5</v>
      </c>
    </row>
    <row r="7505" spans="3:4" x14ac:dyDescent="0.25">
      <c r="C7505" s="1">
        <v>42097.59375</v>
      </c>
      <c r="D7505">
        <v>8683</v>
      </c>
    </row>
    <row r="7506" spans="3:4" x14ac:dyDescent="0.25">
      <c r="C7506" s="1">
        <v>42097.597222222219</v>
      </c>
      <c r="D7506">
        <v>8681</v>
      </c>
    </row>
    <row r="7507" spans="3:4" x14ac:dyDescent="0.25">
      <c r="C7507" s="1">
        <v>42097.600694444445</v>
      </c>
      <c r="D7507">
        <v>8681.5</v>
      </c>
    </row>
    <row r="7508" spans="3:4" x14ac:dyDescent="0.25">
      <c r="C7508" s="1">
        <v>42097.604166666664</v>
      </c>
      <c r="D7508">
        <v>8683.5</v>
      </c>
    </row>
    <row r="7509" spans="3:4" x14ac:dyDescent="0.25">
      <c r="C7509" s="1">
        <v>42097.607638888891</v>
      </c>
      <c r="D7509">
        <v>8679</v>
      </c>
    </row>
    <row r="7510" spans="3:4" x14ac:dyDescent="0.25">
      <c r="C7510" s="1">
        <v>42097.611111111109</v>
      </c>
      <c r="D7510">
        <v>8679</v>
      </c>
    </row>
    <row r="7511" spans="3:4" x14ac:dyDescent="0.25">
      <c r="C7511" s="1">
        <v>42097.614583333336</v>
      </c>
      <c r="D7511">
        <v>8678.5</v>
      </c>
    </row>
    <row r="7512" spans="3:4" x14ac:dyDescent="0.25">
      <c r="C7512" s="1">
        <v>42097.618055555555</v>
      </c>
      <c r="D7512">
        <v>8678</v>
      </c>
    </row>
    <row r="7513" spans="3:4" x14ac:dyDescent="0.25">
      <c r="C7513" s="1">
        <v>42097.621527777781</v>
      </c>
      <c r="D7513">
        <v>8678</v>
      </c>
    </row>
    <row r="7514" spans="3:4" x14ac:dyDescent="0.25">
      <c r="C7514" s="1">
        <v>42097.625</v>
      </c>
      <c r="D7514">
        <v>8679</v>
      </c>
    </row>
    <row r="7515" spans="3:4" x14ac:dyDescent="0.25">
      <c r="C7515" s="1">
        <v>42097.628472222219</v>
      </c>
      <c r="D7515">
        <v>8680.5</v>
      </c>
    </row>
    <row r="7516" spans="3:4" x14ac:dyDescent="0.25">
      <c r="C7516" s="1">
        <v>42097.631944444445</v>
      </c>
      <c r="D7516">
        <v>8681.5</v>
      </c>
    </row>
    <row r="7517" spans="3:4" x14ac:dyDescent="0.25">
      <c r="C7517" s="1">
        <v>42097.635416666664</v>
      </c>
      <c r="D7517">
        <v>8676.5</v>
      </c>
    </row>
    <row r="7518" spans="3:4" x14ac:dyDescent="0.25">
      <c r="C7518" s="1">
        <v>42097.638888888891</v>
      </c>
      <c r="D7518">
        <v>8676.5</v>
      </c>
    </row>
    <row r="7519" spans="3:4" x14ac:dyDescent="0.25">
      <c r="C7519" s="1">
        <v>42097.642361111109</v>
      </c>
      <c r="D7519">
        <v>8682.5</v>
      </c>
    </row>
    <row r="7520" spans="3:4" x14ac:dyDescent="0.25">
      <c r="C7520" s="1">
        <v>42097.645833333336</v>
      </c>
      <c r="D7520">
        <v>8677</v>
      </c>
    </row>
    <row r="7521" spans="3:4" x14ac:dyDescent="0.25">
      <c r="C7521" s="1">
        <v>42097.65625</v>
      </c>
      <c r="D7521">
        <v>8680.5</v>
      </c>
    </row>
    <row r="7522" spans="3:4" x14ac:dyDescent="0.25">
      <c r="C7522" s="1">
        <v>42097.663194444445</v>
      </c>
      <c r="D7522">
        <v>8680.5</v>
      </c>
    </row>
    <row r="7523" spans="3:4" x14ac:dyDescent="0.25">
      <c r="C7523" s="1">
        <v>42097.677083333336</v>
      </c>
      <c r="D7523">
        <v>8681</v>
      </c>
    </row>
    <row r="7524" spans="3:4" x14ac:dyDescent="0.25">
      <c r="C7524" s="1">
        <v>42097.680555555555</v>
      </c>
      <c r="D7524">
        <v>8681.5</v>
      </c>
    </row>
    <row r="7525" spans="3:4" x14ac:dyDescent="0.25">
      <c r="C7525" s="1">
        <v>42097.6875</v>
      </c>
      <c r="D7525">
        <v>8682</v>
      </c>
    </row>
    <row r="7526" spans="3:4" x14ac:dyDescent="0.25">
      <c r="C7526" s="1">
        <v>42097.694444444445</v>
      </c>
      <c r="D7526">
        <v>8680.5</v>
      </c>
    </row>
    <row r="7527" spans="3:4" x14ac:dyDescent="0.25">
      <c r="C7527" s="1">
        <v>42097.711805555555</v>
      </c>
      <c r="D7527">
        <v>8681.5</v>
      </c>
    </row>
    <row r="7528" spans="3:4" x14ac:dyDescent="0.25">
      <c r="C7528" s="1">
        <v>42097.715277777781</v>
      </c>
      <c r="D7528">
        <v>8683</v>
      </c>
    </row>
    <row r="7529" spans="3:4" x14ac:dyDescent="0.25">
      <c r="C7529" s="1">
        <v>42097.722222222219</v>
      </c>
      <c r="D7529">
        <v>8684</v>
      </c>
    </row>
    <row r="7530" spans="3:4" x14ac:dyDescent="0.25">
      <c r="C7530" s="1">
        <v>42097.725694444445</v>
      </c>
      <c r="D7530">
        <v>8684</v>
      </c>
    </row>
    <row r="7531" spans="3:4" x14ac:dyDescent="0.25">
      <c r="C7531" s="1">
        <v>42097.729166666664</v>
      </c>
      <c r="D7531">
        <v>8683.5</v>
      </c>
    </row>
    <row r="7532" spans="3:4" x14ac:dyDescent="0.25">
      <c r="C7532" s="1">
        <v>42097.732638888891</v>
      </c>
      <c r="D7532">
        <v>8683.5</v>
      </c>
    </row>
    <row r="7533" spans="3:4" x14ac:dyDescent="0.25">
      <c r="C7533" s="1">
        <v>42097.736111111109</v>
      </c>
      <c r="D7533">
        <v>8683</v>
      </c>
    </row>
    <row r="7534" spans="3:4" x14ac:dyDescent="0.25">
      <c r="C7534" s="1">
        <v>42097.739583333336</v>
      </c>
      <c r="D7534">
        <v>8685.5</v>
      </c>
    </row>
    <row r="7535" spans="3:4" x14ac:dyDescent="0.25">
      <c r="C7535" s="1">
        <v>42097.746527777781</v>
      </c>
      <c r="D7535">
        <v>8684</v>
      </c>
    </row>
    <row r="7536" spans="3:4" x14ac:dyDescent="0.25">
      <c r="C7536" s="1">
        <v>42097.75</v>
      </c>
      <c r="D7536">
        <v>8684</v>
      </c>
    </row>
    <row r="7537" spans="3:4" x14ac:dyDescent="0.25">
      <c r="C7537" s="1">
        <v>42097.753472222219</v>
      </c>
      <c r="D7537">
        <v>8675</v>
      </c>
    </row>
    <row r="7538" spans="3:4" x14ac:dyDescent="0.25">
      <c r="C7538" s="1">
        <v>42097.756944444445</v>
      </c>
      <c r="D7538">
        <v>8684.5</v>
      </c>
    </row>
    <row r="7539" spans="3:4" x14ac:dyDescent="0.25">
      <c r="C7539" s="1">
        <v>42097.805555555555</v>
      </c>
      <c r="D7539">
        <v>8684</v>
      </c>
    </row>
    <row r="7540" spans="3:4" x14ac:dyDescent="0.25">
      <c r="C7540" s="1">
        <v>42097.809027777781</v>
      </c>
      <c r="D7540">
        <v>8680</v>
      </c>
    </row>
    <row r="7541" spans="3:4" x14ac:dyDescent="0.25">
      <c r="C7541" s="1">
        <v>42097.819444444445</v>
      </c>
      <c r="D7541">
        <v>8680</v>
      </c>
    </row>
    <row r="7542" spans="3:4" x14ac:dyDescent="0.25">
      <c r="C7542" s="1">
        <v>42097.829861111109</v>
      </c>
      <c r="D7542">
        <v>8683.5</v>
      </c>
    </row>
    <row r="7543" spans="3:4" x14ac:dyDescent="0.25">
      <c r="C7543" s="1">
        <v>42097.833333333336</v>
      </c>
      <c r="D7543">
        <v>8689</v>
      </c>
    </row>
    <row r="7544" spans="3:4" x14ac:dyDescent="0.25">
      <c r="C7544" s="1">
        <v>42097.854166666664</v>
      </c>
      <c r="D7544">
        <v>8685</v>
      </c>
    </row>
    <row r="7545" spans="3:4" x14ac:dyDescent="0.25">
      <c r="C7545" s="1">
        <v>42097.857638888891</v>
      </c>
      <c r="D7545">
        <v>8683.5</v>
      </c>
    </row>
    <row r="7546" spans="3:4" x14ac:dyDescent="0.25">
      <c r="C7546" s="1">
        <v>42097.864583333336</v>
      </c>
      <c r="D7546">
        <v>8678.5</v>
      </c>
    </row>
    <row r="7547" spans="3:4" x14ac:dyDescent="0.25">
      <c r="C7547" s="1">
        <v>42097.868055555555</v>
      </c>
      <c r="D7547">
        <v>8675</v>
      </c>
    </row>
    <row r="7548" spans="3:4" x14ac:dyDescent="0.25">
      <c r="C7548" s="1">
        <v>42097.871527777781</v>
      </c>
      <c r="D7548">
        <v>8685</v>
      </c>
    </row>
    <row r="7549" spans="3:4" x14ac:dyDescent="0.25">
      <c r="C7549" s="1">
        <v>42097.875</v>
      </c>
      <c r="D7549">
        <v>8672.5</v>
      </c>
    </row>
    <row r="7550" spans="3:4" x14ac:dyDescent="0.25">
      <c r="C7550" s="1">
        <v>42097.878472222219</v>
      </c>
      <c r="D7550">
        <v>8667.5</v>
      </c>
    </row>
    <row r="7551" spans="3:4" x14ac:dyDescent="0.25">
      <c r="C7551" s="1">
        <v>42097.881944444445</v>
      </c>
      <c r="D7551">
        <v>8661</v>
      </c>
    </row>
    <row r="7552" spans="3:4" x14ac:dyDescent="0.25">
      <c r="C7552" s="1">
        <v>42097.885416666664</v>
      </c>
      <c r="D7552">
        <v>8657</v>
      </c>
    </row>
    <row r="7553" spans="3:4" x14ac:dyDescent="0.25">
      <c r="C7553" s="1">
        <v>42097.888888888891</v>
      </c>
      <c r="D7553">
        <v>8657</v>
      </c>
    </row>
    <row r="7554" spans="3:4" x14ac:dyDescent="0.25">
      <c r="C7554" s="1">
        <v>42097.892361111109</v>
      </c>
      <c r="D7554">
        <v>8663.5</v>
      </c>
    </row>
    <row r="7555" spans="3:4" x14ac:dyDescent="0.25">
      <c r="C7555" s="1">
        <v>42097.895833333336</v>
      </c>
      <c r="D7555">
        <v>8663</v>
      </c>
    </row>
    <row r="7556" spans="3:4" x14ac:dyDescent="0.25">
      <c r="C7556" s="1">
        <v>42097.909722222219</v>
      </c>
      <c r="D7556">
        <v>8665</v>
      </c>
    </row>
    <row r="7557" spans="3:4" x14ac:dyDescent="0.25">
      <c r="C7557" s="1">
        <v>42097.923611111109</v>
      </c>
      <c r="D7557">
        <v>8665</v>
      </c>
    </row>
    <row r="7558" spans="3:4" x14ac:dyDescent="0.25">
      <c r="C7558" s="1">
        <v>42097.940972222219</v>
      </c>
      <c r="D7558">
        <v>8664</v>
      </c>
    </row>
    <row r="7559" spans="3:4" x14ac:dyDescent="0.25">
      <c r="C7559" s="1">
        <v>42097.947916666664</v>
      </c>
      <c r="D7559">
        <v>8664</v>
      </c>
    </row>
    <row r="7560" spans="3:4" x14ac:dyDescent="0.25">
      <c r="C7560" s="1">
        <v>42097.958333333336</v>
      </c>
      <c r="D7560">
        <v>8663</v>
      </c>
    </row>
    <row r="7561" spans="3:4" x14ac:dyDescent="0.25">
      <c r="C7561" s="1">
        <v>42097.989583333336</v>
      </c>
      <c r="D7561">
        <v>8658</v>
      </c>
    </row>
    <row r="7562" spans="3:4" x14ac:dyDescent="0.25">
      <c r="C7562" s="1">
        <v>42098.006944444445</v>
      </c>
      <c r="D7562">
        <v>8657.5</v>
      </c>
    </row>
    <row r="7563" spans="3:4" x14ac:dyDescent="0.25">
      <c r="C7563" s="1">
        <v>42098.010416666664</v>
      </c>
      <c r="D7563">
        <v>8656.5</v>
      </c>
    </row>
    <row r="7564" spans="3:4" x14ac:dyDescent="0.25">
      <c r="C7564" s="1">
        <v>42098.013888888891</v>
      </c>
      <c r="D7564">
        <v>8655.5</v>
      </c>
    </row>
    <row r="7565" spans="3:4" x14ac:dyDescent="0.25">
      <c r="C7565" s="1">
        <v>42098.017361111109</v>
      </c>
      <c r="D7565">
        <v>8660</v>
      </c>
    </row>
    <row r="7566" spans="3:4" x14ac:dyDescent="0.25">
      <c r="C7566" s="1">
        <v>42098.048611111109</v>
      </c>
      <c r="D7566">
        <v>8660</v>
      </c>
    </row>
    <row r="7567" spans="3:4" x14ac:dyDescent="0.25">
      <c r="C7567" s="1">
        <v>42098.055555555555</v>
      </c>
      <c r="D7567">
        <v>8658.5</v>
      </c>
    </row>
    <row r="7568" spans="3:4" x14ac:dyDescent="0.25">
      <c r="C7568" s="1">
        <v>42098.0625</v>
      </c>
      <c r="D7568">
        <v>8655.5</v>
      </c>
    </row>
    <row r="7569" spans="3:4" x14ac:dyDescent="0.25">
      <c r="C7569" s="1">
        <v>42098.079861111109</v>
      </c>
      <c r="D7569">
        <v>8656</v>
      </c>
    </row>
    <row r="7570" spans="3:4" x14ac:dyDescent="0.25">
      <c r="C7570" s="1">
        <v>42100.371527777781</v>
      </c>
      <c r="D7570">
        <v>8658.5</v>
      </c>
    </row>
    <row r="7571" spans="3:4" x14ac:dyDescent="0.25">
      <c r="C7571" s="1">
        <v>42100.375</v>
      </c>
      <c r="D7571">
        <v>8661</v>
      </c>
    </row>
    <row r="7572" spans="3:4" x14ac:dyDescent="0.25">
      <c r="C7572" s="1">
        <v>42100.378472222219</v>
      </c>
      <c r="D7572">
        <v>8663.5</v>
      </c>
    </row>
    <row r="7573" spans="3:4" x14ac:dyDescent="0.25">
      <c r="C7573" s="1">
        <v>42100.381944444445</v>
      </c>
      <c r="D7573">
        <v>8662</v>
      </c>
    </row>
    <row r="7574" spans="3:4" x14ac:dyDescent="0.25">
      <c r="C7574" s="1">
        <v>42100.385416666664</v>
      </c>
      <c r="D7574">
        <v>8660.5</v>
      </c>
    </row>
    <row r="7575" spans="3:4" x14ac:dyDescent="0.25">
      <c r="C7575" s="1">
        <v>42100.388888888891</v>
      </c>
      <c r="D7575">
        <v>8658.5</v>
      </c>
    </row>
    <row r="7576" spans="3:4" x14ac:dyDescent="0.25">
      <c r="C7576" s="1">
        <v>42100.392361111109</v>
      </c>
      <c r="D7576">
        <v>8661</v>
      </c>
    </row>
    <row r="7577" spans="3:4" x14ac:dyDescent="0.25">
      <c r="C7577" s="1">
        <v>42100.395833333336</v>
      </c>
      <c r="D7577">
        <v>8660.5</v>
      </c>
    </row>
    <row r="7578" spans="3:4" x14ac:dyDescent="0.25">
      <c r="C7578" s="1">
        <v>42100.399305555555</v>
      </c>
      <c r="D7578">
        <v>8664.5</v>
      </c>
    </row>
    <row r="7579" spans="3:4" x14ac:dyDescent="0.25">
      <c r="C7579" s="1">
        <v>42100.402777777781</v>
      </c>
      <c r="D7579">
        <v>8671</v>
      </c>
    </row>
    <row r="7580" spans="3:4" x14ac:dyDescent="0.25">
      <c r="C7580" s="1">
        <v>42100.40625</v>
      </c>
      <c r="D7580">
        <v>8676.5</v>
      </c>
    </row>
    <row r="7581" spans="3:4" x14ac:dyDescent="0.25">
      <c r="C7581" s="1">
        <v>42100.409722222219</v>
      </c>
      <c r="D7581">
        <v>8678</v>
      </c>
    </row>
    <row r="7582" spans="3:4" x14ac:dyDescent="0.25">
      <c r="C7582" s="1">
        <v>42100.413194444445</v>
      </c>
      <c r="D7582">
        <v>8684.5</v>
      </c>
    </row>
    <row r="7583" spans="3:4" x14ac:dyDescent="0.25">
      <c r="C7583" s="1">
        <v>42100.416666666664</v>
      </c>
      <c r="D7583">
        <v>8682</v>
      </c>
    </row>
    <row r="7584" spans="3:4" x14ac:dyDescent="0.25">
      <c r="C7584" s="1">
        <v>42100.420138888891</v>
      </c>
      <c r="D7584">
        <v>8682.5</v>
      </c>
    </row>
    <row r="7585" spans="3:4" x14ac:dyDescent="0.25">
      <c r="C7585" s="1">
        <v>42100.423611111109</v>
      </c>
      <c r="D7585">
        <v>8687.5</v>
      </c>
    </row>
    <row r="7586" spans="3:4" x14ac:dyDescent="0.25">
      <c r="C7586" s="1">
        <v>42100.427083333336</v>
      </c>
      <c r="D7586">
        <v>8686.5</v>
      </c>
    </row>
    <row r="7587" spans="3:4" x14ac:dyDescent="0.25">
      <c r="C7587" s="1">
        <v>42100.430555555555</v>
      </c>
      <c r="D7587">
        <v>8684.5</v>
      </c>
    </row>
    <row r="7588" spans="3:4" x14ac:dyDescent="0.25">
      <c r="C7588" s="1">
        <v>42100.434027777781</v>
      </c>
      <c r="D7588">
        <v>8683</v>
      </c>
    </row>
    <row r="7589" spans="3:4" x14ac:dyDescent="0.25">
      <c r="C7589" s="1">
        <v>42100.4375</v>
      </c>
      <c r="D7589">
        <v>8676.5</v>
      </c>
    </row>
    <row r="7590" spans="3:4" x14ac:dyDescent="0.25">
      <c r="C7590" s="1">
        <v>42100.440972222219</v>
      </c>
      <c r="D7590">
        <v>8675</v>
      </c>
    </row>
    <row r="7591" spans="3:4" x14ac:dyDescent="0.25">
      <c r="C7591" s="1">
        <v>42100.444444444445</v>
      </c>
      <c r="D7591">
        <v>8674.5</v>
      </c>
    </row>
    <row r="7592" spans="3:4" x14ac:dyDescent="0.25">
      <c r="C7592" s="1">
        <v>42100.447916666664</v>
      </c>
      <c r="D7592">
        <v>8673</v>
      </c>
    </row>
    <row r="7593" spans="3:4" x14ac:dyDescent="0.25">
      <c r="C7593" s="1">
        <v>42100.451388888891</v>
      </c>
      <c r="D7593">
        <v>8673.5</v>
      </c>
    </row>
    <row r="7594" spans="3:4" x14ac:dyDescent="0.25">
      <c r="C7594" s="1">
        <v>42100.454861111109</v>
      </c>
      <c r="D7594">
        <v>8672</v>
      </c>
    </row>
    <row r="7595" spans="3:4" x14ac:dyDescent="0.25">
      <c r="C7595" s="1">
        <v>42100.458333333336</v>
      </c>
      <c r="D7595">
        <v>8671.5</v>
      </c>
    </row>
    <row r="7596" spans="3:4" x14ac:dyDescent="0.25">
      <c r="C7596" s="1">
        <v>42100.461805555555</v>
      </c>
      <c r="D7596">
        <v>8672</v>
      </c>
    </row>
    <row r="7597" spans="3:4" x14ac:dyDescent="0.25">
      <c r="C7597" s="1">
        <v>42100.465277777781</v>
      </c>
      <c r="D7597">
        <v>8675</v>
      </c>
    </row>
    <row r="7598" spans="3:4" x14ac:dyDescent="0.25">
      <c r="C7598" s="1">
        <v>42100.46875</v>
      </c>
      <c r="D7598">
        <v>8667.5</v>
      </c>
    </row>
    <row r="7599" spans="3:4" x14ac:dyDescent="0.25">
      <c r="C7599" s="1">
        <v>42100.472222222219</v>
      </c>
      <c r="D7599">
        <v>8672</v>
      </c>
    </row>
    <row r="7600" spans="3:4" x14ac:dyDescent="0.25">
      <c r="C7600" s="1">
        <v>42100.475694444445</v>
      </c>
      <c r="D7600">
        <v>8672</v>
      </c>
    </row>
    <row r="7601" spans="3:4" x14ac:dyDescent="0.25">
      <c r="C7601" s="1">
        <v>42100.479166666664</v>
      </c>
      <c r="D7601">
        <v>8667.5</v>
      </c>
    </row>
    <row r="7602" spans="3:4" x14ac:dyDescent="0.25">
      <c r="C7602" s="1">
        <v>42100.482638888891</v>
      </c>
      <c r="D7602">
        <v>8669.5</v>
      </c>
    </row>
    <row r="7603" spans="3:4" x14ac:dyDescent="0.25">
      <c r="C7603" s="1">
        <v>42100.486111111109</v>
      </c>
      <c r="D7603">
        <v>8665</v>
      </c>
    </row>
    <row r="7604" spans="3:4" x14ac:dyDescent="0.25">
      <c r="C7604" s="1">
        <v>42100.489583333336</v>
      </c>
      <c r="D7604">
        <v>8634</v>
      </c>
    </row>
    <row r="7605" spans="3:4" x14ac:dyDescent="0.25">
      <c r="C7605" s="1">
        <v>42100.493055555555</v>
      </c>
      <c r="D7605">
        <v>8623.5</v>
      </c>
    </row>
    <row r="7606" spans="3:4" x14ac:dyDescent="0.25">
      <c r="C7606" s="1">
        <v>42100.496527777781</v>
      </c>
      <c r="D7606">
        <v>8615</v>
      </c>
    </row>
    <row r="7607" spans="3:4" x14ac:dyDescent="0.25">
      <c r="C7607" s="1">
        <v>42100.5</v>
      </c>
      <c r="D7607">
        <v>8616</v>
      </c>
    </row>
    <row r="7608" spans="3:4" x14ac:dyDescent="0.25">
      <c r="C7608" s="1">
        <v>42100.503472222219</v>
      </c>
      <c r="D7608">
        <v>8619.5</v>
      </c>
    </row>
    <row r="7609" spans="3:4" x14ac:dyDescent="0.25">
      <c r="C7609" s="1">
        <v>42100.506944444445</v>
      </c>
      <c r="D7609">
        <v>8618</v>
      </c>
    </row>
    <row r="7610" spans="3:4" x14ac:dyDescent="0.25">
      <c r="C7610" s="1">
        <v>42100.510416666664</v>
      </c>
      <c r="D7610">
        <v>8624</v>
      </c>
    </row>
    <row r="7611" spans="3:4" x14ac:dyDescent="0.25">
      <c r="C7611" s="1">
        <v>42100.513888888891</v>
      </c>
      <c r="D7611">
        <v>8614.5</v>
      </c>
    </row>
    <row r="7612" spans="3:4" x14ac:dyDescent="0.25">
      <c r="C7612" s="1">
        <v>42100.517361111109</v>
      </c>
      <c r="D7612">
        <v>8610.5</v>
      </c>
    </row>
    <row r="7613" spans="3:4" x14ac:dyDescent="0.25">
      <c r="C7613" s="1">
        <v>42100.520833333336</v>
      </c>
      <c r="D7613">
        <v>8612.5</v>
      </c>
    </row>
    <row r="7614" spans="3:4" x14ac:dyDescent="0.25">
      <c r="C7614" s="1">
        <v>42100.524305555555</v>
      </c>
      <c r="D7614">
        <v>8618</v>
      </c>
    </row>
    <row r="7615" spans="3:4" x14ac:dyDescent="0.25">
      <c r="C7615" s="1">
        <v>42100.527777777781</v>
      </c>
      <c r="D7615">
        <v>8616</v>
      </c>
    </row>
    <row r="7616" spans="3:4" x14ac:dyDescent="0.25">
      <c r="C7616" s="1">
        <v>42100.53125</v>
      </c>
      <c r="D7616">
        <v>8629.5</v>
      </c>
    </row>
    <row r="7617" spans="3:4" x14ac:dyDescent="0.25">
      <c r="C7617" s="1">
        <v>42100.534722222219</v>
      </c>
      <c r="D7617">
        <v>8621</v>
      </c>
    </row>
    <row r="7618" spans="3:4" x14ac:dyDescent="0.25">
      <c r="C7618" s="1">
        <v>42100.538194444445</v>
      </c>
      <c r="D7618">
        <v>8619.5</v>
      </c>
    </row>
    <row r="7619" spans="3:4" x14ac:dyDescent="0.25">
      <c r="C7619" s="1">
        <v>42100.541666666664</v>
      </c>
      <c r="D7619">
        <v>8613</v>
      </c>
    </row>
    <row r="7620" spans="3:4" x14ac:dyDescent="0.25">
      <c r="C7620" s="1">
        <v>42100.545138888891</v>
      </c>
      <c r="D7620">
        <v>8618</v>
      </c>
    </row>
    <row r="7621" spans="3:4" x14ac:dyDescent="0.25">
      <c r="C7621" s="1">
        <v>42100.548611111109</v>
      </c>
      <c r="D7621">
        <v>8622</v>
      </c>
    </row>
    <row r="7622" spans="3:4" x14ac:dyDescent="0.25">
      <c r="C7622" s="1">
        <v>42100.552083333336</v>
      </c>
      <c r="D7622">
        <v>8620</v>
      </c>
    </row>
    <row r="7623" spans="3:4" x14ac:dyDescent="0.25">
      <c r="C7623" s="1">
        <v>42100.555555555555</v>
      </c>
      <c r="D7623">
        <v>8614.5</v>
      </c>
    </row>
    <row r="7624" spans="3:4" x14ac:dyDescent="0.25">
      <c r="C7624" s="1">
        <v>42100.559027777781</v>
      </c>
      <c r="D7624">
        <v>8617.5</v>
      </c>
    </row>
    <row r="7625" spans="3:4" x14ac:dyDescent="0.25">
      <c r="C7625" s="1">
        <v>42100.5625</v>
      </c>
      <c r="D7625">
        <v>8617.5</v>
      </c>
    </row>
    <row r="7626" spans="3:4" x14ac:dyDescent="0.25">
      <c r="C7626" s="1">
        <v>42100.565972222219</v>
      </c>
      <c r="D7626">
        <v>8613.5</v>
      </c>
    </row>
    <row r="7627" spans="3:4" x14ac:dyDescent="0.25">
      <c r="C7627" s="1">
        <v>42100.569444444445</v>
      </c>
      <c r="D7627">
        <v>8612.5</v>
      </c>
    </row>
    <row r="7628" spans="3:4" x14ac:dyDescent="0.25">
      <c r="C7628" s="1">
        <v>42100.572916666664</v>
      </c>
      <c r="D7628">
        <v>8615.5</v>
      </c>
    </row>
    <row r="7629" spans="3:4" x14ac:dyDescent="0.25">
      <c r="C7629" s="1">
        <v>42100.576388888891</v>
      </c>
      <c r="D7629">
        <v>8615</v>
      </c>
    </row>
    <row r="7630" spans="3:4" x14ac:dyDescent="0.25">
      <c r="C7630" s="1">
        <v>42100.579861111109</v>
      </c>
      <c r="D7630">
        <v>8609.5</v>
      </c>
    </row>
    <row r="7631" spans="3:4" x14ac:dyDescent="0.25">
      <c r="C7631" s="1">
        <v>42100.583333333336</v>
      </c>
      <c r="D7631">
        <v>8610</v>
      </c>
    </row>
    <row r="7632" spans="3:4" x14ac:dyDescent="0.25">
      <c r="C7632" s="1">
        <v>42100.586805555555</v>
      </c>
      <c r="D7632">
        <v>8611</v>
      </c>
    </row>
    <row r="7633" spans="3:4" x14ac:dyDescent="0.25">
      <c r="C7633" s="1">
        <v>42100.590277777781</v>
      </c>
      <c r="D7633">
        <v>8614.5</v>
      </c>
    </row>
    <row r="7634" spans="3:4" x14ac:dyDescent="0.25">
      <c r="C7634" s="1">
        <v>42100.59375</v>
      </c>
      <c r="D7634">
        <v>8619.5</v>
      </c>
    </row>
    <row r="7635" spans="3:4" x14ac:dyDescent="0.25">
      <c r="C7635" s="1">
        <v>42100.597222222219</v>
      </c>
      <c r="D7635">
        <v>8620</v>
      </c>
    </row>
    <row r="7636" spans="3:4" x14ac:dyDescent="0.25">
      <c r="C7636" s="1">
        <v>42100.600694444445</v>
      </c>
      <c r="D7636">
        <v>8614</v>
      </c>
    </row>
    <row r="7637" spans="3:4" x14ac:dyDescent="0.25">
      <c r="C7637" s="1">
        <v>42100.604166666664</v>
      </c>
      <c r="D7637">
        <v>8614.5</v>
      </c>
    </row>
    <row r="7638" spans="3:4" x14ac:dyDescent="0.25">
      <c r="C7638" s="1">
        <v>42100.607638888891</v>
      </c>
      <c r="D7638">
        <v>8609</v>
      </c>
    </row>
    <row r="7639" spans="3:4" x14ac:dyDescent="0.25">
      <c r="C7639" s="1">
        <v>42100.611111111109</v>
      </c>
      <c r="D7639">
        <v>8606.5</v>
      </c>
    </row>
    <row r="7640" spans="3:4" x14ac:dyDescent="0.25">
      <c r="C7640" s="1">
        <v>42100.614583333336</v>
      </c>
      <c r="D7640">
        <v>8614.5</v>
      </c>
    </row>
    <row r="7641" spans="3:4" x14ac:dyDescent="0.25">
      <c r="C7641" s="1">
        <v>42100.618055555555</v>
      </c>
      <c r="D7641">
        <v>8612.5</v>
      </c>
    </row>
    <row r="7642" spans="3:4" x14ac:dyDescent="0.25">
      <c r="C7642" s="1">
        <v>42100.621527777781</v>
      </c>
      <c r="D7642">
        <v>8615.5</v>
      </c>
    </row>
    <row r="7643" spans="3:4" x14ac:dyDescent="0.25">
      <c r="C7643" s="1">
        <v>42100.625</v>
      </c>
      <c r="D7643">
        <v>8609.5</v>
      </c>
    </row>
    <row r="7644" spans="3:4" x14ac:dyDescent="0.25">
      <c r="C7644" s="1">
        <v>42100.628472222219</v>
      </c>
      <c r="D7644">
        <v>8614</v>
      </c>
    </row>
    <row r="7645" spans="3:4" x14ac:dyDescent="0.25">
      <c r="C7645" s="1">
        <v>42100.631944444445</v>
      </c>
      <c r="D7645">
        <v>8615.5</v>
      </c>
    </row>
    <row r="7646" spans="3:4" x14ac:dyDescent="0.25">
      <c r="C7646" s="1">
        <v>42100.635416666664</v>
      </c>
      <c r="D7646">
        <v>8619.5</v>
      </c>
    </row>
    <row r="7647" spans="3:4" x14ac:dyDescent="0.25">
      <c r="C7647" s="1">
        <v>42100.638888888891</v>
      </c>
      <c r="D7647">
        <v>8617</v>
      </c>
    </row>
    <row r="7648" spans="3:4" x14ac:dyDescent="0.25">
      <c r="C7648" s="1">
        <v>42100.642361111109</v>
      </c>
      <c r="D7648">
        <v>8617.5</v>
      </c>
    </row>
    <row r="7649" spans="3:4" x14ac:dyDescent="0.25">
      <c r="C7649" s="1">
        <v>42100.645833333336</v>
      </c>
      <c r="D7649">
        <v>8625.5</v>
      </c>
    </row>
    <row r="7650" spans="3:4" x14ac:dyDescent="0.25">
      <c r="C7650" s="1">
        <v>42100.649305555555</v>
      </c>
      <c r="D7650">
        <v>8622</v>
      </c>
    </row>
    <row r="7651" spans="3:4" x14ac:dyDescent="0.25">
      <c r="C7651" s="1">
        <v>42100.652777777781</v>
      </c>
      <c r="D7651">
        <v>8632</v>
      </c>
    </row>
    <row r="7652" spans="3:4" x14ac:dyDescent="0.25">
      <c r="C7652" s="1">
        <v>42100.65625</v>
      </c>
      <c r="D7652">
        <v>8634</v>
      </c>
    </row>
    <row r="7653" spans="3:4" x14ac:dyDescent="0.25">
      <c r="C7653" s="1">
        <v>42100.659722222219</v>
      </c>
      <c r="D7653">
        <v>8635</v>
      </c>
    </row>
    <row r="7654" spans="3:4" x14ac:dyDescent="0.25">
      <c r="C7654" s="1">
        <v>42100.663194444445</v>
      </c>
      <c r="D7654">
        <v>8631</v>
      </c>
    </row>
    <row r="7655" spans="3:4" x14ac:dyDescent="0.25">
      <c r="C7655" s="1">
        <v>42100.666666666664</v>
      </c>
      <c r="D7655">
        <v>8634.5</v>
      </c>
    </row>
    <row r="7656" spans="3:4" x14ac:dyDescent="0.25">
      <c r="C7656" s="1">
        <v>42100.670138888891</v>
      </c>
      <c r="D7656">
        <v>8638</v>
      </c>
    </row>
    <row r="7657" spans="3:4" x14ac:dyDescent="0.25">
      <c r="C7657" s="1">
        <v>42100.673611111109</v>
      </c>
      <c r="D7657">
        <v>8647.5</v>
      </c>
    </row>
    <row r="7658" spans="3:4" x14ac:dyDescent="0.25">
      <c r="C7658" s="1">
        <v>42100.677083333336</v>
      </c>
      <c r="D7658">
        <v>8663.5</v>
      </c>
    </row>
    <row r="7659" spans="3:4" x14ac:dyDescent="0.25">
      <c r="C7659" s="1">
        <v>42100.680555555555</v>
      </c>
      <c r="D7659">
        <v>8659</v>
      </c>
    </row>
    <row r="7660" spans="3:4" x14ac:dyDescent="0.25">
      <c r="C7660" s="1">
        <v>42100.684027777781</v>
      </c>
      <c r="D7660">
        <v>8662</v>
      </c>
    </row>
    <row r="7661" spans="3:4" x14ac:dyDescent="0.25">
      <c r="C7661" s="1">
        <v>42100.6875</v>
      </c>
      <c r="D7661">
        <v>8649.5</v>
      </c>
    </row>
    <row r="7662" spans="3:4" x14ac:dyDescent="0.25">
      <c r="C7662" s="1">
        <v>42100.690972222219</v>
      </c>
      <c r="D7662">
        <v>8660</v>
      </c>
    </row>
    <row r="7663" spans="3:4" x14ac:dyDescent="0.25">
      <c r="C7663" s="1">
        <v>42100.694444444445</v>
      </c>
      <c r="D7663">
        <v>8667.5</v>
      </c>
    </row>
    <row r="7664" spans="3:4" x14ac:dyDescent="0.25">
      <c r="C7664" s="1">
        <v>42100.697916666664</v>
      </c>
      <c r="D7664">
        <v>8658.5</v>
      </c>
    </row>
    <row r="7665" spans="3:4" x14ac:dyDescent="0.25">
      <c r="C7665" s="1">
        <v>42100.701388888891</v>
      </c>
      <c r="D7665">
        <v>8661.5</v>
      </c>
    </row>
    <row r="7666" spans="3:4" x14ac:dyDescent="0.25">
      <c r="C7666" s="1">
        <v>42100.704861111109</v>
      </c>
      <c r="D7666">
        <v>8677</v>
      </c>
    </row>
    <row r="7667" spans="3:4" x14ac:dyDescent="0.25">
      <c r="C7667" s="1">
        <v>42100.708333333336</v>
      </c>
      <c r="D7667">
        <v>8675.5</v>
      </c>
    </row>
    <row r="7668" spans="3:4" x14ac:dyDescent="0.25">
      <c r="C7668" s="1">
        <v>42100.711805555555</v>
      </c>
      <c r="D7668">
        <v>8679.5</v>
      </c>
    </row>
    <row r="7669" spans="3:4" x14ac:dyDescent="0.25">
      <c r="C7669" s="1">
        <v>42100.715277777781</v>
      </c>
      <c r="D7669">
        <v>8677.5</v>
      </c>
    </row>
    <row r="7670" spans="3:4" x14ac:dyDescent="0.25">
      <c r="C7670" s="1">
        <v>42100.71875</v>
      </c>
      <c r="D7670">
        <v>8687</v>
      </c>
    </row>
    <row r="7671" spans="3:4" x14ac:dyDescent="0.25">
      <c r="C7671" s="1">
        <v>42100.722222222219</v>
      </c>
      <c r="D7671">
        <v>8687</v>
      </c>
    </row>
    <row r="7672" spans="3:4" x14ac:dyDescent="0.25">
      <c r="C7672" s="1">
        <v>42100.725694444445</v>
      </c>
      <c r="D7672">
        <v>8676</v>
      </c>
    </row>
    <row r="7673" spans="3:4" x14ac:dyDescent="0.25">
      <c r="C7673" s="1">
        <v>42100.729166666664</v>
      </c>
      <c r="D7673">
        <v>8687.5</v>
      </c>
    </row>
    <row r="7674" spans="3:4" x14ac:dyDescent="0.25">
      <c r="C7674" s="1">
        <v>42100.732638888891</v>
      </c>
      <c r="D7674">
        <v>8686.5</v>
      </c>
    </row>
    <row r="7675" spans="3:4" x14ac:dyDescent="0.25">
      <c r="C7675" s="1">
        <v>42100.736111111109</v>
      </c>
      <c r="D7675">
        <v>8682</v>
      </c>
    </row>
    <row r="7676" spans="3:4" x14ac:dyDescent="0.25">
      <c r="C7676" s="1">
        <v>42100.739583333336</v>
      </c>
      <c r="D7676">
        <v>8687</v>
      </c>
    </row>
    <row r="7677" spans="3:4" x14ac:dyDescent="0.25">
      <c r="C7677" s="1">
        <v>42100.743055555555</v>
      </c>
      <c r="D7677">
        <v>8686.5</v>
      </c>
    </row>
    <row r="7678" spans="3:4" x14ac:dyDescent="0.25">
      <c r="C7678" s="1">
        <v>42100.746527777781</v>
      </c>
      <c r="D7678">
        <v>8689.5</v>
      </c>
    </row>
    <row r="7679" spans="3:4" x14ac:dyDescent="0.25">
      <c r="C7679" s="1">
        <v>42100.75</v>
      </c>
      <c r="D7679">
        <v>8691.5</v>
      </c>
    </row>
    <row r="7680" spans="3:4" x14ac:dyDescent="0.25">
      <c r="C7680" s="1">
        <v>42100.753472222219</v>
      </c>
      <c r="D7680">
        <v>8685</v>
      </c>
    </row>
    <row r="7681" spans="3:4" x14ac:dyDescent="0.25">
      <c r="C7681" s="1">
        <v>42100.756944444445</v>
      </c>
      <c r="D7681">
        <v>8693</v>
      </c>
    </row>
    <row r="7682" spans="3:4" x14ac:dyDescent="0.25">
      <c r="C7682" s="1">
        <v>42100.819444444445</v>
      </c>
      <c r="D7682">
        <v>8687</v>
      </c>
    </row>
    <row r="7683" spans="3:4" x14ac:dyDescent="0.25">
      <c r="C7683" s="1">
        <v>42100.822916666664</v>
      </c>
      <c r="D7683">
        <v>8691</v>
      </c>
    </row>
    <row r="7684" spans="3:4" x14ac:dyDescent="0.25">
      <c r="C7684" s="1">
        <v>42100.829861111109</v>
      </c>
      <c r="D7684">
        <v>8688</v>
      </c>
    </row>
    <row r="7685" spans="3:4" x14ac:dyDescent="0.25">
      <c r="C7685" s="1">
        <v>42100.836805555555</v>
      </c>
      <c r="D7685">
        <v>8691.5</v>
      </c>
    </row>
    <row r="7686" spans="3:4" x14ac:dyDescent="0.25">
      <c r="C7686" s="1">
        <v>42100.840277777781</v>
      </c>
      <c r="D7686">
        <v>8688</v>
      </c>
    </row>
    <row r="7687" spans="3:4" x14ac:dyDescent="0.25">
      <c r="C7687" s="1">
        <v>42100.847222222219</v>
      </c>
      <c r="D7687">
        <v>8687.5</v>
      </c>
    </row>
    <row r="7688" spans="3:4" x14ac:dyDescent="0.25">
      <c r="C7688" s="1">
        <v>42100.850694444445</v>
      </c>
      <c r="D7688">
        <v>8688</v>
      </c>
    </row>
    <row r="7689" spans="3:4" x14ac:dyDescent="0.25">
      <c r="C7689" s="1">
        <v>42100.854166666664</v>
      </c>
      <c r="D7689">
        <v>8691.5</v>
      </c>
    </row>
    <row r="7690" spans="3:4" x14ac:dyDescent="0.25">
      <c r="C7690" s="1">
        <v>42100.857638888891</v>
      </c>
      <c r="D7690">
        <v>8689</v>
      </c>
    </row>
    <row r="7691" spans="3:4" x14ac:dyDescent="0.25">
      <c r="C7691" s="1">
        <v>42100.875</v>
      </c>
      <c r="D7691">
        <v>8692</v>
      </c>
    </row>
    <row r="7692" spans="3:4" x14ac:dyDescent="0.25">
      <c r="C7692" s="1">
        <v>42100.892361111109</v>
      </c>
      <c r="D7692">
        <v>8700</v>
      </c>
    </row>
    <row r="7693" spans="3:4" x14ac:dyDescent="0.25">
      <c r="C7693" s="1">
        <v>42100.895833333336</v>
      </c>
      <c r="D7693">
        <v>8709.5</v>
      </c>
    </row>
    <row r="7694" spans="3:4" x14ac:dyDescent="0.25">
      <c r="C7694" s="1">
        <v>42100.899305555555</v>
      </c>
      <c r="D7694">
        <v>8718.5</v>
      </c>
    </row>
    <row r="7695" spans="3:4" x14ac:dyDescent="0.25">
      <c r="C7695" s="1">
        <v>42100.902777777781</v>
      </c>
      <c r="D7695">
        <v>8723</v>
      </c>
    </row>
    <row r="7696" spans="3:4" x14ac:dyDescent="0.25">
      <c r="C7696" s="1">
        <v>42100.90625</v>
      </c>
      <c r="D7696">
        <v>8726</v>
      </c>
    </row>
    <row r="7697" spans="3:4" x14ac:dyDescent="0.25">
      <c r="C7697" s="1">
        <v>42100.909722222219</v>
      </c>
      <c r="D7697">
        <v>8720.5</v>
      </c>
    </row>
    <row r="7698" spans="3:4" x14ac:dyDescent="0.25">
      <c r="C7698" s="1">
        <v>42100.913194444445</v>
      </c>
      <c r="D7698">
        <v>8724</v>
      </c>
    </row>
    <row r="7699" spans="3:4" x14ac:dyDescent="0.25">
      <c r="C7699" s="1">
        <v>42100.916666666664</v>
      </c>
      <c r="D7699">
        <v>8727.5</v>
      </c>
    </row>
    <row r="7700" spans="3:4" x14ac:dyDescent="0.25">
      <c r="C7700" s="1">
        <v>42100.920138888891</v>
      </c>
      <c r="D7700">
        <v>8728</v>
      </c>
    </row>
    <row r="7701" spans="3:4" x14ac:dyDescent="0.25">
      <c r="C7701" s="1">
        <v>42100.923611111109</v>
      </c>
      <c r="D7701">
        <v>8723.5</v>
      </c>
    </row>
    <row r="7702" spans="3:4" x14ac:dyDescent="0.25">
      <c r="C7702" s="1">
        <v>42100.927083333336</v>
      </c>
      <c r="D7702">
        <v>8719</v>
      </c>
    </row>
    <row r="7703" spans="3:4" x14ac:dyDescent="0.25">
      <c r="C7703" s="1">
        <v>42100.930555555555</v>
      </c>
      <c r="D7703">
        <v>8723</v>
      </c>
    </row>
    <row r="7704" spans="3:4" x14ac:dyDescent="0.25">
      <c r="C7704" s="1">
        <v>42100.934027777781</v>
      </c>
      <c r="D7704">
        <v>8724</v>
      </c>
    </row>
    <row r="7705" spans="3:4" x14ac:dyDescent="0.25">
      <c r="C7705" s="1">
        <v>42100.9375</v>
      </c>
      <c r="D7705">
        <v>8724</v>
      </c>
    </row>
    <row r="7706" spans="3:4" x14ac:dyDescent="0.25">
      <c r="C7706" s="1">
        <v>42100.940972222219</v>
      </c>
      <c r="D7706">
        <v>8722.5</v>
      </c>
    </row>
    <row r="7707" spans="3:4" x14ac:dyDescent="0.25">
      <c r="C7707" s="1">
        <v>42100.944444444445</v>
      </c>
      <c r="D7707">
        <v>8723</v>
      </c>
    </row>
    <row r="7708" spans="3:4" x14ac:dyDescent="0.25">
      <c r="C7708" s="1">
        <v>42100.947916666664</v>
      </c>
      <c r="D7708">
        <v>8723.5</v>
      </c>
    </row>
    <row r="7709" spans="3:4" x14ac:dyDescent="0.25">
      <c r="C7709" s="1">
        <v>42100.951388888891</v>
      </c>
      <c r="D7709">
        <v>8723.5</v>
      </c>
    </row>
    <row r="7710" spans="3:4" x14ac:dyDescent="0.25">
      <c r="C7710" s="1">
        <v>42100.954861111109</v>
      </c>
      <c r="D7710">
        <v>8724</v>
      </c>
    </row>
    <row r="7711" spans="3:4" x14ac:dyDescent="0.25">
      <c r="C7711" s="1">
        <v>42100.958333333336</v>
      </c>
      <c r="D7711">
        <v>8727.5</v>
      </c>
    </row>
    <row r="7712" spans="3:4" x14ac:dyDescent="0.25">
      <c r="C7712" s="1">
        <v>42100.961805555555</v>
      </c>
      <c r="D7712">
        <v>8728</v>
      </c>
    </row>
    <row r="7713" spans="3:4" x14ac:dyDescent="0.25">
      <c r="C7713" s="1">
        <v>42100.965277777781</v>
      </c>
      <c r="D7713">
        <v>8724</v>
      </c>
    </row>
    <row r="7714" spans="3:4" x14ac:dyDescent="0.25">
      <c r="C7714" s="1">
        <v>42100.96875</v>
      </c>
      <c r="D7714">
        <v>8723</v>
      </c>
    </row>
    <row r="7715" spans="3:4" x14ac:dyDescent="0.25">
      <c r="C7715" s="1">
        <v>42100.972222222219</v>
      </c>
      <c r="D7715">
        <v>8721</v>
      </c>
    </row>
    <row r="7716" spans="3:4" x14ac:dyDescent="0.25">
      <c r="C7716" s="1">
        <v>42100.975694444445</v>
      </c>
      <c r="D7716">
        <v>8719</v>
      </c>
    </row>
    <row r="7717" spans="3:4" x14ac:dyDescent="0.25">
      <c r="C7717" s="1">
        <v>42100.979166666664</v>
      </c>
      <c r="D7717">
        <v>8720</v>
      </c>
    </row>
    <row r="7718" spans="3:4" x14ac:dyDescent="0.25">
      <c r="C7718" s="1">
        <v>42100.982638888891</v>
      </c>
      <c r="D7718">
        <v>8723.5</v>
      </c>
    </row>
    <row r="7719" spans="3:4" x14ac:dyDescent="0.25">
      <c r="C7719" s="1">
        <v>42100.986111111109</v>
      </c>
      <c r="D7719">
        <v>8727.5</v>
      </c>
    </row>
    <row r="7720" spans="3:4" x14ac:dyDescent="0.25">
      <c r="C7720" s="1">
        <v>42100.989583333336</v>
      </c>
      <c r="D7720">
        <v>8728</v>
      </c>
    </row>
    <row r="7721" spans="3:4" x14ac:dyDescent="0.25">
      <c r="C7721" s="1">
        <v>42100.993055555555</v>
      </c>
      <c r="D7721">
        <v>8720.5</v>
      </c>
    </row>
    <row r="7722" spans="3:4" x14ac:dyDescent="0.25">
      <c r="C7722" s="1">
        <v>42100.996527777781</v>
      </c>
      <c r="D7722">
        <v>8726.5</v>
      </c>
    </row>
    <row r="7723" spans="3:4" x14ac:dyDescent="0.25">
      <c r="C7723" s="2">
        <v>42101</v>
      </c>
      <c r="D7723">
        <v>8726</v>
      </c>
    </row>
    <row r="7724" spans="3:4" x14ac:dyDescent="0.25">
      <c r="C7724" s="1">
        <v>42101.003472222219</v>
      </c>
      <c r="D7724">
        <v>8725.5</v>
      </c>
    </row>
    <row r="7725" spans="3:4" x14ac:dyDescent="0.25">
      <c r="C7725" s="1">
        <v>42101.006944444445</v>
      </c>
      <c r="D7725">
        <v>8727.5</v>
      </c>
    </row>
    <row r="7726" spans="3:4" x14ac:dyDescent="0.25">
      <c r="C7726" s="1">
        <v>42101.010416666664</v>
      </c>
      <c r="D7726">
        <v>8728.5</v>
      </c>
    </row>
    <row r="7727" spans="3:4" x14ac:dyDescent="0.25">
      <c r="C7727" s="1">
        <v>42101.013888888891</v>
      </c>
      <c r="D7727">
        <v>8729</v>
      </c>
    </row>
    <row r="7728" spans="3:4" x14ac:dyDescent="0.25">
      <c r="C7728" s="1">
        <v>42101.017361111109</v>
      </c>
      <c r="D7728">
        <v>8733</v>
      </c>
    </row>
    <row r="7729" spans="3:4" x14ac:dyDescent="0.25">
      <c r="C7729" s="1">
        <v>42101.020833333336</v>
      </c>
      <c r="D7729">
        <v>8733</v>
      </c>
    </row>
    <row r="7730" spans="3:4" x14ac:dyDescent="0.25">
      <c r="C7730" s="1">
        <v>42101.024305555555</v>
      </c>
      <c r="D7730">
        <v>8732</v>
      </c>
    </row>
    <row r="7731" spans="3:4" x14ac:dyDescent="0.25">
      <c r="C7731" s="1">
        <v>42101.027777777781</v>
      </c>
      <c r="D7731">
        <v>8733</v>
      </c>
    </row>
    <row r="7732" spans="3:4" x14ac:dyDescent="0.25">
      <c r="C7732" s="1">
        <v>42101.03125</v>
      </c>
      <c r="D7732">
        <v>8730.5</v>
      </c>
    </row>
    <row r="7733" spans="3:4" x14ac:dyDescent="0.25">
      <c r="C7733" s="1">
        <v>42101.034722222219</v>
      </c>
      <c r="D7733">
        <v>8731</v>
      </c>
    </row>
    <row r="7734" spans="3:4" x14ac:dyDescent="0.25">
      <c r="C7734" s="1">
        <v>42101.038194444445</v>
      </c>
      <c r="D7734">
        <v>8733.5</v>
      </c>
    </row>
    <row r="7735" spans="3:4" x14ac:dyDescent="0.25">
      <c r="C7735" s="1">
        <v>42101.041666666664</v>
      </c>
      <c r="D7735">
        <v>8734</v>
      </c>
    </row>
    <row r="7736" spans="3:4" x14ac:dyDescent="0.25">
      <c r="C7736" s="1">
        <v>42101.045138888891</v>
      </c>
      <c r="D7736">
        <v>8734</v>
      </c>
    </row>
    <row r="7737" spans="3:4" x14ac:dyDescent="0.25">
      <c r="C7737" s="1">
        <v>42101.048611111109</v>
      </c>
      <c r="D7737">
        <v>8733</v>
      </c>
    </row>
    <row r="7738" spans="3:4" x14ac:dyDescent="0.25">
      <c r="C7738" s="1">
        <v>42101.052083333336</v>
      </c>
      <c r="D7738">
        <v>8733.5</v>
      </c>
    </row>
    <row r="7739" spans="3:4" x14ac:dyDescent="0.25">
      <c r="C7739" s="1">
        <v>42101.055555555555</v>
      </c>
      <c r="D7739">
        <v>8733.5</v>
      </c>
    </row>
    <row r="7740" spans="3:4" x14ac:dyDescent="0.25">
      <c r="C7740" s="1">
        <v>42101.059027777781</v>
      </c>
      <c r="D7740">
        <v>8733.5</v>
      </c>
    </row>
    <row r="7741" spans="3:4" x14ac:dyDescent="0.25">
      <c r="C7741" s="1">
        <v>42101.0625</v>
      </c>
      <c r="D7741">
        <v>8732</v>
      </c>
    </row>
    <row r="7742" spans="3:4" x14ac:dyDescent="0.25">
      <c r="C7742" s="1">
        <v>42101.065972222219</v>
      </c>
      <c r="D7742">
        <v>8733.5</v>
      </c>
    </row>
    <row r="7743" spans="3:4" x14ac:dyDescent="0.25">
      <c r="C7743" s="1">
        <v>42101.069444444445</v>
      </c>
      <c r="D7743">
        <v>8733</v>
      </c>
    </row>
    <row r="7744" spans="3:4" x14ac:dyDescent="0.25">
      <c r="C7744" s="1">
        <v>42101.072916666664</v>
      </c>
      <c r="D7744">
        <v>8733</v>
      </c>
    </row>
    <row r="7745" spans="3:4" x14ac:dyDescent="0.25">
      <c r="C7745" s="1">
        <v>42101.076388888891</v>
      </c>
      <c r="D7745">
        <v>8733.5</v>
      </c>
    </row>
    <row r="7746" spans="3:4" x14ac:dyDescent="0.25">
      <c r="C7746" s="1">
        <v>42101.079861111109</v>
      </c>
      <c r="D7746">
        <v>8729</v>
      </c>
    </row>
    <row r="7747" spans="3:4" x14ac:dyDescent="0.25">
      <c r="C7747" s="1">
        <v>42101.371527777781</v>
      </c>
      <c r="D7747">
        <v>8727.5</v>
      </c>
    </row>
    <row r="7748" spans="3:4" x14ac:dyDescent="0.25">
      <c r="C7748" s="1">
        <v>42101.375</v>
      </c>
      <c r="D7748">
        <v>8717</v>
      </c>
    </row>
    <row r="7749" spans="3:4" x14ac:dyDescent="0.25">
      <c r="C7749" s="1">
        <v>42101.378472222219</v>
      </c>
      <c r="D7749">
        <v>8718</v>
      </c>
    </row>
    <row r="7750" spans="3:4" x14ac:dyDescent="0.25">
      <c r="C7750" s="1">
        <v>42101.381944444445</v>
      </c>
      <c r="D7750">
        <v>8722.5</v>
      </c>
    </row>
    <row r="7751" spans="3:4" x14ac:dyDescent="0.25">
      <c r="C7751" s="1">
        <v>42101.385416666664</v>
      </c>
      <c r="D7751">
        <v>8716.5</v>
      </c>
    </row>
    <row r="7752" spans="3:4" x14ac:dyDescent="0.25">
      <c r="C7752" s="1">
        <v>42101.388888888891</v>
      </c>
      <c r="D7752">
        <v>8713.5</v>
      </c>
    </row>
    <row r="7753" spans="3:4" x14ac:dyDescent="0.25">
      <c r="C7753" s="1">
        <v>42101.392361111109</v>
      </c>
      <c r="D7753">
        <v>8717</v>
      </c>
    </row>
    <row r="7754" spans="3:4" x14ac:dyDescent="0.25">
      <c r="C7754" s="1">
        <v>42101.395833333336</v>
      </c>
      <c r="D7754">
        <v>8719.5</v>
      </c>
    </row>
    <row r="7755" spans="3:4" x14ac:dyDescent="0.25">
      <c r="C7755" s="1">
        <v>42101.399305555555</v>
      </c>
      <c r="D7755">
        <v>8717.5</v>
      </c>
    </row>
    <row r="7756" spans="3:4" x14ac:dyDescent="0.25">
      <c r="C7756" s="1">
        <v>42101.402777777781</v>
      </c>
      <c r="D7756">
        <v>8719</v>
      </c>
    </row>
    <row r="7757" spans="3:4" x14ac:dyDescent="0.25">
      <c r="C7757" s="1">
        <v>42101.40625</v>
      </c>
      <c r="D7757">
        <v>8719</v>
      </c>
    </row>
    <row r="7758" spans="3:4" x14ac:dyDescent="0.25">
      <c r="C7758" s="1">
        <v>42101.409722222219</v>
      </c>
      <c r="D7758">
        <v>8722.5</v>
      </c>
    </row>
    <row r="7759" spans="3:4" x14ac:dyDescent="0.25">
      <c r="C7759" s="1">
        <v>42101.413194444445</v>
      </c>
      <c r="D7759">
        <v>8719</v>
      </c>
    </row>
    <row r="7760" spans="3:4" x14ac:dyDescent="0.25">
      <c r="C7760" s="1">
        <v>42101.416666666664</v>
      </c>
      <c r="D7760">
        <v>8723.5</v>
      </c>
    </row>
    <row r="7761" spans="3:4" x14ac:dyDescent="0.25">
      <c r="C7761" s="1">
        <v>42101.420138888891</v>
      </c>
      <c r="D7761">
        <v>8723.5</v>
      </c>
    </row>
    <row r="7762" spans="3:4" x14ac:dyDescent="0.25">
      <c r="C7762" s="1">
        <v>42101.423611111109</v>
      </c>
      <c r="D7762">
        <v>8726.5</v>
      </c>
    </row>
    <row r="7763" spans="3:4" x14ac:dyDescent="0.25">
      <c r="C7763" s="1">
        <v>42101.427083333336</v>
      </c>
      <c r="D7763">
        <v>8724.5</v>
      </c>
    </row>
    <row r="7764" spans="3:4" x14ac:dyDescent="0.25">
      <c r="C7764" s="1">
        <v>42101.430555555555</v>
      </c>
      <c r="D7764">
        <v>8726.5</v>
      </c>
    </row>
    <row r="7765" spans="3:4" x14ac:dyDescent="0.25">
      <c r="C7765" s="1">
        <v>42101.434027777781</v>
      </c>
      <c r="D7765">
        <v>8723.5</v>
      </c>
    </row>
    <row r="7766" spans="3:4" x14ac:dyDescent="0.25">
      <c r="C7766" s="1">
        <v>42101.4375</v>
      </c>
      <c r="D7766">
        <v>8721.5</v>
      </c>
    </row>
    <row r="7767" spans="3:4" x14ac:dyDescent="0.25">
      <c r="C7767" s="1">
        <v>42101.440972222219</v>
      </c>
      <c r="D7767">
        <v>8723.5</v>
      </c>
    </row>
    <row r="7768" spans="3:4" x14ac:dyDescent="0.25">
      <c r="C7768" s="1">
        <v>42101.444444444445</v>
      </c>
      <c r="D7768">
        <v>8723.5</v>
      </c>
    </row>
    <row r="7769" spans="3:4" x14ac:dyDescent="0.25">
      <c r="C7769" s="1">
        <v>42101.447916666664</v>
      </c>
      <c r="D7769">
        <v>8723.5</v>
      </c>
    </row>
    <row r="7770" spans="3:4" x14ac:dyDescent="0.25">
      <c r="C7770" s="1">
        <v>42101.451388888891</v>
      </c>
      <c r="D7770">
        <v>8728</v>
      </c>
    </row>
    <row r="7771" spans="3:4" x14ac:dyDescent="0.25">
      <c r="C7771" s="1">
        <v>42101.454861111109</v>
      </c>
      <c r="D7771">
        <v>8724</v>
      </c>
    </row>
    <row r="7772" spans="3:4" x14ac:dyDescent="0.25">
      <c r="C7772" s="1">
        <v>42101.458333333336</v>
      </c>
      <c r="D7772">
        <v>8726</v>
      </c>
    </row>
    <row r="7773" spans="3:4" x14ac:dyDescent="0.25">
      <c r="C7773" s="1">
        <v>42101.461805555555</v>
      </c>
      <c r="D7773">
        <v>8724.5</v>
      </c>
    </row>
    <row r="7774" spans="3:4" x14ac:dyDescent="0.25">
      <c r="C7774" s="1">
        <v>42101.465277777781</v>
      </c>
      <c r="D7774">
        <v>8725</v>
      </c>
    </row>
    <row r="7775" spans="3:4" x14ac:dyDescent="0.25">
      <c r="C7775" s="1">
        <v>42101.46875</v>
      </c>
      <c r="D7775">
        <v>8726</v>
      </c>
    </row>
    <row r="7776" spans="3:4" x14ac:dyDescent="0.25">
      <c r="C7776" s="1">
        <v>42101.472222222219</v>
      </c>
      <c r="D7776">
        <v>8727</v>
      </c>
    </row>
    <row r="7777" spans="3:4" x14ac:dyDescent="0.25">
      <c r="C7777" s="1">
        <v>42101.475694444445</v>
      </c>
      <c r="D7777">
        <v>8719</v>
      </c>
    </row>
    <row r="7778" spans="3:4" x14ac:dyDescent="0.25">
      <c r="C7778" s="1">
        <v>42101.479166666664</v>
      </c>
      <c r="D7778">
        <v>8721</v>
      </c>
    </row>
    <row r="7779" spans="3:4" x14ac:dyDescent="0.25">
      <c r="C7779" s="1">
        <v>42101.482638888891</v>
      </c>
      <c r="D7779">
        <v>8723.5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S571"/>
  <sheetViews>
    <sheetView workbookViewId="0">
      <pane ySplit="13" topLeftCell="A26" activePane="bottomLeft" state="frozen"/>
      <selection pane="bottomLeft" activeCell="C1" sqref="C1"/>
    </sheetView>
  </sheetViews>
  <sheetFormatPr defaultRowHeight="15" x14ac:dyDescent="0.25"/>
  <cols>
    <col min="1" max="1" width="10.42578125" style="46" bestFit="1" customWidth="1"/>
    <col min="2" max="3" width="10.85546875" style="46" bestFit="1" customWidth="1"/>
    <col min="4" max="4" width="21.5703125" style="46" bestFit="1" customWidth="1"/>
    <col min="5" max="5" width="15.7109375" style="46" customWidth="1"/>
    <col min="6" max="6" width="15.28515625" style="46" customWidth="1"/>
    <col min="7" max="7" width="15.5703125" style="46" customWidth="1"/>
    <col min="8" max="8" width="18" style="46" bestFit="1" customWidth="1"/>
    <col min="9" max="9" width="19" style="46" customWidth="1"/>
    <col min="10" max="10" width="16.28515625" style="46" customWidth="1"/>
    <col min="11" max="11" width="12.7109375" style="46" bestFit="1" customWidth="1"/>
    <col min="12" max="12" width="16.28515625" style="46" customWidth="1"/>
    <col min="13" max="13" width="15.42578125" style="46" customWidth="1"/>
    <col min="14" max="14" width="15.85546875" style="46" customWidth="1"/>
    <col min="15" max="15" width="14.7109375" style="46" customWidth="1"/>
    <col min="16" max="16" width="16.5703125" style="46" customWidth="1"/>
    <col min="17" max="17" width="15.28515625" style="46" customWidth="1"/>
    <col min="18" max="18" width="15.140625" style="46" customWidth="1"/>
    <col min="19" max="19" width="14.7109375" style="46" customWidth="1"/>
    <col min="20" max="16384" width="9.140625" style="46"/>
  </cols>
  <sheetData>
    <row r="2" spans="1:19" customFormat="1" x14ac:dyDescent="0.25">
      <c r="A2" s="19"/>
      <c r="D2" s="36" t="s">
        <v>48</v>
      </c>
      <c r="E2" s="112" t="s">
        <v>39</v>
      </c>
      <c r="F2" s="113"/>
      <c r="G2" s="3"/>
      <c r="H2" s="126" t="s">
        <v>49</v>
      </c>
      <c r="I2" s="113"/>
      <c r="J2" s="37" t="s">
        <v>35</v>
      </c>
      <c r="P2" s="19"/>
      <c r="Q2" s="46"/>
    </row>
    <row r="3" spans="1:19" customFormat="1" x14ac:dyDescent="0.25">
      <c r="A3" s="19"/>
      <c r="D3" s="122" t="s">
        <v>42</v>
      </c>
      <c r="E3" s="21" t="s">
        <v>43</v>
      </c>
      <c r="F3" s="22">
        <f>INDEX(LINEST($C$512:$C$571,$B$512:$B$571),,2)</f>
        <v>106.37696050458631</v>
      </c>
      <c r="H3" s="24" t="s">
        <v>44</v>
      </c>
      <c r="I3" s="22">
        <f>INDEX(LINEST($F$512:$F$571,$G$512:$G$571,,TRUE),1,1)</f>
        <v>-0.24455091248606889</v>
      </c>
      <c r="J3" s="22">
        <f>I3/I4</f>
        <v>-3.0241436152870724</v>
      </c>
      <c r="P3" s="19"/>
      <c r="Q3" s="46"/>
    </row>
    <row r="4" spans="1:19" customFormat="1" x14ac:dyDescent="0.25">
      <c r="A4" s="19"/>
      <c r="D4" s="123"/>
      <c r="E4" s="20" t="s">
        <v>44</v>
      </c>
      <c r="F4" s="23">
        <f>INDEX(LINEST($C$512:$C$571,$B$512:$B$571),,1)</f>
        <v>9.3777518448233954E-2</v>
      </c>
      <c r="H4" s="25" t="s">
        <v>50</v>
      </c>
      <c r="I4" s="23">
        <f>INDEX(LINEST($F$512:$F$571,$G$512:$G$571,,TRUE),2,1)</f>
        <v>8.0866170260519996E-2</v>
      </c>
      <c r="J4" s="23"/>
    </row>
    <row r="5" spans="1:19" customFormat="1" x14ac:dyDescent="0.25">
      <c r="A5" s="19"/>
      <c r="D5" s="124" t="s">
        <v>41</v>
      </c>
      <c r="E5" s="21" t="s">
        <v>43</v>
      </c>
      <c r="F5" s="22">
        <f>INDEX(LINEST($C$482:$C$571,$B$482:$B$571),,2)</f>
        <v>113.32692759965337</v>
      </c>
      <c r="H5" s="24" t="s">
        <v>44</v>
      </c>
      <c r="I5" s="22">
        <f>INDEX(LINEST($J$482:$J$571,$K$482:$K$571,,TRUE),1,1)</f>
        <v>-0.11506986034358285</v>
      </c>
      <c r="J5" s="22">
        <f>I5/I6</f>
        <v>-2.3175349375107444</v>
      </c>
    </row>
    <row r="6" spans="1:19" customFormat="1" x14ac:dyDescent="0.25">
      <c r="A6" s="19"/>
      <c r="D6" s="125"/>
      <c r="E6" s="20" t="s">
        <v>44</v>
      </c>
      <c r="F6" s="23">
        <f>INDEX(LINEST($C$482:$C$571,$B$482:$B$571),,1)</f>
        <v>4.5682577847899142E-2</v>
      </c>
      <c r="H6" s="25" t="s">
        <v>50</v>
      </c>
      <c r="I6" s="23">
        <f>INDEX(LINEST($J$482:$J$571,$K$482:$K$571,,TRUE),2,1)</f>
        <v>4.9651834145455848E-2</v>
      </c>
      <c r="J6" s="23"/>
    </row>
    <row r="7" spans="1:19" customFormat="1" x14ac:dyDescent="0.25">
      <c r="A7" s="19"/>
      <c r="D7" s="106" t="s">
        <v>40</v>
      </c>
      <c r="E7" s="21" t="s">
        <v>43</v>
      </c>
      <c r="F7" s="22">
        <f>INDEX(LINEST($C$452:$C$571,$B$452:$B$571),,2)</f>
        <v>76.238690994446955</v>
      </c>
      <c r="H7" s="24" t="s">
        <v>44</v>
      </c>
      <c r="I7" s="22">
        <f>INDEX(LINEST($N$452:$N$571,$O$452:$O$571,,TRUE),1,1)</f>
        <v>-8.7781813946877438E-2</v>
      </c>
      <c r="J7" s="22">
        <f>I7/I8</f>
        <v>-2.5073832013006045</v>
      </c>
    </row>
    <row r="8" spans="1:19" customFormat="1" x14ac:dyDescent="0.25">
      <c r="A8" s="19"/>
      <c r="D8" s="107"/>
      <c r="E8" s="20" t="s">
        <v>44</v>
      </c>
      <c r="F8" s="23">
        <f>INDEX(LINEST($C$452:$C$571,$B$452:$B$571),,1)</f>
        <v>0.39152249587986043</v>
      </c>
      <c r="H8" s="25" t="s">
        <v>50</v>
      </c>
      <c r="I8" s="23">
        <f>INDEX(LINEST($N$452:$N$571,$O$452:$O$571,,TRUE),2,1)</f>
        <v>3.500933319699364E-2</v>
      </c>
      <c r="J8" s="66"/>
    </row>
    <row r="9" spans="1:19" customFormat="1" x14ac:dyDescent="0.25">
      <c r="A9" s="19"/>
      <c r="D9" s="108" t="s">
        <v>52</v>
      </c>
      <c r="E9" s="21" t="s">
        <v>43</v>
      </c>
      <c r="F9" s="22">
        <f>INDEX(LINEST($C$14:$C$571,$B$14:$B$571),,2)</f>
        <v>44.731562093558352</v>
      </c>
      <c r="H9" s="24" t="s">
        <v>44</v>
      </c>
      <c r="I9" s="22">
        <f>INDEX(LINEST($R$15:$R$571,$S$15:$S$571,,TRUE),1,1)</f>
        <v>-2.8168090339702221E-2</v>
      </c>
      <c r="J9" s="68">
        <f>I9/I10</f>
        <v>-2.8868578301225258</v>
      </c>
    </row>
    <row r="10" spans="1:19" customFormat="1" x14ac:dyDescent="0.25">
      <c r="A10" s="19"/>
      <c r="D10" s="109"/>
      <c r="E10" s="20" t="s">
        <v>44</v>
      </c>
      <c r="F10" s="23">
        <f>INDEX(LINEST($C$14:$C$571,$B$14:$B$571),,1)</f>
        <v>0.682694998238498</v>
      </c>
      <c r="H10" s="25" t="s">
        <v>50</v>
      </c>
      <c r="I10" s="23">
        <f>INDEX(LINEST($R$15:$R$571,$S$15:$S$571,,TRUE),2,1)</f>
        <v>9.7573528026860586E-3</v>
      </c>
      <c r="J10" s="69"/>
    </row>
    <row r="11" spans="1:19" s="3" customFormat="1" x14ac:dyDescent="0.25">
      <c r="A11" s="27"/>
    </row>
    <row r="12" spans="1:19" s="26" customFormat="1" x14ac:dyDescent="0.25">
      <c r="A12" s="110" t="s">
        <v>0</v>
      </c>
      <c r="B12" s="41" t="s">
        <v>33</v>
      </c>
      <c r="C12" s="34" t="s">
        <v>57</v>
      </c>
      <c r="D12" s="114" t="s">
        <v>42</v>
      </c>
      <c r="E12" s="114"/>
      <c r="F12" s="114"/>
      <c r="G12" s="115"/>
      <c r="H12" s="116" t="s">
        <v>41</v>
      </c>
      <c r="I12" s="117"/>
      <c r="J12" s="117"/>
      <c r="K12" s="118"/>
      <c r="L12" s="119" t="s">
        <v>40</v>
      </c>
      <c r="M12" s="120"/>
      <c r="N12" s="120"/>
      <c r="O12" s="121"/>
      <c r="P12" s="103" t="s">
        <v>52</v>
      </c>
      <c r="Q12" s="104"/>
      <c r="R12" s="104"/>
      <c r="S12" s="105"/>
    </row>
    <row r="13" spans="1:19" s="26" customFormat="1" x14ac:dyDescent="0.25">
      <c r="A13" s="111"/>
      <c r="B13" s="65" t="s">
        <v>45</v>
      </c>
      <c r="C13" s="35" t="s">
        <v>46</v>
      </c>
      <c r="D13" s="32" t="s">
        <v>47</v>
      </c>
      <c r="E13" s="32" t="s">
        <v>37</v>
      </c>
      <c r="F13" s="32" t="s">
        <v>38</v>
      </c>
      <c r="G13" s="33" t="s">
        <v>36</v>
      </c>
      <c r="H13" s="31" t="s">
        <v>47</v>
      </c>
      <c r="I13" s="31" t="s">
        <v>37</v>
      </c>
      <c r="J13" s="31" t="s">
        <v>38</v>
      </c>
      <c r="K13" s="31" t="s">
        <v>36</v>
      </c>
      <c r="L13" s="30" t="s">
        <v>47</v>
      </c>
      <c r="M13" s="30" t="s">
        <v>37</v>
      </c>
      <c r="N13" s="30" t="s">
        <v>38</v>
      </c>
      <c r="O13" s="30" t="s">
        <v>36</v>
      </c>
      <c r="P13" s="67" t="s">
        <v>47</v>
      </c>
      <c r="Q13" s="67" t="s">
        <v>37</v>
      </c>
      <c r="R13" s="67" t="s">
        <v>38</v>
      </c>
      <c r="S13" s="67" t="s">
        <v>36</v>
      </c>
    </row>
    <row r="14" spans="1:19" s="3" customFormat="1" x14ac:dyDescent="0.25">
      <c r="A14" s="74">
        <v>41730</v>
      </c>
      <c r="B14" s="18">
        <f>VLOOKUP(A14, 'Raw Data'!$A$2:$C$560, 2, TRUE)</f>
        <v>106.25</v>
      </c>
      <c r="C14" s="18">
        <f>VLOOKUP(A14, 'Raw Data'!$A$2:$C$560, 3, TRUE)</f>
        <v>124.4</v>
      </c>
      <c r="D14" s="29">
        <f>$F$4*B14+$F$3</f>
        <v>116.34082183971117</v>
      </c>
      <c r="E14" s="27">
        <f>C14-D14</f>
        <v>8.0591781602888375</v>
      </c>
      <c r="F14" s="27"/>
      <c r="G14" s="28"/>
      <c r="H14" s="29">
        <f>$F$6*B14+$F$5</f>
        <v>118.18070149599265</v>
      </c>
      <c r="I14" s="27">
        <f>C14-H14</f>
        <v>6.2192985040073552</v>
      </c>
      <c r="J14" s="27"/>
      <c r="K14" s="28"/>
      <c r="L14" s="27">
        <f>$F$8*B14 +$F$7</f>
        <v>117.83795618168213</v>
      </c>
      <c r="M14" s="27">
        <f>C14-L14</f>
        <v>6.5620438183178749</v>
      </c>
      <c r="N14" s="27"/>
      <c r="O14" s="28"/>
      <c r="P14" s="29">
        <f t="shared" ref="P14:P77" si="0">$F$10*B14+$F$9</f>
        <v>117.26790565639877</v>
      </c>
      <c r="Q14" s="27">
        <f>C14-P14</f>
        <v>7.1320943436012385</v>
      </c>
      <c r="R14" s="27"/>
      <c r="S14" s="28"/>
    </row>
    <row r="15" spans="1:19" s="3" customFormat="1" x14ac:dyDescent="0.25">
      <c r="A15" s="75">
        <v>41731</v>
      </c>
      <c r="B15" s="18">
        <f>VLOOKUP(A15, 'Raw Data'!$A$2:$C$560, 2, TRUE)</f>
        <v>106.35</v>
      </c>
      <c r="C15" s="18">
        <f>VLOOKUP(A15, 'Raw Data'!$A$2:$C$560, 3, TRUE)</f>
        <v>122.45</v>
      </c>
      <c r="D15" s="29">
        <f t="shared" ref="D15:D78" si="1">$F$4*B15+$F$3</f>
        <v>116.35019959155599</v>
      </c>
      <c r="E15" s="27">
        <f t="shared" ref="E15:E78" si="2">C15-D15</f>
        <v>6.0998004084440112</v>
      </c>
      <c r="F15" s="27">
        <f>E15-E14</f>
        <v>-1.9593777518448263</v>
      </c>
      <c r="G15" s="28">
        <f>E14</f>
        <v>8.0591781602888375</v>
      </c>
      <c r="H15" s="29">
        <f t="shared" ref="H15:H78" si="3">$F$6*B15+$F$5</f>
        <v>118.18526975377745</v>
      </c>
      <c r="I15" s="27">
        <f t="shared" ref="I15:I78" si="4">C15-H15</f>
        <v>4.2647302462225554</v>
      </c>
      <c r="J15" s="27">
        <f>I15-I14</f>
        <v>-1.9545682577847998</v>
      </c>
      <c r="K15" s="28">
        <f>I14</f>
        <v>6.2192985040073552</v>
      </c>
      <c r="L15" s="27">
        <f t="shared" ref="L15:L78" si="5">$F$8*B15 +$F$7</f>
        <v>117.8771084312701</v>
      </c>
      <c r="M15" s="27">
        <f t="shared" ref="M15:M78" si="6">C15-L15</f>
        <v>4.5728915687299008</v>
      </c>
      <c r="N15" s="27">
        <f>M15-M14</f>
        <v>-1.9891522495879741</v>
      </c>
      <c r="O15" s="28">
        <f>M14</f>
        <v>6.5620438183178749</v>
      </c>
      <c r="P15" s="29">
        <f t="shared" si="0"/>
        <v>117.33617515622261</v>
      </c>
      <c r="Q15" s="27">
        <f t="shared" ref="Q15:Q78" si="7">C15-P15</f>
        <v>5.1138248437773939</v>
      </c>
      <c r="R15" s="27">
        <f>Q15-Q14</f>
        <v>-2.0182694998238446</v>
      </c>
      <c r="S15" s="28">
        <f>Q14</f>
        <v>7.1320943436012385</v>
      </c>
    </row>
    <row r="16" spans="1:19" s="3" customFormat="1" x14ac:dyDescent="0.25">
      <c r="A16" s="75">
        <v>41732</v>
      </c>
      <c r="B16" s="18">
        <f>VLOOKUP(A16, 'Raw Data'!$A$2:$C$560, 2, TRUE)</f>
        <v>108.4</v>
      </c>
      <c r="C16" s="18">
        <f>VLOOKUP(A16, 'Raw Data'!$A$2:$C$560, 3, TRUE)</f>
        <v>123</v>
      </c>
      <c r="D16" s="29">
        <f t="shared" si="1"/>
        <v>116.54244350437487</v>
      </c>
      <c r="E16" s="27">
        <f t="shared" si="2"/>
        <v>6.457556495625127</v>
      </c>
      <c r="F16" s="27">
        <f t="shared" ref="F16:F79" si="8">E16-E15</f>
        <v>0.35775608718111584</v>
      </c>
      <c r="G16" s="28">
        <f t="shared" ref="G16:G79" si="9">E15</f>
        <v>6.0998004084440112</v>
      </c>
      <c r="H16" s="29">
        <f t="shared" si="3"/>
        <v>118.27891903836564</v>
      </c>
      <c r="I16" s="27">
        <f t="shared" si="4"/>
        <v>4.7210809616343568</v>
      </c>
      <c r="J16" s="27">
        <f t="shared" ref="J16:J79" si="10">I16-I15</f>
        <v>0.45635071541180139</v>
      </c>
      <c r="K16" s="28">
        <f t="shared" ref="K16:K79" si="11">I15</f>
        <v>4.2647302462225554</v>
      </c>
      <c r="L16" s="27">
        <f t="shared" si="5"/>
        <v>118.67972954782383</v>
      </c>
      <c r="M16" s="27">
        <f t="shared" si="6"/>
        <v>4.3202704521761746</v>
      </c>
      <c r="N16" s="27">
        <f t="shared" ref="N16:N79" si="12">M16-M15</f>
        <v>-0.25262111655372621</v>
      </c>
      <c r="O16" s="28">
        <f t="shared" ref="O16:O79" si="13">M15</f>
        <v>4.5728915687299008</v>
      </c>
      <c r="P16" s="29">
        <f t="shared" si="0"/>
        <v>118.73569990261154</v>
      </c>
      <c r="Q16" s="27">
        <f t="shared" si="7"/>
        <v>4.2643000973884568</v>
      </c>
      <c r="R16" s="27">
        <f t="shared" ref="R16:R79" si="14">Q16-Q15</f>
        <v>-0.84952474638893705</v>
      </c>
      <c r="S16" s="28">
        <f t="shared" ref="S16:S79" si="15">Q15</f>
        <v>5.1138248437773939</v>
      </c>
    </row>
    <row r="17" spans="1:19" s="3" customFormat="1" x14ac:dyDescent="0.25">
      <c r="A17" s="75">
        <v>41733</v>
      </c>
      <c r="B17" s="18">
        <f>VLOOKUP(A17, 'Raw Data'!$A$2:$C$560, 2, TRUE)</f>
        <v>109.6</v>
      </c>
      <c r="C17" s="18">
        <f>VLOOKUP(A17, 'Raw Data'!$A$2:$C$560, 3, TRUE)</f>
        <v>124.2</v>
      </c>
      <c r="D17" s="29">
        <f t="shared" si="1"/>
        <v>116.65497652651274</v>
      </c>
      <c r="E17" s="27">
        <f t="shared" si="2"/>
        <v>7.5450234734872623</v>
      </c>
      <c r="F17" s="27">
        <f t="shared" si="8"/>
        <v>1.0874669778621353</v>
      </c>
      <c r="G17" s="28">
        <f t="shared" si="9"/>
        <v>6.457556495625127</v>
      </c>
      <c r="H17" s="29">
        <f t="shared" si="3"/>
        <v>118.33373813178312</v>
      </c>
      <c r="I17" s="27">
        <f t="shared" si="4"/>
        <v>5.8662618682168812</v>
      </c>
      <c r="J17" s="27">
        <f t="shared" si="10"/>
        <v>1.1451809065825245</v>
      </c>
      <c r="K17" s="28">
        <f t="shared" si="11"/>
        <v>4.7210809616343568</v>
      </c>
      <c r="L17" s="27">
        <f t="shared" si="5"/>
        <v>119.14955654287965</v>
      </c>
      <c r="M17" s="27">
        <f t="shared" si="6"/>
        <v>5.0504434571203518</v>
      </c>
      <c r="N17" s="27">
        <f t="shared" si="12"/>
        <v>0.73017300494417725</v>
      </c>
      <c r="O17" s="28">
        <f t="shared" si="13"/>
        <v>4.3202704521761746</v>
      </c>
      <c r="P17" s="29">
        <f t="shared" si="0"/>
        <v>119.55493390049773</v>
      </c>
      <c r="Q17" s="27">
        <f t="shared" si="7"/>
        <v>4.645066099502273</v>
      </c>
      <c r="R17" s="27">
        <f t="shared" si="14"/>
        <v>0.38076600211381617</v>
      </c>
      <c r="S17" s="28">
        <f t="shared" si="15"/>
        <v>4.2643000973884568</v>
      </c>
    </row>
    <row r="18" spans="1:19" s="3" customFormat="1" x14ac:dyDescent="0.25">
      <c r="A18" s="75">
        <v>41736</v>
      </c>
      <c r="B18" s="18">
        <f>VLOOKUP(A18, 'Raw Data'!$A$2:$C$560, 2, TRUE)</f>
        <v>108</v>
      </c>
      <c r="C18" s="18">
        <f>VLOOKUP(A18, 'Raw Data'!$A$2:$C$560, 3, TRUE)</f>
        <v>123.35</v>
      </c>
      <c r="D18" s="29">
        <f t="shared" si="1"/>
        <v>116.50493249699558</v>
      </c>
      <c r="E18" s="27">
        <f t="shared" si="2"/>
        <v>6.8450675030044152</v>
      </c>
      <c r="F18" s="27">
        <f t="shared" si="8"/>
        <v>-0.69995597048284708</v>
      </c>
      <c r="G18" s="28">
        <f t="shared" si="9"/>
        <v>7.5450234734872623</v>
      </c>
      <c r="H18" s="29">
        <f t="shared" si="3"/>
        <v>118.26064600722648</v>
      </c>
      <c r="I18" s="27">
        <f t="shared" si="4"/>
        <v>5.0893539927735105</v>
      </c>
      <c r="J18" s="27">
        <f t="shared" si="10"/>
        <v>-0.7769078754433707</v>
      </c>
      <c r="K18" s="28">
        <f t="shared" si="11"/>
        <v>5.8662618682168812</v>
      </c>
      <c r="L18" s="27">
        <f t="shared" si="5"/>
        <v>118.52312054947188</v>
      </c>
      <c r="M18" s="27">
        <f t="shared" si="6"/>
        <v>4.8268794505281107</v>
      </c>
      <c r="N18" s="27">
        <f t="shared" si="12"/>
        <v>-0.22356400659224107</v>
      </c>
      <c r="O18" s="28">
        <f t="shared" si="13"/>
        <v>5.0504434571203518</v>
      </c>
      <c r="P18" s="29">
        <f t="shared" si="0"/>
        <v>118.46262190331613</v>
      </c>
      <c r="Q18" s="27">
        <f t="shared" si="7"/>
        <v>4.8873780966838609</v>
      </c>
      <c r="R18" s="27">
        <f t="shared" si="14"/>
        <v>0.24231199718158791</v>
      </c>
      <c r="S18" s="28">
        <f t="shared" si="15"/>
        <v>4.645066099502273</v>
      </c>
    </row>
    <row r="19" spans="1:19" s="3" customFormat="1" x14ac:dyDescent="0.25">
      <c r="A19" s="75">
        <v>41737</v>
      </c>
      <c r="B19" s="18">
        <f>VLOOKUP(A19, 'Raw Data'!$A$2:$C$560, 2, TRUE)</f>
        <v>108.9</v>
      </c>
      <c r="C19" s="18">
        <f>VLOOKUP(A19, 'Raw Data'!$A$2:$C$560, 3, TRUE)</f>
        <v>124.5</v>
      </c>
      <c r="D19" s="29">
        <f t="shared" si="1"/>
        <v>116.58933226359899</v>
      </c>
      <c r="E19" s="27">
        <f t="shared" si="2"/>
        <v>7.9106677364010096</v>
      </c>
      <c r="F19" s="27">
        <f t="shared" si="8"/>
        <v>1.0656002333965944</v>
      </c>
      <c r="G19" s="28">
        <f t="shared" si="9"/>
        <v>6.8450675030044152</v>
      </c>
      <c r="H19" s="29">
        <f t="shared" si="3"/>
        <v>118.30176032728959</v>
      </c>
      <c r="I19" s="27">
        <f t="shared" si="4"/>
        <v>6.1982396727104145</v>
      </c>
      <c r="J19" s="27">
        <f t="shared" si="10"/>
        <v>1.108885679936904</v>
      </c>
      <c r="K19" s="28">
        <f t="shared" si="11"/>
        <v>5.0893539927735105</v>
      </c>
      <c r="L19" s="27">
        <f t="shared" si="5"/>
        <v>118.87549079576377</v>
      </c>
      <c r="M19" s="27">
        <f t="shared" si="6"/>
        <v>5.624509204236233</v>
      </c>
      <c r="N19" s="27">
        <f t="shared" si="12"/>
        <v>0.79762975370812228</v>
      </c>
      <c r="O19" s="28">
        <f t="shared" si="13"/>
        <v>4.8268794505281107</v>
      </c>
      <c r="P19" s="29">
        <f t="shared" si="0"/>
        <v>119.07704740173079</v>
      </c>
      <c r="Q19" s="27">
        <f t="shared" si="7"/>
        <v>5.4229525982692053</v>
      </c>
      <c r="R19" s="27">
        <f t="shared" si="14"/>
        <v>0.53557450158534436</v>
      </c>
      <c r="S19" s="28">
        <f t="shared" si="15"/>
        <v>4.8873780966838609</v>
      </c>
    </row>
    <row r="20" spans="1:19" s="3" customFormat="1" x14ac:dyDescent="0.25">
      <c r="A20" s="75">
        <v>41738</v>
      </c>
      <c r="B20" s="18">
        <f>VLOOKUP(A20, 'Raw Data'!$A$2:$C$560, 2, TRUE)</f>
        <v>108.6</v>
      </c>
      <c r="C20" s="18">
        <f>VLOOKUP(A20, 'Raw Data'!$A$2:$C$560, 3, TRUE)</f>
        <v>124.8</v>
      </c>
      <c r="D20" s="29">
        <f t="shared" si="1"/>
        <v>116.56119900806452</v>
      </c>
      <c r="E20" s="27">
        <f t="shared" si="2"/>
        <v>8.2388009919354772</v>
      </c>
      <c r="F20" s="27">
        <f t="shared" si="8"/>
        <v>0.32813325553446759</v>
      </c>
      <c r="G20" s="28">
        <f t="shared" si="9"/>
        <v>7.9106677364010096</v>
      </c>
      <c r="H20" s="29">
        <f t="shared" si="3"/>
        <v>118.28805555393522</v>
      </c>
      <c r="I20" s="27">
        <f t="shared" si="4"/>
        <v>6.5119444460647742</v>
      </c>
      <c r="J20" s="27">
        <f t="shared" si="10"/>
        <v>0.31370477335435965</v>
      </c>
      <c r="K20" s="28">
        <f t="shared" si="11"/>
        <v>6.1982396727104145</v>
      </c>
      <c r="L20" s="27">
        <f t="shared" si="5"/>
        <v>118.7580340469998</v>
      </c>
      <c r="M20" s="27">
        <f t="shared" si="6"/>
        <v>6.0419659530002008</v>
      </c>
      <c r="N20" s="27">
        <f t="shared" si="12"/>
        <v>0.41745674876396777</v>
      </c>
      <c r="O20" s="28">
        <f t="shared" si="13"/>
        <v>5.624509204236233</v>
      </c>
      <c r="P20" s="29">
        <f t="shared" si="0"/>
        <v>118.87223890225923</v>
      </c>
      <c r="Q20" s="27">
        <f t="shared" si="7"/>
        <v>5.9277610977407704</v>
      </c>
      <c r="R20" s="27">
        <f t="shared" si="14"/>
        <v>0.50480849947156514</v>
      </c>
      <c r="S20" s="28">
        <f t="shared" si="15"/>
        <v>5.4229525982692053</v>
      </c>
    </row>
    <row r="21" spans="1:19" s="3" customFormat="1" x14ac:dyDescent="0.25">
      <c r="A21" s="75">
        <v>41739</v>
      </c>
      <c r="B21" s="18">
        <f>VLOOKUP(A21, 'Raw Data'!$A$2:$C$560, 2, TRUE)</f>
        <v>110.8</v>
      </c>
      <c r="C21" s="18">
        <f>VLOOKUP(A21, 'Raw Data'!$A$2:$C$560, 3, TRUE)</f>
        <v>125.75</v>
      </c>
      <c r="D21" s="29">
        <f t="shared" si="1"/>
        <v>116.76750954865062</v>
      </c>
      <c r="E21" s="27">
        <f t="shared" si="2"/>
        <v>8.9824904513493777</v>
      </c>
      <c r="F21" s="27">
        <f t="shared" si="8"/>
        <v>0.74368945941390052</v>
      </c>
      <c r="G21" s="28">
        <f t="shared" si="9"/>
        <v>8.2388009919354772</v>
      </c>
      <c r="H21" s="29">
        <f t="shared" si="3"/>
        <v>118.3885572252006</v>
      </c>
      <c r="I21" s="27">
        <f t="shared" si="4"/>
        <v>7.3614427747994</v>
      </c>
      <c r="J21" s="27">
        <f t="shared" si="10"/>
        <v>0.84949832873462583</v>
      </c>
      <c r="K21" s="28">
        <f t="shared" si="11"/>
        <v>6.5119444460647742</v>
      </c>
      <c r="L21" s="27">
        <f t="shared" si="5"/>
        <v>119.61938353793549</v>
      </c>
      <c r="M21" s="27">
        <f t="shared" si="6"/>
        <v>6.1306164620645092</v>
      </c>
      <c r="N21" s="27">
        <f t="shared" si="12"/>
        <v>8.865050906430838E-2</v>
      </c>
      <c r="O21" s="28">
        <f t="shared" si="13"/>
        <v>6.0419659530002008</v>
      </c>
      <c r="P21" s="29">
        <f t="shared" si="0"/>
        <v>120.37416789838393</v>
      </c>
      <c r="Q21" s="27">
        <f t="shared" si="7"/>
        <v>5.3758321016160693</v>
      </c>
      <c r="R21" s="27">
        <f t="shared" si="14"/>
        <v>-0.55192899612470114</v>
      </c>
      <c r="S21" s="28">
        <f t="shared" si="15"/>
        <v>5.9277610977407704</v>
      </c>
    </row>
    <row r="22" spans="1:19" s="3" customFormat="1" x14ac:dyDescent="0.25">
      <c r="A22" s="75">
        <v>41740</v>
      </c>
      <c r="B22" s="18">
        <f>VLOOKUP(A22, 'Raw Data'!$A$2:$C$560, 2, TRUE)</f>
        <v>112.8</v>
      </c>
      <c r="C22" s="18">
        <f>VLOOKUP(A22, 'Raw Data'!$A$2:$C$560, 3, TRUE)</f>
        <v>127.75</v>
      </c>
      <c r="D22" s="29">
        <f t="shared" si="1"/>
        <v>116.95506458554709</v>
      </c>
      <c r="E22" s="27">
        <f t="shared" si="2"/>
        <v>10.794935414452908</v>
      </c>
      <c r="F22" s="27">
        <f t="shared" si="8"/>
        <v>1.8124449631035304</v>
      </c>
      <c r="G22" s="28">
        <f t="shared" si="9"/>
        <v>8.9824904513493777</v>
      </c>
      <c r="H22" s="29">
        <f t="shared" si="3"/>
        <v>118.4799223808964</v>
      </c>
      <c r="I22" s="27">
        <f t="shared" si="4"/>
        <v>9.2700776191036027</v>
      </c>
      <c r="J22" s="27">
        <f t="shared" si="10"/>
        <v>1.9086348443042027</v>
      </c>
      <c r="K22" s="28">
        <f t="shared" si="11"/>
        <v>7.3614427747994</v>
      </c>
      <c r="L22" s="27">
        <f t="shared" si="5"/>
        <v>120.40242852969521</v>
      </c>
      <c r="M22" s="27">
        <f t="shared" si="6"/>
        <v>7.3475714703047856</v>
      </c>
      <c r="N22" s="27">
        <f t="shared" si="12"/>
        <v>1.2169550082402765</v>
      </c>
      <c r="O22" s="28">
        <f t="shared" si="13"/>
        <v>6.1306164620645092</v>
      </c>
      <c r="P22" s="29">
        <f t="shared" si="0"/>
        <v>121.73955789486092</v>
      </c>
      <c r="Q22" s="27">
        <f t="shared" si="7"/>
        <v>6.0104421051390773</v>
      </c>
      <c r="R22" s="27">
        <f t="shared" si="14"/>
        <v>0.634610003523008</v>
      </c>
      <c r="S22" s="28">
        <f t="shared" si="15"/>
        <v>5.3758321016160693</v>
      </c>
    </row>
    <row r="23" spans="1:19" s="3" customFormat="1" x14ac:dyDescent="0.25">
      <c r="A23" s="75">
        <v>41743</v>
      </c>
      <c r="B23" s="18">
        <f>VLOOKUP(A23, 'Raw Data'!$A$2:$C$560, 2, TRUE)</f>
        <v>112.05</v>
      </c>
      <c r="C23" s="18">
        <f>VLOOKUP(A23, 'Raw Data'!$A$2:$C$560, 3, TRUE)</f>
        <v>125.75</v>
      </c>
      <c r="D23" s="29">
        <f t="shared" si="1"/>
        <v>116.88473144671092</v>
      </c>
      <c r="E23" s="27">
        <f t="shared" si="2"/>
        <v>8.8652685532890843</v>
      </c>
      <c r="F23" s="27">
        <f t="shared" si="8"/>
        <v>-1.9296668611638239</v>
      </c>
      <c r="G23" s="28">
        <f t="shared" si="9"/>
        <v>10.794935414452908</v>
      </c>
      <c r="H23" s="29">
        <f t="shared" si="3"/>
        <v>118.44566044751048</v>
      </c>
      <c r="I23" s="27">
        <f t="shared" si="4"/>
        <v>7.3043395524895232</v>
      </c>
      <c r="J23" s="27">
        <f t="shared" si="10"/>
        <v>-1.9657380666140796</v>
      </c>
      <c r="K23" s="28">
        <f t="shared" si="11"/>
        <v>9.2700776191036027</v>
      </c>
      <c r="L23" s="27">
        <f t="shared" si="5"/>
        <v>120.10878665778532</v>
      </c>
      <c r="M23" s="27">
        <f t="shared" si="6"/>
        <v>5.6412133422146837</v>
      </c>
      <c r="N23" s="27">
        <f t="shared" si="12"/>
        <v>-1.7063581280901019</v>
      </c>
      <c r="O23" s="28">
        <f t="shared" si="13"/>
        <v>7.3475714703047856</v>
      </c>
      <c r="P23" s="29">
        <f t="shared" si="0"/>
        <v>121.22753664618205</v>
      </c>
      <c r="Q23" s="27">
        <f t="shared" si="7"/>
        <v>4.5224633538179546</v>
      </c>
      <c r="R23" s="27">
        <f t="shared" si="14"/>
        <v>-1.4879787513211227</v>
      </c>
      <c r="S23" s="28">
        <f t="shared" si="15"/>
        <v>6.0104421051390773</v>
      </c>
    </row>
    <row r="24" spans="1:19" s="3" customFormat="1" x14ac:dyDescent="0.25">
      <c r="A24" s="75">
        <v>41744</v>
      </c>
      <c r="B24" s="18">
        <f>VLOOKUP(A24, 'Raw Data'!$A$2:$C$560, 2, TRUE)</f>
        <v>111.95</v>
      </c>
      <c r="C24" s="18">
        <f>VLOOKUP(A24, 'Raw Data'!$A$2:$C$560, 3, TRUE)</f>
        <v>127.4</v>
      </c>
      <c r="D24" s="29">
        <f t="shared" si="1"/>
        <v>116.87535369486611</v>
      </c>
      <c r="E24" s="27">
        <f t="shared" si="2"/>
        <v>10.524646305133899</v>
      </c>
      <c r="F24" s="27">
        <f t="shared" si="8"/>
        <v>1.659377751844815</v>
      </c>
      <c r="G24" s="28">
        <f t="shared" si="9"/>
        <v>8.8652685532890843</v>
      </c>
      <c r="H24" s="29">
        <f t="shared" si="3"/>
        <v>118.44109218972568</v>
      </c>
      <c r="I24" s="27">
        <f t="shared" si="4"/>
        <v>8.9589078102743258</v>
      </c>
      <c r="J24" s="27">
        <f t="shared" si="10"/>
        <v>1.6545682577848027</v>
      </c>
      <c r="K24" s="28">
        <f t="shared" si="11"/>
        <v>7.3043395524895232</v>
      </c>
      <c r="L24" s="27">
        <f t="shared" si="5"/>
        <v>120.06963440819733</v>
      </c>
      <c r="M24" s="27">
        <f t="shared" si="6"/>
        <v>7.3303655918026749</v>
      </c>
      <c r="N24" s="27">
        <f t="shared" si="12"/>
        <v>1.6891522495879912</v>
      </c>
      <c r="O24" s="28">
        <f t="shared" si="13"/>
        <v>5.6412133422146837</v>
      </c>
      <c r="P24" s="29">
        <f t="shared" si="0"/>
        <v>121.1592671463582</v>
      </c>
      <c r="Q24" s="27">
        <f t="shared" si="7"/>
        <v>6.2407328536418021</v>
      </c>
      <c r="R24" s="27">
        <f t="shared" si="14"/>
        <v>1.7182694998238475</v>
      </c>
      <c r="S24" s="28">
        <f t="shared" si="15"/>
        <v>4.5224633538179546</v>
      </c>
    </row>
    <row r="25" spans="1:19" s="3" customFormat="1" x14ac:dyDescent="0.25">
      <c r="A25" s="75">
        <v>41745</v>
      </c>
      <c r="B25" s="18">
        <f>VLOOKUP(A25, 'Raw Data'!$A$2:$C$560, 2, TRUE)</f>
        <v>110.2</v>
      </c>
      <c r="C25" s="18">
        <f>VLOOKUP(A25, 'Raw Data'!$A$2:$C$560, 3, TRUE)</f>
        <v>126.7</v>
      </c>
      <c r="D25" s="29">
        <f t="shared" si="1"/>
        <v>116.71124303758168</v>
      </c>
      <c r="E25" s="27">
        <f t="shared" si="2"/>
        <v>9.9887569624183215</v>
      </c>
      <c r="F25" s="27">
        <f t="shared" si="8"/>
        <v>-0.53588934271557775</v>
      </c>
      <c r="G25" s="28">
        <f t="shared" si="9"/>
        <v>10.524646305133899</v>
      </c>
      <c r="H25" s="29">
        <f t="shared" si="3"/>
        <v>118.36114767849186</v>
      </c>
      <c r="I25" s="27">
        <f t="shared" si="4"/>
        <v>8.338852321508142</v>
      </c>
      <c r="J25" s="27">
        <f t="shared" si="10"/>
        <v>-0.62005548876618377</v>
      </c>
      <c r="K25" s="28">
        <f t="shared" si="11"/>
        <v>8.9589078102743258</v>
      </c>
      <c r="L25" s="27">
        <f t="shared" si="5"/>
        <v>119.38447004040758</v>
      </c>
      <c r="M25" s="27">
        <f t="shared" si="6"/>
        <v>7.3155299595924248</v>
      </c>
      <c r="N25" s="27">
        <f t="shared" si="12"/>
        <v>-1.4835632210250083E-2</v>
      </c>
      <c r="O25" s="28">
        <f t="shared" si="13"/>
        <v>7.3303655918026749</v>
      </c>
      <c r="P25" s="29">
        <f t="shared" si="0"/>
        <v>119.96455089944084</v>
      </c>
      <c r="Q25" s="27">
        <f t="shared" si="7"/>
        <v>6.7354491005591655</v>
      </c>
      <c r="R25" s="27">
        <f t="shared" si="14"/>
        <v>0.49471624691736338</v>
      </c>
      <c r="S25" s="28">
        <f t="shared" si="15"/>
        <v>6.2407328536418021</v>
      </c>
    </row>
    <row r="26" spans="1:19" s="3" customFormat="1" x14ac:dyDescent="0.25">
      <c r="A26" s="75">
        <v>41746</v>
      </c>
      <c r="B26" s="18">
        <f>VLOOKUP(A26, 'Raw Data'!$A$2:$C$560, 2, TRUE)</f>
        <v>111.35</v>
      </c>
      <c r="C26" s="18">
        <f>VLOOKUP(A26, 'Raw Data'!$A$2:$C$560, 3, TRUE)</f>
        <v>128.35</v>
      </c>
      <c r="D26" s="29">
        <f t="shared" si="1"/>
        <v>116.81908718379717</v>
      </c>
      <c r="E26" s="27">
        <f t="shared" si="2"/>
        <v>11.530912816202829</v>
      </c>
      <c r="F26" s="27">
        <f t="shared" si="8"/>
        <v>1.5421558537845073</v>
      </c>
      <c r="G26" s="28">
        <f t="shared" si="9"/>
        <v>9.9887569624183215</v>
      </c>
      <c r="H26" s="29">
        <f t="shared" si="3"/>
        <v>118.41368264301694</v>
      </c>
      <c r="I26" s="27">
        <f t="shared" si="4"/>
        <v>9.9363173569830536</v>
      </c>
      <c r="J26" s="27">
        <f t="shared" si="10"/>
        <v>1.5974650354749116</v>
      </c>
      <c r="K26" s="28">
        <f t="shared" si="11"/>
        <v>8.338852321508142</v>
      </c>
      <c r="L26" s="27">
        <f t="shared" si="5"/>
        <v>119.8347209106694</v>
      </c>
      <c r="M26" s="27">
        <f t="shared" si="6"/>
        <v>8.5152790893305905</v>
      </c>
      <c r="N26" s="27">
        <f t="shared" si="12"/>
        <v>1.1997491297381657</v>
      </c>
      <c r="O26" s="28">
        <f t="shared" si="13"/>
        <v>7.3155299595924248</v>
      </c>
      <c r="P26" s="29">
        <f t="shared" si="0"/>
        <v>120.7496501474151</v>
      </c>
      <c r="Q26" s="27">
        <f t="shared" si="7"/>
        <v>7.6003498525848983</v>
      </c>
      <c r="R26" s="27">
        <f t="shared" si="14"/>
        <v>0.8649007520257328</v>
      </c>
      <c r="S26" s="28">
        <f t="shared" si="15"/>
        <v>6.7354491005591655</v>
      </c>
    </row>
    <row r="27" spans="1:19" s="3" customFormat="1" x14ac:dyDescent="0.25">
      <c r="A27" s="75">
        <v>41750</v>
      </c>
      <c r="B27" s="18">
        <f>VLOOKUP(A27, 'Raw Data'!$A$2:$C$560, 2, TRUE)</f>
        <v>111</v>
      </c>
      <c r="C27" s="18">
        <f>VLOOKUP(A27, 'Raw Data'!$A$2:$C$560, 3, TRUE)</f>
        <v>128.80000000000001</v>
      </c>
      <c r="D27" s="29">
        <f t="shared" si="1"/>
        <v>116.78626505234027</v>
      </c>
      <c r="E27" s="27">
        <f t="shared" si="2"/>
        <v>12.013734947659742</v>
      </c>
      <c r="F27" s="27">
        <f t="shared" si="8"/>
        <v>0.48282213145691344</v>
      </c>
      <c r="G27" s="28">
        <f t="shared" si="9"/>
        <v>11.530912816202829</v>
      </c>
      <c r="H27" s="29">
        <f t="shared" si="3"/>
        <v>118.39769374077018</v>
      </c>
      <c r="I27" s="27">
        <f t="shared" si="4"/>
        <v>10.402306259229832</v>
      </c>
      <c r="J27" s="27">
        <f t="shared" si="10"/>
        <v>0.46598890224677803</v>
      </c>
      <c r="K27" s="28">
        <f t="shared" si="11"/>
        <v>9.9363173569830536</v>
      </c>
      <c r="L27" s="27">
        <f t="shared" si="5"/>
        <v>119.69768803711146</v>
      </c>
      <c r="M27" s="27">
        <f t="shared" si="6"/>
        <v>9.1023119628885496</v>
      </c>
      <c r="N27" s="27">
        <f t="shared" si="12"/>
        <v>0.58703287355795908</v>
      </c>
      <c r="O27" s="28">
        <f t="shared" si="13"/>
        <v>8.5152790893305905</v>
      </c>
      <c r="P27" s="29">
        <f t="shared" si="0"/>
        <v>120.51070689803163</v>
      </c>
      <c r="Q27" s="27">
        <f t="shared" si="7"/>
        <v>8.2892931019683829</v>
      </c>
      <c r="R27" s="27">
        <f t="shared" si="14"/>
        <v>0.68894324938348461</v>
      </c>
      <c r="S27" s="28">
        <f t="shared" si="15"/>
        <v>7.6003498525848983</v>
      </c>
    </row>
    <row r="28" spans="1:19" s="3" customFormat="1" x14ac:dyDescent="0.25">
      <c r="A28" s="75">
        <v>41751</v>
      </c>
      <c r="B28" s="18">
        <f>VLOOKUP(A28, 'Raw Data'!$A$2:$C$560, 2, TRUE)</f>
        <v>111.25</v>
      </c>
      <c r="C28" s="18">
        <f>VLOOKUP(A28, 'Raw Data'!$A$2:$C$560, 3, TRUE)</f>
        <v>129.5</v>
      </c>
      <c r="D28" s="29">
        <f t="shared" si="1"/>
        <v>116.80970943195234</v>
      </c>
      <c r="E28" s="27">
        <f t="shared" si="2"/>
        <v>12.690290568047658</v>
      </c>
      <c r="F28" s="27">
        <f t="shared" si="8"/>
        <v>0.67655562038791572</v>
      </c>
      <c r="G28" s="28">
        <f t="shared" si="9"/>
        <v>12.013734947659742</v>
      </c>
      <c r="H28" s="29">
        <f t="shared" si="3"/>
        <v>118.40911438523216</v>
      </c>
      <c r="I28" s="27">
        <f t="shared" si="4"/>
        <v>11.090885614767842</v>
      </c>
      <c r="J28" s="27">
        <f t="shared" si="10"/>
        <v>0.68857935553801042</v>
      </c>
      <c r="K28" s="28">
        <f t="shared" si="11"/>
        <v>10.402306259229832</v>
      </c>
      <c r="L28" s="27">
        <f t="shared" si="5"/>
        <v>119.79556866108143</v>
      </c>
      <c r="M28" s="27">
        <f t="shared" si="6"/>
        <v>9.7044313389185675</v>
      </c>
      <c r="N28" s="27">
        <f t="shared" si="12"/>
        <v>0.60211937603001786</v>
      </c>
      <c r="O28" s="28">
        <f t="shared" si="13"/>
        <v>9.1023119628885496</v>
      </c>
      <c r="P28" s="29">
        <f t="shared" si="0"/>
        <v>120.68138064759125</v>
      </c>
      <c r="Q28" s="27">
        <f t="shared" si="7"/>
        <v>8.8186193524087457</v>
      </c>
      <c r="R28" s="27">
        <f t="shared" si="14"/>
        <v>0.52932625044036286</v>
      </c>
      <c r="S28" s="28">
        <f t="shared" si="15"/>
        <v>8.2892931019683829</v>
      </c>
    </row>
    <row r="29" spans="1:19" s="3" customFormat="1" x14ac:dyDescent="0.25">
      <c r="A29" s="75">
        <v>41752</v>
      </c>
      <c r="B29" s="18">
        <f>VLOOKUP(A29, 'Raw Data'!$A$2:$C$560, 2, TRUE)</f>
        <v>113.3</v>
      </c>
      <c r="C29" s="18">
        <f>VLOOKUP(A29, 'Raw Data'!$A$2:$C$560, 3, TRUE)</f>
        <v>131</v>
      </c>
      <c r="D29" s="29">
        <f t="shared" si="1"/>
        <v>117.00195334477121</v>
      </c>
      <c r="E29" s="27">
        <f t="shared" si="2"/>
        <v>13.998046655228791</v>
      </c>
      <c r="F29" s="27">
        <f t="shared" si="8"/>
        <v>1.3077560871811329</v>
      </c>
      <c r="G29" s="28">
        <f t="shared" si="9"/>
        <v>12.690290568047658</v>
      </c>
      <c r="H29" s="29">
        <f t="shared" si="3"/>
        <v>118.50276366982035</v>
      </c>
      <c r="I29" s="27">
        <f t="shared" si="4"/>
        <v>12.497236330179646</v>
      </c>
      <c r="J29" s="27">
        <f t="shared" si="10"/>
        <v>1.4063507154118042</v>
      </c>
      <c r="K29" s="28">
        <f t="shared" si="11"/>
        <v>11.090885614767842</v>
      </c>
      <c r="L29" s="27">
        <f t="shared" si="5"/>
        <v>120.59818977763514</v>
      </c>
      <c r="M29" s="27">
        <f t="shared" si="6"/>
        <v>10.401810222364858</v>
      </c>
      <c r="N29" s="27">
        <f t="shared" si="12"/>
        <v>0.69737888344629084</v>
      </c>
      <c r="O29" s="28">
        <f t="shared" si="13"/>
        <v>9.7044313389185675</v>
      </c>
      <c r="P29" s="29">
        <f t="shared" si="0"/>
        <v>122.08090539398017</v>
      </c>
      <c r="Q29" s="27">
        <f t="shared" si="7"/>
        <v>8.9190946060198257</v>
      </c>
      <c r="R29" s="27">
        <f t="shared" si="14"/>
        <v>0.10047525361108001</v>
      </c>
      <c r="S29" s="28">
        <f t="shared" si="15"/>
        <v>8.8186193524087457</v>
      </c>
    </row>
    <row r="30" spans="1:19" s="3" customFormat="1" x14ac:dyDescent="0.25">
      <c r="A30" s="75">
        <v>41754</v>
      </c>
      <c r="B30" s="18">
        <f>VLOOKUP(A30, 'Raw Data'!$A$2:$C$560, 2, TRUE)</f>
        <v>112.55</v>
      </c>
      <c r="C30" s="18">
        <f>VLOOKUP(A30, 'Raw Data'!$A$2:$C$560, 3, TRUE)</f>
        <v>130.85</v>
      </c>
      <c r="D30" s="29">
        <f t="shared" si="1"/>
        <v>116.93162020593503</v>
      </c>
      <c r="E30" s="27">
        <f t="shared" si="2"/>
        <v>13.918379794064961</v>
      </c>
      <c r="F30" s="27">
        <f t="shared" si="8"/>
        <v>-7.9666861163829594E-2</v>
      </c>
      <c r="G30" s="28">
        <f t="shared" si="9"/>
        <v>13.998046655228791</v>
      </c>
      <c r="H30" s="29">
        <f t="shared" si="3"/>
        <v>118.46850173643442</v>
      </c>
      <c r="I30" s="27">
        <f t="shared" si="4"/>
        <v>12.381498263565575</v>
      </c>
      <c r="J30" s="27">
        <f t="shared" si="10"/>
        <v>-0.11573806661407104</v>
      </c>
      <c r="K30" s="28">
        <f t="shared" si="11"/>
        <v>12.497236330179646</v>
      </c>
      <c r="L30" s="27">
        <f t="shared" si="5"/>
        <v>120.30454790572524</v>
      </c>
      <c r="M30" s="27">
        <f t="shared" si="6"/>
        <v>10.545452094274751</v>
      </c>
      <c r="N30" s="27">
        <f t="shared" si="12"/>
        <v>0.14364187190989242</v>
      </c>
      <c r="O30" s="28">
        <f t="shared" si="13"/>
        <v>10.401810222364858</v>
      </c>
      <c r="P30" s="29">
        <f t="shared" si="0"/>
        <v>121.5688841453013</v>
      </c>
      <c r="Q30" s="27">
        <f t="shared" si="7"/>
        <v>9.2811158546986974</v>
      </c>
      <c r="R30" s="27">
        <f t="shared" si="14"/>
        <v>0.36202124867887164</v>
      </c>
      <c r="S30" s="28">
        <f t="shared" si="15"/>
        <v>8.9190946060198257</v>
      </c>
    </row>
    <row r="31" spans="1:19" s="3" customFormat="1" x14ac:dyDescent="0.25">
      <c r="A31" s="75">
        <v>41757</v>
      </c>
      <c r="B31" s="18">
        <f>VLOOKUP(A31, 'Raw Data'!$A$2:$C$560, 2, TRUE)</f>
        <v>113.85</v>
      </c>
      <c r="C31" s="18">
        <f>VLOOKUP(A31, 'Raw Data'!$A$2:$C$560, 3, TRUE)</f>
        <v>132.85</v>
      </c>
      <c r="D31" s="29">
        <f t="shared" si="1"/>
        <v>117.05353097991774</v>
      </c>
      <c r="E31" s="27">
        <f t="shared" si="2"/>
        <v>15.796469020082256</v>
      </c>
      <c r="F31" s="27">
        <f t="shared" si="8"/>
        <v>1.8780892260172948</v>
      </c>
      <c r="G31" s="28">
        <f t="shared" si="9"/>
        <v>13.918379794064961</v>
      </c>
      <c r="H31" s="29">
        <f t="shared" si="3"/>
        <v>118.52788908763669</v>
      </c>
      <c r="I31" s="27">
        <f t="shared" si="4"/>
        <v>14.3221109123633</v>
      </c>
      <c r="J31" s="27">
        <f t="shared" si="10"/>
        <v>1.9406126487977247</v>
      </c>
      <c r="K31" s="28">
        <f t="shared" si="11"/>
        <v>12.381498263565575</v>
      </c>
      <c r="L31" s="27">
        <f t="shared" si="5"/>
        <v>120.81352715036905</v>
      </c>
      <c r="M31" s="27">
        <f t="shared" si="6"/>
        <v>12.03647284963094</v>
      </c>
      <c r="N31" s="27">
        <f t="shared" si="12"/>
        <v>1.4910207553561889</v>
      </c>
      <c r="O31" s="28">
        <f t="shared" si="13"/>
        <v>10.545452094274751</v>
      </c>
      <c r="P31" s="29">
        <f t="shared" si="0"/>
        <v>122.45638764301134</v>
      </c>
      <c r="Q31" s="27">
        <f t="shared" si="7"/>
        <v>10.393612356988655</v>
      </c>
      <c r="R31" s="27">
        <f t="shared" si="14"/>
        <v>1.1124965022899573</v>
      </c>
      <c r="S31" s="28">
        <f t="shared" si="15"/>
        <v>9.2811158546986974</v>
      </c>
    </row>
    <row r="32" spans="1:19" s="3" customFormat="1" x14ac:dyDescent="0.25">
      <c r="A32" s="75">
        <v>41758</v>
      </c>
      <c r="B32" s="18">
        <f>VLOOKUP(A32, 'Raw Data'!$A$2:$C$560, 2, TRUE)</f>
        <v>111.95</v>
      </c>
      <c r="C32" s="18">
        <f>VLOOKUP(A32, 'Raw Data'!$A$2:$C$560, 3, TRUE)</f>
        <v>130.1</v>
      </c>
      <c r="D32" s="29">
        <f t="shared" si="1"/>
        <v>116.87535369486611</v>
      </c>
      <c r="E32" s="27">
        <f t="shared" si="2"/>
        <v>13.224646305133888</v>
      </c>
      <c r="F32" s="27">
        <f t="shared" si="8"/>
        <v>-2.5718227149483681</v>
      </c>
      <c r="G32" s="28">
        <f t="shared" si="9"/>
        <v>15.796469020082256</v>
      </c>
      <c r="H32" s="29">
        <f t="shared" si="3"/>
        <v>118.44109218972568</v>
      </c>
      <c r="I32" s="27">
        <f t="shared" si="4"/>
        <v>11.658907810274314</v>
      </c>
      <c r="J32" s="27">
        <f t="shared" si="10"/>
        <v>-2.6632031020889855</v>
      </c>
      <c r="K32" s="28">
        <f t="shared" si="11"/>
        <v>14.3221109123633</v>
      </c>
      <c r="L32" s="27">
        <f t="shared" si="5"/>
        <v>120.06963440819733</v>
      </c>
      <c r="M32" s="27">
        <f t="shared" si="6"/>
        <v>10.030365591802664</v>
      </c>
      <c r="N32" s="27">
        <f t="shared" si="12"/>
        <v>-2.0061072578282761</v>
      </c>
      <c r="O32" s="28">
        <f t="shared" si="13"/>
        <v>12.03647284963094</v>
      </c>
      <c r="P32" s="29">
        <f t="shared" si="0"/>
        <v>121.1592671463582</v>
      </c>
      <c r="Q32" s="27">
        <f t="shared" si="7"/>
        <v>8.9407328536417907</v>
      </c>
      <c r="R32" s="27">
        <f t="shared" si="14"/>
        <v>-1.452879503346864</v>
      </c>
      <c r="S32" s="28">
        <f t="shared" si="15"/>
        <v>10.393612356988655</v>
      </c>
    </row>
    <row r="33" spans="1:19" s="3" customFormat="1" x14ac:dyDescent="0.25">
      <c r="A33" s="75">
        <v>41759</v>
      </c>
      <c r="B33" s="18">
        <f>VLOOKUP(A33, 'Raw Data'!$A$2:$C$560, 2, TRUE)</f>
        <v>109.8</v>
      </c>
      <c r="C33" s="18">
        <f>VLOOKUP(A33, 'Raw Data'!$A$2:$C$560, 3, TRUE)</f>
        <v>128.44999999999999</v>
      </c>
      <c r="D33" s="29">
        <f t="shared" si="1"/>
        <v>116.67373203020239</v>
      </c>
      <c r="E33" s="27">
        <f t="shared" si="2"/>
        <v>11.776267969797601</v>
      </c>
      <c r="F33" s="27">
        <f t="shared" si="8"/>
        <v>-1.4483783353362867</v>
      </c>
      <c r="G33" s="28">
        <f t="shared" si="9"/>
        <v>13.224646305133888</v>
      </c>
      <c r="H33" s="29">
        <f t="shared" si="3"/>
        <v>118.3428746473527</v>
      </c>
      <c r="I33" s="27">
        <f t="shared" si="4"/>
        <v>10.107125352647287</v>
      </c>
      <c r="J33" s="27">
        <f t="shared" si="10"/>
        <v>-1.5517824576270272</v>
      </c>
      <c r="K33" s="28">
        <f t="shared" si="11"/>
        <v>11.658907810274314</v>
      </c>
      <c r="L33" s="27">
        <f t="shared" si="5"/>
        <v>119.22786104205562</v>
      </c>
      <c r="M33" s="27">
        <f t="shared" si="6"/>
        <v>9.2221389579443667</v>
      </c>
      <c r="N33" s="27">
        <f t="shared" si="12"/>
        <v>-0.80822663385829685</v>
      </c>
      <c r="O33" s="28">
        <f t="shared" si="13"/>
        <v>10.030365591802664</v>
      </c>
      <c r="P33" s="29">
        <f t="shared" si="0"/>
        <v>119.69147290014543</v>
      </c>
      <c r="Q33" s="27">
        <f t="shared" si="7"/>
        <v>8.758527099854561</v>
      </c>
      <c r="R33" s="27">
        <f t="shared" si="14"/>
        <v>-0.1822057537872297</v>
      </c>
      <c r="S33" s="28">
        <f t="shared" si="15"/>
        <v>8.9407328536417907</v>
      </c>
    </row>
    <row r="34" spans="1:19" s="3" customFormat="1" x14ac:dyDescent="0.25">
      <c r="A34" s="75">
        <v>41760</v>
      </c>
      <c r="B34" s="18">
        <f>VLOOKUP(A34, 'Raw Data'!$A$2:$C$560, 2, TRUE)</f>
        <v>108.85</v>
      </c>
      <c r="C34" s="18">
        <f>VLOOKUP(A34, 'Raw Data'!$A$2:$C$560, 3, TRUE)</f>
        <v>128.05000000000001</v>
      </c>
      <c r="D34" s="29">
        <f t="shared" si="1"/>
        <v>116.58464338767658</v>
      </c>
      <c r="E34" s="27">
        <f t="shared" si="2"/>
        <v>11.465356612323433</v>
      </c>
      <c r="F34" s="27">
        <f t="shared" si="8"/>
        <v>-0.31091135747416843</v>
      </c>
      <c r="G34" s="28">
        <f t="shared" si="9"/>
        <v>11.776267969797601</v>
      </c>
      <c r="H34" s="29">
        <f t="shared" si="3"/>
        <v>118.2994761983972</v>
      </c>
      <c r="I34" s="27">
        <f t="shared" si="4"/>
        <v>9.7505238016028102</v>
      </c>
      <c r="J34" s="27">
        <f t="shared" si="10"/>
        <v>-0.35660155104447711</v>
      </c>
      <c r="K34" s="28">
        <f t="shared" si="11"/>
        <v>10.107125352647287</v>
      </c>
      <c r="L34" s="27">
        <f t="shared" si="5"/>
        <v>118.85591467096975</v>
      </c>
      <c r="M34" s="27">
        <f t="shared" si="6"/>
        <v>9.1940853290302584</v>
      </c>
      <c r="N34" s="27">
        <f t="shared" si="12"/>
        <v>-2.8053628914108231E-2</v>
      </c>
      <c r="O34" s="28">
        <f t="shared" si="13"/>
        <v>9.2221389579443667</v>
      </c>
      <c r="P34" s="29">
        <f t="shared" si="0"/>
        <v>119.04291265181885</v>
      </c>
      <c r="Q34" s="27">
        <f t="shared" si="7"/>
        <v>9.0070873481811589</v>
      </c>
      <c r="R34" s="27">
        <f t="shared" si="14"/>
        <v>0.24856024832659784</v>
      </c>
      <c r="S34" s="28">
        <f t="shared" si="15"/>
        <v>8.758527099854561</v>
      </c>
    </row>
    <row r="35" spans="1:19" s="3" customFormat="1" x14ac:dyDescent="0.25">
      <c r="A35" s="75">
        <v>41761</v>
      </c>
      <c r="B35" s="18">
        <f>VLOOKUP(A35, 'Raw Data'!$A$2:$C$560, 2, TRUE)</f>
        <v>107.7</v>
      </c>
      <c r="C35" s="18">
        <f>VLOOKUP(A35, 'Raw Data'!$A$2:$C$560, 3, TRUE)</f>
        <v>126.9</v>
      </c>
      <c r="D35" s="29">
        <f t="shared" si="1"/>
        <v>116.47679924146111</v>
      </c>
      <c r="E35" s="27">
        <f t="shared" si="2"/>
        <v>10.423200758538897</v>
      </c>
      <c r="F35" s="27">
        <f t="shared" si="8"/>
        <v>-1.0421558537845357</v>
      </c>
      <c r="G35" s="28">
        <f t="shared" si="9"/>
        <v>11.465356612323433</v>
      </c>
      <c r="H35" s="29">
        <f t="shared" si="3"/>
        <v>118.24694123387211</v>
      </c>
      <c r="I35" s="27">
        <f t="shared" si="4"/>
        <v>8.6530587661278986</v>
      </c>
      <c r="J35" s="27">
        <f t="shared" si="10"/>
        <v>-1.0974650354749116</v>
      </c>
      <c r="K35" s="28">
        <f t="shared" si="11"/>
        <v>9.7505238016028102</v>
      </c>
      <c r="L35" s="27">
        <f t="shared" si="5"/>
        <v>118.40566380070793</v>
      </c>
      <c r="M35" s="27">
        <f t="shared" si="6"/>
        <v>8.4943361992920785</v>
      </c>
      <c r="N35" s="27">
        <f t="shared" si="12"/>
        <v>-0.69974912973817993</v>
      </c>
      <c r="O35" s="28">
        <f t="shared" si="13"/>
        <v>9.1940853290302584</v>
      </c>
      <c r="P35" s="29">
        <f t="shared" si="0"/>
        <v>118.25781340384459</v>
      </c>
      <c r="Q35" s="27">
        <f t="shared" si="7"/>
        <v>8.6421865961554118</v>
      </c>
      <c r="R35" s="27">
        <f t="shared" si="14"/>
        <v>-0.36490075202574701</v>
      </c>
      <c r="S35" s="28">
        <f t="shared" si="15"/>
        <v>9.0070873481811589</v>
      </c>
    </row>
    <row r="36" spans="1:19" s="3" customFormat="1" x14ac:dyDescent="0.25">
      <c r="A36" s="75">
        <v>41764</v>
      </c>
      <c r="B36" s="18">
        <f>VLOOKUP(A36, 'Raw Data'!$A$2:$C$560, 2, TRUE)</f>
        <v>107.55</v>
      </c>
      <c r="C36" s="18">
        <f>VLOOKUP(A36, 'Raw Data'!$A$2:$C$560, 3, TRUE)</f>
        <v>127.2</v>
      </c>
      <c r="D36" s="29">
        <f t="shared" si="1"/>
        <v>116.46273261369387</v>
      </c>
      <c r="E36" s="27">
        <f t="shared" si="2"/>
        <v>10.737267386306129</v>
      </c>
      <c r="F36" s="27">
        <f t="shared" si="8"/>
        <v>0.31406662776723238</v>
      </c>
      <c r="G36" s="28">
        <f t="shared" si="9"/>
        <v>10.423200758538897</v>
      </c>
      <c r="H36" s="29">
        <f t="shared" si="3"/>
        <v>118.24008884719493</v>
      </c>
      <c r="I36" s="27">
        <f t="shared" si="4"/>
        <v>8.959911152805077</v>
      </c>
      <c r="J36" s="27">
        <f t="shared" si="10"/>
        <v>0.3068523866771784</v>
      </c>
      <c r="K36" s="28">
        <f t="shared" si="11"/>
        <v>8.6530587661278986</v>
      </c>
      <c r="L36" s="27">
        <f t="shared" si="5"/>
        <v>118.34693542632594</v>
      </c>
      <c r="M36" s="27">
        <f t="shared" si="6"/>
        <v>8.853064573674061</v>
      </c>
      <c r="N36" s="27">
        <f t="shared" si="12"/>
        <v>0.35872837438198246</v>
      </c>
      <c r="O36" s="28">
        <f t="shared" si="13"/>
        <v>8.4943361992920785</v>
      </c>
      <c r="P36" s="29">
        <f t="shared" si="0"/>
        <v>118.15540915410881</v>
      </c>
      <c r="Q36" s="27">
        <f t="shared" si="7"/>
        <v>9.044590845891193</v>
      </c>
      <c r="R36" s="27">
        <f t="shared" si="14"/>
        <v>0.40240424973578115</v>
      </c>
      <c r="S36" s="28">
        <f t="shared" si="15"/>
        <v>8.6421865961554118</v>
      </c>
    </row>
    <row r="37" spans="1:19" s="3" customFormat="1" x14ac:dyDescent="0.25">
      <c r="A37" s="75">
        <v>41765</v>
      </c>
      <c r="B37" s="18">
        <f>VLOOKUP(A37, 'Raw Data'!$A$2:$C$560, 2, TRUE)</f>
        <v>107.7</v>
      </c>
      <c r="C37" s="18">
        <f>VLOOKUP(A37, 'Raw Data'!$A$2:$C$560, 3, TRUE)</f>
        <v>127.1</v>
      </c>
      <c r="D37" s="29">
        <f t="shared" si="1"/>
        <v>116.47679924146111</v>
      </c>
      <c r="E37" s="27">
        <f t="shared" si="2"/>
        <v>10.623200758538886</v>
      </c>
      <c r="F37" s="27">
        <f t="shared" si="8"/>
        <v>-0.11406662776724374</v>
      </c>
      <c r="G37" s="28">
        <f t="shared" si="9"/>
        <v>10.737267386306129</v>
      </c>
      <c r="H37" s="29">
        <f t="shared" si="3"/>
        <v>118.24694123387211</v>
      </c>
      <c r="I37" s="27">
        <f t="shared" si="4"/>
        <v>8.8530587661278872</v>
      </c>
      <c r="J37" s="27">
        <f t="shared" si="10"/>
        <v>-0.10685238667718977</v>
      </c>
      <c r="K37" s="28">
        <f t="shared" si="11"/>
        <v>8.959911152805077</v>
      </c>
      <c r="L37" s="27">
        <f t="shared" si="5"/>
        <v>118.40566380070793</v>
      </c>
      <c r="M37" s="27">
        <f t="shared" si="6"/>
        <v>8.6943361992920671</v>
      </c>
      <c r="N37" s="27">
        <f t="shared" si="12"/>
        <v>-0.15872837438199383</v>
      </c>
      <c r="O37" s="28">
        <f t="shared" si="13"/>
        <v>8.853064573674061</v>
      </c>
      <c r="P37" s="29">
        <f t="shared" si="0"/>
        <v>118.25781340384459</v>
      </c>
      <c r="Q37" s="27">
        <f t="shared" si="7"/>
        <v>8.8421865961554005</v>
      </c>
      <c r="R37" s="27">
        <f t="shared" si="14"/>
        <v>-0.20240424973579252</v>
      </c>
      <c r="S37" s="28">
        <f t="shared" si="15"/>
        <v>9.044590845891193</v>
      </c>
    </row>
    <row r="38" spans="1:19" s="3" customFormat="1" x14ac:dyDescent="0.25">
      <c r="A38" s="75">
        <v>41766</v>
      </c>
      <c r="B38" s="18">
        <f>VLOOKUP(A38, 'Raw Data'!$A$2:$C$560, 2, TRUE)</f>
        <v>107</v>
      </c>
      <c r="C38" s="18">
        <f>VLOOKUP(A38, 'Raw Data'!$A$2:$C$560, 3, TRUE)</f>
        <v>127.25</v>
      </c>
      <c r="D38" s="29">
        <f t="shared" si="1"/>
        <v>116.41115497854734</v>
      </c>
      <c r="E38" s="27">
        <f t="shared" si="2"/>
        <v>10.838845021452656</v>
      </c>
      <c r="F38" s="27">
        <f t="shared" si="8"/>
        <v>0.21564426291377004</v>
      </c>
      <c r="G38" s="28">
        <f t="shared" si="9"/>
        <v>10.623200758538886</v>
      </c>
      <c r="H38" s="29">
        <f t="shared" si="3"/>
        <v>118.21496342937859</v>
      </c>
      <c r="I38" s="27">
        <f t="shared" si="4"/>
        <v>9.0350365706214149</v>
      </c>
      <c r="J38" s="27">
        <f t="shared" si="10"/>
        <v>0.18197780449352763</v>
      </c>
      <c r="K38" s="28">
        <f t="shared" si="11"/>
        <v>8.8530587661278872</v>
      </c>
      <c r="L38" s="27">
        <f t="shared" si="5"/>
        <v>118.13159805359203</v>
      </c>
      <c r="M38" s="27">
        <f t="shared" si="6"/>
        <v>9.1184019464079711</v>
      </c>
      <c r="N38" s="27">
        <f t="shared" si="12"/>
        <v>0.42406574711590395</v>
      </c>
      <c r="O38" s="28">
        <f t="shared" si="13"/>
        <v>8.6943361992920671</v>
      </c>
      <c r="P38" s="29">
        <f t="shared" si="0"/>
        <v>117.77992690507764</v>
      </c>
      <c r="Q38" s="27">
        <f t="shared" si="7"/>
        <v>9.4700730949223555</v>
      </c>
      <c r="R38" s="27">
        <f t="shared" si="14"/>
        <v>0.62788649876695501</v>
      </c>
      <c r="S38" s="28">
        <f t="shared" si="15"/>
        <v>8.8421865961554005</v>
      </c>
    </row>
    <row r="39" spans="1:19" s="3" customFormat="1" x14ac:dyDescent="0.25">
      <c r="A39" s="75">
        <v>41767</v>
      </c>
      <c r="B39" s="18">
        <f>VLOOKUP(A39, 'Raw Data'!$A$2:$C$560, 2, TRUE)</f>
        <v>105.9</v>
      </c>
      <c r="C39" s="18">
        <f>VLOOKUP(A39, 'Raw Data'!$A$2:$C$560, 3, TRUE)</f>
        <v>125.8</v>
      </c>
      <c r="D39" s="29">
        <f t="shared" si="1"/>
        <v>116.30799970825429</v>
      </c>
      <c r="E39" s="27">
        <f t="shared" si="2"/>
        <v>9.4920002917457111</v>
      </c>
      <c r="F39" s="27">
        <f t="shared" si="8"/>
        <v>-1.3468447297069446</v>
      </c>
      <c r="G39" s="28">
        <f t="shared" si="9"/>
        <v>10.838845021452656</v>
      </c>
      <c r="H39" s="29">
        <f t="shared" si="3"/>
        <v>118.16471259374589</v>
      </c>
      <c r="I39" s="27">
        <f t="shared" si="4"/>
        <v>7.6352874062541076</v>
      </c>
      <c r="J39" s="27">
        <f t="shared" si="10"/>
        <v>-1.3997491643673072</v>
      </c>
      <c r="K39" s="28">
        <f t="shared" si="11"/>
        <v>9.0350365706214149</v>
      </c>
      <c r="L39" s="27">
        <f t="shared" si="5"/>
        <v>117.70092330812417</v>
      </c>
      <c r="M39" s="27">
        <f t="shared" si="6"/>
        <v>8.0990766918758226</v>
      </c>
      <c r="N39" s="27">
        <f t="shared" si="12"/>
        <v>-1.0193252545321485</v>
      </c>
      <c r="O39" s="28">
        <f t="shared" si="13"/>
        <v>9.1184019464079711</v>
      </c>
      <c r="P39" s="29">
        <f t="shared" si="0"/>
        <v>117.0289624070153</v>
      </c>
      <c r="Q39" s="27">
        <f t="shared" si="7"/>
        <v>8.7710375929846975</v>
      </c>
      <c r="R39" s="27">
        <f t="shared" si="14"/>
        <v>-0.69903550193765795</v>
      </c>
      <c r="S39" s="28">
        <f t="shared" si="15"/>
        <v>9.4700730949223555</v>
      </c>
    </row>
    <row r="40" spans="1:19" s="3" customFormat="1" x14ac:dyDescent="0.25">
      <c r="A40" s="75">
        <v>41768</v>
      </c>
      <c r="B40" s="18">
        <f>VLOOKUP(A40, 'Raw Data'!$A$2:$C$560, 2, TRUE)</f>
        <v>106</v>
      </c>
      <c r="C40" s="18">
        <f>VLOOKUP(A40, 'Raw Data'!$A$2:$C$560, 3, TRUE)</f>
        <v>126.55</v>
      </c>
      <c r="D40" s="29">
        <f t="shared" si="1"/>
        <v>116.31737746009911</v>
      </c>
      <c r="E40" s="27">
        <f t="shared" si="2"/>
        <v>10.232622539900888</v>
      </c>
      <c r="F40" s="27">
        <f t="shared" si="8"/>
        <v>0.74062224815517652</v>
      </c>
      <c r="G40" s="28">
        <f t="shared" si="9"/>
        <v>9.4920002917457111</v>
      </c>
      <c r="H40" s="29">
        <f t="shared" si="3"/>
        <v>118.16928085153069</v>
      </c>
      <c r="I40" s="27">
        <f t="shared" si="4"/>
        <v>8.3807191484693107</v>
      </c>
      <c r="J40" s="27">
        <f t="shared" si="10"/>
        <v>0.74543174221520303</v>
      </c>
      <c r="K40" s="28">
        <f t="shared" si="11"/>
        <v>7.6352874062541076</v>
      </c>
      <c r="L40" s="27">
        <f t="shared" si="5"/>
        <v>117.74007555771216</v>
      </c>
      <c r="M40" s="27">
        <f t="shared" si="6"/>
        <v>8.8099244422878371</v>
      </c>
      <c r="N40" s="27">
        <f t="shared" si="12"/>
        <v>0.71084775041201453</v>
      </c>
      <c r="O40" s="28">
        <f t="shared" si="13"/>
        <v>8.0990766918758226</v>
      </c>
      <c r="P40" s="29">
        <f t="shared" si="0"/>
        <v>117.09723190683914</v>
      </c>
      <c r="Q40" s="27">
        <f t="shared" si="7"/>
        <v>9.4527680931608558</v>
      </c>
      <c r="R40" s="27">
        <f t="shared" si="14"/>
        <v>0.68173050017615822</v>
      </c>
      <c r="S40" s="28">
        <f t="shared" si="15"/>
        <v>8.7710375929846975</v>
      </c>
    </row>
    <row r="41" spans="1:19" s="3" customFormat="1" x14ac:dyDescent="0.25">
      <c r="A41" s="75">
        <v>41771</v>
      </c>
      <c r="B41" s="18">
        <f>VLOOKUP(A41, 'Raw Data'!$A$2:$C$560, 2, TRUE)</f>
        <v>105.35</v>
      </c>
      <c r="C41" s="18">
        <f>VLOOKUP(A41, 'Raw Data'!$A$2:$C$560, 3, TRUE)</f>
        <v>125.7</v>
      </c>
      <c r="D41" s="29">
        <f t="shared" si="1"/>
        <v>116.25642207310776</v>
      </c>
      <c r="E41" s="27">
        <f t="shared" si="2"/>
        <v>9.443577926892246</v>
      </c>
      <c r="F41" s="27">
        <f t="shared" si="8"/>
        <v>-0.7890446130086417</v>
      </c>
      <c r="G41" s="28">
        <f t="shared" si="9"/>
        <v>10.232622539900888</v>
      </c>
      <c r="H41" s="29">
        <f t="shared" si="3"/>
        <v>118.13958717592955</v>
      </c>
      <c r="I41" s="27">
        <f t="shared" si="4"/>
        <v>7.560412824070454</v>
      </c>
      <c r="J41" s="27">
        <f t="shared" si="10"/>
        <v>-0.82030632439885665</v>
      </c>
      <c r="K41" s="28">
        <f t="shared" si="11"/>
        <v>8.3807191484693107</v>
      </c>
      <c r="L41" s="27">
        <f t="shared" si="5"/>
        <v>117.48558593539025</v>
      </c>
      <c r="M41" s="27">
        <f t="shared" si="6"/>
        <v>8.2144140646097554</v>
      </c>
      <c r="N41" s="27">
        <f t="shared" si="12"/>
        <v>-0.59551037767808168</v>
      </c>
      <c r="O41" s="28">
        <f t="shared" si="13"/>
        <v>8.8099244422878371</v>
      </c>
      <c r="P41" s="29">
        <f t="shared" si="0"/>
        <v>116.65348015798411</v>
      </c>
      <c r="Q41" s="27">
        <f t="shared" si="7"/>
        <v>9.046519842015897</v>
      </c>
      <c r="R41" s="27">
        <f t="shared" si="14"/>
        <v>-0.40624825114495877</v>
      </c>
      <c r="S41" s="28">
        <f t="shared" si="15"/>
        <v>9.4527680931608558</v>
      </c>
    </row>
    <row r="42" spans="1:19" s="3" customFormat="1" x14ac:dyDescent="0.25">
      <c r="A42" s="75">
        <v>41772</v>
      </c>
      <c r="B42" s="18">
        <f>VLOOKUP(A42, 'Raw Data'!$A$2:$C$560, 2, TRUE)</f>
        <v>106.2</v>
      </c>
      <c r="C42" s="18">
        <f>VLOOKUP(A42, 'Raw Data'!$A$2:$C$560, 3, TRUE)</f>
        <v>127.6</v>
      </c>
      <c r="D42" s="29">
        <f t="shared" si="1"/>
        <v>116.33613296378876</v>
      </c>
      <c r="E42" s="27">
        <f t="shared" si="2"/>
        <v>11.263867036211238</v>
      </c>
      <c r="F42" s="27">
        <f t="shared" si="8"/>
        <v>1.8202891093189919</v>
      </c>
      <c r="G42" s="28">
        <f t="shared" si="9"/>
        <v>9.443577926892246</v>
      </c>
      <c r="H42" s="29">
        <f t="shared" si="3"/>
        <v>118.17841736710027</v>
      </c>
      <c r="I42" s="27">
        <f t="shared" si="4"/>
        <v>9.4215826328997281</v>
      </c>
      <c r="J42" s="27">
        <f t="shared" si="10"/>
        <v>1.8611698088292741</v>
      </c>
      <c r="K42" s="28">
        <f t="shared" si="11"/>
        <v>7.560412824070454</v>
      </c>
      <c r="L42" s="27">
        <f t="shared" si="5"/>
        <v>117.81838005688813</v>
      </c>
      <c r="M42" s="27">
        <f t="shared" si="6"/>
        <v>9.7816199431118633</v>
      </c>
      <c r="N42" s="27">
        <f t="shared" si="12"/>
        <v>1.5672058785021079</v>
      </c>
      <c r="O42" s="28">
        <f t="shared" si="13"/>
        <v>8.2144140646097554</v>
      </c>
      <c r="P42" s="29">
        <f t="shared" si="0"/>
        <v>117.23377090648684</v>
      </c>
      <c r="Q42" s="27">
        <f t="shared" si="7"/>
        <v>10.366229093513155</v>
      </c>
      <c r="R42" s="27">
        <f t="shared" si="14"/>
        <v>1.3197092514972582</v>
      </c>
      <c r="S42" s="28">
        <f t="shared" si="15"/>
        <v>9.046519842015897</v>
      </c>
    </row>
    <row r="43" spans="1:19" s="3" customFormat="1" x14ac:dyDescent="0.25">
      <c r="A43" s="75">
        <v>41773</v>
      </c>
      <c r="B43" s="18">
        <f>VLOOKUP(A43, 'Raw Data'!$A$2:$C$560, 2, TRUE)</f>
        <v>105.65</v>
      </c>
      <c r="C43" s="18">
        <f>VLOOKUP(A43, 'Raw Data'!$A$2:$C$560, 3, TRUE)</f>
        <v>126.55</v>
      </c>
      <c r="D43" s="29">
        <f t="shared" si="1"/>
        <v>116.28455532864223</v>
      </c>
      <c r="E43" s="27">
        <f t="shared" si="2"/>
        <v>10.26544467135777</v>
      </c>
      <c r="F43" s="27">
        <f t="shared" si="8"/>
        <v>-0.99842236485346803</v>
      </c>
      <c r="G43" s="28">
        <f t="shared" si="9"/>
        <v>11.263867036211238</v>
      </c>
      <c r="H43" s="29">
        <f t="shared" si="3"/>
        <v>118.15329194928393</v>
      </c>
      <c r="I43" s="27">
        <f t="shared" si="4"/>
        <v>8.3967080507160716</v>
      </c>
      <c r="J43" s="27">
        <f t="shared" si="10"/>
        <v>-1.0248745821836565</v>
      </c>
      <c r="K43" s="28">
        <f t="shared" si="11"/>
        <v>9.4215826328997281</v>
      </c>
      <c r="L43" s="27">
        <f t="shared" si="5"/>
        <v>117.60304268415422</v>
      </c>
      <c r="M43" s="27">
        <f t="shared" si="6"/>
        <v>8.9469573158457791</v>
      </c>
      <c r="N43" s="27">
        <f t="shared" si="12"/>
        <v>-0.8346626272660842</v>
      </c>
      <c r="O43" s="28">
        <f t="shared" si="13"/>
        <v>9.7816199431118633</v>
      </c>
      <c r="P43" s="29">
        <f t="shared" si="0"/>
        <v>116.85828865745567</v>
      </c>
      <c r="Q43" s="27">
        <f t="shared" si="7"/>
        <v>9.6917113425443233</v>
      </c>
      <c r="R43" s="27">
        <f t="shared" si="14"/>
        <v>-0.67451775096883182</v>
      </c>
      <c r="S43" s="28">
        <f t="shared" si="15"/>
        <v>10.366229093513155</v>
      </c>
    </row>
    <row r="44" spans="1:19" s="3" customFormat="1" x14ac:dyDescent="0.25">
      <c r="A44" s="75">
        <v>41774</v>
      </c>
      <c r="B44" s="18">
        <f>VLOOKUP(A44, 'Raw Data'!$A$2:$C$560, 2, TRUE)</f>
        <v>107.05</v>
      </c>
      <c r="C44" s="18">
        <f>VLOOKUP(A44, 'Raw Data'!$A$2:$C$560, 3, TRUE)</f>
        <v>128.65</v>
      </c>
      <c r="D44" s="29">
        <f t="shared" si="1"/>
        <v>116.41584385446976</v>
      </c>
      <c r="E44" s="27">
        <f t="shared" si="2"/>
        <v>12.23415614553025</v>
      </c>
      <c r="F44" s="27">
        <f t="shared" si="8"/>
        <v>1.9687114741724798</v>
      </c>
      <c r="G44" s="28">
        <f t="shared" si="9"/>
        <v>10.26544467135777</v>
      </c>
      <c r="H44" s="29">
        <f t="shared" si="3"/>
        <v>118.21724755827097</v>
      </c>
      <c r="I44" s="27">
        <f t="shared" si="4"/>
        <v>10.432752441729036</v>
      </c>
      <c r="J44" s="27">
        <f t="shared" si="10"/>
        <v>2.0360443910129646</v>
      </c>
      <c r="K44" s="28">
        <f t="shared" si="11"/>
        <v>8.3967080507160716</v>
      </c>
      <c r="L44" s="27">
        <f t="shared" si="5"/>
        <v>118.15117417838601</v>
      </c>
      <c r="M44" s="27">
        <f t="shared" si="6"/>
        <v>10.498825821613991</v>
      </c>
      <c r="N44" s="27">
        <f t="shared" si="12"/>
        <v>1.551868505768212</v>
      </c>
      <c r="O44" s="28">
        <f t="shared" si="13"/>
        <v>8.9469573158457791</v>
      </c>
      <c r="P44" s="29">
        <f t="shared" si="0"/>
        <v>117.81406165498956</v>
      </c>
      <c r="Q44" s="27">
        <f t="shared" si="7"/>
        <v>10.835938345010447</v>
      </c>
      <c r="R44" s="27">
        <f t="shared" si="14"/>
        <v>1.1442270024661241</v>
      </c>
      <c r="S44" s="28">
        <f t="shared" si="15"/>
        <v>9.6917113425443233</v>
      </c>
    </row>
    <row r="45" spans="1:19" s="3" customFormat="1" x14ac:dyDescent="0.25">
      <c r="A45" s="75">
        <v>41775</v>
      </c>
      <c r="B45" s="18">
        <f>VLOOKUP(A45, 'Raw Data'!$A$2:$C$560, 2, TRUE)</f>
        <v>105.15</v>
      </c>
      <c r="C45" s="18">
        <f>VLOOKUP(A45, 'Raw Data'!$A$2:$C$560, 3, TRUE)</f>
        <v>126.4</v>
      </c>
      <c r="D45" s="29">
        <f t="shared" si="1"/>
        <v>116.23766656941811</v>
      </c>
      <c r="E45" s="27">
        <f t="shared" si="2"/>
        <v>10.162333430581896</v>
      </c>
      <c r="F45" s="27">
        <f t="shared" si="8"/>
        <v>-2.0718227149483539</v>
      </c>
      <c r="G45" s="28">
        <f t="shared" si="9"/>
        <v>12.23415614553025</v>
      </c>
      <c r="H45" s="29">
        <f t="shared" si="3"/>
        <v>118.13045066035997</v>
      </c>
      <c r="I45" s="27">
        <f t="shared" si="4"/>
        <v>8.2695493396400366</v>
      </c>
      <c r="J45" s="27">
        <f t="shared" si="10"/>
        <v>-2.1632031020889997</v>
      </c>
      <c r="K45" s="28">
        <f t="shared" si="11"/>
        <v>10.432752441729036</v>
      </c>
      <c r="L45" s="27">
        <f t="shared" si="5"/>
        <v>117.40728143621428</v>
      </c>
      <c r="M45" s="27">
        <f t="shared" si="6"/>
        <v>8.9927185637857292</v>
      </c>
      <c r="N45" s="27">
        <f t="shared" si="12"/>
        <v>-1.5061072578282619</v>
      </c>
      <c r="O45" s="28">
        <f t="shared" si="13"/>
        <v>10.498825821613991</v>
      </c>
      <c r="P45" s="29">
        <f t="shared" si="0"/>
        <v>116.51694115833642</v>
      </c>
      <c r="Q45" s="27">
        <f t="shared" si="7"/>
        <v>9.8830588416635834</v>
      </c>
      <c r="R45" s="27">
        <f t="shared" si="14"/>
        <v>-0.952879503346864</v>
      </c>
      <c r="S45" s="28">
        <f t="shared" si="15"/>
        <v>10.835938345010447</v>
      </c>
    </row>
    <row r="46" spans="1:19" s="3" customFormat="1" x14ac:dyDescent="0.25">
      <c r="A46" s="75">
        <v>41778</v>
      </c>
      <c r="B46" s="18">
        <f>VLOOKUP(A46, 'Raw Data'!$A$2:$C$560, 2, TRUE)</f>
        <v>103.5</v>
      </c>
      <c r="C46" s="18">
        <f>VLOOKUP(A46, 'Raw Data'!$A$2:$C$560, 3, TRUE)</f>
        <v>125.8</v>
      </c>
      <c r="D46" s="29">
        <f t="shared" si="1"/>
        <v>116.08293366397852</v>
      </c>
      <c r="E46" s="27">
        <f t="shared" si="2"/>
        <v>9.7170663360214746</v>
      </c>
      <c r="F46" s="27">
        <f t="shared" si="8"/>
        <v>-0.44526709456042113</v>
      </c>
      <c r="G46" s="28">
        <f t="shared" si="9"/>
        <v>10.162333430581896</v>
      </c>
      <c r="H46" s="29">
        <f t="shared" si="3"/>
        <v>118.05507440691093</v>
      </c>
      <c r="I46" s="27">
        <f t="shared" si="4"/>
        <v>7.7449255930890644</v>
      </c>
      <c r="J46" s="27">
        <f t="shared" si="10"/>
        <v>-0.52462374655097221</v>
      </c>
      <c r="K46" s="28">
        <f t="shared" si="11"/>
        <v>8.2695493396400366</v>
      </c>
      <c r="L46" s="27">
        <f t="shared" si="5"/>
        <v>116.76126931801251</v>
      </c>
      <c r="M46" s="27">
        <f t="shared" si="6"/>
        <v>9.038730681987488</v>
      </c>
      <c r="N46" s="27">
        <f t="shared" si="12"/>
        <v>4.6012118201758767E-2</v>
      </c>
      <c r="O46" s="28">
        <f t="shared" si="13"/>
        <v>8.9927185637857292</v>
      </c>
      <c r="P46" s="29">
        <f t="shared" si="0"/>
        <v>115.3904944112429</v>
      </c>
      <c r="Q46" s="27">
        <f t="shared" si="7"/>
        <v>10.409505588757099</v>
      </c>
      <c r="R46" s="27">
        <f t="shared" si="14"/>
        <v>0.52644674709351591</v>
      </c>
      <c r="S46" s="28">
        <f t="shared" si="15"/>
        <v>9.8830588416635834</v>
      </c>
    </row>
    <row r="47" spans="1:19" s="3" customFormat="1" x14ac:dyDescent="0.25">
      <c r="A47" s="75">
        <v>41779</v>
      </c>
      <c r="B47" s="18">
        <f>VLOOKUP(A47, 'Raw Data'!$A$2:$C$560, 2, TRUE)</f>
        <v>103.45</v>
      </c>
      <c r="C47" s="18">
        <f>VLOOKUP(A47, 'Raw Data'!$A$2:$C$560, 3, TRUE)</f>
        <v>126.05</v>
      </c>
      <c r="D47" s="29">
        <f t="shared" si="1"/>
        <v>116.07824478805611</v>
      </c>
      <c r="E47" s="27">
        <f t="shared" si="2"/>
        <v>9.9717552119438864</v>
      </c>
      <c r="F47" s="27">
        <f t="shared" si="8"/>
        <v>0.25468887592241174</v>
      </c>
      <c r="G47" s="28">
        <f t="shared" si="9"/>
        <v>9.7170663360214746</v>
      </c>
      <c r="H47" s="29">
        <f t="shared" si="3"/>
        <v>118.05279027801853</v>
      </c>
      <c r="I47" s="27">
        <f t="shared" si="4"/>
        <v>7.9972097219814628</v>
      </c>
      <c r="J47" s="27">
        <f t="shared" si="10"/>
        <v>0.25228412889239848</v>
      </c>
      <c r="K47" s="28">
        <f t="shared" si="11"/>
        <v>7.7449255930890644</v>
      </c>
      <c r="L47" s="27">
        <f t="shared" si="5"/>
        <v>116.74169319321851</v>
      </c>
      <c r="M47" s="27">
        <f t="shared" si="6"/>
        <v>9.3083068067814878</v>
      </c>
      <c r="N47" s="27">
        <f t="shared" si="12"/>
        <v>0.26957612479399984</v>
      </c>
      <c r="O47" s="28">
        <f t="shared" si="13"/>
        <v>9.038730681987488</v>
      </c>
      <c r="P47" s="29">
        <f t="shared" si="0"/>
        <v>115.35635966133097</v>
      </c>
      <c r="Q47" s="27">
        <f t="shared" si="7"/>
        <v>10.693640338669027</v>
      </c>
      <c r="R47" s="27">
        <f t="shared" si="14"/>
        <v>0.284134749911928</v>
      </c>
      <c r="S47" s="28">
        <f t="shared" si="15"/>
        <v>10.409505588757099</v>
      </c>
    </row>
    <row r="48" spans="1:19" s="3" customFormat="1" x14ac:dyDescent="0.25">
      <c r="A48" s="75">
        <v>41780</v>
      </c>
      <c r="B48" s="18">
        <f>VLOOKUP(A48, 'Raw Data'!$A$2:$C$560, 2, TRUE)</f>
        <v>103.5</v>
      </c>
      <c r="C48" s="18">
        <f>VLOOKUP(A48, 'Raw Data'!$A$2:$C$560, 3, TRUE)</f>
        <v>125.45</v>
      </c>
      <c r="D48" s="29">
        <f t="shared" si="1"/>
        <v>116.08293366397852</v>
      </c>
      <c r="E48" s="27">
        <f t="shared" si="2"/>
        <v>9.3670663360214803</v>
      </c>
      <c r="F48" s="27">
        <f t="shared" si="8"/>
        <v>-0.60468887592240605</v>
      </c>
      <c r="G48" s="28">
        <f t="shared" si="9"/>
        <v>9.9717552119438864</v>
      </c>
      <c r="H48" s="29">
        <f t="shared" si="3"/>
        <v>118.05507440691093</v>
      </c>
      <c r="I48" s="27">
        <f t="shared" si="4"/>
        <v>7.39492559308907</v>
      </c>
      <c r="J48" s="27">
        <f t="shared" si="10"/>
        <v>-0.6022841288923928</v>
      </c>
      <c r="K48" s="28">
        <f t="shared" si="11"/>
        <v>7.9972097219814628</v>
      </c>
      <c r="L48" s="27">
        <f t="shared" si="5"/>
        <v>116.76126931801251</v>
      </c>
      <c r="M48" s="27">
        <f t="shared" si="6"/>
        <v>8.6887306819874937</v>
      </c>
      <c r="N48" s="27">
        <f t="shared" si="12"/>
        <v>-0.61957612479399415</v>
      </c>
      <c r="O48" s="28">
        <f t="shared" si="13"/>
        <v>9.3083068067814878</v>
      </c>
      <c r="P48" s="29">
        <f t="shared" si="0"/>
        <v>115.3904944112429</v>
      </c>
      <c r="Q48" s="27">
        <f t="shared" si="7"/>
        <v>10.059505588757105</v>
      </c>
      <c r="R48" s="27">
        <f t="shared" si="14"/>
        <v>-0.63413474991192231</v>
      </c>
      <c r="S48" s="28">
        <f t="shared" si="15"/>
        <v>10.693640338669027</v>
      </c>
    </row>
    <row r="49" spans="1:19" s="3" customFormat="1" x14ac:dyDescent="0.25">
      <c r="A49" s="75">
        <v>41781</v>
      </c>
      <c r="B49" s="18">
        <f>VLOOKUP(A49, 'Raw Data'!$A$2:$C$560, 2, TRUE)</f>
        <v>103.55</v>
      </c>
      <c r="C49" s="18">
        <f>VLOOKUP(A49, 'Raw Data'!$A$2:$C$560, 3, TRUE)</f>
        <v>124.9</v>
      </c>
      <c r="D49" s="29">
        <f t="shared" si="1"/>
        <v>116.08762253990093</v>
      </c>
      <c r="E49" s="27">
        <f t="shared" si="2"/>
        <v>8.8123774600990714</v>
      </c>
      <c r="F49" s="27">
        <f t="shared" si="8"/>
        <v>-0.5546888759224089</v>
      </c>
      <c r="G49" s="28">
        <f t="shared" si="9"/>
        <v>9.3670663360214803</v>
      </c>
      <c r="H49" s="29">
        <f t="shared" si="3"/>
        <v>118.05735853580333</v>
      </c>
      <c r="I49" s="27">
        <f t="shared" si="4"/>
        <v>6.8426414641966744</v>
      </c>
      <c r="J49" s="27">
        <f t="shared" si="10"/>
        <v>-0.55228412889239564</v>
      </c>
      <c r="K49" s="28">
        <f t="shared" si="11"/>
        <v>7.39492559308907</v>
      </c>
      <c r="L49" s="27">
        <f t="shared" si="5"/>
        <v>116.78084544280651</v>
      </c>
      <c r="M49" s="27">
        <f t="shared" si="6"/>
        <v>8.1191545571934967</v>
      </c>
      <c r="N49" s="27">
        <f t="shared" si="12"/>
        <v>-0.569576124793997</v>
      </c>
      <c r="O49" s="28">
        <f t="shared" si="13"/>
        <v>8.6887306819874937</v>
      </c>
      <c r="P49" s="29">
        <f t="shared" si="0"/>
        <v>115.42462916115481</v>
      </c>
      <c r="Q49" s="27">
        <f t="shared" si="7"/>
        <v>9.475370838845194</v>
      </c>
      <c r="R49" s="27">
        <f t="shared" si="14"/>
        <v>-0.58413474991191094</v>
      </c>
      <c r="S49" s="28">
        <f t="shared" si="15"/>
        <v>10.059505588757105</v>
      </c>
    </row>
    <row r="50" spans="1:19" s="3" customFormat="1" x14ac:dyDescent="0.25">
      <c r="A50" s="75">
        <v>41782</v>
      </c>
      <c r="B50" s="18">
        <f>VLOOKUP(A50, 'Raw Data'!$A$2:$C$560, 2, TRUE)</f>
        <v>104.25</v>
      </c>
      <c r="C50" s="18">
        <f>VLOOKUP(A50, 'Raw Data'!$A$2:$C$560, 3, TRUE)</f>
        <v>124.7</v>
      </c>
      <c r="D50" s="29">
        <f t="shared" si="1"/>
        <v>116.1532668028147</v>
      </c>
      <c r="E50" s="27">
        <f t="shared" si="2"/>
        <v>8.5467331971853042</v>
      </c>
      <c r="F50" s="27">
        <f t="shared" si="8"/>
        <v>-0.26564426291376719</v>
      </c>
      <c r="G50" s="28">
        <f t="shared" si="9"/>
        <v>8.8123774600990714</v>
      </c>
      <c r="H50" s="29">
        <f t="shared" si="3"/>
        <v>118.08933634029685</v>
      </c>
      <c r="I50" s="27">
        <f t="shared" si="4"/>
        <v>6.6106636597031496</v>
      </c>
      <c r="J50" s="27">
        <f t="shared" si="10"/>
        <v>-0.23197780449352479</v>
      </c>
      <c r="K50" s="28">
        <f t="shared" si="11"/>
        <v>6.8426414641966744</v>
      </c>
      <c r="L50" s="27">
        <f t="shared" si="5"/>
        <v>117.05491118992241</v>
      </c>
      <c r="M50" s="27">
        <f t="shared" si="6"/>
        <v>7.6450888100775956</v>
      </c>
      <c r="N50" s="27">
        <f t="shared" si="12"/>
        <v>-0.4740657471159011</v>
      </c>
      <c r="O50" s="28">
        <f t="shared" si="13"/>
        <v>8.1191545571934967</v>
      </c>
      <c r="P50" s="29">
        <f t="shared" si="0"/>
        <v>115.90251565992178</v>
      </c>
      <c r="Q50" s="27">
        <f t="shared" si="7"/>
        <v>8.7974843400782277</v>
      </c>
      <c r="R50" s="27">
        <f t="shared" si="14"/>
        <v>-0.67788649876696638</v>
      </c>
      <c r="S50" s="28">
        <f t="shared" si="15"/>
        <v>9.475370838845194</v>
      </c>
    </row>
    <row r="51" spans="1:19" s="3" customFormat="1" x14ac:dyDescent="0.25">
      <c r="A51" s="75">
        <v>41785</v>
      </c>
      <c r="B51" s="18">
        <f>VLOOKUP(A51, 'Raw Data'!$A$2:$C$560, 2, TRUE)</f>
        <v>105.65</v>
      </c>
      <c r="C51" s="18">
        <f>VLOOKUP(A51, 'Raw Data'!$A$2:$C$560, 3, TRUE)</f>
        <v>125.5</v>
      </c>
      <c r="D51" s="29">
        <f t="shared" si="1"/>
        <v>116.28455532864223</v>
      </c>
      <c r="E51" s="27">
        <f t="shared" si="2"/>
        <v>9.2154446713577727</v>
      </c>
      <c r="F51" s="27">
        <f t="shared" si="8"/>
        <v>0.66871147417246846</v>
      </c>
      <c r="G51" s="28">
        <f t="shared" si="9"/>
        <v>8.5467331971853042</v>
      </c>
      <c r="H51" s="29">
        <f t="shared" si="3"/>
        <v>118.15329194928393</v>
      </c>
      <c r="I51" s="27">
        <f t="shared" si="4"/>
        <v>7.3467080507160745</v>
      </c>
      <c r="J51" s="27">
        <f t="shared" si="10"/>
        <v>0.73604439101292485</v>
      </c>
      <c r="K51" s="28">
        <f t="shared" si="11"/>
        <v>6.6106636597031496</v>
      </c>
      <c r="L51" s="27">
        <f t="shared" si="5"/>
        <v>117.60304268415422</v>
      </c>
      <c r="M51" s="27">
        <f t="shared" si="6"/>
        <v>7.896957315845782</v>
      </c>
      <c r="N51" s="27">
        <f t="shared" si="12"/>
        <v>0.25186850576818642</v>
      </c>
      <c r="O51" s="28">
        <f t="shared" si="13"/>
        <v>7.6450888100775956</v>
      </c>
      <c r="P51" s="29">
        <f t="shared" si="0"/>
        <v>116.85828865745567</v>
      </c>
      <c r="Q51" s="27">
        <f t="shared" si="7"/>
        <v>8.6417113425443262</v>
      </c>
      <c r="R51" s="27">
        <f t="shared" si="14"/>
        <v>-0.1557729975339015</v>
      </c>
      <c r="S51" s="28">
        <f t="shared" si="15"/>
        <v>8.7974843400782277</v>
      </c>
    </row>
    <row r="52" spans="1:19" s="3" customFormat="1" x14ac:dyDescent="0.25">
      <c r="A52" s="75">
        <v>41786</v>
      </c>
      <c r="B52" s="18">
        <f>VLOOKUP(A52, 'Raw Data'!$A$2:$C$560, 2, TRUE)</f>
        <v>106.15</v>
      </c>
      <c r="C52" s="18">
        <f>VLOOKUP(A52, 'Raw Data'!$A$2:$C$560, 3, TRUE)</f>
        <v>126.4</v>
      </c>
      <c r="D52" s="29">
        <f t="shared" si="1"/>
        <v>116.33144408786634</v>
      </c>
      <c r="E52" s="27">
        <f t="shared" si="2"/>
        <v>10.068555912133661</v>
      </c>
      <c r="F52" s="27">
        <f t="shared" si="8"/>
        <v>0.85311124077588829</v>
      </c>
      <c r="G52" s="28">
        <f t="shared" si="9"/>
        <v>9.2154446713577727</v>
      </c>
      <c r="H52" s="29">
        <f t="shared" si="3"/>
        <v>118.17613323820787</v>
      </c>
      <c r="I52" s="27">
        <f t="shared" si="4"/>
        <v>8.2238667617921379</v>
      </c>
      <c r="J52" s="27">
        <f t="shared" si="10"/>
        <v>0.87715871107606347</v>
      </c>
      <c r="K52" s="28">
        <f t="shared" si="11"/>
        <v>7.3467080507160745</v>
      </c>
      <c r="L52" s="27">
        <f t="shared" si="5"/>
        <v>117.79880393209415</v>
      </c>
      <c r="M52" s="27">
        <f t="shared" si="6"/>
        <v>8.6011960679058603</v>
      </c>
      <c r="N52" s="27">
        <f t="shared" si="12"/>
        <v>0.70423875206007835</v>
      </c>
      <c r="O52" s="28">
        <f t="shared" si="13"/>
        <v>7.896957315845782</v>
      </c>
      <c r="P52" s="29">
        <f t="shared" si="0"/>
        <v>117.19963615657493</v>
      </c>
      <c r="Q52" s="27">
        <f t="shared" si="7"/>
        <v>9.2003638434250803</v>
      </c>
      <c r="R52" s="27">
        <f t="shared" si="14"/>
        <v>0.55865250088075413</v>
      </c>
      <c r="S52" s="28">
        <f t="shared" si="15"/>
        <v>8.6417113425443262</v>
      </c>
    </row>
    <row r="53" spans="1:19" s="3" customFormat="1" x14ac:dyDescent="0.25">
      <c r="A53" s="75">
        <v>41787</v>
      </c>
      <c r="B53" s="18">
        <f>VLOOKUP(A53, 'Raw Data'!$A$2:$C$560, 2, TRUE)</f>
        <v>106.45</v>
      </c>
      <c r="C53" s="18">
        <f>VLOOKUP(A53, 'Raw Data'!$A$2:$C$560, 3, TRUE)</f>
        <v>126.15</v>
      </c>
      <c r="D53" s="29">
        <f t="shared" si="1"/>
        <v>116.35957734340082</v>
      </c>
      <c r="E53" s="27">
        <f t="shared" si="2"/>
        <v>9.7904226565991905</v>
      </c>
      <c r="F53" s="27">
        <f t="shared" si="8"/>
        <v>-0.27813325553447044</v>
      </c>
      <c r="G53" s="28">
        <f t="shared" si="9"/>
        <v>10.068555912133661</v>
      </c>
      <c r="H53" s="29">
        <f t="shared" si="3"/>
        <v>118.18983801156224</v>
      </c>
      <c r="I53" s="27">
        <f t="shared" si="4"/>
        <v>7.9601619884377612</v>
      </c>
      <c r="J53" s="27">
        <f t="shared" si="10"/>
        <v>-0.2637047733543767</v>
      </c>
      <c r="K53" s="28">
        <f t="shared" si="11"/>
        <v>8.2238667617921379</v>
      </c>
      <c r="L53" s="27">
        <f t="shared" si="5"/>
        <v>117.9162606808581</v>
      </c>
      <c r="M53" s="27">
        <f t="shared" si="6"/>
        <v>8.2337393191419039</v>
      </c>
      <c r="N53" s="27">
        <f t="shared" si="12"/>
        <v>-0.3674567487639564</v>
      </c>
      <c r="O53" s="28">
        <f t="shared" si="13"/>
        <v>8.6011960679058603</v>
      </c>
      <c r="P53" s="29">
        <f t="shared" si="0"/>
        <v>117.40444465604646</v>
      </c>
      <c r="Q53" s="27">
        <f t="shared" si="7"/>
        <v>8.7455553439535407</v>
      </c>
      <c r="R53" s="27">
        <f t="shared" si="14"/>
        <v>-0.45480849947153956</v>
      </c>
      <c r="S53" s="28">
        <f t="shared" si="15"/>
        <v>9.2003638434250803</v>
      </c>
    </row>
    <row r="54" spans="1:19" s="3" customFormat="1" x14ac:dyDescent="0.25">
      <c r="A54" s="75">
        <v>41788</v>
      </c>
      <c r="B54" s="18">
        <f>VLOOKUP(A54, 'Raw Data'!$A$2:$C$560, 2, TRUE)</f>
        <v>107.55</v>
      </c>
      <c r="C54" s="18">
        <f>VLOOKUP(A54, 'Raw Data'!$A$2:$C$560, 3, TRUE)</f>
        <v>125.65</v>
      </c>
      <c r="D54" s="29">
        <f t="shared" si="1"/>
        <v>116.46273261369387</v>
      </c>
      <c r="E54" s="27">
        <f t="shared" si="2"/>
        <v>9.1872673863061323</v>
      </c>
      <c r="F54" s="27">
        <f t="shared" si="8"/>
        <v>-0.60315527029305827</v>
      </c>
      <c r="G54" s="28">
        <f t="shared" si="9"/>
        <v>9.7904226565991905</v>
      </c>
      <c r="H54" s="29">
        <f t="shared" si="3"/>
        <v>118.24008884719493</v>
      </c>
      <c r="I54" s="27">
        <f t="shared" si="4"/>
        <v>7.4099111528050798</v>
      </c>
      <c r="J54" s="27">
        <f t="shared" si="10"/>
        <v>-0.5502508356326814</v>
      </c>
      <c r="K54" s="28">
        <f t="shared" si="11"/>
        <v>7.9601619884377612</v>
      </c>
      <c r="L54" s="27">
        <f t="shared" si="5"/>
        <v>118.34693542632594</v>
      </c>
      <c r="M54" s="27">
        <f t="shared" si="6"/>
        <v>7.3030645736740638</v>
      </c>
      <c r="N54" s="27">
        <f t="shared" si="12"/>
        <v>-0.93067474546784013</v>
      </c>
      <c r="O54" s="28">
        <f t="shared" si="13"/>
        <v>8.2337393191419039</v>
      </c>
      <c r="P54" s="29">
        <f t="shared" si="0"/>
        <v>118.15540915410881</v>
      </c>
      <c r="Q54" s="27">
        <f t="shared" si="7"/>
        <v>7.4945908458911958</v>
      </c>
      <c r="R54" s="27">
        <f t="shared" si="14"/>
        <v>-1.2509644980623449</v>
      </c>
      <c r="S54" s="28">
        <f t="shared" si="15"/>
        <v>8.7455553439535407</v>
      </c>
    </row>
    <row r="55" spans="1:19" s="3" customFormat="1" x14ac:dyDescent="0.25">
      <c r="A55" s="75">
        <v>41789</v>
      </c>
      <c r="B55" s="18">
        <f>VLOOKUP(A55, 'Raw Data'!$A$2:$C$560, 2, TRUE)</f>
        <v>107.65</v>
      </c>
      <c r="C55" s="18">
        <f>VLOOKUP(A55, 'Raw Data'!$A$2:$C$560, 3, TRUE)</f>
        <v>124.5</v>
      </c>
      <c r="D55" s="29">
        <f t="shared" si="1"/>
        <v>116.4721103655387</v>
      </c>
      <c r="E55" s="27">
        <f t="shared" si="2"/>
        <v>8.0278896344613031</v>
      </c>
      <c r="F55" s="27">
        <f t="shared" si="8"/>
        <v>-1.1593777518448292</v>
      </c>
      <c r="G55" s="28">
        <f t="shared" si="9"/>
        <v>9.1872673863061323</v>
      </c>
      <c r="H55" s="29">
        <f t="shared" si="3"/>
        <v>118.24465710497972</v>
      </c>
      <c r="I55" s="27">
        <f t="shared" si="4"/>
        <v>6.2553428950202772</v>
      </c>
      <c r="J55" s="27">
        <f t="shared" si="10"/>
        <v>-1.1545682577848027</v>
      </c>
      <c r="K55" s="28">
        <f t="shared" si="11"/>
        <v>7.4099111528050798</v>
      </c>
      <c r="L55" s="27">
        <f t="shared" si="5"/>
        <v>118.38608767591393</v>
      </c>
      <c r="M55" s="27">
        <f t="shared" si="6"/>
        <v>6.1139123240860727</v>
      </c>
      <c r="N55" s="27">
        <f t="shared" si="12"/>
        <v>-1.1891522495879912</v>
      </c>
      <c r="O55" s="28">
        <f t="shared" si="13"/>
        <v>7.3030645736740638</v>
      </c>
      <c r="P55" s="29">
        <f t="shared" si="0"/>
        <v>118.22367865393267</v>
      </c>
      <c r="Q55" s="27">
        <f t="shared" si="7"/>
        <v>6.2763213460673342</v>
      </c>
      <c r="R55" s="27">
        <f t="shared" si="14"/>
        <v>-1.2182694998238617</v>
      </c>
      <c r="S55" s="28">
        <f t="shared" si="15"/>
        <v>7.4945908458911958</v>
      </c>
    </row>
    <row r="56" spans="1:19" s="3" customFormat="1" x14ac:dyDescent="0.25">
      <c r="A56" s="75">
        <v>41792</v>
      </c>
      <c r="B56" s="18">
        <f>VLOOKUP(A56, 'Raw Data'!$A$2:$C$560, 2, TRUE)</f>
        <v>108.05</v>
      </c>
      <c r="C56" s="18">
        <f>VLOOKUP(A56, 'Raw Data'!$A$2:$C$560, 3, TRUE)</f>
        <v>123.75</v>
      </c>
      <c r="D56" s="29">
        <f t="shared" si="1"/>
        <v>116.50962137291799</v>
      </c>
      <c r="E56" s="27">
        <f t="shared" si="2"/>
        <v>7.2403786270820092</v>
      </c>
      <c r="F56" s="27">
        <f t="shared" si="8"/>
        <v>-0.78751100737929391</v>
      </c>
      <c r="G56" s="28">
        <f t="shared" si="9"/>
        <v>8.0278896344613031</v>
      </c>
      <c r="H56" s="29">
        <f t="shared" si="3"/>
        <v>118.26293013611888</v>
      </c>
      <c r="I56" s="27">
        <f t="shared" si="4"/>
        <v>5.4870698638811177</v>
      </c>
      <c r="J56" s="27">
        <f t="shared" si="10"/>
        <v>-0.76827303113915946</v>
      </c>
      <c r="K56" s="28">
        <f t="shared" si="11"/>
        <v>6.2553428950202772</v>
      </c>
      <c r="L56" s="27">
        <f t="shared" si="5"/>
        <v>118.54269667426587</v>
      </c>
      <c r="M56" s="27">
        <f t="shared" si="6"/>
        <v>5.2073033257341308</v>
      </c>
      <c r="N56" s="27">
        <f t="shared" si="12"/>
        <v>-0.90660899835194186</v>
      </c>
      <c r="O56" s="28">
        <f t="shared" si="13"/>
        <v>6.1139123240860727</v>
      </c>
      <c r="P56" s="29">
        <f t="shared" si="0"/>
        <v>118.49675665322806</v>
      </c>
      <c r="Q56" s="27">
        <f t="shared" si="7"/>
        <v>5.2532433467719386</v>
      </c>
      <c r="R56" s="27">
        <f t="shared" si="14"/>
        <v>-1.0230779992953956</v>
      </c>
      <c r="S56" s="28">
        <f t="shared" si="15"/>
        <v>6.2763213460673342</v>
      </c>
    </row>
    <row r="57" spans="1:19" s="3" customFormat="1" x14ac:dyDescent="0.25">
      <c r="A57" s="75">
        <v>41793</v>
      </c>
      <c r="B57" s="18">
        <f>VLOOKUP(A57, 'Raw Data'!$A$2:$C$560, 2, TRUE)</f>
        <v>109</v>
      </c>
      <c r="C57" s="18">
        <f>VLOOKUP(A57, 'Raw Data'!$A$2:$C$560, 3, TRUE)</f>
        <v>125.55</v>
      </c>
      <c r="D57" s="29">
        <f t="shared" si="1"/>
        <v>116.59871001544381</v>
      </c>
      <c r="E57" s="27">
        <f t="shared" si="2"/>
        <v>8.9512899845561833</v>
      </c>
      <c r="F57" s="27">
        <f t="shared" si="8"/>
        <v>1.7109113574741741</v>
      </c>
      <c r="G57" s="28">
        <f t="shared" si="9"/>
        <v>7.2403786270820092</v>
      </c>
      <c r="H57" s="29">
        <f t="shared" si="3"/>
        <v>118.30632858507438</v>
      </c>
      <c r="I57" s="27">
        <f t="shared" si="4"/>
        <v>7.2436714149256147</v>
      </c>
      <c r="J57" s="27">
        <f t="shared" si="10"/>
        <v>1.756601551044497</v>
      </c>
      <c r="K57" s="28">
        <f t="shared" si="11"/>
        <v>5.4870698638811177</v>
      </c>
      <c r="L57" s="27">
        <f t="shared" si="5"/>
        <v>118.91464304535174</v>
      </c>
      <c r="M57" s="27">
        <f t="shared" si="6"/>
        <v>6.6353569546482589</v>
      </c>
      <c r="N57" s="27">
        <f t="shared" si="12"/>
        <v>1.4280536289141281</v>
      </c>
      <c r="O57" s="28">
        <f t="shared" si="13"/>
        <v>5.2073033257341308</v>
      </c>
      <c r="P57" s="29">
        <f t="shared" si="0"/>
        <v>119.14531690155464</v>
      </c>
      <c r="Q57" s="27">
        <f t="shared" si="7"/>
        <v>6.4046830984453607</v>
      </c>
      <c r="R57" s="27">
        <f t="shared" si="14"/>
        <v>1.1514397516734221</v>
      </c>
      <c r="S57" s="28">
        <f t="shared" si="15"/>
        <v>5.2532433467719386</v>
      </c>
    </row>
    <row r="58" spans="1:19" s="3" customFormat="1" x14ac:dyDescent="0.25">
      <c r="A58" s="75">
        <v>41794</v>
      </c>
      <c r="B58" s="18">
        <f>VLOOKUP(A58, 'Raw Data'!$A$2:$C$560, 2, TRUE)</f>
        <v>109.3</v>
      </c>
      <c r="C58" s="18">
        <f>VLOOKUP(A58, 'Raw Data'!$A$2:$C$560, 3, TRUE)</f>
        <v>126.4</v>
      </c>
      <c r="D58" s="29">
        <f t="shared" si="1"/>
        <v>116.62684327097828</v>
      </c>
      <c r="E58" s="27">
        <f t="shared" si="2"/>
        <v>9.7731567290217214</v>
      </c>
      <c r="F58" s="27">
        <f t="shared" si="8"/>
        <v>0.82186674446553809</v>
      </c>
      <c r="G58" s="28">
        <f t="shared" si="9"/>
        <v>8.9512899845561833</v>
      </c>
      <c r="H58" s="29">
        <f t="shared" si="3"/>
        <v>118.32003335842874</v>
      </c>
      <c r="I58" s="27">
        <f t="shared" si="4"/>
        <v>8.0799666415712608</v>
      </c>
      <c r="J58" s="27">
        <f t="shared" si="10"/>
        <v>0.83629522664564604</v>
      </c>
      <c r="K58" s="28">
        <f t="shared" si="11"/>
        <v>7.2436714149256147</v>
      </c>
      <c r="L58" s="27">
        <f t="shared" si="5"/>
        <v>119.03209979411571</v>
      </c>
      <c r="M58" s="27">
        <f t="shared" si="6"/>
        <v>7.3679002058842968</v>
      </c>
      <c r="N58" s="27">
        <f t="shared" si="12"/>
        <v>0.73254325123603792</v>
      </c>
      <c r="O58" s="28">
        <f t="shared" si="13"/>
        <v>6.6353569546482589</v>
      </c>
      <c r="P58" s="29">
        <f t="shared" si="0"/>
        <v>119.35012540102618</v>
      </c>
      <c r="Q58" s="27">
        <f t="shared" si="7"/>
        <v>7.0498745989738296</v>
      </c>
      <c r="R58" s="27">
        <f t="shared" si="14"/>
        <v>0.64519150052846896</v>
      </c>
      <c r="S58" s="28">
        <f t="shared" si="15"/>
        <v>6.4046830984453607</v>
      </c>
    </row>
    <row r="59" spans="1:19" s="3" customFormat="1" x14ac:dyDescent="0.25">
      <c r="A59" s="75">
        <v>41795</v>
      </c>
      <c r="B59" s="18">
        <f>VLOOKUP(A59, 'Raw Data'!$A$2:$C$560, 2, TRUE)</f>
        <v>108.4</v>
      </c>
      <c r="C59" s="18">
        <f>VLOOKUP(A59, 'Raw Data'!$A$2:$C$560, 3, TRUE)</f>
        <v>124.5</v>
      </c>
      <c r="D59" s="29">
        <f t="shared" si="1"/>
        <v>116.54244350437487</v>
      </c>
      <c r="E59" s="27">
        <f t="shared" si="2"/>
        <v>7.957556495625127</v>
      </c>
      <c r="F59" s="27">
        <f t="shared" si="8"/>
        <v>-1.8156002333965944</v>
      </c>
      <c r="G59" s="28">
        <f t="shared" si="9"/>
        <v>9.7731567290217214</v>
      </c>
      <c r="H59" s="29">
        <f t="shared" si="3"/>
        <v>118.27891903836564</v>
      </c>
      <c r="I59" s="27">
        <f t="shared" si="4"/>
        <v>6.2210809616343568</v>
      </c>
      <c r="J59" s="27">
        <f t="shared" si="10"/>
        <v>-1.858885679936904</v>
      </c>
      <c r="K59" s="28">
        <f t="shared" si="11"/>
        <v>8.0799666415712608</v>
      </c>
      <c r="L59" s="27">
        <f t="shared" si="5"/>
        <v>118.67972954782383</v>
      </c>
      <c r="M59" s="27">
        <f t="shared" si="6"/>
        <v>5.8202704521761746</v>
      </c>
      <c r="N59" s="27">
        <f t="shared" si="12"/>
        <v>-1.5476297537081223</v>
      </c>
      <c r="O59" s="28">
        <f t="shared" si="13"/>
        <v>7.3679002058842968</v>
      </c>
      <c r="P59" s="29">
        <f t="shared" si="0"/>
        <v>118.73569990261154</v>
      </c>
      <c r="Q59" s="27">
        <f t="shared" si="7"/>
        <v>5.7643000973884568</v>
      </c>
      <c r="R59" s="27">
        <f t="shared" si="14"/>
        <v>-1.2855745015853728</v>
      </c>
      <c r="S59" s="28">
        <f t="shared" si="15"/>
        <v>7.0498745989738296</v>
      </c>
    </row>
    <row r="60" spans="1:19" s="3" customFormat="1" x14ac:dyDescent="0.25">
      <c r="A60" s="75">
        <v>41796</v>
      </c>
      <c r="B60" s="18">
        <f>VLOOKUP(A60, 'Raw Data'!$A$2:$C$560, 2, TRUE)</f>
        <v>108.85</v>
      </c>
      <c r="C60" s="18">
        <f>VLOOKUP(A60, 'Raw Data'!$A$2:$C$560, 3, TRUE)</f>
        <v>124</v>
      </c>
      <c r="D60" s="29">
        <f t="shared" si="1"/>
        <v>116.58464338767658</v>
      </c>
      <c r="E60" s="27">
        <f t="shared" si="2"/>
        <v>7.4153566123234214</v>
      </c>
      <c r="F60" s="27">
        <f t="shared" si="8"/>
        <v>-0.54219988330170565</v>
      </c>
      <c r="G60" s="28">
        <f t="shared" si="9"/>
        <v>7.957556495625127</v>
      </c>
      <c r="H60" s="29">
        <f t="shared" si="3"/>
        <v>118.2994761983972</v>
      </c>
      <c r="I60" s="27">
        <f t="shared" si="4"/>
        <v>5.7005238016027988</v>
      </c>
      <c r="J60" s="27">
        <f t="shared" si="10"/>
        <v>-0.52055716003155794</v>
      </c>
      <c r="K60" s="28">
        <f t="shared" si="11"/>
        <v>6.2210809616343568</v>
      </c>
      <c r="L60" s="27">
        <f t="shared" si="5"/>
        <v>118.85591467096975</v>
      </c>
      <c r="M60" s="27">
        <f t="shared" si="6"/>
        <v>5.1440853290302471</v>
      </c>
      <c r="N60" s="27">
        <f t="shared" si="12"/>
        <v>-0.67618512314592749</v>
      </c>
      <c r="O60" s="28">
        <f t="shared" si="13"/>
        <v>5.8202704521761746</v>
      </c>
      <c r="P60" s="29">
        <f t="shared" si="0"/>
        <v>119.04291265181885</v>
      </c>
      <c r="Q60" s="27">
        <f t="shared" si="7"/>
        <v>4.9570873481811475</v>
      </c>
      <c r="R60" s="27">
        <f t="shared" si="14"/>
        <v>-0.80721274920730934</v>
      </c>
      <c r="S60" s="28">
        <f t="shared" si="15"/>
        <v>5.7643000973884568</v>
      </c>
    </row>
    <row r="61" spans="1:19" s="3" customFormat="1" x14ac:dyDescent="0.25">
      <c r="A61" s="75">
        <v>41799</v>
      </c>
      <c r="B61" s="18">
        <f>VLOOKUP(A61, 'Raw Data'!$A$2:$C$560, 2, TRUE)</f>
        <v>109.8</v>
      </c>
      <c r="C61" s="18">
        <f>VLOOKUP(A61, 'Raw Data'!$A$2:$C$560, 3, TRUE)</f>
        <v>124</v>
      </c>
      <c r="D61" s="29">
        <f t="shared" si="1"/>
        <v>116.67373203020239</v>
      </c>
      <c r="E61" s="27">
        <f t="shared" si="2"/>
        <v>7.3262679697976125</v>
      </c>
      <c r="F61" s="27">
        <f t="shared" si="8"/>
        <v>-8.9088642525808837E-2</v>
      </c>
      <c r="G61" s="28">
        <f t="shared" si="9"/>
        <v>7.4153566123234214</v>
      </c>
      <c r="H61" s="29">
        <f t="shared" si="3"/>
        <v>118.3428746473527</v>
      </c>
      <c r="I61" s="27">
        <f t="shared" si="4"/>
        <v>5.6571253526472987</v>
      </c>
      <c r="J61" s="27">
        <f t="shared" si="10"/>
        <v>-4.3398448955500157E-2</v>
      </c>
      <c r="K61" s="28">
        <f t="shared" si="11"/>
        <v>5.7005238016027988</v>
      </c>
      <c r="L61" s="27">
        <f t="shared" si="5"/>
        <v>119.22786104205562</v>
      </c>
      <c r="M61" s="27">
        <f t="shared" si="6"/>
        <v>4.772138957944378</v>
      </c>
      <c r="N61" s="27">
        <f t="shared" si="12"/>
        <v>-0.37194637108586903</v>
      </c>
      <c r="O61" s="28">
        <f t="shared" si="13"/>
        <v>5.1440853290302471</v>
      </c>
      <c r="P61" s="29">
        <f t="shared" si="0"/>
        <v>119.69147290014543</v>
      </c>
      <c r="Q61" s="27">
        <f t="shared" si="7"/>
        <v>4.3085270998545724</v>
      </c>
      <c r="R61" s="27">
        <f t="shared" si="14"/>
        <v>-0.64856024832657511</v>
      </c>
      <c r="S61" s="28">
        <f t="shared" si="15"/>
        <v>4.9570873481811475</v>
      </c>
    </row>
    <row r="62" spans="1:19" s="3" customFormat="1" x14ac:dyDescent="0.25">
      <c r="A62" s="75">
        <v>41800</v>
      </c>
      <c r="B62" s="18">
        <f>VLOOKUP(A62, 'Raw Data'!$A$2:$C$560, 2, TRUE)</f>
        <v>112.7</v>
      </c>
      <c r="C62" s="18">
        <f>VLOOKUP(A62, 'Raw Data'!$A$2:$C$560, 3, TRUE)</f>
        <v>126.45</v>
      </c>
      <c r="D62" s="29">
        <f t="shared" si="1"/>
        <v>116.94568683370227</v>
      </c>
      <c r="E62" s="27">
        <f t="shared" si="2"/>
        <v>9.5043131662977345</v>
      </c>
      <c r="F62" s="27">
        <f t="shared" si="8"/>
        <v>2.178045196500122</v>
      </c>
      <c r="G62" s="28">
        <f t="shared" si="9"/>
        <v>7.3262679697976125</v>
      </c>
      <c r="H62" s="29">
        <f t="shared" si="3"/>
        <v>118.4753541231116</v>
      </c>
      <c r="I62" s="27">
        <f t="shared" si="4"/>
        <v>7.9746458768884025</v>
      </c>
      <c r="J62" s="27">
        <f t="shared" si="10"/>
        <v>2.3175205242411039</v>
      </c>
      <c r="K62" s="28">
        <f t="shared" si="11"/>
        <v>5.6571253526472987</v>
      </c>
      <c r="L62" s="27">
        <f t="shared" si="5"/>
        <v>120.36327628010723</v>
      </c>
      <c r="M62" s="27">
        <f t="shared" si="6"/>
        <v>6.0867237198927739</v>
      </c>
      <c r="N62" s="27">
        <f t="shared" si="12"/>
        <v>1.3145847619483959</v>
      </c>
      <c r="O62" s="28">
        <f t="shared" si="13"/>
        <v>4.772138957944378</v>
      </c>
      <c r="P62" s="29">
        <f t="shared" si="0"/>
        <v>121.67128839503708</v>
      </c>
      <c r="Q62" s="27">
        <f t="shared" si="7"/>
        <v>4.7787116049629219</v>
      </c>
      <c r="R62" s="27">
        <f t="shared" si="14"/>
        <v>0.47018450510834953</v>
      </c>
      <c r="S62" s="28">
        <f t="shared" si="15"/>
        <v>4.3085270998545724</v>
      </c>
    </row>
    <row r="63" spans="1:19" s="3" customFormat="1" x14ac:dyDescent="0.25">
      <c r="A63" s="75">
        <v>41801</v>
      </c>
      <c r="B63" s="18">
        <f>VLOOKUP(A63, 'Raw Data'!$A$2:$C$560, 2, TRUE)</f>
        <v>111</v>
      </c>
      <c r="C63" s="18">
        <f>VLOOKUP(A63, 'Raw Data'!$A$2:$C$560, 3, TRUE)</f>
        <v>126.15</v>
      </c>
      <c r="D63" s="29">
        <f t="shared" si="1"/>
        <v>116.78626505234027</v>
      </c>
      <c r="E63" s="27">
        <f t="shared" si="2"/>
        <v>9.3637349476597365</v>
      </c>
      <c r="F63" s="27">
        <f t="shared" si="8"/>
        <v>-0.14057821863799802</v>
      </c>
      <c r="G63" s="28">
        <f t="shared" si="9"/>
        <v>9.5043131662977345</v>
      </c>
      <c r="H63" s="29">
        <f t="shared" si="3"/>
        <v>118.39769374077018</v>
      </c>
      <c r="I63" s="27">
        <f t="shared" si="4"/>
        <v>7.752306259229826</v>
      </c>
      <c r="J63" s="27">
        <f t="shared" si="10"/>
        <v>-0.22233961765857657</v>
      </c>
      <c r="K63" s="28">
        <f t="shared" si="11"/>
        <v>7.9746458768884025</v>
      </c>
      <c r="L63" s="27">
        <f t="shared" si="5"/>
        <v>119.69768803711146</v>
      </c>
      <c r="M63" s="27">
        <f t="shared" si="6"/>
        <v>6.4523119628885439</v>
      </c>
      <c r="N63" s="27">
        <f t="shared" si="12"/>
        <v>0.36558824299576997</v>
      </c>
      <c r="O63" s="28">
        <f t="shared" si="13"/>
        <v>6.0867237198927739</v>
      </c>
      <c r="P63" s="29">
        <f t="shared" si="0"/>
        <v>120.51070689803163</v>
      </c>
      <c r="Q63" s="27">
        <f t="shared" si="7"/>
        <v>5.6392931019683772</v>
      </c>
      <c r="R63" s="27">
        <f t="shared" si="14"/>
        <v>0.86058149700545528</v>
      </c>
      <c r="S63" s="28">
        <f t="shared" si="15"/>
        <v>4.7787116049629219</v>
      </c>
    </row>
    <row r="64" spans="1:19" s="3" customFormat="1" x14ac:dyDescent="0.25">
      <c r="A64" s="75">
        <v>41802</v>
      </c>
      <c r="B64" s="18">
        <f>VLOOKUP(A64, 'Raw Data'!$A$2:$C$560, 2, TRUE)</f>
        <v>109.3</v>
      </c>
      <c r="C64" s="18">
        <f>VLOOKUP(A64, 'Raw Data'!$A$2:$C$560, 3, TRUE)</f>
        <v>124.7</v>
      </c>
      <c r="D64" s="29">
        <f t="shared" si="1"/>
        <v>116.62684327097828</v>
      </c>
      <c r="E64" s="27">
        <f t="shared" si="2"/>
        <v>8.0731567290217185</v>
      </c>
      <c r="F64" s="27">
        <f t="shared" si="8"/>
        <v>-1.2905782186380179</v>
      </c>
      <c r="G64" s="28">
        <f t="shared" si="9"/>
        <v>9.3637349476597365</v>
      </c>
      <c r="H64" s="29">
        <f t="shared" si="3"/>
        <v>118.32003335842874</v>
      </c>
      <c r="I64" s="27">
        <f t="shared" si="4"/>
        <v>6.3799666415712579</v>
      </c>
      <c r="J64" s="27">
        <f t="shared" si="10"/>
        <v>-1.372339617658568</v>
      </c>
      <c r="K64" s="28">
        <f t="shared" si="11"/>
        <v>7.752306259229826</v>
      </c>
      <c r="L64" s="27">
        <f t="shared" si="5"/>
        <v>119.03209979411571</v>
      </c>
      <c r="M64" s="27">
        <f t="shared" si="6"/>
        <v>5.667900205884294</v>
      </c>
      <c r="N64" s="27">
        <f t="shared" si="12"/>
        <v>-0.78441175700424992</v>
      </c>
      <c r="O64" s="28">
        <f t="shared" si="13"/>
        <v>6.4523119628885439</v>
      </c>
      <c r="P64" s="29">
        <f t="shared" si="0"/>
        <v>119.35012540102618</v>
      </c>
      <c r="Q64" s="27">
        <f t="shared" si="7"/>
        <v>5.3498745989738268</v>
      </c>
      <c r="R64" s="27">
        <f t="shared" si="14"/>
        <v>-0.28941850299455041</v>
      </c>
      <c r="S64" s="28">
        <f t="shared" si="15"/>
        <v>5.6392931019683772</v>
      </c>
    </row>
    <row r="65" spans="1:19" s="3" customFormat="1" x14ac:dyDescent="0.25">
      <c r="A65" s="75">
        <v>41803</v>
      </c>
      <c r="B65" s="18">
        <f>VLOOKUP(A65, 'Raw Data'!$A$2:$C$560, 2, TRUE)</f>
        <v>107.35</v>
      </c>
      <c r="C65" s="18">
        <f>VLOOKUP(A65, 'Raw Data'!$A$2:$C$560, 3, TRUE)</f>
        <v>122</v>
      </c>
      <c r="D65" s="29">
        <f t="shared" si="1"/>
        <v>116.44397711000423</v>
      </c>
      <c r="E65" s="27">
        <f t="shared" si="2"/>
        <v>5.5560228899957735</v>
      </c>
      <c r="F65" s="27">
        <f t="shared" si="8"/>
        <v>-2.517133839025945</v>
      </c>
      <c r="G65" s="28">
        <f t="shared" si="9"/>
        <v>8.0731567290217185</v>
      </c>
      <c r="H65" s="29">
        <f t="shared" si="3"/>
        <v>118.23095233162535</v>
      </c>
      <c r="I65" s="27">
        <f t="shared" si="4"/>
        <v>3.7690476683746539</v>
      </c>
      <c r="J65" s="27">
        <f t="shared" si="10"/>
        <v>-2.610918973196604</v>
      </c>
      <c r="K65" s="28">
        <f t="shared" si="11"/>
        <v>6.3799666415712579</v>
      </c>
      <c r="L65" s="27">
        <f t="shared" si="5"/>
        <v>118.26863092714997</v>
      </c>
      <c r="M65" s="27">
        <f t="shared" si="6"/>
        <v>3.7313690728500291</v>
      </c>
      <c r="N65" s="27">
        <f t="shared" si="12"/>
        <v>-1.9365311330342649</v>
      </c>
      <c r="O65" s="28">
        <f t="shared" si="13"/>
        <v>5.667900205884294</v>
      </c>
      <c r="P65" s="29">
        <f t="shared" si="0"/>
        <v>118.01887015446111</v>
      </c>
      <c r="Q65" s="27">
        <f t="shared" si="7"/>
        <v>3.9811298455388879</v>
      </c>
      <c r="R65" s="27">
        <f t="shared" si="14"/>
        <v>-1.3687447534349388</v>
      </c>
      <c r="S65" s="28">
        <f t="shared" si="15"/>
        <v>5.3498745989738268</v>
      </c>
    </row>
    <row r="66" spans="1:19" s="3" customFormat="1" x14ac:dyDescent="0.25">
      <c r="A66" s="75">
        <v>41806</v>
      </c>
      <c r="B66" s="18">
        <f>VLOOKUP(A66, 'Raw Data'!$A$2:$C$560, 2, TRUE)</f>
        <v>108.65</v>
      </c>
      <c r="C66" s="18">
        <f>VLOOKUP(A66, 'Raw Data'!$A$2:$C$560, 3, TRUE)</f>
        <v>124.05</v>
      </c>
      <c r="D66" s="29">
        <f t="shared" si="1"/>
        <v>116.56588788398693</v>
      </c>
      <c r="E66" s="27">
        <f t="shared" si="2"/>
        <v>7.4841121160130655</v>
      </c>
      <c r="F66" s="27">
        <f t="shared" si="8"/>
        <v>1.9280892260172919</v>
      </c>
      <c r="G66" s="28">
        <f t="shared" si="9"/>
        <v>5.5560228899957735</v>
      </c>
      <c r="H66" s="29">
        <f t="shared" si="3"/>
        <v>118.29033968282762</v>
      </c>
      <c r="I66" s="27">
        <f t="shared" si="4"/>
        <v>5.7596603171723757</v>
      </c>
      <c r="J66" s="27">
        <f t="shared" si="10"/>
        <v>1.9906126487977218</v>
      </c>
      <c r="K66" s="28">
        <f t="shared" si="11"/>
        <v>3.7690476683746539</v>
      </c>
      <c r="L66" s="27">
        <f t="shared" si="5"/>
        <v>118.7776101717938</v>
      </c>
      <c r="M66" s="27">
        <f t="shared" si="6"/>
        <v>5.2723898282062009</v>
      </c>
      <c r="N66" s="27">
        <f t="shared" si="12"/>
        <v>1.5410207553561719</v>
      </c>
      <c r="O66" s="28">
        <f t="shared" si="13"/>
        <v>3.7313690728500291</v>
      </c>
      <c r="P66" s="29">
        <f t="shared" si="0"/>
        <v>118.90637365217117</v>
      </c>
      <c r="Q66" s="27">
        <f t="shared" si="7"/>
        <v>5.1436263478288282</v>
      </c>
      <c r="R66" s="27">
        <f t="shared" si="14"/>
        <v>1.1624965022899403</v>
      </c>
      <c r="S66" s="28">
        <f t="shared" si="15"/>
        <v>3.9811298455388879</v>
      </c>
    </row>
    <row r="67" spans="1:19" s="3" customFormat="1" x14ac:dyDescent="0.25">
      <c r="A67" s="75">
        <v>41807</v>
      </c>
      <c r="B67" s="18">
        <f>VLOOKUP(A67, 'Raw Data'!$A$2:$C$560, 2, TRUE)</f>
        <v>109.65</v>
      </c>
      <c r="C67" s="18">
        <f>VLOOKUP(A67, 'Raw Data'!$A$2:$C$560, 3, TRUE)</f>
        <v>125.65</v>
      </c>
      <c r="D67" s="29">
        <f t="shared" si="1"/>
        <v>116.65966540243517</v>
      </c>
      <c r="E67" s="27">
        <f t="shared" si="2"/>
        <v>8.9903345975648392</v>
      </c>
      <c r="F67" s="27">
        <f t="shared" si="8"/>
        <v>1.5062224815517737</v>
      </c>
      <c r="G67" s="28">
        <f t="shared" si="9"/>
        <v>7.4841121160130655</v>
      </c>
      <c r="H67" s="29">
        <f t="shared" si="3"/>
        <v>118.33602226067552</v>
      </c>
      <c r="I67" s="27">
        <f t="shared" si="4"/>
        <v>7.3139777393244856</v>
      </c>
      <c r="J67" s="27">
        <f t="shared" si="10"/>
        <v>1.5543174221521099</v>
      </c>
      <c r="K67" s="28">
        <f t="shared" si="11"/>
        <v>5.7596603171723757</v>
      </c>
      <c r="L67" s="27">
        <f t="shared" si="5"/>
        <v>119.16913266767365</v>
      </c>
      <c r="M67" s="27">
        <f t="shared" si="6"/>
        <v>6.4808673323263548</v>
      </c>
      <c r="N67" s="27">
        <f t="shared" si="12"/>
        <v>1.2084775041201539</v>
      </c>
      <c r="O67" s="28">
        <f t="shared" si="13"/>
        <v>5.2723898282062009</v>
      </c>
      <c r="P67" s="29">
        <f t="shared" si="0"/>
        <v>119.58906865040966</v>
      </c>
      <c r="Q67" s="27">
        <f t="shared" si="7"/>
        <v>6.0609313495903478</v>
      </c>
      <c r="R67" s="27">
        <f t="shared" si="14"/>
        <v>0.91730500176151963</v>
      </c>
      <c r="S67" s="28">
        <f t="shared" si="15"/>
        <v>5.1436263478288282</v>
      </c>
    </row>
    <row r="68" spans="1:19" s="3" customFormat="1" x14ac:dyDescent="0.25">
      <c r="A68" s="75">
        <v>41808</v>
      </c>
      <c r="B68" s="18">
        <f>VLOOKUP(A68, 'Raw Data'!$A$2:$C$560, 2, TRUE)</f>
        <v>109.75</v>
      </c>
      <c r="C68" s="18">
        <f>VLOOKUP(A68, 'Raw Data'!$A$2:$C$560, 3, TRUE)</f>
        <v>126.95</v>
      </c>
      <c r="D68" s="29">
        <f t="shared" si="1"/>
        <v>116.66904315427999</v>
      </c>
      <c r="E68" s="27">
        <f t="shared" si="2"/>
        <v>10.280956845720013</v>
      </c>
      <c r="F68" s="27">
        <f t="shared" si="8"/>
        <v>1.2906222481551737</v>
      </c>
      <c r="G68" s="28">
        <f t="shared" si="9"/>
        <v>8.9903345975648392</v>
      </c>
      <c r="H68" s="29">
        <f t="shared" si="3"/>
        <v>118.3405905184603</v>
      </c>
      <c r="I68" s="27">
        <f t="shared" si="4"/>
        <v>8.6094094815397</v>
      </c>
      <c r="J68" s="27">
        <f t="shared" si="10"/>
        <v>1.2954317422152144</v>
      </c>
      <c r="K68" s="28">
        <f t="shared" si="11"/>
        <v>7.3139777393244856</v>
      </c>
      <c r="L68" s="27">
        <f t="shared" si="5"/>
        <v>119.20828491726164</v>
      </c>
      <c r="M68" s="27">
        <f t="shared" si="6"/>
        <v>7.7417150827383665</v>
      </c>
      <c r="N68" s="27">
        <f t="shared" si="12"/>
        <v>1.2608477504120117</v>
      </c>
      <c r="O68" s="28">
        <f t="shared" si="13"/>
        <v>6.4808673323263548</v>
      </c>
      <c r="P68" s="29">
        <f t="shared" si="0"/>
        <v>119.65733815023351</v>
      </c>
      <c r="Q68" s="27">
        <f t="shared" si="7"/>
        <v>7.292661849766489</v>
      </c>
      <c r="R68" s="27">
        <f t="shared" si="14"/>
        <v>1.2317305001761412</v>
      </c>
      <c r="S68" s="28">
        <f t="shared" si="15"/>
        <v>6.0609313495903478</v>
      </c>
    </row>
    <row r="69" spans="1:19" s="3" customFormat="1" x14ac:dyDescent="0.25">
      <c r="A69" s="75">
        <v>41809</v>
      </c>
      <c r="B69" s="18">
        <f>VLOOKUP(A69, 'Raw Data'!$A$2:$C$560, 2, TRUE)</f>
        <v>110.75</v>
      </c>
      <c r="C69" s="18">
        <f>VLOOKUP(A69, 'Raw Data'!$A$2:$C$560, 3, TRUE)</f>
        <v>126.35</v>
      </c>
      <c r="D69" s="29">
        <f t="shared" si="1"/>
        <v>116.76282067272822</v>
      </c>
      <c r="E69" s="27">
        <f t="shared" si="2"/>
        <v>9.5871793272717696</v>
      </c>
      <c r="F69" s="27">
        <f t="shared" si="8"/>
        <v>-0.69377751844824331</v>
      </c>
      <c r="G69" s="28">
        <f t="shared" si="9"/>
        <v>10.280956845720013</v>
      </c>
      <c r="H69" s="29">
        <f t="shared" si="3"/>
        <v>118.3862730963082</v>
      </c>
      <c r="I69" s="27">
        <f t="shared" si="4"/>
        <v>7.9637269036917928</v>
      </c>
      <c r="J69" s="27">
        <f t="shared" si="10"/>
        <v>-0.64568257784790717</v>
      </c>
      <c r="K69" s="28">
        <f t="shared" si="11"/>
        <v>8.6094094815397</v>
      </c>
      <c r="L69" s="27">
        <f t="shared" si="5"/>
        <v>119.59980741314149</v>
      </c>
      <c r="M69" s="27">
        <f t="shared" si="6"/>
        <v>6.7501925868585033</v>
      </c>
      <c r="N69" s="27">
        <f t="shared" si="12"/>
        <v>-0.99152249587986319</v>
      </c>
      <c r="O69" s="28">
        <f t="shared" si="13"/>
        <v>7.7417150827383665</v>
      </c>
      <c r="P69" s="29">
        <f t="shared" si="0"/>
        <v>120.340033148472</v>
      </c>
      <c r="Q69" s="27">
        <f t="shared" si="7"/>
        <v>6.0099668515279916</v>
      </c>
      <c r="R69" s="27">
        <f t="shared" si="14"/>
        <v>-1.2826949982384974</v>
      </c>
      <c r="S69" s="28">
        <f t="shared" si="15"/>
        <v>7.292661849766489</v>
      </c>
    </row>
    <row r="70" spans="1:19" s="3" customFormat="1" x14ac:dyDescent="0.25">
      <c r="A70" s="75">
        <v>41810</v>
      </c>
      <c r="B70" s="18">
        <f>VLOOKUP(A70, 'Raw Data'!$A$2:$C$560, 2, TRUE)</f>
        <v>111.85</v>
      </c>
      <c r="C70" s="18">
        <f>VLOOKUP(A70, 'Raw Data'!$A$2:$C$560, 3, TRUE)</f>
        <v>127.4</v>
      </c>
      <c r="D70" s="29">
        <f t="shared" si="1"/>
        <v>116.86597594302127</v>
      </c>
      <c r="E70" s="27">
        <f t="shared" si="2"/>
        <v>10.534024056978737</v>
      </c>
      <c r="F70" s="27">
        <f t="shared" si="8"/>
        <v>0.94684472970696731</v>
      </c>
      <c r="G70" s="28">
        <f t="shared" si="9"/>
        <v>9.5871793272717696</v>
      </c>
      <c r="H70" s="29">
        <f t="shared" si="3"/>
        <v>118.4365239319409</v>
      </c>
      <c r="I70" s="27">
        <f t="shared" si="4"/>
        <v>8.9634760680591086</v>
      </c>
      <c r="J70" s="27">
        <f t="shared" si="10"/>
        <v>0.99974916436731576</v>
      </c>
      <c r="K70" s="28">
        <f t="shared" si="11"/>
        <v>7.9637269036917928</v>
      </c>
      <c r="L70" s="27">
        <f t="shared" si="5"/>
        <v>120.03048215860935</v>
      </c>
      <c r="M70" s="27">
        <f t="shared" si="6"/>
        <v>7.3695178413906604</v>
      </c>
      <c r="N70" s="27">
        <f t="shared" si="12"/>
        <v>0.61932525453215703</v>
      </c>
      <c r="O70" s="28">
        <f t="shared" si="13"/>
        <v>6.7501925868585033</v>
      </c>
      <c r="P70" s="29">
        <f t="shared" si="0"/>
        <v>121.09099764653435</v>
      </c>
      <c r="Q70" s="27">
        <f t="shared" si="7"/>
        <v>6.3090023534656581</v>
      </c>
      <c r="R70" s="27">
        <f t="shared" si="14"/>
        <v>0.29903550193766648</v>
      </c>
      <c r="S70" s="28">
        <f t="shared" si="15"/>
        <v>6.0099668515279916</v>
      </c>
    </row>
    <row r="71" spans="1:19" s="3" customFormat="1" x14ac:dyDescent="0.25">
      <c r="A71" s="75">
        <v>41813</v>
      </c>
      <c r="B71" s="18">
        <f>VLOOKUP(A71, 'Raw Data'!$A$2:$C$560, 2, TRUE)</f>
        <v>111.6</v>
      </c>
      <c r="C71" s="18">
        <f>VLOOKUP(A71, 'Raw Data'!$A$2:$C$560, 3, TRUE)</f>
        <v>127.2</v>
      </c>
      <c r="D71" s="29">
        <f t="shared" si="1"/>
        <v>116.84253156340921</v>
      </c>
      <c r="E71" s="27">
        <f t="shared" si="2"/>
        <v>10.357468436590793</v>
      </c>
      <c r="F71" s="27">
        <f t="shared" si="8"/>
        <v>-0.17655562038794415</v>
      </c>
      <c r="G71" s="28">
        <f t="shared" si="9"/>
        <v>10.534024056978737</v>
      </c>
      <c r="H71" s="29">
        <f t="shared" si="3"/>
        <v>118.42510328747892</v>
      </c>
      <c r="I71" s="27">
        <f t="shared" si="4"/>
        <v>8.7748967125210839</v>
      </c>
      <c r="J71" s="27">
        <f t="shared" si="10"/>
        <v>-0.18857935553802463</v>
      </c>
      <c r="K71" s="28">
        <f t="shared" si="11"/>
        <v>8.9634760680591086</v>
      </c>
      <c r="L71" s="27">
        <f t="shared" si="5"/>
        <v>119.93260153463937</v>
      </c>
      <c r="M71" s="27">
        <f t="shared" si="6"/>
        <v>7.2673984653606283</v>
      </c>
      <c r="N71" s="27">
        <f t="shared" si="12"/>
        <v>-0.10211937603003207</v>
      </c>
      <c r="O71" s="28">
        <f t="shared" si="13"/>
        <v>7.3695178413906604</v>
      </c>
      <c r="P71" s="29">
        <f t="shared" si="0"/>
        <v>120.92032389697472</v>
      </c>
      <c r="Q71" s="27">
        <f t="shared" si="7"/>
        <v>6.279676103025281</v>
      </c>
      <c r="R71" s="27">
        <f t="shared" si="14"/>
        <v>-2.9326250440377066E-2</v>
      </c>
      <c r="S71" s="28">
        <f t="shared" si="15"/>
        <v>6.3090023534656581</v>
      </c>
    </row>
    <row r="72" spans="1:19" s="3" customFormat="1" x14ac:dyDescent="0.25">
      <c r="A72" s="75">
        <v>41814</v>
      </c>
      <c r="B72" s="18">
        <f>VLOOKUP(A72, 'Raw Data'!$A$2:$C$560, 2, TRUE)</f>
        <v>111.45</v>
      </c>
      <c r="C72" s="18">
        <f>VLOOKUP(A72, 'Raw Data'!$A$2:$C$560, 3, TRUE)</f>
        <v>129.5</v>
      </c>
      <c r="D72" s="29">
        <f t="shared" si="1"/>
        <v>116.82846493564199</v>
      </c>
      <c r="E72" s="27">
        <f t="shared" si="2"/>
        <v>12.671535064358011</v>
      </c>
      <c r="F72" s="27">
        <f t="shared" si="8"/>
        <v>2.3140666277672182</v>
      </c>
      <c r="G72" s="28">
        <f t="shared" si="9"/>
        <v>10.357468436590793</v>
      </c>
      <c r="H72" s="29">
        <f t="shared" si="3"/>
        <v>118.41825090080174</v>
      </c>
      <c r="I72" s="27">
        <f t="shared" si="4"/>
        <v>11.081749099198262</v>
      </c>
      <c r="J72" s="27">
        <f t="shared" si="10"/>
        <v>2.3068523866771784</v>
      </c>
      <c r="K72" s="28">
        <f t="shared" si="11"/>
        <v>8.7748967125210839</v>
      </c>
      <c r="L72" s="27">
        <f t="shared" si="5"/>
        <v>119.8738731602574</v>
      </c>
      <c r="M72" s="27">
        <f t="shared" si="6"/>
        <v>9.6261268397425965</v>
      </c>
      <c r="N72" s="27">
        <f t="shared" si="12"/>
        <v>2.3587283743819683</v>
      </c>
      <c r="O72" s="28">
        <f t="shared" si="13"/>
        <v>7.2673984653606283</v>
      </c>
      <c r="P72" s="29">
        <f t="shared" si="0"/>
        <v>120.81791964723895</v>
      </c>
      <c r="Q72" s="27">
        <f t="shared" si="7"/>
        <v>8.6820803527610479</v>
      </c>
      <c r="R72" s="27">
        <f t="shared" si="14"/>
        <v>2.4024042497357669</v>
      </c>
      <c r="S72" s="28">
        <f t="shared" si="15"/>
        <v>6.279676103025281</v>
      </c>
    </row>
    <row r="73" spans="1:19" s="3" customFormat="1" x14ac:dyDescent="0.25">
      <c r="A73" s="75">
        <v>41815</v>
      </c>
      <c r="B73" s="18">
        <f>VLOOKUP(A73, 'Raw Data'!$A$2:$C$560, 2, TRUE)</f>
        <v>112.15</v>
      </c>
      <c r="C73" s="18">
        <f>VLOOKUP(A73, 'Raw Data'!$A$2:$C$560, 3, TRUE)</f>
        <v>129.80000000000001</v>
      </c>
      <c r="D73" s="29">
        <f t="shared" si="1"/>
        <v>116.89410919855575</v>
      </c>
      <c r="E73" s="27">
        <f t="shared" si="2"/>
        <v>12.905890801444258</v>
      </c>
      <c r="F73" s="27">
        <f t="shared" si="8"/>
        <v>0.23435573708624702</v>
      </c>
      <c r="G73" s="28">
        <f t="shared" si="9"/>
        <v>12.671535064358011</v>
      </c>
      <c r="H73" s="29">
        <f t="shared" si="3"/>
        <v>118.45022870529526</v>
      </c>
      <c r="I73" s="27">
        <f t="shared" si="4"/>
        <v>11.349771294704752</v>
      </c>
      <c r="J73" s="27">
        <f t="shared" si="10"/>
        <v>0.26802219550648942</v>
      </c>
      <c r="K73" s="28">
        <f t="shared" si="11"/>
        <v>11.081749099198262</v>
      </c>
      <c r="L73" s="27">
        <f t="shared" si="5"/>
        <v>120.1479389073733</v>
      </c>
      <c r="M73" s="27">
        <f t="shared" si="6"/>
        <v>9.6520610926267096</v>
      </c>
      <c r="N73" s="27">
        <f t="shared" si="12"/>
        <v>2.5934252884113107E-2</v>
      </c>
      <c r="O73" s="28">
        <f t="shared" si="13"/>
        <v>9.6261268397425965</v>
      </c>
      <c r="P73" s="29">
        <f t="shared" si="0"/>
        <v>121.2958061460059</v>
      </c>
      <c r="Q73" s="27">
        <f t="shared" si="7"/>
        <v>8.50419385399411</v>
      </c>
      <c r="R73" s="27">
        <f t="shared" si="14"/>
        <v>-0.17788649876693796</v>
      </c>
      <c r="S73" s="28">
        <f t="shared" si="15"/>
        <v>8.6820803527610479</v>
      </c>
    </row>
    <row r="74" spans="1:19" s="3" customFormat="1" x14ac:dyDescent="0.25">
      <c r="A74" s="75">
        <v>41816</v>
      </c>
      <c r="B74" s="18">
        <f>VLOOKUP(A74, 'Raw Data'!$A$2:$C$560, 2, TRUE)</f>
        <v>112.45</v>
      </c>
      <c r="C74" s="18">
        <f>VLOOKUP(A74, 'Raw Data'!$A$2:$C$560, 3, TRUE)</f>
        <v>128.75</v>
      </c>
      <c r="D74" s="29">
        <f t="shared" si="1"/>
        <v>116.92224245409021</v>
      </c>
      <c r="E74" s="27">
        <f t="shared" si="2"/>
        <v>11.82775754590979</v>
      </c>
      <c r="F74" s="27">
        <f t="shared" si="8"/>
        <v>-1.0781332555344676</v>
      </c>
      <c r="G74" s="28">
        <f t="shared" si="9"/>
        <v>12.905890801444258</v>
      </c>
      <c r="H74" s="29">
        <f t="shared" si="3"/>
        <v>118.46393347864964</v>
      </c>
      <c r="I74" s="27">
        <f t="shared" si="4"/>
        <v>10.286066521350364</v>
      </c>
      <c r="J74" s="27">
        <f t="shared" si="10"/>
        <v>-1.0637047733543881</v>
      </c>
      <c r="K74" s="28">
        <f t="shared" si="11"/>
        <v>11.349771294704752</v>
      </c>
      <c r="L74" s="27">
        <f t="shared" si="5"/>
        <v>120.26539565613726</v>
      </c>
      <c r="M74" s="27">
        <f t="shared" si="6"/>
        <v>8.4846043438627419</v>
      </c>
      <c r="N74" s="27">
        <f t="shared" si="12"/>
        <v>-1.1674567487639678</v>
      </c>
      <c r="O74" s="28">
        <f t="shared" si="13"/>
        <v>9.6520610926267096</v>
      </c>
      <c r="P74" s="29">
        <f t="shared" si="0"/>
        <v>121.50061464547746</v>
      </c>
      <c r="Q74" s="27">
        <f t="shared" si="7"/>
        <v>7.2493853545225448</v>
      </c>
      <c r="R74" s="27">
        <f t="shared" si="14"/>
        <v>-1.2548084994715651</v>
      </c>
      <c r="S74" s="28">
        <f t="shared" si="15"/>
        <v>8.50419385399411</v>
      </c>
    </row>
    <row r="75" spans="1:19" s="3" customFormat="1" x14ac:dyDescent="0.25">
      <c r="A75" s="75">
        <v>41817</v>
      </c>
      <c r="B75" s="18">
        <f>VLOOKUP(A75, 'Raw Data'!$A$2:$C$560, 2, TRUE)</f>
        <v>112.05</v>
      </c>
      <c r="C75" s="18">
        <f>VLOOKUP(A75, 'Raw Data'!$A$2:$C$560, 3, TRUE)</f>
        <v>129.15</v>
      </c>
      <c r="D75" s="29">
        <f t="shared" si="1"/>
        <v>116.88473144671092</v>
      </c>
      <c r="E75" s="27">
        <f t="shared" si="2"/>
        <v>12.26526855328909</v>
      </c>
      <c r="F75" s="27">
        <f t="shared" si="8"/>
        <v>0.4375110073792996</v>
      </c>
      <c r="G75" s="28">
        <f t="shared" si="9"/>
        <v>11.82775754590979</v>
      </c>
      <c r="H75" s="29">
        <f t="shared" si="3"/>
        <v>118.44566044751048</v>
      </c>
      <c r="I75" s="27">
        <f t="shared" si="4"/>
        <v>10.704339552489529</v>
      </c>
      <c r="J75" s="27">
        <f t="shared" si="10"/>
        <v>0.41827303113916514</v>
      </c>
      <c r="K75" s="28">
        <f t="shared" si="11"/>
        <v>10.286066521350364</v>
      </c>
      <c r="L75" s="27">
        <f t="shared" si="5"/>
        <v>120.10878665778532</v>
      </c>
      <c r="M75" s="27">
        <f t="shared" si="6"/>
        <v>9.0412133422146894</v>
      </c>
      <c r="N75" s="27">
        <f t="shared" si="12"/>
        <v>0.55660899835194755</v>
      </c>
      <c r="O75" s="28">
        <f t="shared" si="13"/>
        <v>8.4846043438627419</v>
      </c>
      <c r="P75" s="29">
        <f t="shared" si="0"/>
        <v>121.22753664618205</v>
      </c>
      <c r="Q75" s="27">
        <f t="shared" si="7"/>
        <v>7.9224633538179603</v>
      </c>
      <c r="R75" s="27">
        <f t="shared" si="14"/>
        <v>0.67307799929541545</v>
      </c>
      <c r="S75" s="28">
        <f t="shared" si="15"/>
        <v>7.2493853545225448</v>
      </c>
    </row>
    <row r="76" spans="1:19" s="3" customFormat="1" x14ac:dyDescent="0.25">
      <c r="A76" s="75">
        <v>41820</v>
      </c>
      <c r="B76" s="18">
        <f>VLOOKUP(A76, 'Raw Data'!$A$2:$C$560, 2, TRUE)</f>
        <v>112.35</v>
      </c>
      <c r="C76" s="18">
        <f>VLOOKUP(A76, 'Raw Data'!$A$2:$C$560, 3, TRUE)</f>
        <v>129.44999999999999</v>
      </c>
      <c r="D76" s="29">
        <f t="shared" si="1"/>
        <v>116.91286470224539</v>
      </c>
      <c r="E76" s="27">
        <f t="shared" si="2"/>
        <v>12.537135297754602</v>
      </c>
      <c r="F76" s="27">
        <f t="shared" si="8"/>
        <v>0.27186674446551251</v>
      </c>
      <c r="G76" s="28">
        <f t="shared" si="9"/>
        <v>12.26526855328909</v>
      </c>
      <c r="H76" s="29">
        <f t="shared" si="3"/>
        <v>118.45936522086484</v>
      </c>
      <c r="I76" s="27">
        <f t="shared" si="4"/>
        <v>10.990634779135149</v>
      </c>
      <c r="J76" s="27">
        <f t="shared" si="10"/>
        <v>0.28629522664562046</v>
      </c>
      <c r="K76" s="28">
        <f t="shared" si="11"/>
        <v>10.704339552489529</v>
      </c>
      <c r="L76" s="27">
        <f t="shared" si="5"/>
        <v>120.22624340654927</v>
      </c>
      <c r="M76" s="27">
        <f t="shared" si="6"/>
        <v>9.223756593450716</v>
      </c>
      <c r="N76" s="27">
        <f t="shared" si="12"/>
        <v>0.18254325123602655</v>
      </c>
      <c r="O76" s="28">
        <f t="shared" si="13"/>
        <v>9.0412133422146894</v>
      </c>
      <c r="P76" s="29">
        <f t="shared" si="0"/>
        <v>121.4323451456536</v>
      </c>
      <c r="Q76" s="27">
        <f t="shared" si="7"/>
        <v>8.0176548543463895</v>
      </c>
      <c r="R76" s="27">
        <f t="shared" si="14"/>
        <v>9.5191500528429174E-2</v>
      </c>
      <c r="S76" s="28">
        <f t="shared" si="15"/>
        <v>7.9224633538179603</v>
      </c>
    </row>
    <row r="77" spans="1:19" s="3" customFormat="1" x14ac:dyDescent="0.25">
      <c r="A77" s="75">
        <v>41821</v>
      </c>
      <c r="B77" s="18">
        <f>VLOOKUP(A77, 'Raw Data'!$A$2:$C$560, 2, TRUE)</f>
        <v>112.75</v>
      </c>
      <c r="C77" s="18">
        <f>VLOOKUP(A77, 'Raw Data'!$A$2:$C$560, 3, TRUE)</f>
        <v>130.05000000000001</v>
      </c>
      <c r="D77" s="29">
        <f t="shared" si="1"/>
        <v>116.95037570962468</v>
      </c>
      <c r="E77" s="27">
        <f t="shared" si="2"/>
        <v>13.099624290375331</v>
      </c>
      <c r="F77" s="27">
        <f t="shared" si="8"/>
        <v>0.56248899262072882</v>
      </c>
      <c r="G77" s="28">
        <f t="shared" si="9"/>
        <v>12.537135297754602</v>
      </c>
      <c r="H77" s="29">
        <f t="shared" si="3"/>
        <v>118.477638252004</v>
      </c>
      <c r="I77" s="27">
        <f t="shared" si="4"/>
        <v>11.572361747996013</v>
      </c>
      <c r="J77" s="27">
        <f t="shared" si="10"/>
        <v>0.58172696886086328</v>
      </c>
      <c r="K77" s="28">
        <f t="shared" si="11"/>
        <v>10.990634779135149</v>
      </c>
      <c r="L77" s="27">
        <f t="shared" si="5"/>
        <v>120.38285240490123</v>
      </c>
      <c r="M77" s="27">
        <f t="shared" si="6"/>
        <v>9.6671475950987826</v>
      </c>
      <c r="N77" s="27">
        <f t="shared" si="12"/>
        <v>0.44339100164806666</v>
      </c>
      <c r="O77" s="28">
        <f t="shared" si="13"/>
        <v>9.223756593450716</v>
      </c>
      <c r="P77" s="29">
        <f t="shared" si="0"/>
        <v>121.70542314494899</v>
      </c>
      <c r="Q77" s="27">
        <f t="shared" si="7"/>
        <v>8.3445768550510167</v>
      </c>
      <c r="R77" s="27">
        <f t="shared" si="14"/>
        <v>0.32692200070462718</v>
      </c>
      <c r="S77" s="28">
        <f t="shared" si="15"/>
        <v>8.0176548543463895</v>
      </c>
    </row>
    <row r="78" spans="1:19" s="3" customFormat="1" x14ac:dyDescent="0.25">
      <c r="A78" s="75">
        <v>41822</v>
      </c>
      <c r="B78" s="18">
        <f>VLOOKUP(A78, 'Raw Data'!$A$2:$C$560, 2, TRUE)</f>
        <v>112.25</v>
      </c>
      <c r="C78" s="18">
        <f>VLOOKUP(A78, 'Raw Data'!$A$2:$C$560, 3, TRUE)</f>
        <v>128.80000000000001</v>
      </c>
      <c r="D78" s="29">
        <f t="shared" si="1"/>
        <v>116.90348695040056</v>
      </c>
      <c r="E78" s="27">
        <f t="shared" si="2"/>
        <v>11.896513049599449</v>
      </c>
      <c r="F78" s="27">
        <f t="shared" si="8"/>
        <v>-1.2031112407758826</v>
      </c>
      <c r="G78" s="28">
        <f t="shared" si="9"/>
        <v>13.099624290375331</v>
      </c>
      <c r="H78" s="29">
        <f t="shared" si="3"/>
        <v>118.45479696308006</v>
      </c>
      <c r="I78" s="27">
        <f t="shared" si="4"/>
        <v>10.345203036919955</v>
      </c>
      <c r="J78" s="27">
        <f t="shared" si="10"/>
        <v>-1.2271587110760578</v>
      </c>
      <c r="K78" s="28">
        <f t="shared" si="11"/>
        <v>11.572361747996013</v>
      </c>
      <c r="L78" s="27">
        <f t="shared" si="5"/>
        <v>120.18709115696129</v>
      </c>
      <c r="M78" s="27">
        <f t="shared" si="6"/>
        <v>8.6129088430387242</v>
      </c>
      <c r="N78" s="27">
        <f t="shared" si="12"/>
        <v>-1.0542387520600585</v>
      </c>
      <c r="O78" s="28">
        <f t="shared" si="13"/>
        <v>9.6671475950987826</v>
      </c>
      <c r="P78" s="29">
        <f t="shared" ref="P78:P141" si="16">$F$10*B78+$F$9</f>
        <v>121.36407564582976</v>
      </c>
      <c r="Q78" s="27">
        <f t="shared" si="7"/>
        <v>7.435924354170254</v>
      </c>
      <c r="R78" s="27">
        <f t="shared" si="14"/>
        <v>-0.90865250088076266</v>
      </c>
      <c r="S78" s="28">
        <f t="shared" si="15"/>
        <v>8.3445768550510167</v>
      </c>
    </row>
    <row r="79" spans="1:19" s="3" customFormat="1" x14ac:dyDescent="0.25">
      <c r="A79" s="75">
        <v>41823</v>
      </c>
      <c r="B79" s="18">
        <f>VLOOKUP(A79, 'Raw Data'!$A$2:$C$560, 2, TRUE)</f>
        <v>114.15</v>
      </c>
      <c r="C79" s="18">
        <f>VLOOKUP(A79, 'Raw Data'!$A$2:$C$560, 3, TRUE)</f>
        <v>131.35</v>
      </c>
      <c r="D79" s="29">
        <f t="shared" ref="D79:D142" si="17">$F$4*B79+$F$3</f>
        <v>117.08166423545221</v>
      </c>
      <c r="E79" s="27">
        <f t="shared" ref="E79:E142" si="18">C79-D79</f>
        <v>14.268335764547786</v>
      </c>
      <c r="F79" s="27">
        <f t="shared" si="8"/>
        <v>2.3718227149483369</v>
      </c>
      <c r="G79" s="28">
        <f t="shared" si="9"/>
        <v>11.896513049599449</v>
      </c>
      <c r="H79" s="29">
        <f t="shared" ref="H79:H142" si="19">$F$6*B79+$F$5</f>
        <v>118.54159386099106</v>
      </c>
      <c r="I79" s="27">
        <f t="shared" ref="I79:I142" si="20">C79-H79</f>
        <v>12.808406139008937</v>
      </c>
      <c r="J79" s="27">
        <f t="shared" si="10"/>
        <v>2.4632031020889826</v>
      </c>
      <c r="K79" s="28">
        <f t="shared" si="11"/>
        <v>10.345203036919955</v>
      </c>
      <c r="L79" s="27">
        <f t="shared" ref="L79:L142" si="21">$F$8*B79 +$F$7</f>
        <v>120.93098389913303</v>
      </c>
      <c r="M79" s="27">
        <f t="shared" ref="M79:M142" si="22">C79-L79</f>
        <v>10.419016100866969</v>
      </c>
      <c r="N79" s="27">
        <f t="shared" si="12"/>
        <v>1.8061072578282449</v>
      </c>
      <c r="O79" s="28">
        <f t="shared" si="13"/>
        <v>8.6129088430387242</v>
      </c>
      <c r="P79" s="29">
        <f t="shared" si="16"/>
        <v>122.66119614248291</v>
      </c>
      <c r="Q79" s="27">
        <f t="shared" ref="Q79:Q142" si="23">C79-P79</f>
        <v>8.6888038575170867</v>
      </c>
      <c r="R79" s="27">
        <f t="shared" si="14"/>
        <v>1.2528795033468327</v>
      </c>
      <c r="S79" s="28">
        <f t="shared" si="15"/>
        <v>7.435924354170254</v>
      </c>
    </row>
    <row r="80" spans="1:19" s="3" customFormat="1" x14ac:dyDescent="0.25">
      <c r="A80" s="75">
        <v>41824</v>
      </c>
      <c r="B80" s="18">
        <f>VLOOKUP(A80, 'Raw Data'!$A$2:$C$560, 2, TRUE)</f>
        <v>114.4</v>
      </c>
      <c r="C80" s="18">
        <f>VLOOKUP(A80, 'Raw Data'!$A$2:$C$560, 3, TRUE)</f>
        <v>130.15</v>
      </c>
      <c r="D80" s="29">
        <f t="shared" si="17"/>
        <v>117.10510861506427</v>
      </c>
      <c r="E80" s="27">
        <f t="shared" si="18"/>
        <v>13.044891384935738</v>
      </c>
      <c r="F80" s="27">
        <f t="shared" ref="F80:F143" si="24">E80-E79</f>
        <v>-1.2234443796120473</v>
      </c>
      <c r="G80" s="28">
        <f t="shared" ref="G80:G143" si="25">E79</f>
        <v>14.268335764547786</v>
      </c>
      <c r="H80" s="29">
        <f t="shared" si="19"/>
        <v>118.55301450545304</v>
      </c>
      <c r="I80" s="27">
        <f t="shared" si="20"/>
        <v>11.596985494546971</v>
      </c>
      <c r="J80" s="27">
        <f t="shared" ref="J80:J143" si="26">I80-I79</f>
        <v>-1.2114206444619668</v>
      </c>
      <c r="K80" s="28">
        <f t="shared" ref="K80:K143" si="27">I79</f>
        <v>12.808406139008937</v>
      </c>
      <c r="L80" s="27">
        <f t="shared" si="21"/>
        <v>121.02886452310298</v>
      </c>
      <c r="M80" s="27">
        <f t="shared" si="22"/>
        <v>9.1211354768970239</v>
      </c>
      <c r="N80" s="27">
        <f t="shared" ref="N80:N143" si="28">M80-M79</f>
        <v>-1.2978806239699452</v>
      </c>
      <c r="O80" s="28">
        <f t="shared" ref="O80:O143" si="29">M79</f>
        <v>10.419016100866969</v>
      </c>
      <c r="P80" s="29">
        <f t="shared" si="16"/>
        <v>122.83186989204253</v>
      </c>
      <c r="Q80" s="27">
        <f t="shared" si="23"/>
        <v>7.3181301079574723</v>
      </c>
      <c r="R80" s="27">
        <f t="shared" ref="R80:R143" si="30">Q80-Q79</f>
        <v>-1.3706737495596144</v>
      </c>
      <c r="S80" s="28">
        <f t="shared" ref="S80:S143" si="31">Q79</f>
        <v>8.6888038575170867</v>
      </c>
    </row>
    <row r="81" spans="1:19" s="3" customFormat="1" x14ac:dyDescent="0.25">
      <c r="A81" s="75">
        <v>41827</v>
      </c>
      <c r="B81" s="18">
        <f>VLOOKUP(A81, 'Raw Data'!$A$2:$C$560, 2, TRUE)</f>
        <v>114.15</v>
      </c>
      <c r="C81" s="18">
        <f>VLOOKUP(A81, 'Raw Data'!$A$2:$C$560, 3, TRUE)</f>
        <v>129.80000000000001</v>
      </c>
      <c r="D81" s="29">
        <f t="shared" si="17"/>
        <v>117.08166423545221</v>
      </c>
      <c r="E81" s="27">
        <f t="shared" si="18"/>
        <v>12.718335764547803</v>
      </c>
      <c r="F81" s="27">
        <f t="shared" si="24"/>
        <v>-0.32655562038793562</v>
      </c>
      <c r="G81" s="28">
        <f t="shared" si="25"/>
        <v>13.044891384935738</v>
      </c>
      <c r="H81" s="29">
        <f t="shared" si="19"/>
        <v>118.54159386099106</v>
      </c>
      <c r="I81" s="27">
        <f t="shared" si="20"/>
        <v>11.258406139008954</v>
      </c>
      <c r="J81" s="27">
        <f t="shared" si="26"/>
        <v>-0.3385793555380161</v>
      </c>
      <c r="K81" s="28">
        <f t="shared" si="27"/>
        <v>11.596985494546971</v>
      </c>
      <c r="L81" s="27">
        <f t="shared" si="21"/>
        <v>120.93098389913303</v>
      </c>
      <c r="M81" s="27">
        <f t="shared" si="22"/>
        <v>8.8690161008669861</v>
      </c>
      <c r="N81" s="27">
        <f t="shared" si="28"/>
        <v>-0.25211937603003776</v>
      </c>
      <c r="O81" s="28">
        <f t="shared" si="29"/>
        <v>9.1211354768970239</v>
      </c>
      <c r="P81" s="29">
        <f t="shared" si="16"/>
        <v>122.66119614248291</v>
      </c>
      <c r="Q81" s="27">
        <f t="shared" si="23"/>
        <v>7.1388038575171038</v>
      </c>
      <c r="R81" s="27">
        <f t="shared" si="30"/>
        <v>-0.17932625044036854</v>
      </c>
      <c r="S81" s="28">
        <f t="shared" si="31"/>
        <v>7.3181301079574723</v>
      </c>
    </row>
    <row r="82" spans="1:19" s="3" customFormat="1" x14ac:dyDescent="0.25">
      <c r="A82" s="75">
        <v>41828</v>
      </c>
      <c r="B82" s="18">
        <f>VLOOKUP(A82, 'Raw Data'!$A$2:$C$560, 2, TRUE)</f>
        <v>114.45</v>
      </c>
      <c r="C82" s="18">
        <f>VLOOKUP(A82, 'Raw Data'!$A$2:$C$560, 3, TRUE)</f>
        <v>130.75</v>
      </c>
      <c r="D82" s="29">
        <f t="shared" si="17"/>
        <v>117.10979749098668</v>
      </c>
      <c r="E82" s="27">
        <f t="shared" si="18"/>
        <v>13.640202509013321</v>
      </c>
      <c r="F82" s="27">
        <f t="shared" si="24"/>
        <v>0.9218667444655182</v>
      </c>
      <c r="G82" s="28">
        <f t="shared" si="25"/>
        <v>12.718335764547803</v>
      </c>
      <c r="H82" s="29">
        <f t="shared" si="19"/>
        <v>118.55529863434543</v>
      </c>
      <c r="I82" s="27">
        <f t="shared" si="20"/>
        <v>12.194701365654566</v>
      </c>
      <c r="J82" s="27">
        <f t="shared" si="26"/>
        <v>0.93629522664561193</v>
      </c>
      <c r="K82" s="28">
        <f t="shared" si="27"/>
        <v>11.258406139008954</v>
      </c>
      <c r="L82" s="27">
        <f t="shared" si="21"/>
        <v>121.04844064789698</v>
      </c>
      <c r="M82" s="27">
        <f t="shared" si="22"/>
        <v>9.7015593521030183</v>
      </c>
      <c r="N82" s="27">
        <f t="shared" si="28"/>
        <v>0.83254325123603223</v>
      </c>
      <c r="O82" s="28">
        <f t="shared" si="29"/>
        <v>8.8690161008669861</v>
      </c>
      <c r="P82" s="29">
        <f t="shared" si="16"/>
        <v>122.86600464195445</v>
      </c>
      <c r="Q82" s="27">
        <f t="shared" si="23"/>
        <v>7.8839953580455528</v>
      </c>
      <c r="R82" s="27">
        <f t="shared" si="30"/>
        <v>0.74519150052844907</v>
      </c>
      <c r="S82" s="28">
        <f t="shared" si="31"/>
        <v>7.1388038575171038</v>
      </c>
    </row>
    <row r="83" spans="1:19" s="3" customFormat="1" x14ac:dyDescent="0.25">
      <c r="A83" s="75">
        <v>41829</v>
      </c>
      <c r="B83" s="18">
        <f>VLOOKUP(A83, 'Raw Data'!$A$2:$C$560, 2, TRUE)</f>
        <v>115.3</v>
      </c>
      <c r="C83" s="18">
        <f>VLOOKUP(A83, 'Raw Data'!$A$2:$C$560, 3, TRUE)</f>
        <v>131.69999999999999</v>
      </c>
      <c r="D83" s="29">
        <f t="shared" si="17"/>
        <v>117.18950838166768</v>
      </c>
      <c r="E83" s="27">
        <f t="shared" si="18"/>
        <v>14.51049161833231</v>
      </c>
      <c r="F83" s="27">
        <f t="shared" si="24"/>
        <v>0.87028910931898906</v>
      </c>
      <c r="G83" s="28">
        <f t="shared" si="25"/>
        <v>13.640202509013321</v>
      </c>
      <c r="H83" s="29">
        <f t="shared" si="19"/>
        <v>118.59412882551615</v>
      </c>
      <c r="I83" s="27">
        <f t="shared" si="20"/>
        <v>13.105871174483838</v>
      </c>
      <c r="J83" s="27">
        <f t="shared" si="26"/>
        <v>0.91116980882927123</v>
      </c>
      <c r="K83" s="28">
        <f t="shared" si="27"/>
        <v>12.194701365654566</v>
      </c>
      <c r="L83" s="27">
        <f t="shared" si="21"/>
        <v>121.38123476939487</v>
      </c>
      <c r="M83" s="27">
        <f t="shared" si="22"/>
        <v>10.318765230605123</v>
      </c>
      <c r="N83" s="27">
        <f t="shared" si="28"/>
        <v>0.61720587850210507</v>
      </c>
      <c r="O83" s="28">
        <f t="shared" si="29"/>
        <v>9.7015593521030183</v>
      </c>
      <c r="P83" s="29">
        <f t="shared" si="16"/>
        <v>123.44629539045717</v>
      </c>
      <c r="Q83" s="27">
        <f t="shared" si="23"/>
        <v>8.2537046095428224</v>
      </c>
      <c r="R83" s="27">
        <f t="shared" si="30"/>
        <v>0.36970925149726952</v>
      </c>
      <c r="S83" s="28">
        <f t="shared" si="31"/>
        <v>7.8839953580455528</v>
      </c>
    </row>
    <row r="84" spans="1:19" s="3" customFormat="1" x14ac:dyDescent="0.25">
      <c r="A84" s="75">
        <v>41830</v>
      </c>
      <c r="B84" s="18">
        <f>VLOOKUP(A84, 'Raw Data'!$A$2:$C$560, 2, TRUE)</f>
        <v>114.65</v>
      </c>
      <c r="C84" s="18">
        <f>VLOOKUP(A84, 'Raw Data'!$A$2:$C$560, 3, TRUE)</f>
        <v>129.94999999999999</v>
      </c>
      <c r="D84" s="29">
        <f t="shared" si="17"/>
        <v>117.12855299467633</v>
      </c>
      <c r="E84" s="27">
        <f t="shared" si="18"/>
        <v>12.821447005323662</v>
      </c>
      <c r="F84" s="27">
        <f t="shared" si="24"/>
        <v>-1.6890446130086474</v>
      </c>
      <c r="G84" s="28">
        <f t="shared" si="25"/>
        <v>14.51049161833231</v>
      </c>
      <c r="H84" s="29">
        <f t="shared" si="19"/>
        <v>118.56443514991501</v>
      </c>
      <c r="I84" s="27">
        <f t="shared" si="20"/>
        <v>11.385564850084975</v>
      </c>
      <c r="J84" s="27">
        <f t="shared" si="26"/>
        <v>-1.7203063243988623</v>
      </c>
      <c r="K84" s="28">
        <f t="shared" si="27"/>
        <v>13.105871174483838</v>
      </c>
      <c r="L84" s="27">
        <f t="shared" si="21"/>
        <v>121.12674514707295</v>
      </c>
      <c r="M84" s="27">
        <f t="shared" si="22"/>
        <v>8.823254852927036</v>
      </c>
      <c r="N84" s="27">
        <f t="shared" si="28"/>
        <v>-1.4955103776780874</v>
      </c>
      <c r="O84" s="28">
        <f t="shared" si="29"/>
        <v>10.318765230605123</v>
      </c>
      <c r="P84" s="29">
        <f t="shared" si="16"/>
        <v>123.00254364160214</v>
      </c>
      <c r="Q84" s="27">
        <f t="shared" si="23"/>
        <v>6.9474563583978437</v>
      </c>
      <c r="R84" s="27">
        <f t="shared" si="30"/>
        <v>-1.3062482511449787</v>
      </c>
      <c r="S84" s="28">
        <f t="shared" si="31"/>
        <v>8.2537046095428224</v>
      </c>
    </row>
    <row r="85" spans="1:19" s="3" customFormat="1" x14ac:dyDescent="0.25">
      <c r="A85" s="75">
        <v>41831</v>
      </c>
      <c r="B85" s="18">
        <f>VLOOKUP(A85, 'Raw Data'!$A$2:$C$560, 2, TRUE)</f>
        <v>114.9</v>
      </c>
      <c r="C85" s="18">
        <f>VLOOKUP(A85, 'Raw Data'!$A$2:$C$560, 3, TRUE)</f>
        <v>131.65</v>
      </c>
      <c r="D85" s="29">
        <f t="shared" si="17"/>
        <v>117.15199737428838</v>
      </c>
      <c r="E85" s="27">
        <f t="shared" si="18"/>
        <v>14.498002625711621</v>
      </c>
      <c r="F85" s="27">
        <f t="shared" si="24"/>
        <v>1.6765556203879584</v>
      </c>
      <c r="G85" s="28">
        <f t="shared" si="25"/>
        <v>12.821447005323662</v>
      </c>
      <c r="H85" s="29">
        <f t="shared" si="19"/>
        <v>118.57585579437699</v>
      </c>
      <c r="I85" s="27">
        <f t="shared" si="20"/>
        <v>13.074144205623014</v>
      </c>
      <c r="J85" s="27">
        <f t="shared" si="26"/>
        <v>1.6885793555380388</v>
      </c>
      <c r="K85" s="28">
        <f t="shared" si="27"/>
        <v>11.385564850084975</v>
      </c>
      <c r="L85" s="27">
        <f t="shared" si="21"/>
        <v>121.22462577104292</v>
      </c>
      <c r="M85" s="27">
        <f t="shared" si="22"/>
        <v>10.425374228957082</v>
      </c>
      <c r="N85" s="27">
        <f t="shared" si="28"/>
        <v>1.6021193760300463</v>
      </c>
      <c r="O85" s="28">
        <f t="shared" si="29"/>
        <v>8.823254852927036</v>
      </c>
      <c r="P85" s="29">
        <f t="shared" si="16"/>
        <v>123.17321739116177</v>
      </c>
      <c r="Q85" s="27">
        <f t="shared" si="23"/>
        <v>8.476782608838235</v>
      </c>
      <c r="R85" s="27">
        <f t="shared" si="30"/>
        <v>1.5293262504403913</v>
      </c>
      <c r="S85" s="28">
        <f t="shared" si="31"/>
        <v>6.9474563583978437</v>
      </c>
    </row>
    <row r="86" spans="1:19" s="3" customFormat="1" x14ac:dyDescent="0.25">
      <c r="A86" s="75">
        <v>41834</v>
      </c>
      <c r="B86" s="18">
        <f>VLOOKUP(A86, 'Raw Data'!$A$2:$C$560, 2, TRUE)</f>
        <v>115.8</v>
      </c>
      <c r="C86" s="18">
        <f>VLOOKUP(A86, 'Raw Data'!$A$2:$C$560, 3, TRUE)</f>
        <v>132.1</v>
      </c>
      <c r="D86" s="29">
        <f t="shared" si="17"/>
        <v>117.2363971408918</v>
      </c>
      <c r="E86" s="27">
        <f t="shared" si="18"/>
        <v>14.863602859108198</v>
      </c>
      <c r="F86" s="27">
        <f t="shared" si="24"/>
        <v>0.36560023339657732</v>
      </c>
      <c r="G86" s="28">
        <f t="shared" si="25"/>
        <v>14.498002625711621</v>
      </c>
      <c r="H86" s="29">
        <f t="shared" si="19"/>
        <v>118.61697011444009</v>
      </c>
      <c r="I86" s="27">
        <f t="shared" si="20"/>
        <v>13.483029885559901</v>
      </c>
      <c r="J86" s="27">
        <f t="shared" si="26"/>
        <v>0.40888567993688696</v>
      </c>
      <c r="K86" s="28">
        <f t="shared" si="27"/>
        <v>13.074144205623014</v>
      </c>
      <c r="L86" s="27">
        <f t="shared" si="21"/>
        <v>121.57699601733479</v>
      </c>
      <c r="M86" s="27">
        <f t="shared" si="22"/>
        <v>10.523003982665202</v>
      </c>
      <c r="N86" s="27">
        <f t="shared" si="28"/>
        <v>9.7629753708119438E-2</v>
      </c>
      <c r="O86" s="28">
        <f t="shared" si="29"/>
        <v>10.425374228957082</v>
      </c>
      <c r="P86" s="29">
        <f t="shared" si="16"/>
        <v>123.78764288957642</v>
      </c>
      <c r="Q86" s="27">
        <f t="shared" si="23"/>
        <v>8.3123571104235765</v>
      </c>
      <c r="R86" s="27">
        <f t="shared" si="30"/>
        <v>-0.16442549841465848</v>
      </c>
      <c r="S86" s="28">
        <f t="shared" si="31"/>
        <v>8.476782608838235</v>
      </c>
    </row>
    <row r="87" spans="1:19" s="3" customFormat="1" x14ac:dyDescent="0.25">
      <c r="A87" s="75">
        <v>41835</v>
      </c>
      <c r="B87" s="18">
        <f>VLOOKUP(A87, 'Raw Data'!$A$2:$C$560, 2, TRUE)</f>
        <v>115.95</v>
      </c>
      <c r="C87" s="18">
        <f>VLOOKUP(A87, 'Raw Data'!$A$2:$C$560, 3, TRUE)</f>
        <v>131.94999999999999</v>
      </c>
      <c r="D87" s="29">
        <f t="shared" si="17"/>
        <v>117.25046376865903</v>
      </c>
      <c r="E87" s="27">
        <f t="shared" si="18"/>
        <v>14.699536231340957</v>
      </c>
      <c r="F87" s="27">
        <f t="shared" si="24"/>
        <v>-0.1640666277672409</v>
      </c>
      <c r="G87" s="28">
        <f t="shared" si="25"/>
        <v>14.863602859108198</v>
      </c>
      <c r="H87" s="29">
        <f t="shared" si="19"/>
        <v>118.62382250111727</v>
      </c>
      <c r="I87" s="27">
        <f t="shared" si="20"/>
        <v>13.326177498882714</v>
      </c>
      <c r="J87" s="27">
        <f t="shared" si="26"/>
        <v>-0.15685238667718693</v>
      </c>
      <c r="K87" s="28">
        <f t="shared" si="27"/>
        <v>13.483029885559901</v>
      </c>
      <c r="L87" s="27">
        <f t="shared" si="21"/>
        <v>121.63572439171676</v>
      </c>
      <c r="M87" s="27">
        <f t="shared" si="22"/>
        <v>10.314275608283225</v>
      </c>
      <c r="N87" s="27">
        <f t="shared" si="28"/>
        <v>-0.20872837438197678</v>
      </c>
      <c r="O87" s="28">
        <f t="shared" si="29"/>
        <v>10.523003982665202</v>
      </c>
      <c r="P87" s="29">
        <f t="shared" si="16"/>
        <v>123.8900471393122</v>
      </c>
      <c r="Q87" s="27">
        <f t="shared" si="23"/>
        <v>8.0599528606877868</v>
      </c>
      <c r="R87" s="27">
        <f t="shared" si="30"/>
        <v>-0.25240424973578968</v>
      </c>
      <c r="S87" s="28">
        <f t="shared" si="31"/>
        <v>8.3123571104235765</v>
      </c>
    </row>
    <row r="88" spans="1:19" s="3" customFormat="1" x14ac:dyDescent="0.25">
      <c r="A88" s="75">
        <v>41836</v>
      </c>
      <c r="B88" s="18">
        <f>VLOOKUP(A88, 'Raw Data'!$A$2:$C$560, 2, TRUE)</f>
        <v>117.4</v>
      </c>
      <c r="C88" s="18">
        <f>VLOOKUP(A88, 'Raw Data'!$A$2:$C$560, 3, TRUE)</f>
        <v>132.15</v>
      </c>
      <c r="D88" s="29">
        <f t="shared" si="17"/>
        <v>117.38644117040897</v>
      </c>
      <c r="E88" s="27">
        <f t="shared" si="18"/>
        <v>14.763558829591034</v>
      </c>
      <c r="F88" s="27">
        <f t="shared" si="24"/>
        <v>6.4022598250076612E-2</v>
      </c>
      <c r="G88" s="28">
        <f t="shared" si="25"/>
        <v>14.699536231340957</v>
      </c>
      <c r="H88" s="29">
        <f t="shared" si="19"/>
        <v>118.69006223899673</v>
      </c>
      <c r="I88" s="27">
        <f t="shared" si="20"/>
        <v>13.459937761003275</v>
      </c>
      <c r="J88" s="27">
        <f t="shared" si="26"/>
        <v>0.13376026212056047</v>
      </c>
      <c r="K88" s="28">
        <f t="shared" si="27"/>
        <v>13.326177498882714</v>
      </c>
      <c r="L88" s="27">
        <f t="shared" si="21"/>
        <v>122.20343201074257</v>
      </c>
      <c r="M88" s="27">
        <f t="shared" si="22"/>
        <v>9.9465679892574315</v>
      </c>
      <c r="N88" s="27">
        <f t="shared" si="28"/>
        <v>-0.36770761902579352</v>
      </c>
      <c r="O88" s="28">
        <f t="shared" si="29"/>
        <v>10.314275608283225</v>
      </c>
      <c r="P88" s="29">
        <f t="shared" si="16"/>
        <v>124.87995488675801</v>
      </c>
      <c r="Q88" s="27">
        <f t="shared" si="23"/>
        <v>7.2700451132419914</v>
      </c>
      <c r="R88" s="27">
        <f t="shared" si="30"/>
        <v>-0.78990774744579539</v>
      </c>
      <c r="S88" s="28">
        <f t="shared" si="31"/>
        <v>8.0599528606877868</v>
      </c>
    </row>
    <row r="89" spans="1:19" s="3" customFormat="1" x14ac:dyDescent="0.25">
      <c r="A89" s="75">
        <v>41837</v>
      </c>
      <c r="B89" s="18">
        <f>VLOOKUP(A89, 'Raw Data'!$A$2:$C$560, 2, TRUE)</f>
        <v>117.95</v>
      </c>
      <c r="C89" s="18">
        <f>VLOOKUP(A89, 'Raw Data'!$A$2:$C$560, 3, TRUE)</f>
        <v>130.75</v>
      </c>
      <c r="D89" s="29">
        <f t="shared" si="17"/>
        <v>117.4380188055555</v>
      </c>
      <c r="E89" s="27">
        <f t="shared" si="18"/>
        <v>13.311981194444499</v>
      </c>
      <c r="F89" s="27">
        <f t="shared" si="24"/>
        <v>-1.4515776351465348</v>
      </c>
      <c r="G89" s="28">
        <f t="shared" si="25"/>
        <v>14.763558829591034</v>
      </c>
      <c r="H89" s="29">
        <f t="shared" si="19"/>
        <v>118.71518765681307</v>
      </c>
      <c r="I89" s="27">
        <f t="shared" si="20"/>
        <v>12.034812343186928</v>
      </c>
      <c r="J89" s="27">
        <f t="shared" si="26"/>
        <v>-1.4251254178163464</v>
      </c>
      <c r="K89" s="28">
        <f t="shared" si="27"/>
        <v>13.459937761003275</v>
      </c>
      <c r="L89" s="27">
        <f t="shared" si="21"/>
        <v>122.4187693834765</v>
      </c>
      <c r="M89" s="27">
        <f t="shared" si="22"/>
        <v>8.3312306165234986</v>
      </c>
      <c r="N89" s="27">
        <f t="shared" si="28"/>
        <v>-1.6153373727339329</v>
      </c>
      <c r="O89" s="28">
        <f t="shared" si="29"/>
        <v>9.9465679892574315</v>
      </c>
      <c r="P89" s="29">
        <f t="shared" si="16"/>
        <v>125.25543713578919</v>
      </c>
      <c r="Q89" s="27">
        <f t="shared" si="23"/>
        <v>5.4945628642108062</v>
      </c>
      <c r="R89" s="27">
        <f t="shared" si="30"/>
        <v>-1.7754822490311852</v>
      </c>
      <c r="S89" s="28">
        <f t="shared" si="31"/>
        <v>7.2700451132419914</v>
      </c>
    </row>
    <row r="90" spans="1:19" s="3" customFormat="1" x14ac:dyDescent="0.25">
      <c r="A90" s="75">
        <v>41838</v>
      </c>
      <c r="B90" s="18">
        <f>VLOOKUP(A90, 'Raw Data'!$A$2:$C$560, 2, TRUE)</f>
        <v>119.65</v>
      </c>
      <c r="C90" s="18">
        <f>VLOOKUP(A90, 'Raw Data'!$A$2:$C$560, 3, TRUE)</f>
        <v>131.69999999999999</v>
      </c>
      <c r="D90" s="29">
        <f t="shared" si="17"/>
        <v>117.5974405869175</v>
      </c>
      <c r="E90" s="27">
        <f t="shared" si="18"/>
        <v>14.102559413082489</v>
      </c>
      <c r="F90" s="27">
        <f t="shared" si="24"/>
        <v>0.79057821863798949</v>
      </c>
      <c r="G90" s="28">
        <f t="shared" si="25"/>
        <v>13.311981194444499</v>
      </c>
      <c r="H90" s="29">
        <f t="shared" si="19"/>
        <v>118.79284803915451</v>
      </c>
      <c r="I90" s="27">
        <f t="shared" si="20"/>
        <v>12.907151960845482</v>
      </c>
      <c r="J90" s="27">
        <f t="shared" si="26"/>
        <v>0.87233961765855383</v>
      </c>
      <c r="K90" s="28">
        <f t="shared" si="27"/>
        <v>12.034812343186928</v>
      </c>
      <c r="L90" s="27">
        <f t="shared" si="21"/>
        <v>123.08435762647227</v>
      </c>
      <c r="M90" s="27">
        <f t="shared" si="22"/>
        <v>8.6156423735277201</v>
      </c>
      <c r="N90" s="27">
        <f t="shared" si="28"/>
        <v>0.2844117570042215</v>
      </c>
      <c r="O90" s="28">
        <f t="shared" si="29"/>
        <v>8.3312306165234986</v>
      </c>
      <c r="P90" s="29">
        <f t="shared" si="16"/>
        <v>126.41601863279465</v>
      </c>
      <c r="Q90" s="27">
        <f t="shared" si="23"/>
        <v>5.2839813672053424</v>
      </c>
      <c r="R90" s="27">
        <f t="shared" si="30"/>
        <v>-0.2105814970054638</v>
      </c>
      <c r="S90" s="28">
        <f t="shared" si="31"/>
        <v>5.4945628642108062</v>
      </c>
    </row>
    <row r="91" spans="1:19" s="3" customFormat="1" x14ac:dyDescent="0.25">
      <c r="A91" s="75">
        <v>41841</v>
      </c>
      <c r="B91" s="18">
        <f>VLOOKUP(A91, 'Raw Data'!$A$2:$C$560, 2, TRUE)</f>
        <v>118.7</v>
      </c>
      <c r="C91" s="18">
        <f>VLOOKUP(A91, 'Raw Data'!$A$2:$C$560, 3, TRUE)</f>
        <v>131.15</v>
      </c>
      <c r="D91" s="29">
        <f t="shared" si="17"/>
        <v>117.50835194439168</v>
      </c>
      <c r="E91" s="27">
        <f t="shared" si="18"/>
        <v>13.641648055608329</v>
      </c>
      <c r="F91" s="27">
        <f t="shared" si="24"/>
        <v>-0.4609113574741599</v>
      </c>
      <c r="G91" s="28">
        <f t="shared" si="25"/>
        <v>14.102559413082489</v>
      </c>
      <c r="H91" s="29">
        <f t="shared" si="19"/>
        <v>118.74944959019901</v>
      </c>
      <c r="I91" s="27">
        <f t="shared" si="20"/>
        <v>12.400550409800999</v>
      </c>
      <c r="J91" s="27">
        <f t="shared" si="26"/>
        <v>-0.50660155104448279</v>
      </c>
      <c r="K91" s="28">
        <f t="shared" si="27"/>
        <v>12.907151960845482</v>
      </c>
      <c r="L91" s="27">
        <f t="shared" si="21"/>
        <v>122.7124112553864</v>
      </c>
      <c r="M91" s="27">
        <f t="shared" si="22"/>
        <v>8.4375887446136062</v>
      </c>
      <c r="N91" s="27">
        <f t="shared" si="28"/>
        <v>-0.17805362891411392</v>
      </c>
      <c r="O91" s="28">
        <f t="shared" si="29"/>
        <v>8.6156423735277201</v>
      </c>
      <c r="P91" s="29">
        <f t="shared" si="16"/>
        <v>125.76745838446807</v>
      </c>
      <c r="Q91" s="27">
        <f t="shared" si="23"/>
        <v>5.3825416155319346</v>
      </c>
      <c r="R91" s="27">
        <f t="shared" si="30"/>
        <v>9.8560248326592159E-2</v>
      </c>
      <c r="S91" s="28">
        <f t="shared" si="31"/>
        <v>5.2839813672053424</v>
      </c>
    </row>
    <row r="92" spans="1:19" s="3" customFormat="1" x14ac:dyDescent="0.25">
      <c r="A92" s="75">
        <v>41842</v>
      </c>
      <c r="B92" s="18">
        <f>VLOOKUP(A92, 'Raw Data'!$A$2:$C$560, 2, TRUE)</f>
        <v>121.35</v>
      </c>
      <c r="C92" s="18">
        <f>VLOOKUP(A92, 'Raw Data'!$A$2:$C$560, 3, TRUE)</f>
        <v>132.69999999999999</v>
      </c>
      <c r="D92" s="29">
        <f t="shared" si="17"/>
        <v>117.7568623682795</v>
      </c>
      <c r="E92" s="27">
        <f t="shared" si="18"/>
        <v>14.943137631720489</v>
      </c>
      <c r="F92" s="27">
        <f t="shared" si="24"/>
        <v>1.3014895761121608</v>
      </c>
      <c r="G92" s="28">
        <f t="shared" si="25"/>
        <v>13.641648055608329</v>
      </c>
      <c r="H92" s="29">
        <f t="shared" si="19"/>
        <v>118.87050842149594</v>
      </c>
      <c r="I92" s="27">
        <f t="shared" si="20"/>
        <v>13.829491578504047</v>
      </c>
      <c r="J92" s="27">
        <f t="shared" si="26"/>
        <v>1.428941168703048</v>
      </c>
      <c r="K92" s="28">
        <f t="shared" si="27"/>
        <v>12.400550409800999</v>
      </c>
      <c r="L92" s="27">
        <f t="shared" si="21"/>
        <v>123.74994586946801</v>
      </c>
      <c r="M92" s="27">
        <f t="shared" si="22"/>
        <v>8.9500541305319814</v>
      </c>
      <c r="N92" s="27">
        <f t="shared" si="28"/>
        <v>0.5124653859183752</v>
      </c>
      <c r="O92" s="28">
        <f t="shared" si="29"/>
        <v>8.4375887446136062</v>
      </c>
      <c r="P92" s="29">
        <f t="shared" si="16"/>
        <v>127.57660012980008</v>
      </c>
      <c r="Q92" s="27">
        <f t="shared" si="23"/>
        <v>5.1233998701999042</v>
      </c>
      <c r="R92" s="27">
        <f t="shared" si="30"/>
        <v>-0.25914174533203038</v>
      </c>
      <c r="S92" s="28">
        <f t="shared" si="31"/>
        <v>5.3825416155319346</v>
      </c>
    </row>
    <row r="93" spans="1:19" s="3" customFormat="1" x14ac:dyDescent="0.25">
      <c r="A93" s="75">
        <v>41843</v>
      </c>
      <c r="B93" s="18">
        <f>VLOOKUP(A93, 'Raw Data'!$A$2:$C$560, 2, TRUE)</f>
        <v>122.3</v>
      </c>
      <c r="C93" s="18">
        <f>VLOOKUP(A93, 'Raw Data'!$A$2:$C$560, 3, TRUE)</f>
        <v>132.80000000000001</v>
      </c>
      <c r="D93" s="29">
        <f t="shared" si="17"/>
        <v>117.84595101080532</v>
      </c>
      <c r="E93" s="27">
        <f t="shared" si="18"/>
        <v>14.954048989194689</v>
      </c>
      <c r="F93" s="27">
        <f t="shared" si="24"/>
        <v>1.091135747419969E-2</v>
      </c>
      <c r="G93" s="28">
        <f t="shared" si="25"/>
        <v>14.943137631720489</v>
      </c>
      <c r="H93" s="29">
        <f t="shared" si="19"/>
        <v>118.91390687045144</v>
      </c>
      <c r="I93" s="27">
        <f t="shared" si="20"/>
        <v>13.88609312954857</v>
      </c>
      <c r="J93" s="27">
        <f t="shared" si="26"/>
        <v>5.660155104452258E-2</v>
      </c>
      <c r="K93" s="28">
        <f t="shared" si="27"/>
        <v>13.829491578504047</v>
      </c>
      <c r="L93" s="27">
        <f t="shared" si="21"/>
        <v>124.12189224055388</v>
      </c>
      <c r="M93" s="27">
        <f t="shared" si="22"/>
        <v>8.6781077594461351</v>
      </c>
      <c r="N93" s="27">
        <f t="shared" si="28"/>
        <v>-0.27194637108584629</v>
      </c>
      <c r="O93" s="28">
        <f t="shared" si="29"/>
        <v>8.9500541305319814</v>
      </c>
      <c r="P93" s="29">
        <f t="shared" si="16"/>
        <v>128.22516037812665</v>
      </c>
      <c r="Q93" s="27">
        <f t="shared" si="23"/>
        <v>4.574839621873366</v>
      </c>
      <c r="R93" s="27">
        <f t="shared" si="30"/>
        <v>-0.54856024832653816</v>
      </c>
      <c r="S93" s="28">
        <f t="shared" si="31"/>
        <v>5.1233998701999042</v>
      </c>
    </row>
    <row r="94" spans="1:19" s="3" customFormat="1" x14ac:dyDescent="0.25">
      <c r="A94" s="75">
        <v>41844</v>
      </c>
      <c r="B94" s="18">
        <f>VLOOKUP(A94, 'Raw Data'!$A$2:$C$560, 2, TRUE)</f>
        <v>119.9</v>
      </c>
      <c r="C94" s="18">
        <f>VLOOKUP(A94, 'Raw Data'!$A$2:$C$560, 3, TRUE)</f>
        <v>131.35</v>
      </c>
      <c r="D94" s="29">
        <f t="shared" si="17"/>
        <v>117.62088496652956</v>
      </c>
      <c r="E94" s="27">
        <f t="shared" si="18"/>
        <v>13.729115033470435</v>
      </c>
      <c r="F94" s="27">
        <f t="shared" si="24"/>
        <v>-1.2249339557242536</v>
      </c>
      <c r="G94" s="28">
        <f t="shared" si="25"/>
        <v>14.954048989194689</v>
      </c>
      <c r="H94" s="29">
        <f t="shared" si="19"/>
        <v>118.80426868361648</v>
      </c>
      <c r="I94" s="27">
        <f t="shared" si="20"/>
        <v>12.54573131638351</v>
      </c>
      <c r="J94" s="27">
        <f t="shared" si="26"/>
        <v>-1.3403618131650603</v>
      </c>
      <c r="K94" s="28">
        <f t="shared" si="27"/>
        <v>13.88609312954857</v>
      </c>
      <c r="L94" s="27">
        <f t="shared" si="21"/>
        <v>123.18223825044223</v>
      </c>
      <c r="M94" s="27">
        <f t="shared" si="22"/>
        <v>8.1677617495577692</v>
      </c>
      <c r="N94" s="27">
        <f t="shared" si="28"/>
        <v>-0.51034600988836587</v>
      </c>
      <c r="O94" s="28">
        <f t="shared" si="29"/>
        <v>8.6781077594461351</v>
      </c>
      <c r="P94" s="29">
        <f t="shared" si="16"/>
        <v>126.58669238235427</v>
      </c>
      <c r="Q94" s="27">
        <f t="shared" si="23"/>
        <v>4.7633076176457223</v>
      </c>
      <c r="R94" s="27">
        <f t="shared" si="30"/>
        <v>0.18846799577235629</v>
      </c>
      <c r="S94" s="28">
        <f t="shared" si="31"/>
        <v>4.574839621873366</v>
      </c>
    </row>
    <row r="95" spans="1:19" s="3" customFormat="1" x14ac:dyDescent="0.25">
      <c r="A95" s="75">
        <v>41845</v>
      </c>
      <c r="B95" s="18">
        <f>VLOOKUP(A95, 'Raw Data'!$A$2:$C$560, 2, TRUE)</f>
        <v>121</v>
      </c>
      <c r="C95" s="18">
        <f>VLOOKUP(A95, 'Raw Data'!$A$2:$C$560, 3, TRUE)</f>
        <v>133.85</v>
      </c>
      <c r="D95" s="29">
        <f t="shared" si="17"/>
        <v>117.72404023682262</v>
      </c>
      <c r="E95" s="27">
        <f t="shared" si="18"/>
        <v>16.125959763177377</v>
      </c>
      <c r="F95" s="27">
        <f t="shared" si="24"/>
        <v>2.3968447297069417</v>
      </c>
      <c r="G95" s="28">
        <f t="shared" si="25"/>
        <v>13.729115033470435</v>
      </c>
      <c r="H95" s="29">
        <f t="shared" si="19"/>
        <v>118.85451951924917</v>
      </c>
      <c r="I95" s="27">
        <f t="shared" si="20"/>
        <v>14.995480480750828</v>
      </c>
      <c r="J95" s="27">
        <f t="shared" si="26"/>
        <v>2.4497491643673186</v>
      </c>
      <c r="K95" s="28">
        <f t="shared" si="27"/>
        <v>12.54573131638351</v>
      </c>
      <c r="L95" s="27">
        <f t="shared" si="21"/>
        <v>123.61291299591007</v>
      </c>
      <c r="M95" s="27">
        <f t="shared" si="22"/>
        <v>10.237087004089929</v>
      </c>
      <c r="N95" s="27">
        <f t="shared" si="28"/>
        <v>2.0693252545321599</v>
      </c>
      <c r="O95" s="28">
        <f t="shared" si="29"/>
        <v>8.1677617495577692</v>
      </c>
      <c r="P95" s="29">
        <f t="shared" si="16"/>
        <v>127.33765688041662</v>
      </c>
      <c r="Q95" s="27">
        <f t="shared" si="23"/>
        <v>6.5123431195833774</v>
      </c>
      <c r="R95" s="27">
        <f t="shared" si="30"/>
        <v>1.7490355019376551</v>
      </c>
      <c r="S95" s="28">
        <f t="shared" si="31"/>
        <v>4.7633076176457223</v>
      </c>
    </row>
    <row r="96" spans="1:19" s="3" customFormat="1" x14ac:dyDescent="0.25">
      <c r="A96" s="75">
        <v>41848</v>
      </c>
      <c r="B96" s="18">
        <f>VLOOKUP(A96, 'Raw Data'!$A$2:$C$560, 2, TRUE)</f>
        <v>119.6</v>
      </c>
      <c r="C96" s="18">
        <f>VLOOKUP(A96, 'Raw Data'!$A$2:$C$560, 3, TRUE)</f>
        <v>135.94999999999999</v>
      </c>
      <c r="D96" s="29">
        <f t="shared" si="17"/>
        <v>117.59275171099509</v>
      </c>
      <c r="E96" s="27">
        <f t="shared" si="18"/>
        <v>18.3572482890049</v>
      </c>
      <c r="F96" s="27">
        <f t="shared" si="24"/>
        <v>2.231288525827523</v>
      </c>
      <c r="G96" s="28">
        <f t="shared" si="25"/>
        <v>16.125959763177377</v>
      </c>
      <c r="H96" s="29">
        <f t="shared" si="19"/>
        <v>118.79056391026211</v>
      </c>
      <c r="I96" s="27">
        <f t="shared" si="20"/>
        <v>17.159436089737881</v>
      </c>
      <c r="J96" s="27">
        <f t="shared" si="26"/>
        <v>2.1639556089870524</v>
      </c>
      <c r="K96" s="28">
        <f t="shared" si="27"/>
        <v>14.995480480750828</v>
      </c>
      <c r="L96" s="27">
        <f t="shared" si="21"/>
        <v>123.06478150167825</v>
      </c>
      <c r="M96" s="27">
        <f t="shared" si="22"/>
        <v>12.885218498321734</v>
      </c>
      <c r="N96" s="27">
        <f t="shared" si="28"/>
        <v>2.648131494231805</v>
      </c>
      <c r="O96" s="28">
        <f t="shared" si="29"/>
        <v>10.237087004089929</v>
      </c>
      <c r="P96" s="29">
        <f t="shared" si="16"/>
        <v>126.3818838828827</v>
      </c>
      <c r="Q96" s="27">
        <f t="shared" si="23"/>
        <v>9.5681161171172846</v>
      </c>
      <c r="R96" s="27">
        <f t="shared" si="30"/>
        <v>3.0557729975339072</v>
      </c>
      <c r="S96" s="28">
        <f t="shared" si="31"/>
        <v>6.5123431195833774</v>
      </c>
    </row>
    <row r="97" spans="1:19" s="3" customFormat="1" x14ac:dyDescent="0.25">
      <c r="A97" s="75">
        <v>41849</v>
      </c>
      <c r="B97" s="18">
        <f>VLOOKUP(A97, 'Raw Data'!$A$2:$C$560, 2, TRUE)</f>
        <v>120.45</v>
      </c>
      <c r="C97" s="18">
        <f>VLOOKUP(A97, 'Raw Data'!$A$2:$C$560, 3, TRUE)</f>
        <v>137.4</v>
      </c>
      <c r="D97" s="29">
        <f t="shared" si="17"/>
        <v>117.67246260167609</v>
      </c>
      <c r="E97" s="27">
        <f t="shared" si="18"/>
        <v>19.727537398323918</v>
      </c>
      <c r="F97" s="27">
        <f t="shared" si="24"/>
        <v>1.3702891093190175</v>
      </c>
      <c r="G97" s="28">
        <f t="shared" si="25"/>
        <v>18.3572482890049</v>
      </c>
      <c r="H97" s="29">
        <f t="shared" si="19"/>
        <v>118.82939410143283</v>
      </c>
      <c r="I97" s="27">
        <f t="shared" si="20"/>
        <v>18.57060589856718</v>
      </c>
      <c r="J97" s="27">
        <f t="shared" si="26"/>
        <v>1.4111698088292997</v>
      </c>
      <c r="K97" s="28">
        <f t="shared" si="27"/>
        <v>17.159436089737881</v>
      </c>
      <c r="L97" s="27">
        <f t="shared" si="21"/>
        <v>123.39757562317615</v>
      </c>
      <c r="M97" s="27">
        <f t="shared" si="22"/>
        <v>14.002424376823853</v>
      </c>
      <c r="N97" s="27">
        <f t="shared" si="28"/>
        <v>1.1172058785021193</v>
      </c>
      <c r="O97" s="28">
        <f t="shared" si="29"/>
        <v>12.885218498321734</v>
      </c>
      <c r="P97" s="29">
        <f t="shared" si="16"/>
        <v>126.96217463138544</v>
      </c>
      <c r="Q97" s="27">
        <f t="shared" si="23"/>
        <v>10.437825368614568</v>
      </c>
      <c r="R97" s="27">
        <f t="shared" si="30"/>
        <v>0.86970925149728373</v>
      </c>
      <c r="S97" s="28">
        <f t="shared" si="31"/>
        <v>9.5681161171172846</v>
      </c>
    </row>
    <row r="98" spans="1:19" s="3" customFormat="1" x14ac:dyDescent="0.25">
      <c r="A98" s="75">
        <v>41850</v>
      </c>
      <c r="B98" s="18">
        <f>VLOOKUP(A98, 'Raw Data'!$A$2:$C$560, 2, TRUE)</f>
        <v>118.7</v>
      </c>
      <c r="C98" s="18">
        <f>VLOOKUP(A98, 'Raw Data'!$A$2:$C$560, 3, TRUE)</f>
        <v>133.94999999999999</v>
      </c>
      <c r="D98" s="29">
        <f t="shared" si="17"/>
        <v>117.50835194439168</v>
      </c>
      <c r="E98" s="27">
        <f t="shared" si="18"/>
        <v>16.441648055608312</v>
      </c>
      <c r="F98" s="27">
        <f t="shared" si="24"/>
        <v>-3.2858893427156062</v>
      </c>
      <c r="G98" s="28">
        <f t="shared" si="25"/>
        <v>19.727537398323918</v>
      </c>
      <c r="H98" s="29">
        <f t="shared" si="19"/>
        <v>118.74944959019901</v>
      </c>
      <c r="I98" s="27">
        <f t="shared" si="20"/>
        <v>15.200550409800982</v>
      </c>
      <c r="J98" s="27">
        <f t="shared" si="26"/>
        <v>-3.370055488766198</v>
      </c>
      <c r="K98" s="28">
        <f t="shared" si="27"/>
        <v>18.57060589856718</v>
      </c>
      <c r="L98" s="27">
        <f t="shared" si="21"/>
        <v>122.7124112553864</v>
      </c>
      <c r="M98" s="27">
        <f t="shared" si="22"/>
        <v>11.237588744613589</v>
      </c>
      <c r="N98" s="27">
        <f t="shared" si="28"/>
        <v>-2.7648356322102643</v>
      </c>
      <c r="O98" s="28">
        <f t="shared" si="29"/>
        <v>14.002424376823853</v>
      </c>
      <c r="P98" s="29">
        <f t="shared" si="16"/>
        <v>125.76745838446807</v>
      </c>
      <c r="Q98" s="27">
        <f t="shared" si="23"/>
        <v>8.1825416155319175</v>
      </c>
      <c r="R98" s="27">
        <f t="shared" si="30"/>
        <v>-2.2552837530826508</v>
      </c>
      <c r="S98" s="28">
        <f t="shared" si="31"/>
        <v>10.437825368614568</v>
      </c>
    </row>
    <row r="99" spans="1:19" s="3" customFormat="1" x14ac:dyDescent="0.25">
      <c r="A99" s="75">
        <v>41851</v>
      </c>
      <c r="B99" s="18">
        <f>VLOOKUP(A99, 'Raw Data'!$A$2:$C$560, 2, TRUE)</f>
        <v>122.25</v>
      </c>
      <c r="C99" s="18">
        <f>VLOOKUP(A99, 'Raw Data'!$A$2:$C$560, 3, TRUE)</f>
        <v>136.94999999999999</v>
      </c>
      <c r="D99" s="29">
        <f t="shared" si="17"/>
        <v>117.84126213488291</v>
      </c>
      <c r="E99" s="27">
        <f t="shared" si="18"/>
        <v>19.108737865117078</v>
      </c>
      <c r="F99" s="27">
        <f t="shared" si="24"/>
        <v>2.6670898095087665</v>
      </c>
      <c r="G99" s="28">
        <f t="shared" si="25"/>
        <v>16.441648055608312</v>
      </c>
      <c r="H99" s="29">
        <f t="shared" si="19"/>
        <v>118.91162274155904</v>
      </c>
      <c r="I99" s="27">
        <f t="shared" si="20"/>
        <v>18.038377258440946</v>
      </c>
      <c r="J99" s="27">
        <f t="shared" si="26"/>
        <v>2.8378268486399634</v>
      </c>
      <c r="K99" s="28">
        <f t="shared" si="27"/>
        <v>15.200550409800982</v>
      </c>
      <c r="L99" s="27">
        <f t="shared" si="21"/>
        <v>124.10231611575989</v>
      </c>
      <c r="M99" s="27">
        <f t="shared" si="22"/>
        <v>12.847683884240098</v>
      </c>
      <c r="N99" s="27">
        <f t="shared" si="28"/>
        <v>1.6100951396265089</v>
      </c>
      <c r="O99" s="28">
        <f t="shared" si="29"/>
        <v>11.237588744613589</v>
      </c>
      <c r="P99" s="29">
        <f t="shared" si="16"/>
        <v>128.19102562821473</v>
      </c>
      <c r="Q99" s="27">
        <f t="shared" si="23"/>
        <v>8.7589743717852571</v>
      </c>
      <c r="R99" s="27">
        <f t="shared" si="30"/>
        <v>0.57643275625333956</v>
      </c>
      <c r="S99" s="28">
        <f t="shared" si="31"/>
        <v>8.1825416155319175</v>
      </c>
    </row>
    <row r="100" spans="1:19" s="3" customFormat="1" x14ac:dyDescent="0.25">
      <c r="A100" s="75">
        <v>41852</v>
      </c>
      <c r="B100" s="18">
        <f>VLOOKUP(A100, 'Raw Data'!$A$2:$C$560, 2, TRUE)</f>
        <v>121.45</v>
      </c>
      <c r="C100" s="18">
        <f>VLOOKUP(A100, 'Raw Data'!$A$2:$C$560, 3, TRUE)</f>
        <v>135.30000000000001</v>
      </c>
      <c r="D100" s="29">
        <f t="shared" si="17"/>
        <v>117.76624012012432</v>
      </c>
      <c r="E100" s="27">
        <f t="shared" si="18"/>
        <v>17.533759879875689</v>
      </c>
      <c r="F100" s="27">
        <f t="shared" si="24"/>
        <v>-1.5749779852413894</v>
      </c>
      <c r="G100" s="28">
        <f t="shared" si="25"/>
        <v>19.108737865117078</v>
      </c>
      <c r="H100" s="29">
        <f t="shared" si="19"/>
        <v>118.87507667928072</v>
      </c>
      <c r="I100" s="27">
        <f t="shared" si="20"/>
        <v>16.424923320719287</v>
      </c>
      <c r="J100" s="27">
        <f t="shared" si="26"/>
        <v>-1.6134539377216583</v>
      </c>
      <c r="K100" s="28">
        <f t="shared" si="27"/>
        <v>18.038377258440946</v>
      </c>
      <c r="L100" s="27">
        <f t="shared" si="21"/>
        <v>123.78909811905601</v>
      </c>
      <c r="M100" s="27">
        <f t="shared" si="22"/>
        <v>11.510901880944004</v>
      </c>
      <c r="N100" s="27">
        <f t="shared" si="28"/>
        <v>-1.3367820032960935</v>
      </c>
      <c r="O100" s="28">
        <f t="shared" si="29"/>
        <v>12.847683884240098</v>
      </c>
      <c r="P100" s="29">
        <f t="shared" si="16"/>
        <v>127.64486962962394</v>
      </c>
      <c r="Q100" s="27">
        <f t="shared" si="23"/>
        <v>7.6551303703760709</v>
      </c>
      <c r="R100" s="27">
        <f t="shared" si="30"/>
        <v>-1.1038440014091861</v>
      </c>
      <c r="S100" s="28">
        <f t="shared" si="31"/>
        <v>8.7589743717852571</v>
      </c>
    </row>
    <row r="101" spans="1:19" s="3" customFormat="1" x14ac:dyDescent="0.25">
      <c r="A101" s="75">
        <v>41855</v>
      </c>
      <c r="B101" s="18">
        <f>VLOOKUP(A101, 'Raw Data'!$A$2:$C$560, 2, TRUE)</f>
        <v>121.2</v>
      </c>
      <c r="C101" s="18">
        <f>VLOOKUP(A101, 'Raw Data'!$A$2:$C$560, 3, TRUE)</f>
        <v>136.25</v>
      </c>
      <c r="D101" s="29">
        <f t="shared" si="17"/>
        <v>117.74279574051226</v>
      </c>
      <c r="E101" s="27">
        <f t="shared" si="18"/>
        <v>18.507204259487736</v>
      </c>
      <c r="F101" s="27">
        <f t="shared" si="24"/>
        <v>0.97344437961204733</v>
      </c>
      <c r="G101" s="28">
        <f t="shared" si="25"/>
        <v>17.533759879875689</v>
      </c>
      <c r="H101" s="29">
        <f t="shared" si="19"/>
        <v>118.86365603481875</v>
      </c>
      <c r="I101" s="27">
        <f t="shared" si="20"/>
        <v>17.386343965181254</v>
      </c>
      <c r="J101" s="27">
        <f t="shared" si="26"/>
        <v>0.96142064446196684</v>
      </c>
      <c r="K101" s="28">
        <f t="shared" si="27"/>
        <v>16.424923320719287</v>
      </c>
      <c r="L101" s="27">
        <f t="shared" si="21"/>
        <v>123.69121749508605</v>
      </c>
      <c r="M101" s="27">
        <f t="shared" si="22"/>
        <v>12.55878250491395</v>
      </c>
      <c r="N101" s="27">
        <f t="shared" si="28"/>
        <v>1.0478806239699452</v>
      </c>
      <c r="O101" s="28">
        <f t="shared" si="29"/>
        <v>11.510901880944004</v>
      </c>
      <c r="P101" s="29">
        <f t="shared" si="16"/>
        <v>127.47419588006431</v>
      </c>
      <c r="Q101" s="27">
        <f t="shared" si="23"/>
        <v>8.7758041199356853</v>
      </c>
      <c r="R101" s="27">
        <f t="shared" si="30"/>
        <v>1.1206737495596144</v>
      </c>
      <c r="S101" s="28">
        <f t="shared" si="31"/>
        <v>7.6551303703760709</v>
      </c>
    </row>
    <row r="102" spans="1:19" s="3" customFormat="1" x14ac:dyDescent="0.25">
      <c r="A102" s="75">
        <v>41856</v>
      </c>
      <c r="B102" s="18">
        <f>VLOOKUP(A102, 'Raw Data'!$A$2:$C$560, 2, TRUE)</f>
        <v>123.85</v>
      </c>
      <c r="C102" s="18">
        <f>VLOOKUP(A102, 'Raw Data'!$A$2:$C$560, 3, TRUE)</f>
        <v>138.75</v>
      </c>
      <c r="D102" s="29">
        <f t="shared" si="17"/>
        <v>117.99130616440009</v>
      </c>
      <c r="E102" s="27">
        <f t="shared" si="18"/>
        <v>20.758693835599914</v>
      </c>
      <c r="F102" s="27">
        <f t="shared" si="24"/>
        <v>2.2514895761121778</v>
      </c>
      <c r="G102" s="28">
        <f t="shared" si="25"/>
        <v>18.507204259487736</v>
      </c>
      <c r="H102" s="29">
        <f t="shared" si="19"/>
        <v>118.98471486611568</v>
      </c>
      <c r="I102" s="27">
        <f t="shared" si="20"/>
        <v>19.765285133884319</v>
      </c>
      <c r="J102" s="27">
        <f t="shared" si="26"/>
        <v>2.378941168703065</v>
      </c>
      <c r="K102" s="28">
        <f t="shared" si="27"/>
        <v>17.386343965181254</v>
      </c>
      <c r="L102" s="27">
        <f t="shared" si="21"/>
        <v>124.72875210916766</v>
      </c>
      <c r="M102" s="27">
        <f t="shared" si="22"/>
        <v>14.021247890832342</v>
      </c>
      <c r="N102" s="27">
        <f t="shared" si="28"/>
        <v>1.4624653859183923</v>
      </c>
      <c r="O102" s="28">
        <f t="shared" si="29"/>
        <v>12.55878250491395</v>
      </c>
      <c r="P102" s="29">
        <f t="shared" si="16"/>
        <v>129.28333762539631</v>
      </c>
      <c r="Q102" s="27">
        <f t="shared" si="23"/>
        <v>9.4666623746036862</v>
      </c>
      <c r="R102" s="27">
        <f t="shared" si="30"/>
        <v>0.69085825466800088</v>
      </c>
      <c r="S102" s="28">
        <f t="shared" si="31"/>
        <v>8.7758041199356853</v>
      </c>
    </row>
    <row r="103" spans="1:19" s="3" customFormat="1" x14ac:dyDescent="0.25">
      <c r="A103" s="75">
        <v>41857</v>
      </c>
      <c r="B103" s="18">
        <f>VLOOKUP(A103, 'Raw Data'!$A$2:$C$560, 2, TRUE)</f>
        <v>122.85</v>
      </c>
      <c r="C103" s="18">
        <f>VLOOKUP(A103, 'Raw Data'!$A$2:$C$560, 3, TRUE)</f>
        <v>136.6</v>
      </c>
      <c r="D103" s="29">
        <f t="shared" si="17"/>
        <v>117.89752864595185</v>
      </c>
      <c r="E103" s="27">
        <f t="shared" si="18"/>
        <v>18.702471354048143</v>
      </c>
      <c r="F103" s="27">
        <f t="shared" si="24"/>
        <v>-2.0562224815517709</v>
      </c>
      <c r="G103" s="28">
        <f t="shared" si="25"/>
        <v>20.758693835599914</v>
      </c>
      <c r="H103" s="29">
        <f t="shared" si="19"/>
        <v>118.93903228826778</v>
      </c>
      <c r="I103" s="27">
        <f t="shared" si="20"/>
        <v>17.660967711732212</v>
      </c>
      <c r="J103" s="27">
        <f t="shared" si="26"/>
        <v>-2.104317422152107</v>
      </c>
      <c r="K103" s="28">
        <f t="shared" si="27"/>
        <v>19.765285133884319</v>
      </c>
      <c r="L103" s="27">
        <f t="shared" si="21"/>
        <v>124.3372296132878</v>
      </c>
      <c r="M103" s="27">
        <f t="shared" si="22"/>
        <v>12.262770386712191</v>
      </c>
      <c r="N103" s="27">
        <f t="shared" si="28"/>
        <v>-1.758477504120151</v>
      </c>
      <c r="O103" s="28">
        <f t="shared" si="29"/>
        <v>14.021247890832342</v>
      </c>
      <c r="P103" s="29">
        <f t="shared" si="16"/>
        <v>128.60064262715781</v>
      </c>
      <c r="Q103" s="27">
        <f t="shared" si="23"/>
        <v>7.9993573728421836</v>
      </c>
      <c r="R103" s="27">
        <f t="shared" si="30"/>
        <v>-1.4673050017615026</v>
      </c>
      <c r="S103" s="28">
        <f t="shared" si="31"/>
        <v>9.4666623746036862</v>
      </c>
    </row>
    <row r="104" spans="1:19" s="3" customFormat="1" x14ac:dyDescent="0.25">
      <c r="A104" s="75">
        <v>41858</v>
      </c>
      <c r="B104" s="18">
        <f>VLOOKUP(A104, 'Raw Data'!$A$2:$C$560, 2, TRUE)</f>
        <v>123.9</v>
      </c>
      <c r="C104" s="18">
        <f>VLOOKUP(A104, 'Raw Data'!$A$2:$C$560, 3, TRUE)</f>
        <v>137.5</v>
      </c>
      <c r="D104" s="29">
        <f t="shared" si="17"/>
        <v>117.9959950403225</v>
      </c>
      <c r="E104" s="27">
        <f t="shared" si="18"/>
        <v>19.504004959677502</v>
      </c>
      <c r="F104" s="27">
        <f t="shared" si="24"/>
        <v>0.80153360562935916</v>
      </c>
      <c r="G104" s="28">
        <f t="shared" si="25"/>
        <v>18.702471354048143</v>
      </c>
      <c r="H104" s="29">
        <f t="shared" si="19"/>
        <v>118.98699899500808</v>
      </c>
      <c r="I104" s="27">
        <f t="shared" si="20"/>
        <v>18.513001004991921</v>
      </c>
      <c r="J104" s="27">
        <f t="shared" si="26"/>
        <v>0.85203329325970856</v>
      </c>
      <c r="K104" s="28">
        <f t="shared" si="27"/>
        <v>17.660967711732212</v>
      </c>
      <c r="L104" s="27">
        <f t="shared" si="21"/>
        <v>124.74832823396167</v>
      </c>
      <c r="M104" s="27">
        <f t="shared" si="22"/>
        <v>12.751671766038328</v>
      </c>
      <c r="N104" s="27">
        <f t="shared" si="28"/>
        <v>0.48890137932613698</v>
      </c>
      <c r="O104" s="28">
        <f t="shared" si="29"/>
        <v>12.262770386712191</v>
      </c>
      <c r="P104" s="29">
        <f t="shared" si="16"/>
        <v>129.31747237530826</v>
      </c>
      <c r="Q104" s="27">
        <f t="shared" si="23"/>
        <v>8.182527624691744</v>
      </c>
      <c r="R104" s="27">
        <f t="shared" si="30"/>
        <v>0.18317025184956037</v>
      </c>
      <c r="S104" s="28">
        <f t="shared" si="31"/>
        <v>7.9993573728421836</v>
      </c>
    </row>
    <row r="105" spans="1:19" s="3" customFormat="1" x14ac:dyDescent="0.25">
      <c r="A105" s="75">
        <v>41859</v>
      </c>
      <c r="B105" s="18">
        <f>VLOOKUP(A105, 'Raw Data'!$A$2:$C$560, 2, TRUE)</f>
        <v>124.2</v>
      </c>
      <c r="C105" s="18">
        <f>VLOOKUP(A105, 'Raw Data'!$A$2:$C$560, 3, TRUE)</f>
        <v>139.25</v>
      </c>
      <c r="D105" s="29">
        <f t="shared" si="17"/>
        <v>118.02412829585697</v>
      </c>
      <c r="E105" s="27">
        <f t="shared" si="18"/>
        <v>21.225871704143032</v>
      </c>
      <c r="F105" s="27">
        <f t="shared" si="24"/>
        <v>1.7218667444655296</v>
      </c>
      <c r="G105" s="28">
        <f t="shared" si="25"/>
        <v>19.504004959677502</v>
      </c>
      <c r="H105" s="29">
        <f t="shared" si="19"/>
        <v>119.00070376836244</v>
      </c>
      <c r="I105" s="27">
        <f t="shared" si="20"/>
        <v>20.249296231637558</v>
      </c>
      <c r="J105" s="27">
        <f t="shared" si="26"/>
        <v>1.7362952266456375</v>
      </c>
      <c r="K105" s="28">
        <f t="shared" si="27"/>
        <v>18.513001004991921</v>
      </c>
      <c r="L105" s="27">
        <f t="shared" si="21"/>
        <v>124.86578498272561</v>
      </c>
      <c r="M105" s="27">
        <f t="shared" si="22"/>
        <v>14.384215017274386</v>
      </c>
      <c r="N105" s="27">
        <f t="shared" si="28"/>
        <v>1.6325432512360578</v>
      </c>
      <c r="O105" s="28">
        <f t="shared" si="29"/>
        <v>12.751671766038328</v>
      </c>
      <c r="P105" s="29">
        <f t="shared" si="16"/>
        <v>129.52228087477982</v>
      </c>
      <c r="Q105" s="27">
        <f t="shared" si="23"/>
        <v>9.727719125220176</v>
      </c>
      <c r="R105" s="27">
        <f t="shared" si="30"/>
        <v>1.545191500528432</v>
      </c>
      <c r="S105" s="28">
        <f t="shared" si="31"/>
        <v>8.182527624691744</v>
      </c>
    </row>
    <row r="106" spans="1:19" s="3" customFormat="1" x14ac:dyDescent="0.25">
      <c r="A106" s="75">
        <v>41862</v>
      </c>
      <c r="B106" s="18">
        <f>VLOOKUP(A106, 'Raw Data'!$A$2:$C$560, 2, TRUE)</f>
        <v>123.9</v>
      </c>
      <c r="C106" s="18">
        <f>VLOOKUP(A106, 'Raw Data'!$A$2:$C$560, 3, TRUE)</f>
        <v>136.94999999999999</v>
      </c>
      <c r="D106" s="29">
        <f t="shared" si="17"/>
        <v>117.9959950403225</v>
      </c>
      <c r="E106" s="27">
        <f t="shared" si="18"/>
        <v>18.954004959677491</v>
      </c>
      <c r="F106" s="27">
        <f t="shared" si="24"/>
        <v>-2.2718667444655409</v>
      </c>
      <c r="G106" s="28">
        <f t="shared" si="25"/>
        <v>21.225871704143032</v>
      </c>
      <c r="H106" s="29">
        <f t="shared" si="19"/>
        <v>118.98699899500808</v>
      </c>
      <c r="I106" s="27">
        <f t="shared" si="20"/>
        <v>17.963001004991909</v>
      </c>
      <c r="J106" s="27">
        <f t="shared" si="26"/>
        <v>-2.2862952266456489</v>
      </c>
      <c r="K106" s="28">
        <f t="shared" si="27"/>
        <v>20.249296231637558</v>
      </c>
      <c r="L106" s="27">
        <f t="shared" si="21"/>
        <v>124.74832823396167</v>
      </c>
      <c r="M106" s="27">
        <f t="shared" si="22"/>
        <v>12.201671766038316</v>
      </c>
      <c r="N106" s="27">
        <f t="shared" si="28"/>
        <v>-2.1825432512360692</v>
      </c>
      <c r="O106" s="28">
        <f t="shared" si="29"/>
        <v>14.384215017274386</v>
      </c>
      <c r="P106" s="29">
        <f t="shared" si="16"/>
        <v>129.31747237530826</v>
      </c>
      <c r="Q106" s="27">
        <f t="shared" si="23"/>
        <v>7.6325276246917326</v>
      </c>
      <c r="R106" s="27">
        <f t="shared" si="30"/>
        <v>-2.0951915005284434</v>
      </c>
      <c r="S106" s="28">
        <f t="shared" si="31"/>
        <v>9.727719125220176</v>
      </c>
    </row>
    <row r="107" spans="1:19" s="3" customFormat="1" x14ac:dyDescent="0.25">
      <c r="A107" s="75">
        <v>41863</v>
      </c>
      <c r="B107" s="18">
        <f>VLOOKUP(A107, 'Raw Data'!$A$2:$C$560, 2, TRUE)</f>
        <v>124.35</v>
      </c>
      <c r="C107" s="18">
        <f>VLOOKUP(A107, 'Raw Data'!$A$2:$C$560, 3, TRUE)</f>
        <v>138.1</v>
      </c>
      <c r="D107" s="29">
        <f t="shared" si="17"/>
        <v>118.0381949236242</v>
      </c>
      <c r="E107" s="27">
        <f t="shared" si="18"/>
        <v>20.061805076375791</v>
      </c>
      <c r="F107" s="27">
        <f t="shared" si="24"/>
        <v>1.1078001166983</v>
      </c>
      <c r="G107" s="28">
        <f t="shared" si="25"/>
        <v>18.954004959677491</v>
      </c>
      <c r="H107" s="29">
        <f t="shared" si="19"/>
        <v>119.00755615503964</v>
      </c>
      <c r="I107" s="27">
        <f t="shared" si="20"/>
        <v>19.092443844960357</v>
      </c>
      <c r="J107" s="27">
        <f t="shared" si="26"/>
        <v>1.1294428399684477</v>
      </c>
      <c r="K107" s="28">
        <f t="shared" si="27"/>
        <v>17.963001004991909</v>
      </c>
      <c r="L107" s="27">
        <f t="shared" si="21"/>
        <v>124.9245133571076</v>
      </c>
      <c r="M107" s="27">
        <f t="shared" si="22"/>
        <v>13.175486642892395</v>
      </c>
      <c r="N107" s="27">
        <f t="shared" si="28"/>
        <v>0.97381487685407819</v>
      </c>
      <c r="O107" s="28">
        <f t="shared" si="29"/>
        <v>12.201671766038316</v>
      </c>
      <c r="P107" s="29">
        <f t="shared" si="16"/>
        <v>129.62468512451557</v>
      </c>
      <c r="Q107" s="27">
        <f t="shared" si="23"/>
        <v>8.475314875484429</v>
      </c>
      <c r="R107" s="27">
        <f t="shared" si="30"/>
        <v>0.84278725079269634</v>
      </c>
      <c r="S107" s="28">
        <f t="shared" si="31"/>
        <v>7.6325276246917326</v>
      </c>
    </row>
    <row r="108" spans="1:19" s="3" customFormat="1" x14ac:dyDescent="0.25">
      <c r="A108" s="75">
        <v>41864</v>
      </c>
      <c r="B108" s="18">
        <f>VLOOKUP(A108, 'Raw Data'!$A$2:$C$560, 2, TRUE)</f>
        <v>124.95</v>
      </c>
      <c r="C108" s="18">
        <f>VLOOKUP(A108, 'Raw Data'!$A$2:$C$560, 3, TRUE)</f>
        <v>138.44999999999999</v>
      </c>
      <c r="D108" s="29">
        <f t="shared" si="17"/>
        <v>118.09446143469314</v>
      </c>
      <c r="E108" s="27">
        <f t="shared" si="18"/>
        <v>20.355538565306844</v>
      </c>
      <c r="F108" s="27">
        <f t="shared" si="24"/>
        <v>0.29373348893105344</v>
      </c>
      <c r="G108" s="28">
        <f t="shared" si="25"/>
        <v>20.061805076375791</v>
      </c>
      <c r="H108" s="29">
        <f t="shared" si="19"/>
        <v>119.03496570174838</v>
      </c>
      <c r="I108" s="27">
        <f t="shared" si="20"/>
        <v>19.415034298251612</v>
      </c>
      <c r="J108" s="27">
        <f t="shared" si="26"/>
        <v>0.32259045329125513</v>
      </c>
      <c r="K108" s="28">
        <f t="shared" si="27"/>
        <v>19.092443844960357</v>
      </c>
      <c r="L108" s="27">
        <f t="shared" si="21"/>
        <v>125.15942685463551</v>
      </c>
      <c r="M108" s="27">
        <f t="shared" si="22"/>
        <v>13.290573145364476</v>
      </c>
      <c r="N108" s="27">
        <f t="shared" si="28"/>
        <v>0.11508650247208152</v>
      </c>
      <c r="O108" s="28">
        <f t="shared" si="29"/>
        <v>13.175486642892395</v>
      </c>
      <c r="P108" s="29">
        <f t="shared" si="16"/>
        <v>130.03430212345867</v>
      </c>
      <c r="Q108" s="27">
        <f t="shared" si="23"/>
        <v>8.4156978765413157</v>
      </c>
      <c r="R108" s="27">
        <f t="shared" si="30"/>
        <v>-5.9616998943113231E-2</v>
      </c>
      <c r="S108" s="28">
        <f t="shared" si="31"/>
        <v>8.475314875484429</v>
      </c>
    </row>
    <row r="109" spans="1:19" s="3" customFormat="1" x14ac:dyDescent="0.25">
      <c r="A109" s="75">
        <v>41865</v>
      </c>
      <c r="B109" s="18">
        <f>VLOOKUP(A109, 'Raw Data'!$A$2:$C$560, 2, TRUE)</f>
        <v>123.45</v>
      </c>
      <c r="C109" s="18">
        <f>VLOOKUP(A109, 'Raw Data'!$A$2:$C$560, 3, TRUE)</f>
        <v>134.69999999999999</v>
      </c>
      <c r="D109" s="29">
        <f t="shared" si="17"/>
        <v>117.95379515702079</v>
      </c>
      <c r="E109" s="27">
        <f t="shared" si="18"/>
        <v>16.746204842979196</v>
      </c>
      <c r="F109" s="27">
        <f t="shared" si="24"/>
        <v>-3.6093337223276478</v>
      </c>
      <c r="G109" s="28">
        <f t="shared" si="25"/>
        <v>20.355538565306844</v>
      </c>
      <c r="H109" s="29">
        <f t="shared" si="19"/>
        <v>118.96644183497652</v>
      </c>
      <c r="I109" s="27">
        <f t="shared" si="20"/>
        <v>15.733558165023467</v>
      </c>
      <c r="J109" s="27">
        <f t="shared" si="26"/>
        <v>-3.6814761332281449</v>
      </c>
      <c r="K109" s="28">
        <f t="shared" si="27"/>
        <v>19.415034298251612</v>
      </c>
      <c r="L109" s="27">
        <f t="shared" si="21"/>
        <v>124.57214311081572</v>
      </c>
      <c r="M109" s="27">
        <f t="shared" si="22"/>
        <v>10.127856889184272</v>
      </c>
      <c r="N109" s="27">
        <f t="shared" si="28"/>
        <v>-3.1627162561802038</v>
      </c>
      <c r="O109" s="28">
        <f t="shared" si="29"/>
        <v>13.290573145364476</v>
      </c>
      <c r="P109" s="29">
        <f t="shared" si="16"/>
        <v>129.01025962610095</v>
      </c>
      <c r="Q109" s="27">
        <f t="shared" si="23"/>
        <v>5.689740373899042</v>
      </c>
      <c r="R109" s="27">
        <f t="shared" si="30"/>
        <v>-2.7259575026422738</v>
      </c>
      <c r="S109" s="28">
        <f t="shared" si="31"/>
        <v>8.4156978765413157</v>
      </c>
    </row>
    <row r="110" spans="1:19" s="3" customFormat="1" x14ac:dyDescent="0.25">
      <c r="A110" s="75">
        <v>41869</v>
      </c>
      <c r="B110" s="18">
        <f>VLOOKUP(A110, 'Raw Data'!$A$2:$C$560, 2, TRUE)</f>
        <v>121.05</v>
      </c>
      <c r="C110" s="18">
        <f>VLOOKUP(A110, 'Raw Data'!$A$2:$C$560, 3, TRUE)</f>
        <v>133.75</v>
      </c>
      <c r="D110" s="29">
        <f t="shared" si="17"/>
        <v>117.72872911274503</v>
      </c>
      <c r="E110" s="27">
        <f t="shared" si="18"/>
        <v>16.021270887254971</v>
      </c>
      <c r="F110" s="27">
        <f t="shared" si="24"/>
        <v>-0.72493395572422514</v>
      </c>
      <c r="G110" s="28">
        <f t="shared" si="25"/>
        <v>16.746204842979196</v>
      </c>
      <c r="H110" s="29">
        <f t="shared" si="19"/>
        <v>118.85680364814156</v>
      </c>
      <c r="I110" s="27">
        <f t="shared" si="20"/>
        <v>14.893196351858435</v>
      </c>
      <c r="J110" s="27">
        <f t="shared" si="26"/>
        <v>-0.84036181316503189</v>
      </c>
      <c r="K110" s="28">
        <f t="shared" si="27"/>
        <v>15.733558165023467</v>
      </c>
      <c r="L110" s="27">
        <f t="shared" si="21"/>
        <v>123.63248912070407</v>
      </c>
      <c r="M110" s="27">
        <f t="shared" si="22"/>
        <v>10.117510879295935</v>
      </c>
      <c r="N110" s="27">
        <f t="shared" si="28"/>
        <v>-1.0346009888337449E-2</v>
      </c>
      <c r="O110" s="28">
        <f t="shared" si="29"/>
        <v>10.127856889184272</v>
      </c>
      <c r="P110" s="29">
        <f t="shared" si="16"/>
        <v>127.37179163032853</v>
      </c>
      <c r="Q110" s="27">
        <f t="shared" si="23"/>
        <v>6.3782083696714693</v>
      </c>
      <c r="R110" s="27">
        <f t="shared" si="30"/>
        <v>0.68846799577242734</v>
      </c>
      <c r="S110" s="28">
        <f t="shared" si="31"/>
        <v>5.689740373899042</v>
      </c>
    </row>
    <row r="111" spans="1:19" s="3" customFormat="1" x14ac:dyDescent="0.25">
      <c r="A111" s="75">
        <v>41870</v>
      </c>
      <c r="B111" s="18">
        <f>VLOOKUP(A111, 'Raw Data'!$A$2:$C$560, 2, TRUE)</f>
        <v>122.1</v>
      </c>
      <c r="C111" s="18">
        <f>VLOOKUP(A111, 'Raw Data'!$A$2:$C$560, 3, TRUE)</f>
        <v>134.19999999999999</v>
      </c>
      <c r="D111" s="29">
        <f t="shared" si="17"/>
        <v>117.82719550711568</v>
      </c>
      <c r="E111" s="27">
        <f t="shared" si="18"/>
        <v>16.372804492884313</v>
      </c>
      <c r="F111" s="27">
        <f t="shared" si="24"/>
        <v>0.35153360562934211</v>
      </c>
      <c r="G111" s="28">
        <f t="shared" si="25"/>
        <v>16.021270887254971</v>
      </c>
      <c r="H111" s="29">
        <f t="shared" si="19"/>
        <v>118.90477035488186</v>
      </c>
      <c r="I111" s="27">
        <f t="shared" si="20"/>
        <v>15.295229645118127</v>
      </c>
      <c r="J111" s="27">
        <f t="shared" si="26"/>
        <v>0.4020332932596915</v>
      </c>
      <c r="K111" s="28">
        <f t="shared" si="27"/>
        <v>14.893196351858435</v>
      </c>
      <c r="L111" s="27">
        <f t="shared" si="21"/>
        <v>124.04358774137791</v>
      </c>
      <c r="M111" s="27">
        <f t="shared" si="22"/>
        <v>10.156412258622083</v>
      </c>
      <c r="N111" s="27">
        <f t="shared" si="28"/>
        <v>3.8901379326148344E-2</v>
      </c>
      <c r="O111" s="28">
        <f t="shared" si="29"/>
        <v>10.117510879295935</v>
      </c>
      <c r="P111" s="29">
        <f t="shared" si="16"/>
        <v>128.08862137847893</v>
      </c>
      <c r="Q111" s="27">
        <f t="shared" si="23"/>
        <v>6.1113786215210553</v>
      </c>
      <c r="R111" s="27">
        <f t="shared" si="30"/>
        <v>-0.26682974815041405</v>
      </c>
      <c r="S111" s="28">
        <f t="shared" si="31"/>
        <v>6.3782083696714693</v>
      </c>
    </row>
    <row r="112" spans="1:19" s="3" customFormat="1" x14ac:dyDescent="0.25">
      <c r="A112" s="75">
        <v>41871</v>
      </c>
      <c r="B112" s="18">
        <f>VLOOKUP(A112, 'Raw Data'!$A$2:$C$560, 2, TRUE)</f>
        <v>122.95</v>
      </c>
      <c r="C112" s="18">
        <f>VLOOKUP(A112, 'Raw Data'!$A$2:$C$560, 3, TRUE)</f>
        <v>135.35</v>
      </c>
      <c r="D112" s="29">
        <f t="shared" si="17"/>
        <v>117.90690639779667</v>
      </c>
      <c r="E112" s="27">
        <f t="shared" si="18"/>
        <v>17.443093602203319</v>
      </c>
      <c r="F112" s="27">
        <f t="shared" si="24"/>
        <v>1.0702891093190061</v>
      </c>
      <c r="G112" s="28">
        <f t="shared" si="25"/>
        <v>16.372804492884313</v>
      </c>
      <c r="H112" s="29">
        <f t="shared" si="19"/>
        <v>118.94360054605258</v>
      </c>
      <c r="I112" s="27">
        <f t="shared" si="20"/>
        <v>16.406399453947415</v>
      </c>
      <c r="J112" s="27">
        <f t="shared" si="26"/>
        <v>1.1111698088292883</v>
      </c>
      <c r="K112" s="28">
        <f t="shared" si="27"/>
        <v>15.295229645118127</v>
      </c>
      <c r="L112" s="27">
        <f t="shared" si="21"/>
        <v>124.3763818628758</v>
      </c>
      <c r="M112" s="27">
        <f t="shared" si="22"/>
        <v>10.973618137124191</v>
      </c>
      <c r="N112" s="27">
        <f t="shared" si="28"/>
        <v>0.81720587850210791</v>
      </c>
      <c r="O112" s="28">
        <f t="shared" si="29"/>
        <v>10.156412258622083</v>
      </c>
      <c r="P112" s="29">
        <f t="shared" si="16"/>
        <v>128.6689121269817</v>
      </c>
      <c r="Q112" s="27">
        <f t="shared" si="23"/>
        <v>6.6810878730182992</v>
      </c>
      <c r="R112" s="27">
        <f t="shared" si="30"/>
        <v>0.56970925149724394</v>
      </c>
      <c r="S112" s="28">
        <f t="shared" si="31"/>
        <v>6.1113786215210553</v>
      </c>
    </row>
    <row r="113" spans="1:19" s="3" customFormat="1" x14ac:dyDescent="0.25">
      <c r="A113" s="75">
        <v>41872</v>
      </c>
      <c r="B113" s="18">
        <f>VLOOKUP(A113, 'Raw Data'!$A$2:$C$560, 2, TRUE)</f>
        <v>125.2</v>
      </c>
      <c r="C113" s="18">
        <f>VLOOKUP(A113, 'Raw Data'!$A$2:$C$560, 3, TRUE)</f>
        <v>136.75</v>
      </c>
      <c r="D113" s="29">
        <f t="shared" si="17"/>
        <v>118.1179058143052</v>
      </c>
      <c r="E113" s="27">
        <f t="shared" si="18"/>
        <v>18.632094185694797</v>
      </c>
      <c r="F113" s="27">
        <f t="shared" si="24"/>
        <v>1.1890005834914774</v>
      </c>
      <c r="G113" s="28">
        <f t="shared" si="25"/>
        <v>17.443093602203319</v>
      </c>
      <c r="H113" s="29">
        <f t="shared" si="19"/>
        <v>119.04638634621034</v>
      </c>
      <c r="I113" s="27">
        <f t="shared" si="20"/>
        <v>17.70361365378966</v>
      </c>
      <c r="J113" s="27">
        <f t="shared" si="26"/>
        <v>1.2972141998422444</v>
      </c>
      <c r="K113" s="28">
        <f t="shared" si="27"/>
        <v>16.406399453947415</v>
      </c>
      <c r="L113" s="27">
        <f t="shared" si="21"/>
        <v>125.25730747860548</v>
      </c>
      <c r="M113" s="27">
        <f t="shared" si="22"/>
        <v>11.492692521394517</v>
      </c>
      <c r="N113" s="27">
        <f t="shared" si="28"/>
        <v>0.5190743842703256</v>
      </c>
      <c r="O113" s="28">
        <f t="shared" si="29"/>
        <v>10.973618137124191</v>
      </c>
      <c r="P113" s="29">
        <f t="shared" si="16"/>
        <v>130.2049758730183</v>
      </c>
      <c r="Q113" s="27">
        <f t="shared" si="23"/>
        <v>6.5450241269817013</v>
      </c>
      <c r="R113" s="27">
        <f t="shared" si="30"/>
        <v>-0.13606374603659788</v>
      </c>
      <c r="S113" s="28">
        <f t="shared" si="31"/>
        <v>6.6810878730182992</v>
      </c>
    </row>
    <row r="114" spans="1:19" s="3" customFormat="1" x14ac:dyDescent="0.25">
      <c r="A114" s="75">
        <v>41873</v>
      </c>
      <c r="B114" s="18">
        <f>VLOOKUP(A114, 'Raw Data'!$A$2:$C$560, 2, TRUE)</f>
        <v>124.25</v>
      </c>
      <c r="C114" s="18">
        <f>VLOOKUP(A114, 'Raw Data'!$A$2:$C$560, 3, TRUE)</f>
        <v>135.9</v>
      </c>
      <c r="D114" s="29">
        <f t="shared" si="17"/>
        <v>118.02881717177938</v>
      </c>
      <c r="E114" s="27">
        <f t="shared" si="18"/>
        <v>17.871182828220626</v>
      </c>
      <c r="F114" s="27">
        <f t="shared" si="24"/>
        <v>-0.76091135747417127</v>
      </c>
      <c r="G114" s="28">
        <f t="shared" si="25"/>
        <v>18.632094185694797</v>
      </c>
      <c r="H114" s="29">
        <f t="shared" si="19"/>
        <v>119.00298789725484</v>
      </c>
      <c r="I114" s="27">
        <f t="shared" si="20"/>
        <v>16.897012102745165</v>
      </c>
      <c r="J114" s="27">
        <f t="shared" si="26"/>
        <v>-0.80660155104449416</v>
      </c>
      <c r="K114" s="28">
        <f t="shared" si="27"/>
        <v>17.70361365378966</v>
      </c>
      <c r="L114" s="27">
        <f t="shared" si="21"/>
        <v>124.88536110751961</v>
      </c>
      <c r="M114" s="27">
        <f t="shared" si="22"/>
        <v>11.014638892480392</v>
      </c>
      <c r="N114" s="27">
        <f t="shared" si="28"/>
        <v>-0.47805362891412528</v>
      </c>
      <c r="O114" s="28">
        <f t="shared" si="29"/>
        <v>11.492692521394517</v>
      </c>
      <c r="P114" s="29">
        <f t="shared" si="16"/>
        <v>129.55641562469174</v>
      </c>
      <c r="Q114" s="27">
        <f t="shared" si="23"/>
        <v>6.3435843753082679</v>
      </c>
      <c r="R114" s="27">
        <f t="shared" si="30"/>
        <v>-0.20143975167343342</v>
      </c>
      <c r="S114" s="28">
        <f t="shared" si="31"/>
        <v>6.5450241269817013</v>
      </c>
    </row>
    <row r="115" spans="1:19" s="3" customFormat="1" x14ac:dyDescent="0.25">
      <c r="A115" s="75">
        <v>41876</v>
      </c>
      <c r="B115" s="18">
        <f>VLOOKUP(A115, 'Raw Data'!$A$2:$C$560, 2, TRUE)</f>
        <v>124.4</v>
      </c>
      <c r="C115" s="18">
        <f>VLOOKUP(A115, 'Raw Data'!$A$2:$C$560, 3, TRUE)</f>
        <v>136.15</v>
      </c>
      <c r="D115" s="29">
        <f t="shared" si="17"/>
        <v>118.04288379954662</v>
      </c>
      <c r="E115" s="27">
        <f t="shared" si="18"/>
        <v>18.10711620045339</v>
      </c>
      <c r="F115" s="27">
        <f t="shared" si="24"/>
        <v>0.23593337223276478</v>
      </c>
      <c r="G115" s="28">
        <f t="shared" si="25"/>
        <v>17.871182828220626</v>
      </c>
      <c r="H115" s="29">
        <f t="shared" si="19"/>
        <v>119.00984028393202</v>
      </c>
      <c r="I115" s="27">
        <f t="shared" si="20"/>
        <v>17.140159716067984</v>
      </c>
      <c r="J115" s="27">
        <f t="shared" si="26"/>
        <v>0.24314761332281876</v>
      </c>
      <c r="K115" s="28">
        <f t="shared" si="27"/>
        <v>16.897012102745165</v>
      </c>
      <c r="L115" s="27">
        <f t="shared" si="21"/>
        <v>124.94408948190159</v>
      </c>
      <c r="M115" s="27">
        <f t="shared" si="22"/>
        <v>11.20591051809842</v>
      </c>
      <c r="N115" s="27">
        <f t="shared" si="28"/>
        <v>0.19127162561802891</v>
      </c>
      <c r="O115" s="28">
        <f t="shared" si="29"/>
        <v>11.014638892480392</v>
      </c>
      <c r="P115" s="29">
        <f t="shared" si="16"/>
        <v>129.65881987442751</v>
      </c>
      <c r="Q115" s="27">
        <f t="shared" si="23"/>
        <v>6.4911801255724981</v>
      </c>
      <c r="R115" s="27">
        <f t="shared" si="30"/>
        <v>0.14759575026423022</v>
      </c>
      <c r="S115" s="28">
        <f t="shared" si="31"/>
        <v>6.3435843753082679</v>
      </c>
    </row>
    <row r="116" spans="1:19" s="3" customFormat="1" x14ac:dyDescent="0.25">
      <c r="A116" s="75">
        <v>41877</v>
      </c>
      <c r="B116" s="18">
        <f>VLOOKUP(A116, 'Raw Data'!$A$2:$C$560, 2, TRUE)</f>
        <v>125</v>
      </c>
      <c r="C116" s="18">
        <f>VLOOKUP(A116, 'Raw Data'!$A$2:$C$560, 3, TRUE)</f>
        <v>136.94999999999999</v>
      </c>
      <c r="D116" s="29">
        <f t="shared" si="17"/>
        <v>118.09915031061556</v>
      </c>
      <c r="E116" s="27">
        <f t="shared" si="18"/>
        <v>18.850849689384432</v>
      </c>
      <c r="F116" s="27">
        <f t="shared" si="24"/>
        <v>0.74373348893104207</v>
      </c>
      <c r="G116" s="28">
        <f t="shared" si="25"/>
        <v>18.10711620045339</v>
      </c>
      <c r="H116" s="29">
        <f t="shared" si="19"/>
        <v>119.03724983064076</v>
      </c>
      <c r="I116" s="27">
        <f t="shared" si="20"/>
        <v>17.912750169359228</v>
      </c>
      <c r="J116" s="27">
        <f t="shared" si="26"/>
        <v>0.77259045329124376</v>
      </c>
      <c r="K116" s="28">
        <f t="shared" si="27"/>
        <v>17.140159716067984</v>
      </c>
      <c r="L116" s="27">
        <f t="shared" si="21"/>
        <v>125.17900297942951</v>
      </c>
      <c r="M116" s="27">
        <f t="shared" si="22"/>
        <v>11.770997020570476</v>
      </c>
      <c r="N116" s="27">
        <f t="shared" si="28"/>
        <v>0.56508650247205594</v>
      </c>
      <c r="O116" s="28">
        <f t="shared" si="29"/>
        <v>11.20591051809842</v>
      </c>
      <c r="P116" s="29">
        <f t="shared" si="16"/>
        <v>130.06843687337062</v>
      </c>
      <c r="Q116" s="27">
        <f t="shared" si="23"/>
        <v>6.8815631266293735</v>
      </c>
      <c r="R116" s="27">
        <f t="shared" si="30"/>
        <v>0.3903830010568754</v>
      </c>
      <c r="S116" s="28">
        <f t="shared" si="31"/>
        <v>6.4911801255724981</v>
      </c>
    </row>
    <row r="117" spans="1:19" s="3" customFormat="1" x14ac:dyDescent="0.25">
      <c r="A117" s="75">
        <v>41878</v>
      </c>
      <c r="B117" s="18">
        <f>VLOOKUP(A117, 'Raw Data'!$A$2:$C$560, 2, TRUE)</f>
        <v>125.75</v>
      </c>
      <c r="C117" s="18">
        <f>VLOOKUP(A117, 'Raw Data'!$A$2:$C$560, 3, TRUE)</f>
        <v>135.69999999999999</v>
      </c>
      <c r="D117" s="29">
        <f t="shared" si="17"/>
        <v>118.16948344945173</v>
      </c>
      <c r="E117" s="27">
        <f t="shared" si="18"/>
        <v>17.530516550548256</v>
      </c>
      <c r="F117" s="27">
        <f t="shared" si="24"/>
        <v>-1.3203331388361761</v>
      </c>
      <c r="G117" s="28">
        <f t="shared" si="25"/>
        <v>18.850849689384432</v>
      </c>
      <c r="H117" s="29">
        <f t="shared" si="19"/>
        <v>119.0715117640267</v>
      </c>
      <c r="I117" s="27">
        <f t="shared" si="20"/>
        <v>16.628488235973293</v>
      </c>
      <c r="J117" s="27">
        <f t="shared" si="26"/>
        <v>-1.2842619333859346</v>
      </c>
      <c r="K117" s="28">
        <f t="shared" si="27"/>
        <v>17.912750169359228</v>
      </c>
      <c r="L117" s="27">
        <f t="shared" si="21"/>
        <v>125.4726448513394</v>
      </c>
      <c r="M117" s="27">
        <f t="shared" si="22"/>
        <v>10.227355148660592</v>
      </c>
      <c r="N117" s="27">
        <f t="shared" si="28"/>
        <v>-1.5436418719098839</v>
      </c>
      <c r="O117" s="28">
        <f t="shared" si="29"/>
        <v>11.770997020570476</v>
      </c>
      <c r="P117" s="29">
        <f t="shared" si="16"/>
        <v>130.58045812204949</v>
      </c>
      <c r="Q117" s="27">
        <f t="shared" si="23"/>
        <v>5.1195418779504962</v>
      </c>
      <c r="R117" s="27">
        <f t="shared" si="30"/>
        <v>-1.7620212486788773</v>
      </c>
      <c r="S117" s="28">
        <f t="shared" si="31"/>
        <v>6.8815631266293735</v>
      </c>
    </row>
    <row r="118" spans="1:19" s="3" customFormat="1" x14ac:dyDescent="0.25">
      <c r="A118" s="75">
        <v>41879</v>
      </c>
      <c r="B118" s="18">
        <f>VLOOKUP(A118, 'Raw Data'!$A$2:$C$560, 2, TRUE)</f>
        <v>125.4</v>
      </c>
      <c r="C118" s="18">
        <f>VLOOKUP(A118, 'Raw Data'!$A$2:$C$560, 3, TRUE)</f>
        <v>136.6</v>
      </c>
      <c r="D118" s="29">
        <f t="shared" si="17"/>
        <v>118.13666131799485</v>
      </c>
      <c r="E118" s="27">
        <f t="shared" si="18"/>
        <v>18.463338682005144</v>
      </c>
      <c r="F118" s="27">
        <f t="shared" si="24"/>
        <v>0.93282213145688786</v>
      </c>
      <c r="G118" s="28">
        <f t="shared" si="25"/>
        <v>17.530516550548256</v>
      </c>
      <c r="H118" s="29">
        <f t="shared" si="19"/>
        <v>119.05552286177992</v>
      </c>
      <c r="I118" s="27">
        <f t="shared" si="20"/>
        <v>17.544477138220074</v>
      </c>
      <c r="J118" s="27">
        <f t="shared" si="26"/>
        <v>0.91598890224678087</v>
      </c>
      <c r="K118" s="28">
        <f t="shared" si="27"/>
        <v>16.628488235973293</v>
      </c>
      <c r="L118" s="27">
        <f t="shared" si="21"/>
        <v>125.33561197778145</v>
      </c>
      <c r="M118" s="27">
        <f t="shared" si="22"/>
        <v>11.26438802221854</v>
      </c>
      <c r="N118" s="27">
        <f t="shared" si="28"/>
        <v>1.0370328735579477</v>
      </c>
      <c r="O118" s="28">
        <f t="shared" si="29"/>
        <v>10.227355148660592</v>
      </c>
      <c r="P118" s="29">
        <f t="shared" si="16"/>
        <v>130.34151487266601</v>
      </c>
      <c r="Q118" s="27">
        <f t="shared" si="23"/>
        <v>6.2584851273339837</v>
      </c>
      <c r="R118" s="27">
        <f t="shared" si="30"/>
        <v>1.1389432493834875</v>
      </c>
      <c r="S118" s="28">
        <f t="shared" si="31"/>
        <v>5.1195418779504962</v>
      </c>
    </row>
    <row r="119" spans="1:19" s="3" customFormat="1" x14ac:dyDescent="0.25">
      <c r="A119" s="75">
        <v>41880</v>
      </c>
      <c r="B119" s="18">
        <f>VLOOKUP(A119, 'Raw Data'!$A$2:$C$560, 2, TRUE)</f>
        <v>126.2</v>
      </c>
      <c r="C119" s="18">
        <f>VLOOKUP(A119, 'Raw Data'!$A$2:$C$560, 3, TRUE)</f>
        <v>136.30000000000001</v>
      </c>
      <c r="D119" s="29">
        <f t="shared" si="17"/>
        <v>118.21168333275344</v>
      </c>
      <c r="E119" s="27">
        <f t="shared" si="18"/>
        <v>18.088316667246573</v>
      </c>
      <c r="F119" s="27">
        <f t="shared" si="24"/>
        <v>-0.37502201475857078</v>
      </c>
      <c r="G119" s="28">
        <f t="shared" si="25"/>
        <v>18.463338682005144</v>
      </c>
      <c r="H119" s="29">
        <f t="shared" si="19"/>
        <v>119.09206892405824</v>
      </c>
      <c r="I119" s="27">
        <f t="shared" si="20"/>
        <v>17.207931075941772</v>
      </c>
      <c r="J119" s="27">
        <f t="shared" si="26"/>
        <v>-0.33654606227830186</v>
      </c>
      <c r="K119" s="28">
        <f t="shared" si="27"/>
        <v>17.544477138220074</v>
      </c>
      <c r="L119" s="27">
        <f t="shared" si="21"/>
        <v>125.64882997448535</v>
      </c>
      <c r="M119" s="27">
        <f t="shared" si="22"/>
        <v>10.651170025514659</v>
      </c>
      <c r="N119" s="27">
        <f t="shared" si="28"/>
        <v>-0.61321799670388089</v>
      </c>
      <c r="O119" s="28">
        <f t="shared" si="29"/>
        <v>11.26438802221854</v>
      </c>
      <c r="P119" s="29">
        <f t="shared" si="16"/>
        <v>130.8876708712568</v>
      </c>
      <c r="Q119" s="27">
        <f t="shared" si="23"/>
        <v>5.4123291287432096</v>
      </c>
      <c r="R119" s="27">
        <f t="shared" si="30"/>
        <v>-0.84615599859077406</v>
      </c>
      <c r="S119" s="28">
        <f t="shared" si="31"/>
        <v>6.2584851273339837</v>
      </c>
    </row>
    <row r="120" spans="1:19" s="3" customFormat="1" x14ac:dyDescent="0.25">
      <c r="A120" s="75">
        <v>41883</v>
      </c>
      <c r="B120" s="18">
        <f>VLOOKUP(A120, 'Raw Data'!$A$2:$C$560, 2, TRUE)</f>
        <v>126.7</v>
      </c>
      <c r="C120" s="18">
        <f>VLOOKUP(A120, 'Raw Data'!$A$2:$C$560, 3, TRUE)</f>
        <v>135.85</v>
      </c>
      <c r="D120" s="29">
        <f t="shared" si="17"/>
        <v>118.25857209197756</v>
      </c>
      <c r="E120" s="27">
        <f t="shared" si="18"/>
        <v>17.591427908022439</v>
      </c>
      <c r="F120" s="27">
        <f t="shared" si="24"/>
        <v>-0.49688875922413445</v>
      </c>
      <c r="G120" s="28">
        <f t="shared" si="25"/>
        <v>18.088316667246573</v>
      </c>
      <c r="H120" s="29">
        <f t="shared" si="19"/>
        <v>119.1149102129822</v>
      </c>
      <c r="I120" s="27">
        <f t="shared" si="20"/>
        <v>16.735089787017799</v>
      </c>
      <c r="J120" s="27">
        <f t="shared" si="26"/>
        <v>-0.47284128892397348</v>
      </c>
      <c r="K120" s="28">
        <f t="shared" si="27"/>
        <v>17.207931075941772</v>
      </c>
      <c r="L120" s="27">
        <f t="shared" si="21"/>
        <v>125.84459122242527</v>
      </c>
      <c r="M120" s="27">
        <f t="shared" si="22"/>
        <v>10.005408777574729</v>
      </c>
      <c r="N120" s="27">
        <f t="shared" si="28"/>
        <v>-0.64576124793993017</v>
      </c>
      <c r="O120" s="28">
        <f t="shared" si="29"/>
        <v>10.651170025514659</v>
      </c>
      <c r="P120" s="29">
        <f t="shared" si="16"/>
        <v>131.22901837037605</v>
      </c>
      <c r="Q120" s="27">
        <f t="shared" si="23"/>
        <v>4.620981629623941</v>
      </c>
      <c r="R120" s="27">
        <f t="shared" si="30"/>
        <v>-0.7913474991192686</v>
      </c>
      <c r="S120" s="28">
        <f t="shared" si="31"/>
        <v>5.4123291287432096</v>
      </c>
    </row>
    <row r="121" spans="1:19" s="3" customFormat="1" x14ac:dyDescent="0.25">
      <c r="A121" s="75">
        <v>41884</v>
      </c>
      <c r="B121" s="18">
        <f>VLOOKUP(A121, 'Raw Data'!$A$2:$C$560, 2, TRUE)</f>
        <v>126.7</v>
      </c>
      <c r="C121" s="18">
        <f>VLOOKUP(A121, 'Raw Data'!$A$2:$C$560, 3, TRUE)</f>
        <v>135</v>
      </c>
      <c r="D121" s="29">
        <f t="shared" si="17"/>
        <v>118.25857209197756</v>
      </c>
      <c r="E121" s="27">
        <f t="shared" si="18"/>
        <v>16.741427908022445</v>
      </c>
      <c r="F121" s="27">
        <f t="shared" si="24"/>
        <v>-0.84999999999999432</v>
      </c>
      <c r="G121" s="28">
        <f t="shared" si="25"/>
        <v>17.591427908022439</v>
      </c>
      <c r="H121" s="29">
        <f t="shared" si="19"/>
        <v>119.1149102129822</v>
      </c>
      <c r="I121" s="27">
        <f t="shared" si="20"/>
        <v>15.885089787017804</v>
      </c>
      <c r="J121" s="27">
        <f t="shared" si="26"/>
        <v>-0.84999999999999432</v>
      </c>
      <c r="K121" s="28">
        <f t="shared" si="27"/>
        <v>16.735089787017799</v>
      </c>
      <c r="L121" s="27">
        <f t="shared" si="21"/>
        <v>125.84459122242527</v>
      </c>
      <c r="M121" s="27">
        <f t="shared" si="22"/>
        <v>9.1554087775747348</v>
      </c>
      <c r="N121" s="27">
        <f t="shared" si="28"/>
        <v>-0.84999999999999432</v>
      </c>
      <c r="O121" s="28">
        <f t="shared" si="29"/>
        <v>10.005408777574729</v>
      </c>
      <c r="P121" s="29">
        <f t="shared" si="16"/>
        <v>131.22901837037605</v>
      </c>
      <c r="Q121" s="27">
        <f t="shared" si="23"/>
        <v>3.7709816296239467</v>
      </c>
      <c r="R121" s="27">
        <f t="shared" si="30"/>
        <v>-0.84999999999999432</v>
      </c>
      <c r="S121" s="28">
        <f t="shared" si="31"/>
        <v>4.620981629623941</v>
      </c>
    </row>
    <row r="122" spans="1:19" s="3" customFormat="1" x14ac:dyDescent="0.25">
      <c r="A122" s="75">
        <v>41885</v>
      </c>
      <c r="B122" s="18">
        <f>VLOOKUP(A122, 'Raw Data'!$A$2:$C$560, 2, TRUE)</f>
        <v>127.35</v>
      </c>
      <c r="C122" s="18">
        <f>VLOOKUP(A122, 'Raw Data'!$A$2:$C$560, 3, TRUE)</f>
        <v>135.55000000000001</v>
      </c>
      <c r="D122" s="29">
        <f t="shared" si="17"/>
        <v>118.31952747896889</v>
      </c>
      <c r="E122" s="27">
        <f t="shared" si="18"/>
        <v>17.230472521031118</v>
      </c>
      <c r="F122" s="27">
        <f t="shared" si="24"/>
        <v>0.48904461300867297</v>
      </c>
      <c r="G122" s="28">
        <f t="shared" si="25"/>
        <v>16.741427908022445</v>
      </c>
      <c r="H122" s="29">
        <f t="shared" si="19"/>
        <v>119.14460388858333</v>
      </c>
      <c r="I122" s="27">
        <f t="shared" si="20"/>
        <v>16.405396111416678</v>
      </c>
      <c r="J122" s="27">
        <f t="shared" si="26"/>
        <v>0.5203063243988737</v>
      </c>
      <c r="K122" s="28">
        <f t="shared" si="27"/>
        <v>15.885089787017804</v>
      </c>
      <c r="L122" s="27">
        <f t="shared" si="21"/>
        <v>126.09908084474718</v>
      </c>
      <c r="M122" s="27">
        <f t="shared" si="22"/>
        <v>9.4509191552528335</v>
      </c>
      <c r="N122" s="27">
        <f t="shared" si="28"/>
        <v>0.29551037767809873</v>
      </c>
      <c r="O122" s="28">
        <f t="shared" si="29"/>
        <v>9.1554087775747348</v>
      </c>
      <c r="P122" s="29">
        <f t="shared" si="16"/>
        <v>131.67277011923107</v>
      </c>
      <c r="Q122" s="27">
        <f t="shared" si="23"/>
        <v>3.8772298807689367</v>
      </c>
      <c r="R122" s="27">
        <f t="shared" si="30"/>
        <v>0.10624825114499004</v>
      </c>
      <c r="S122" s="28">
        <f t="shared" si="31"/>
        <v>3.7709816296239467</v>
      </c>
    </row>
    <row r="123" spans="1:19" s="3" customFormat="1" x14ac:dyDescent="0.25">
      <c r="A123" s="75">
        <v>41886</v>
      </c>
      <c r="B123" s="18">
        <f>VLOOKUP(A123, 'Raw Data'!$A$2:$C$560, 2, TRUE)</f>
        <v>125.2</v>
      </c>
      <c r="C123" s="18">
        <f>VLOOKUP(A123, 'Raw Data'!$A$2:$C$560, 3, TRUE)</f>
        <v>133.4</v>
      </c>
      <c r="D123" s="29">
        <f t="shared" si="17"/>
        <v>118.1179058143052</v>
      </c>
      <c r="E123" s="27">
        <f t="shared" si="18"/>
        <v>15.282094185694802</v>
      </c>
      <c r="F123" s="27">
        <f t="shared" si="24"/>
        <v>-1.9483783353363151</v>
      </c>
      <c r="G123" s="28">
        <f t="shared" si="25"/>
        <v>17.230472521031118</v>
      </c>
      <c r="H123" s="29">
        <f t="shared" si="19"/>
        <v>119.04638634621034</v>
      </c>
      <c r="I123" s="27">
        <f t="shared" si="20"/>
        <v>14.353613653789665</v>
      </c>
      <c r="J123" s="27">
        <f t="shared" si="26"/>
        <v>-2.0517824576270129</v>
      </c>
      <c r="K123" s="28">
        <f t="shared" si="27"/>
        <v>16.405396111416678</v>
      </c>
      <c r="L123" s="27">
        <f t="shared" si="21"/>
        <v>125.25730747860548</v>
      </c>
      <c r="M123" s="27">
        <f t="shared" si="22"/>
        <v>8.1426925213945225</v>
      </c>
      <c r="N123" s="27">
        <f t="shared" si="28"/>
        <v>-1.3082266338583111</v>
      </c>
      <c r="O123" s="28">
        <f t="shared" si="29"/>
        <v>9.4509191552528335</v>
      </c>
      <c r="P123" s="29">
        <f t="shared" si="16"/>
        <v>130.2049758730183</v>
      </c>
      <c r="Q123" s="27">
        <f t="shared" si="23"/>
        <v>3.195024126981707</v>
      </c>
      <c r="R123" s="27">
        <f t="shared" si="30"/>
        <v>-0.6822057537872297</v>
      </c>
      <c r="S123" s="28">
        <f t="shared" si="31"/>
        <v>3.8772298807689367</v>
      </c>
    </row>
    <row r="124" spans="1:19" s="3" customFormat="1" x14ac:dyDescent="0.25">
      <c r="A124" s="75">
        <v>41887</v>
      </c>
      <c r="B124" s="18">
        <f>VLOOKUP(A124, 'Raw Data'!$A$2:$C$560, 2, TRUE)</f>
        <v>126.75</v>
      </c>
      <c r="C124" s="18">
        <f>VLOOKUP(A124, 'Raw Data'!$A$2:$C$560, 3, TRUE)</f>
        <v>134.6</v>
      </c>
      <c r="D124" s="29">
        <f t="shared" si="17"/>
        <v>118.26326096789997</v>
      </c>
      <c r="E124" s="27">
        <f t="shared" si="18"/>
        <v>16.336739032100027</v>
      </c>
      <c r="F124" s="27">
        <f t="shared" si="24"/>
        <v>1.0546448464052247</v>
      </c>
      <c r="G124" s="28">
        <f t="shared" si="25"/>
        <v>15.282094185694802</v>
      </c>
      <c r="H124" s="29">
        <f t="shared" si="19"/>
        <v>119.11719434187459</v>
      </c>
      <c r="I124" s="27">
        <f t="shared" si="20"/>
        <v>15.4828056581254</v>
      </c>
      <c r="J124" s="27">
        <f t="shared" si="26"/>
        <v>1.1291920043357351</v>
      </c>
      <c r="K124" s="28">
        <f t="shared" si="27"/>
        <v>14.353613653789665</v>
      </c>
      <c r="L124" s="27">
        <f t="shared" si="21"/>
        <v>125.86416734721927</v>
      </c>
      <c r="M124" s="27">
        <f t="shared" si="22"/>
        <v>8.7358326527807293</v>
      </c>
      <c r="N124" s="27">
        <f t="shared" si="28"/>
        <v>0.5931401313862068</v>
      </c>
      <c r="O124" s="28">
        <f t="shared" si="29"/>
        <v>8.1426925213945225</v>
      </c>
      <c r="P124" s="29">
        <f t="shared" si="16"/>
        <v>131.26315312028797</v>
      </c>
      <c r="Q124" s="27">
        <f t="shared" si="23"/>
        <v>3.3368468797120272</v>
      </c>
      <c r="R124" s="27">
        <f t="shared" si="30"/>
        <v>0.14182275273032019</v>
      </c>
      <c r="S124" s="28">
        <f t="shared" si="31"/>
        <v>3.195024126981707</v>
      </c>
    </row>
    <row r="125" spans="1:19" s="3" customFormat="1" x14ac:dyDescent="0.25">
      <c r="A125" s="75">
        <v>41890</v>
      </c>
      <c r="B125" s="18">
        <f>VLOOKUP(A125, 'Raw Data'!$A$2:$C$560, 2, TRUE)</f>
        <v>125.65</v>
      </c>
      <c r="C125" s="18">
        <f>VLOOKUP(A125, 'Raw Data'!$A$2:$C$560, 3, TRUE)</f>
        <v>132.94999999999999</v>
      </c>
      <c r="D125" s="29">
        <f t="shared" si="17"/>
        <v>118.16010569760691</v>
      </c>
      <c r="E125" s="27">
        <f t="shared" si="18"/>
        <v>14.78989430239308</v>
      </c>
      <c r="F125" s="27">
        <f t="shared" si="24"/>
        <v>-1.5468447297069474</v>
      </c>
      <c r="G125" s="28">
        <f t="shared" si="25"/>
        <v>16.336739032100027</v>
      </c>
      <c r="H125" s="29">
        <f t="shared" si="19"/>
        <v>119.0669435062419</v>
      </c>
      <c r="I125" s="27">
        <f t="shared" si="20"/>
        <v>13.88305649375809</v>
      </c>
      <c r="J125" s="27">
        <f t="shared" si="26"/>
        <v>-1.5997491643673101</v>
      </c>
      <c r="K125" s="28">
        <f t="shared" si="27"/>
        <v>15.4828056581254</v>
      </c>
      <c r="L125" s="27">
        <f t="shared" si="21"/>
        <v>125.43349260175142</v>
      </c>
      <c r="M125" s="27">
        <f t="shared" si="22"/>
        <v>7.5165073982485637</v>
      </c>
      <c r="N125" s="27">
        <f t="shared" si="28"/>
        <v>-1.2193252545321656</v>
      </c>
      <c r="O125" s="28">
        <f t="shared" si="29"/>
        <v>8.7358326527807293</v>
      </c>
      <c r="P125" s="29">
        <f t="shared" si="16"/>
        <v>130.51218862222564</v>
      </c>
      <c r="Q125" s="27">
        <f t="shared" si="23"/>
        <v>2.4378113777743522</v>
      </c>
      <c r="R125" s="27">
        <f t="shared" si="30"/>
        <v>-0.89903550193767501</v>
      </c>
      <c r="S125" s="28">
        <f t="shared" si="31"/>
        <v>3.3368468797120272</v>
      </c>
    </row>
    <row r="126" spans="1:19" s="3" customFormat="1" x14ac:dyDescent="0.25">
      <c r="A126" s="75">
        <v>41891</v>
      </c>
      <c r="B126" s="18">
        <f>VLOOKUP(A126, 'Raw Data'!$A$2:$C$560, 2, TRUE)</f>
        <v>126.1</v>
      </c>
      <c r="C126" s="18">
        <f>VLOOKUP(A126, 'Raw Data'!$A$2:$C$560, 3, TRUE)</f>
        <v>132.69999999999999</v>
      </c>
      <c r="D126" s="29">
        <f t="shared" si="17"/>
        <v>118.20230558090861</v>
      </c>
      <c r="E126" s="27">
        <f t="shared" si="18"/>
        <v>14.497694419091374</v>
      </c>
      <c r="F126" s="27">
        <f t="shared" si="24"/>
        <v>-0.29219988330170565</v>
      </c>
      <c r="G126" s="28">
        <f t="shared" si="25"/>
        <v>14.78989430239308</v>
      </c>
      <c r="H126" s="29">
        <f t="shared" si="19"/>
        <v>119.08750066627346</v>
      </c>
      <c r="I126" s="27">
        <f t="shared" si="20"/>
        <v>13.612499333726532</v>
      </c>
      <c r="J126" s="27">
        <f t="shared" si="26"/>
        <v>-0.27055716003155794</v>
      </c>
      <c r="K126" s="28">
        <f t="shared" si="27"/>
        <v>13.88305649375809</v>
      </c>
      <c r="L126" s="27">
        <f t="shared" si="21"/>
        <v>125.60967772489735</v>
      </c>
      <c r="M126" s="27">
        <f t="shared" si="22"/>
        <v>7.0903222751026362</v>
      </c>
      <c r="N126" s="27">
        <f t="shared" si="28"/>
        <v>-0.42618512314592749</v>
      </c>
      <c r="O126" s="28">
        <f t="shared" si="29"/>
        <v>7.5165073982485637</v>
      </c>
      <c r="P126" s="29">
        <f t="shared" si="16"/>
        <v>130.81940137143295</v>
      </c>
      <c r="Q126" s="27">
        <f t="shared" si="23"/>
        <v>1.8805986285670429</v>
      </c>
      <c r="R126" s="27">
        <f t="shared" si="30"/>
        <v>-0.55721274920730934</v>
      </c>
      <c r="S126" s="28">
        <f t="shared" si="31"/>
        <v>2.4378113777743522</v>
      </c>
    </row>
    <row r="127" spans="1:19" s="3" customFormat="1" x14ac:dyDescent="0.25">
      <c r="A127" s="75">
        <v>41892</v>
      </c>
      <c r="B127" s="18">
        <f>VLOOKUP(A127, 'Raw Data'!$A$2:$C$560, 2, TRUE)</f>
        <v>124.95</v>
      </c>
      <c r="C127" s="18">
        <f>VLOOKUP(A127, 'Raw Data'!$A$2:$C$560, 3, TRUE)</f>
        <v>129.85</v>
      </c>
      <c r="D127" s="29">
        <f t="shared" si="17"/>
        <v>118.09446143469314</v>
      </c>
      <c r="E127" s="27">
        <f t="shared" si="18"/>
        <v>11.75553856530685</v>
      </c>
      <c r="F127" s="27">
        <f t="shared" si="24"/>
        <v>-2.7421558537845243</v>
      </c>
      <c r="G127" s="28">
        <f t="shared" si="25"/>
        <v>14.497694419091374</v>
      </c>
      <c r="H127" s="29">
        <f t="shared" si="19"/>
        <v>119.03496570174838</v>
      </c>
      <c r="I127" s="27">
        <f t="shared" si="20"/>
        <v>10.815034298251618</v>
      </c>
      <c r="J127" s="27">
        <f t="shared" si="26"/>
        <v>-2.7974650354749144</v>
      </c>
      <c r="K127" s="28">
        <f t="shared" si="27"/>
        <v>13.612499333726532</v>
      </c>
      <c r="L127" s="27">
        <f t="shared" si="21"/>
        <v>125.15942685463551</v>
      </c>
      <c r="M127" s="27">
        <f t="shared" si="22"/>
        <v>4.6905731453644819</v>
      </c>
      <c r="N127" s="27">
        <f t="shared" si="28"/>
        <v>-2.3997491297381544</v>
      </c>
      <c r="O127" s="28">
        <f t="shared" si="29"/>
        <v>7.0903222751026362</v>
      </c>
      <c r="P127" s="29">
        <f t="shared" si="16"/>
        <v>130.03430212345867</v>
      </c>
      <c r="Q127" s="27">
        <f t="shared" si="23"/>
        <v>-0.18430212345867858</v>
      </c>
      <c r="R127" s="27">
        <f t="shared" si="30"/>
        <v>-2.0649007520257214</v>
      </c>
      <c r="S127" s="28">
        <f t="shared" si="31"/>
        <v>1.8805986285670429</v>
      </c>
    </row>
    <row r="128" spans="1:19" s="3" customFormat="1" x14ac:dyDescent="0.25">
      <c r="A128" s="75">
        <v>41893</v>
      </c>
      <c r="B128" s="18">
        <f>VLOOKUP(A128, 'Raw Data'!$A$2:$C$560, 2, TRUE)</f>
        <v>124.5</v>
      </c>
      <c r="C128" s="18">
        <f>VLOOKUP(A128, 'Raw Data'!$A$2:$C$560, 3, TRUE)</f>
        <v>129.15</v>
      </c>
      <c r="D128" s="29">
        <f t="shared" si="17"/>
        <v>118.05226155139144</v>
      </c>
      <c r="E128" s="27">
        <f t="shared" si="18"/>
        <v>11.097738448608567</v>
      </c>
      <c r="F128" s="27">
        <f t="shared" si="24"/>
        <v>-0.65780011669828298</v>
      </c>
      <c r="G128" s="28">
        <f t="shared" si="25"/>
        <v>11.75553856530685</v>
      </c>
      <c r="H128" s="29">
        <f t="shared" si="19"/>
        <v>119.01440854171682</v>
      </c>
      <c r="I128" s="27">
        <f t="shared" si="20"/>
        <v>10.135591458283187</v>
      </c>
      <c r="J128" s="27">
        <f t="shared" si="26"/>
        <v>-0.67944283996843069</v>
      </c>
      <c r="K128" s="28">
        <f t="shared" si="27"/>
        <v>10.815034298251618</v>
      </c>
      <c r="L128" s="27">
        <f t="shared" si="21"/>
        <v>124.98324173148958</v>
      </c>
      <c r="M128" s="27">
        <f t="shared" si="22"/>
        <v>4.1667582685104207</v>
      </c>
      <c r="N128" s="27">
        <f t="shared" si="28"/>
        <v>-0.52381487685406114</v>
      </c>
      <c r="O128" s="28">
        <f t="shared" si="29"/>
        <v>4.6905731453644819</v>
      </c>
      <c r="P128" s="29">
        <f t="shared" si="16"/>
        <v>129.72708937425136</v>
      </c>
      <c r="Q128" s="27">
        <f t="shared" si="23"/>
        <v>-0.57708937425135787</v>
      </c>
      <c r="R128" s="27">
        <f t="shared" si="30"/>
        <v>-0.39278725079267929</v>
      </c>
      <c r="S128" s="28">
        <f t="shared" si="31"/>
        <v>-0.18430212345867858</v>
      </c>
    </row>
    <row r="129" spans="1:19" s="3" customFormat="1" x14ac:dyDescent="0.25">
      <c r="A129" s="75">
        <v>41894</v>
      </c>
      <c r="B129" s="18">
        <f>VLOOKUP(A129, 'Raw Data'!$A$2:$C$560, 2, TRUE)</f>
        <v>122.9</v>
      </c>
      <c r="C129" s="18">
        <f>VLOOKUP(A129, 'Raw Data'!$A$2:$C$560, 3, TRUE)</f>
        <v>128.94999999999999</v>
      </c>
      <c r="D129" s="29">
        <f t="shared" si="17"/>
        <v>117.90221752187426</v>
      </c>
      <c r="E129" s="27">
        <f t="shared" si="18"/>
        <v>11.047782478125725</v>
      </c>
      <c r="F129" s="27">
        <f t="shared" si="24"/>
        <v>-4.9955970482841394E-2</v>
      </c>
      <c r="G129" s="28">
        <f t="shared" si="25"/>
        <v>11.097738448608567</v>
      </c>
      <c r="H129" s="29">
        <f t="shared" si="19"/>
        <v>118.94131641716018</v>
      </c>
      <c r="I129" s="27">
        <f t="shared" si="20"/>
        <v>10.008683582839808</v>
      </c>
      <c r="J129" s="27">
        <f t="shared" si="26"/>
        <v>-0.12690787544337923</v>
      </c>
      <c r="K129" s="28">
        <f t="shared" si="27"/>
        <v>10.135591458283187</v>
      </c>
      <c r="L129" s="27">
        <f t="shared" si="21"/>
        <v>124.3568057380818</v>
      </c>
      <c r="M129" s="27">
        <f t="shared" si="22"/>
        <v>4.5931942619181854</v>
      </c>
      <c r="N129" s="27">
        <f t="shared" si="28"/>
        <v>0.42643599340776461</v>
      </c>
      <c r="O129" s="28">
        <f t="shared" si="29"/>
        <v>4.1667582685104207</v>
      </c>
      <c r="P129" s="29">
        <f t="shared" si="16"/>
        <v>128.63477737706978</v>
      </c>
      <c r="Q129" s="27">
        <f t="shared" si="23"/>
        <v>0.31522262293020731</v>
      </c>
      <c r="R129" s="27">
        <f t="shared" si="30"/>
        <v>0.89231199718156518</v>
      </c>
      <c r="S129" s="28">
        <f t="shared" si="31"/>
        <v>-0.57708937425135787</v>
      </c>
    </row>
    <row r="130" spans="1:19" s="3" customFormat="1" x14ac:dyDescent="0.25">
      <c r="A130" s="75">
        <v>41897</v>
      </c>
      <c r="B130" s="18">
        <f>VLOOKUP(A130, 'Raw Data'!$A$2:$C$560, 2, TRUE)</f>
        <v>123</v>
      </c>
      <c r="C130" s="18">
        <f>VLOOKUP(A130, 'Raw Data'!$A$2:$C$560, 3, TRUE)</f>
        <v>129.6</v>
      </c>
      <c r="D130" s="29">
        <f t="shared" si="17"/>
        <v>117.91159527371909</v>
      </c>
      <c r="E130" s="27">
        <f t="shared" si="18"/>
        <v>11.688404726280908</v>
      </c>
      <c r="F130" s="27">
        <f t="shared" si="24"/>
        <v>0.64062224815518221</v>
      </c>
      <c r="G130" s="28">
        <f t="shared" si="25"/>
        <v>11.047782478125725</v>
      </c>
      <c r="H130" s="29">
        <f t="shared" si="19"/>
        <v>118.94588467494496</v>
      </c>
      <c r="I130" s="27">
        <f t="shared" si="20"/>
        <v>10.654115325055031</v>
      </c>
      <c r="J130" s="27">
        <f t="shared" si="26"/>
        <v>0.64543174221522293</v>
      </c>
      <c r="K130" s="28">
        <f t="shared" si="27"/>
        <v>10.008683582839808</v>
      </c>
      <c r="L130" s="27">
        <f t="shared" si="21"/>
        <v>124.39595798766979</v>
      </c>
      <c r="M130" s="27">
        <f t="shared" si="22"/>
        <v>5.2040420123302056</v>
      </c>
      <c r="N130" s="27">
        <f t="shared" si="28"/>
        <v>0.61084775041202022</v>
      </c>
      <c r="O130" s="28">
        <f t="shared" si="29"/>
        <v>4.5931942619181854</v>
      </c>
      <c r="P130" s="29">
        <f t="shared" si="16"/>
        <v>128.70304687689361</v>
      </c>
      <c r="Q130" s="27">
        <f t="shared" si="23"/>
        <v>0.89695312310638542</v>
      </c>
      <c r="R130" s="27">
        <f t="shared" si="30"/>
        <v>0.58173050017617811</v>
      </c>
      <c r="S130" s="28">
        <f t="shared" si="31"/>
        <v>0.31522262293020731</v>
      </c>
    </row>
    <row r="131" spans="1:19" s="3" customFormat="1" x14ac:dyDescent="0.25">
      <c r="A131" s="75">
        <v>41898</v>
      </c>
      <c r="B131" s="18">
        <f>VLOOKUP(A131, 'Raw Data'!$A$2:$C$560, 2, TRUE)</f>
        <v>120.55</v>
      </c>
      <c r="C131" s="18">
        <f>VLOOKUP(A131, 'Raw Data'!$A$2:$C$560, 3, TRUE)</f>
        <v>128.1</v>
      </c>
      <c r="D131" s="29">
        <f t="shared" si="17"/>
        <v>117.68184035352091</v>
      </c>
      <c r="E131" s="27">
        <f t="shared" si="18"/>
        <v>10.418159646479083</v>
      </c>
      <c r="F131" s="27">
        <f t="shared" si="24"/>
        <v>-1.2702450798018248</v>
      </c>
      <c r="G131" s="28">
        <f t="shared" si="25"/>
        <v>11.688404726280908</v>
      </c>
      <c r="H131" s="29">
        <f t="shared" si="19"/>
        <v>118.83396235921762</v>
      </c>
      <c r="I131" s="27">
        <f t="shared" si="20"/>
        <v>9.2660376407823719</v>
      </c>
      <c r="J131" s="27">
        <f t="shared" si="26"/>
        <v>-1.388077684272659</v>
      </c>
      <c r="K131" s="28">
        <f t="shared" si="27"/>
        <v>10.654115325055031</v>
      </c>
      <c r="L131" s="27">
        <f t="shared" si="21"/>
        <v>123.43672787276412</v>
      </c>
      <c r="M131" s="27">
        <f t="shared" si="22"/>
        <v>4.6632721272358708</v>
      </c>
      <c r="N131" s="27">
        <f t="shared" si="28"/>
        <v>-0.54076988509433477</v>
      </c>
      <c r="O131" s="28">
        <f t="shared" si="29"/>
        <v>5.2040420123302056</v>
      </c>
      <c r="P131" s="29">
        <f t="shared" si="16"/>
        <v>127.03044413120928</v>
      </c>
      <c r="Q131" s="27">
        <f t="shared" si="23"/>
        <v>1.0695558687907152</v>
      </c>
      <c r="R131" s="27">
        <f t="shared" si="30"/>
        <v>0.17260274568432976</v>
      </c>
      <c r="S131" s="28">
        <f t="shared" si="31"/>
        <v>0.89695312310638542</v>
      </c>
    </row>
    <row r="132" spans="1:19" s="3" customFormat="1" x14ac:dyDescent="0.25">
      <c r="A132" s="75">
        <v>41899</v>
      </c>
      <c r="B132" s="18">
        <f>VLOOKUP(A132, 'Raw Data'!$A$2:$C$560, 2, TRUE)</f>
        <v>122.6</v>
      </c>
      <c r="C132" s="18">
        <f>VLOOKUP(A132, 'Raw Data'!$A$2:$C$560, 3, TRUE)</f>
        <v>129.94999999999999</v>
      </c>
      <c r="D132" s="29">
        <f t="shared" si="17"/>
        <v>117.87408426633979</v>
      </c>
      <c r="E132" s="27">
        <f t="shared" si="18"/>
        <v>12.075915733660196</v>
      </c>
      <c r="F132" s="27">
        <f t="shared" si="24"/>
        <v>1.657756087181113</v>
      </c>
      <c r="G132" s="28">
        <f t="shared" si="25"/>
        <v>10.418159646479083</v>
      </c>
      <c r="H132" s="29">
        <f t="shared" si="19"/>
        <v>118.9276116438058</v>
      </c>
      <c r="I132" s="27">
        <f t="shared" si="20"/>
        <v>11.022388356194185</v>
      </c>
      <c r="J132" s="27">
        <f t="shared" si="26"/>
        <v>1.7563507154118128</v>
      </c>
      <c r="K132" s="28">
        <f t="shared" si="27"/>
        <v>9.2660376407823719</v>
      </c>
      <c r="L132" s="27">
        <f t="shared" si="21"/>
        <v>124.23934898931785</v>
      </c>
      <c r="M132" s="27">
        <f t="shared" si="22"/>
        <v>5.7106510106821418</v>
      </c>
      <c r="N132" s="27">
        <f t="shared" si="28"/>
        <v>1.0473788834462709</v>
      </c>
      <c r="O132" s="28">
        <f t="shared" si="29"/>
        <v>4.6632721272358708</v>
      </c>
      <c r="P132" s="29">
        <f t="shared" si="16"/>
        <v>128.42996887759818</v>
      </c>
      <c r="Q132" s="27">
        <f t="shared" si="23"/>
        <v>1.5200311224018037</v>
      </c>
      <c r="R132" s="27">
        <f t="shared" si="30"/>
        <v>0.45047525361108853</v>
      </c>
      <c r="S132" s="28">
        <f t="shared" si="31"/>
        <v>1.0695558687907152</v>
      </c>
    </row>
    <row r="133" spans="1:19" s="3" customFormat="1" x14ac:dyDescent="0.25">
      <c r="A133" s="75">
        <v>41900</v>
      </c>
      <c r="B133" s="18">
        <f>VLOOKUP(A133, 'Raw Data'!$A$2:$C$560, 2, TRUE)</f>
        <v>120.2</v>
      </c>
      <c r="C133" s="18">
        <f>VLOOKUP(A133, 'Raw Data'!$A$2:$C$560, 3, TRUE)</f>
        <v>127.95</v>
      </c>
      <c r="D133" s="29">
        <f t="shared" si="17"/>
        <v>117.64901822206403</v>
      </c>
      <c r="E133" s="27">
        <f t="shared" si="18"/>
        <v>10.300981777935974</v>
      </c>
      <c r="F133" s="27">
        <f t="shared" si="24"/>
        <v>-1.7749339557242223</v>
      </c>
      <c r="G133" s="28">
        <f t="shared" si="25"/>
        <v>12.075915733660196</v>
      </c>
      <c r="H133" s="29">
        <f t="shared" si="19"/>
        <v>118.81797345697085</v>
      </c>
      <c r="I133" s="27">
        <f t="shared" si="20"/>
        <v>9.1320265430291556</v>
      </c>
      <c r="J133" s="27">
        <f t="shared" si="26"/>
        <v>-1.890361813165029</v>
      </c>
      <c r="K133" s="28">
        <f t="shared" si="27"/>
        <v>11.022388356194185</v>
      </c>
      <c r="L133" s="27">
        <f t="shared" si="21"/>
        <v>123.29969499920618</v>
      </c>
      <c r="M133" s="27">
        <f t="shared" si="22"/>
        <v>4.6503050007938214</v>
      </c>
      <c r="N133" s="27">
        <f t="shared" si="28"/>
        <v>-1.0603460098883204</v>
      </c>
      <c r="O133" s="28">
        <f t="shared" si="29"/>
        <v>5.7106510106821418</v>
      </c>
      <c r="P133" s="29">
        <f t="shared" si="16"/>
        <v>126.79150088182581</v>
      </c>
      <c r="Q133" s="27">
        <f t="shared" si="23"/>
        <v>1.1584991181741913</v>
      </c>
      <c r="R133" s="27">
        <f t="shared" si="30"/>
        <v>-0.36153200422761245</v>
      </c>
      <c r="S133" s="28">
        <f t="shared" si="31"/>
        <v>1.5200311224018037</v>
      </c>
    </row>
    <row r="134" spans="1:19" s="3" customFormat="1" x14ac:dyDescent="0.25">
      <c r="A134" s="75">
        <v>41901</v>
      </c>
      <c r="B134" s="18">
        <f>VLOOKUP(A134, 'Raw Data'!$A$2:$C$560, 2, TRUE)</f>
        <v>119.1</v>
      </c>
      <c r="C134" s="18">
        <f>VLOOKUP(A134, 'Raw Data'!$A$2:$C$560, 3, TRUE)</f>
        <v>125.8</v>
      </c>
      <c r="D134" s="29">
        <f t="shared" si="17"/>
        <v>117.54586295177097</v>
      </c>
      <c r="E134" s="27">
        <f t="shared" si="18"/>
        <v>8.2541370482290262</v>
      </c>
      <c r="F134" s="27">
        <f t="shared" si="24"/>
        <v>-2.0468447297069474</v>
      </c>
      <c r="G134" s="28">
        <f t="shared" si="25"/>
        <v>10.300981777935974</v>
      </c>
      <c r="H134" s="29">
        <f t="shared" si="19"/>
        <v>118.76772262133817</v>
      </c>
      <c r="I134" s="27">
        <f t="shared" si="20"/>
        <v>7.0322773786618313</v>
      </c>
      <c r="J134" s="27">
        <f t="shared" si="26"/>
        <v>-2.0997491643673243</v>
      </c>
      <c r="K134" s="28">
        <f t="shared" si="27"/>
        <v>9.1320265430291556</v>
      </c>
      <c r="L134" s="27">
        <f t="shared" si="21"/>
        <v>122.86902025373833</v>
      </c>
      <c r="M134" s="27">
        <f t="shared" si="22"/>
        <v>2.93097974626167</v>
      </c>
      <c r="N134" s="27">
        <f t="shared" si="28"/>
        <v>-1.7193252545321513</v>
      </c>
      <c r="O134" s="28">
        <f t="shared" si="29"/>
        <v>4.6503050007938214</v>
      </c>
      <c r="P134" s="29">
        <f t="shared" si="16"/>
        <v>126.04053638376347</v>
      </c>
      <c r="Q134" s="27">
        <f t="shared" si="23"/>
        <v>-0.24053638376346953</v>
      </c>
      <c r="R134" s="27">
        <f t="shared" si="30"/>
        <v>-1.3990355019376608</v>
      </c>
      <c r="S134" s="28">
        <f t="shared" si="31"/>
        <v>1.1584991181741913</v>
      </c>
    </row>
    <row r="135" spans="1:19" s="3" customFormat="1" x14ac:dyDescent="0.25">
      <c r="A135" s="75">
        <v>41904</v>
      </c>
      <c r="B135" s="18">
        <f>VLOOKUP(A135, 'Raw Data'!$A$2:$C$560, 2, TRUE)</f>
        <v>118.9</v>
      </c>
      <c r="C135" s="18">
        <f>VLOOKUP(A135, 'Raw Data'!$A$2:$C$560, 3, TRUE)</f>
        <v>126.7</v>
      </c>
      <c r="D135" s="29">
        <f t="shared" si="17"/>
        <v>117.52710744808132</v>
      </c>
      <c r="E135" s="27">
        <f t="shared" si="18"/>
        <v>9.1728925519186788</v>
      </c>
      <c r="F135" s="27">
        <f t="shared" si="24"/>
        <v>0.91875550368965264</v>
      </c>
      <c r="G135" s="28">
        <f t="shared" si="25"/>
        <v>8.2541370482290262</v>
      </c>
      <c r="H135" s="29">
        <f t="shared" si="19"/>
        <v>118.75858610576859</v>
      </c>
      <c r="I135" s="27">
        <f t="shared" si="20"/>
        <v>7.9414138942314167</v>
      </c>
      <c r="J135" s="27">
        <f t="shared" si="26"/>
        <v>0.90913651556958541</v>
      </c>
      <c r="K135" s="28">
        <f t="shared" si="27"/>
        <v>7.0322773786618313</v>
      </c>
      <c r="L135" s="27">
        <f t="shared" si="21"/>
        <v>122.79071575456237</v>
      </c>
      <c r="M135" s="27">
        <f t="shared" si="22"/>
        <v>3.9092842454376324</v>
      </c>
      <c r="N135" s="27">
        <f t="shared" si="28"/>
        <v>0.97830449917596241</v>
      </c>
      <c r="O135" s="28">
        <f t="shared" si="29"/>
        <v>2.93097974626167</v>
      </c>
      <c r="P135" s="29">
        <f t="shared" si="16"/>
        <v>125.90399738411577</v>
      </c>
      <c r="Q135" s="27">
        <f t="shared" si="23"/>
        <v>0.79600261588423393</v>
      </c>
      <c r="R135" s="27">
        <f t="shared" si="30"/>
        <v>1.0365389996477035</v>
      </c>
      <c r="S135" s="28">
        <f t="shared" si="31"/>
        <v>-0.24053638376346953</v>
      </c>
    </row>
    <row r="136" spans="1:19" s="3" customFormat="1" x14ac:dyDescent="0.25">
      <c r="A136" s="75">
        <v>41905</v>
      </c>
      <c r="B136" s="18">
        <f>VLOOKUP(A136, 'Raw Data'!$A$2:$C$560, 2, TRUE)</f>
        <v>119.15</v>
      </c>
      <c r="C136" s="18">
        <f>VLOOKUP(A136, 'Raw Data'!$A$2:$C$560, 3, TRUE)</f>
        <v>126.4</v>
      </c>
      <c r="D136" s="29">
        <f t="shared" si="17"/>
        <v>117.55055182769338</v>
      </c>
      <c r="E136" s="27">
        <f t="shared" si="18"/>
        <v>8.849448172306623</v>
      </c>
      <c r="F136" s="27">
        <f t="shared" si="24"/>
        <v>-0.32344437961205585</v>
      </c>
      <c r="G136" s="28">
        <f t="shared" si="25"/>
        <v>9.1728925519186788</v>
      </c>
      <c r="H136" s="29">
        <f t="shared" si="19"/>
        <v>118.77000675023055</v>
      </c>
      <c r="I136" s="27">
        <f t="shared" si="20"/>
        <v>7.6299932497694556</v>
      </c>
      <c r="J136" s="27">
        <f t="shared" si="26"/>
        <v>-0.31142064446196116</v>
      </c>
      <c r="K136" s="28">
        <f t="shared" si="27"/>
        <v>7.9414138942314167</v>
      </c>
      <c r="L136" s="27">
        <f t="shared" si="21"/>
        <v>122.88859637853233</v>
      </c>
      <c r="M136" s="27">
        <f t="shared" si="22"/>
        <v>3.5114036214676787</v>
      </c>
      <c r="N136" s="27">
        <f t="shared" si="28"/>
        <v>-0.39788062396995372</v>
      </c>
      <c r="O136" s="28">
        <f t="shared" si="29"/>
        <v>3.9092842454376324</v>
      </c>
      <c r="P136" s="29">
        <f t="shared" si="16"/>
        <v>126.07467113367539</v>
      </c>
      <c r="Q136" s="27">
        <f t="shared" si="23"/>
        <v>0.325328866324611</v>
      </c>
      <c r="R136" s="27">
        <f t="shared" si="30"/>
        <v>-0.47067374955962293</v>
      </c>
      <c r="S136" s="28">
        <f t="shared" si="31"/>
        <v>0.79600261588423393</v>
      </c>
    </row>
    <row r="137" spans="1:19" s="3" customFormat="1" x14ac:dyDescent="0.25">
      <c r="A137" s="75">
        <v>41906</v>
      </c>
      <c r="B137" s="18">
        <f>VLOOKUP(A137, 'Raw Data'!$A$2:$C$560, 2, TRUE)</f>
        <v>118.2</v>
      </c>
      <c r="C137" s="18">
        <f>VLOOKUP(A137, 'Raw Data'!$A$2:$C$560, 3, TRUE)</f>
        <v>125.8</v>
      </c>
      <c r="D137" s="29">
        <f t="shared" si="17"/>
        <v>117.46146318516756</v>
      </c>
      <c r="E137" s="27">
        <f t="shared" si="18"/>
        <v>8.3385368148324375</v>
      </c>
      <c r="F137" s="27">
        <f t="shared" si="24"/>
        <v>-0.51091135747418548</v>
      </c>
      <c r="G137" s="28">
        <f t="shared" si="25"/>
        <v>8.849448172306623</v>
      </c>
      <c r="H137" s="29">
        <f t="shared" si="19"/>
        <v>118.72660830127505</v>
      </c>
      <c r="I137" s="27">
        <f t="shared" si="20"/>
        <v>7.0733916987249472</v>
      </c>
      <c r="J137" s="27">
        <f t="shared" si="26"/>
        <v>-0.55660155104450837</v>
      </c>
      <c r="K137" s="28">
        <f t="shared" si="27"/>
        <v>7.6299932497694556</v>
      </c>
      <c r="L137" s="27">
        <f t="shared" si="21"/>
        <v>122.51665000744646</v>
      </c>
      <c r="M137" s="27">
        <f t="shared" si="22"/>
        <v>3.2833499925535392</v>
      </c>
      <c r="N137" s="27">
        <f t="shared" si="28"/>
        <v>-0.22805362891413949</v>
      </c>
      <c r="O137" s="28">
        <f t="shared" si="29"/>
        <v>3.5114036214676787</v>
      </c>
      <c r="P137" s="29">
        <f t="shared" si="16"/>
        <v>125.42611088534882</v>
      </c>
      <c r="Q137" s="27">
        <f t="shared" si="23"/>
        <v>0.37388911465117758</v>
      </c>
      <c r="R137" s="27">
        <f t="shared" si="30"/>
        <v>4.856024832656658E-2</v>
      </c>
      <c r="S137" s="28">
        <f t="shared" si="31"/>
        <v>0.325328866324611</v>
      </c>
    </row>
    <row r="138" spans="1:19" s="3" customFormat="1" x14ac:dyDescent="0.25">
      <c r="A138" s="75">
        <v>41907</v>
      </c>
      <c r="B138" s="18">
        <f>VLOOKUP(A138, 'Raw Data'!$A$2:$C$560, 2, TRUE)</f>
        <v>118.6</v>
      </c>
      <c r="C138" s="18">
        <f>VLOOKUP(A138, 'Raw Data'!$A$2:$C$560, 3, TRUE)</f>
        <v>126.95</v>
      </c>
      <c r="D138" s="29">
        <f t="shared" si="17"/>
        <v>117.49897419254685</v>
      </c>
      <c r="E138" s="27">
        <f t="shared" si="18"/>
        <v>9.4510258074531492</v>
      </c>
      <c r="F138" s="27">
        <f t="shared" si="24"/>
        <v>1.1124889926207118</v>
      </c>
      <c r="G138" s="28">
        <f t="shared" si="25"/>
        <v>8.3385368148324375</v>
      </c>
      <c r="H138" s="29">
        <f t="shared" si="19"/>
        <v>118.74488133241421</v>
      </c>
      <c r="I138" s="27">
        <f t="shared" si="20"/>
        <v>8.2051186675857934</v>
      </c>
      <c r="J138" s="27">
        <f t="shared" si="26"/>
        <v>1.1317269688608462</v>
      </c>
      <c r="K138" s="28">
        <f t="shared" si="27"/>
        <v>7.0733916987249472</v>
      </c>
      <c r="L138" s="27">
        <f t="shared" si="21"/>
        <v>122.6732590057984</v>
      </c>
      <c r="M138" s="27">
        <f t="shared" si="22"/>
        <v>4.276740994201603</v>
      </c>
      <c r="N138" s="27">
        <f t="shared" si="28"/>
        <v>0.99339100164806382</v>
      </c>
      <c r="O138" s="28">
        <f t="shared" si="29"/>
        <v>3.2833499925535392</v>
      </c>
      <c r="P138" s="29">
        <f t="shared" si="16"/>
        <v>125.69918888464422</v>
      </c>
      <c r="Q138" s="27">
        <f t="shared" si="23"/>
        <v>1.2508111153557877</v>
      </c>
      <c r="R138" s="27">
        <f t="shared" si="30"/>
        <v>0.87692200070461013</v>
      </c>
      <c r="S138" s="28">
        <f t="shared" si="31"/>
        <v>0.37388911465117758</v>
      </c>
    </row>
    <row r="139" spans="1:19" s="3" customFormat="1" x14ac:dyDescent="0.25">
      <c r="A139" s="75">
        <v>41908</v>
      </c>
      <c r="B139" s="18">
        <f>VLOOKUP(A139, 'Raw Data'!$A$2:$C$560, 2, TRUE)</f>
        <v>118.4</v>
      </c>
      <c r="C139" s="18">
        <f>VLOOKUP(A139, 'Raw Data'!$A$2:$C$560, 3, TRUE)</f>
        <v>126.7</v>
      </c>
      <c r="D139" s="29">
        <f t="shared" si="17"/>
        <v>117.48021868885721</v>
      </c>
      <c r="E139" s="27">
        <f t="shared" si="18"/>
        <v>9.2197813111427962</v>
      </c>
      <c r="F139" s="27">
        <f t="shared" si="24"/>
        <v>-0.23124449631035304</v>
      </c>
      <c r="G139" s="28">
        <f t="shared" si="25"/>
        <v>9.4510258074531492</v>
      </c>
      <c r="H139" s="29">
        <f t="shared" si="19"/>
        <v>118.73574481684463</v>
      </c>
      <c r="I139" s="27">
        <f t="shared" si="20"/>
        <v>7.9642551831553732</v>
      </c>
      <c r="J139" s="27">
        <f t="shared" si="26"/>
        <v>-0.24086348443042027</v>
      </c>
      <c r="K139" s="28">
        <f t="shared" si="27"/>
        <v>8.2051186675857934</v>
      </c>
      <c r="L139" s="27">
        <f t="shared" si="21"/>
        <v>122.59495450662243</v>
      </c>
      <c r="M139" s="27">
        <f t="shared" si="22"/>
        <v>4.105045493377574</v>
      </c>
      <c r="N139" s="27">
        <f t="shared" si="28"/>
        <v>-0.17169550082402907</v>
      </c>
      <c r="O139" s="28">
        <f t="shared" si="29"/>
        <v>4.276740994201603</v>
      </c>
      <c r="P139" s="29">
        <f t="shared" si="16"/>
        <v>125.56264988499652</v>
      </c>
      <c r="Q139" s="27">
        <f t="shared" si="23"/>
        <v>1.1373501150034855</v>
      </c>
      <c r="R139" s="27">
        <f t="shared" si="30"/>
        <v>-0.11346100035230222</v>
      </c>
      <c r="S139" s="28">
        <f t="shared" si="31"/>
        <v>1.2508111153557877</v>
      </c>
    </row>
    <row r="140" spans="1:19" s="3" customFormat="1" x14ac:dyDescent="0.25">
      <c r="A140" s="75">
        <v>41911</v>
      </c>
      <c r="B140" s="18">
        <f>VLOOKUP(A140, 'Raw Data'!$A$2:$C$560, 2, TRUE)</f>
        <v>117.95</v>
      </c>
      <c r="C140" s="18">
        <f>VLOOKUP(A140, 'Raw Data'!$A$2:$C$560, 3, TRUE)</f>
        <v>126.8</v>
      </c>
      <c r="D140" s="29">
        <f t="shared" si="17"/>
        <v>117.4380188055555</v>
      </c>
      <c r="E140" s="27">
        <f t="shared" si="18"/>
        <v>9.3619811944444962</v>
      </c>
      <c r="F140" s="27">
        <f t="shared" si="24"/>
        <v>0.14219988330169997</v>
      </c>
      <c r="G140" s="28">
        <f t="shared" si="25"/>
        <v>9.2197813111427962</v>
      </c>
      <c r="H140" s="29">
        <f t="shared" si="19"/>
        <v>118.71518765681307</v>
      </c>
      <c r="I140" s="27">
        <f t="shared" si="20"/>
        <v>8.0848123431869254</v>
      </c>
      <c r="J140" s="27">
        <f t="shared" si="26"/>
        <v>0.12055716003155226</v>
      </c>
      <c r="K140" s="28">
        <f t="shared" si="27"/>
        <v>7.9642551831553732</v>
      </c>
      <c r="L140" s="27">
        <f t="shared" si="21"/>
        <v>122.4187693834765</v>
      </c>
      <c r="M140" s="27">
        <f t="shared" si="22"/>
        <v>4.3812306165234958</v>
      </c>
      <c r="N140" s="27">
        <f t="shared" si="28"/>
        <v>0.27618512314592181</v>
      </c>
      <c r="O140" s="28">
        <f t="shared" si="29"/>
        <v>4.105045493377574</v>
      </c>
      <c r="P140" s="29">
        <f t="shared" si="16"/>
        <v>125.25543713578919</v>
      </c>
      <c r="Q140" s="27">
        <f t="shared" si="23"/>
        <v>1.5445628642108034</v>
      </c>
      <c r="R140" s="27">
        <f t="shared" si="30"/>
        <v>0.40721274920731787</v>
      </c>
      <c r="S140" s="28">
        <f t="shared" si="31"/>
        <v>1.1373501150034855</v>
      </c>
    </row>
    <row r="141" spans="1:19" s="3" customFormat="1" x14ac:dyDescent="0.25">
      <c r="A141" s="75">
        <v>41912</v>
      </c>
      <c r="B141" s="18">
        <f>VLOOKUP(A141, 'Raw Data'!$A$2:$C$560, 2, TRUE)</f>
        <v>120.45</v>
      </c>
      <c r="C141" s="18">
        <f>VLOOKUP(A141, 'Raw Data'!$A$2:$C$560, 3, TRUE)</f>
        <v>130.19999999999999</v>
      </c>
      <c r="D141" s="29">
        <f t="shared" si="17"/>
        <v>117.67246260167609</v>
      </c>
      <c r="E141" s="27">
        <f t="shared" si="18"/>
        <v>12.527537398323901</v>
      </c>
      <c r="F141" s="27">
        <f t="shared" si="24"/>
        <v>3.1655562038794045</v>
      </c>
      <c r="G141" s="28">
        <f t="shared" si="25"/>
        <v>9.3619811944444962</v>
      </c>
      <c r="H141" s="29">
        <f t="shared" si="19"/>
        <v>118.82939410143283</v>
      </c>
      <c r="I141" s="27">
        <f t="shared" si="20"/>
        <v>11.370605898567163</v>
      </c>
      <c r="J141" s="27">
        <f t="shared" si="26"/>
        <v>3.2857935553802378</v>
      </c>
      <c r="K141" s="28">
        <f t="shared" si="27"/>
        <v>8.0848123431869254</v>
      </c>
      <c r="L141" s="27">
        <f t="shared" si="21"/>
        <v>123.39757562317615</v>
      </c>
      <c r="M141" s="27">
        <f t="shared" si="22"/>
        <v>6.8024243768238364</v>
      </c>
      <c r="N141" s="27">
        <f t="shared" si="28"/>
        <v>2.4211937603003406</v>
      </c>
      <c r="O141" s="28">
        <f t="shared" si="29"/>
        <v>4.3812306165234958</v>
      </c>
      <c r="P141" s="29">
        <f t="shared" si="16"/>
        <v>126.96217463138544</v>
      </c>
      <c r="Q141" s="27">
        <f t="shared" si="23"/>
        <v>3.2378253686145513</v>
      </c>
      <c r="R141" s="27">
        <f t="shared" si="30"/>
        <v>1.6932625044037479</v>
      </c>
      <c r="S141" s="28">
        <f t="shared" si="31"/>
        <v>1.5445628642108034</v>
      </c>
    </row>
    <row r="142" spans="1:19" s="3" customFormat="1" x14ac:dyDescent="0.25">
      <c r="A142" s="75">
        <v>41913</v>
      </c>
      <c r="B142" s="18">
        <f>VLOOKUP(A142, 'Raw Data'!$A$2:$C$560, 2, TRUE)</f>
        <v>120.15</v>
      </c>
      <c r="C142" s="18">
        <f>VLOOKUP(A142, 'Raw Data'!$A$2:$C$560, 3, TRUE)</f>
        <v>129.55000000000001</v>
      </c>
      <c r="D142" s="29">
        <f t="shared" si="17"/>
        <v>117.64432934614162</v>
      </c>
      <c r="E142" s="27">
        <f t="shared" si="18"/>
        <v>11.905670653858394</v>
      </c>
      <c r="F142" s="27">
        <f t="shared" si="24"/>
        <v>-0.62186674446550683</v>
      </c>
      <c r="G142" s="28">
        <f t="shared" si="25"/>
        <v>12.527537398323901</v>
      </c>
      <c r="H142" s="29">
        <f t="shared" si="19"/>
        <v>118.81568932807846</v>
      </c>
      <c r="I142" s="27">
        <f t="shared" si="20"/>
        <v>10.734310671921548</v>
      </c>
      <c r="J142" s="27">
        <f t="shared" si="26"/>
        <v>-0.63629522664561478</v>
      </c>
      <c r="K142" s="28">
        <f t="shared" si="27"/>
        <v>11.370605898567163</v>
      </c>
      <c r="L142" s="27">
        <f t="shared" si="21"/>
        <v>123.28011887441218</v>
      </c>
      <c r="M142" s="27">
        <f t="shared" si="22"/>
        <v>6.2698811255878297</v>
      </c>
      <c r="N142" s="27">
        <f t="shared" si="28"/>
        <v>-0.53254325123600665</v>
      </c>
      <c r="O142" s="28">
        <f t="shared" si="29"/>
        <v>6.8024243768238364</v>
      </c>
      <c r="P142" s="29">
        <f t="shared" ref="P142:P205" si="32">$F$10*B142+$F$9</f>
        <v>126.75736613191388</v>
      </c>
      <c r="Q142" s="27">
        <f t="shared" si="23"/>
        <v>2.7926338680861278</v>
      </c>
      <c r="R142" s="27">
        <f t="shared" si="30"/>
        <v>-0.44519150052842349</v>
      </c>
      <c r="S142" s="28">
        <f t="shared" si="31"/>
        <v>3.2378253686145513</v>
      </c>
    </row>
    <row r="143" spans="1:19" s="3" customFormat="1" x14ac:dyDescent="0.25">
      <c r="A143" s="75">
        <v>41915</v>
      </c>
      <c r="B143" s="18">
        <f>VLOOKUP(A143, 'Raw Data'!$A$2:$C$560, 2, TRUE)</f>
        <v>118.35</v>
      </c>
      <c r="C143" s="18">
        <f>VLOOKUP(A143, 'Raw Data'!$A$2:$C$560, 3, TRUE)</f>
        <v>130.05000000000001</v>
      </c>
      <c r="D143" s="29">
        <f t="shared" ref="D143:D206" si="33">$F$4*B143+$F$3</f>
        <v>117.47552981293479</v>
      </c>
      <c r="E143" s="27">
        <f t="shared" ref="E143:E206" si="34">C143-D143</f>
        <v>12.574470187065216</v>
      </c>
      <c r="F143" s="27">
        <f t="shared" si="24"/>
        <v>0.66879953320682262</v>
      </c>
      <c r="G143" s="28">
        <f t="shared" si="25"/>
        <v>11.905670653858394</v>
      </c>
      <c r="H143" s="29">
        <f t="shared" ref="H143:H206" si="35">$F$6*B143+$F$5</f>
        <v>118.73346068795223</v>
      </c>
      <c r="I143" s="27">
        <f t="shared" ref="I143:I206" si="36">C143-H143</f>
        <v>11.31653931204778</v>
      </c>
      <c r="J143" s="27">
        <f t="shared" si="26"/>
        <v>0.58222864012623177</v>
      </c>
      <c r="K143" s="28">
        <f t="shared" si="27"/>
        <v>10.734310671921548</v>
      </c>
      <c r="L143" s="27">
        <f t="shared" ref="L143:L206" si="37">$F$8*B143 +$F$7</f>
        <v>122.57537838182844</v>
      </c>
      <c r="M143" s="27">
        <f t="shared" ref="M143:M206" si="38">C143-L143</f>
        <v>7.4746216181715681</v>
      </c>
      <c r="N143" s="27">
        <f t="shared" si="28"/>
        <v>1.2047404925837384</v>
      </c>
      <c r="O143" s="28">
        <f t="shared" si="29"/>
        <v>6.2698811255878297</v>
      </c>
      <c r="P143" s="29">
        <f t="shared" si="32"/>
        <v>125.52851513508459</v>
      </c>
      <c r="Q143" s="27">
        <f t="shared" ref="Q143:Q206" si="39">C143-P143</f>
        <v>4.521484864915422</v>
      </c>
      <c r="R143" s="27">
        <f t="shared" si="30"/>
        <v>1.7288509968292942</v>
      </c>
      <c r="S143" s="28">
        <f t="shared" si="31"/>
        <v>2.7926338680861278</v>
      </c>
    </row>
    <row r="144" spans="1:19" s="3" customFormat="1" x14ac:dyDescent="0.25">
      <c r="A144" s="75">
        <v>41918</v>
      </c>
      <c r="B144" s="18">
        <f>VLOOKUP(A144, 'Raw Data'!$A$2:$C$560, 2, TRUE)</f>
        <v>117.6</v>
      </c>
      <c r="C144" s="18">
        <f>VLOOKUP(A144, 'Raw Data'!$A$2:$C$560, 3, TRUE)</f>
        <v>128.75</v>
      </c>
      <c r="D144" s="29">
        <f t="shared" si="33"/>
        <v>117.40519667409862</v>
      </c>
      <c r="E144" s="27">
        <f t="shared" si="34"/>
        <v>11.344803325901381</v>
      </c>
      <c r="F144" s="27">
        <f t="shared" ref="F144:F207" si="40">E144-E143</f>
        <v>-1.2296668611638353</v>
      </c>
      <c r="G144" s="28">
        <f t="shared" ref="G144:G207" si="41">E143</f>
        <v>12.574470187065216</v>
      </c>
      <c r="H144" s="29">
        <f t="shared" si="35"/>
        <v>118.69919875456631</v>
      </c>
      <c r="I144" s="27">
        <f t="shared" si="36"/>
        <v>10.050801245433689</v>
      </c>
      <c r="J144" s="27">
        <f t="shared" ref="J144:J207" si="42">I144-I143</f>
        <v>-1.2657380666140909</v>
      </c>
      <c r="K144" s="28">
        <f t="shared" ref="K144:K207" si="43">I143</f>
        <v>11.31653931204778</v>
      </c>
      <c r="L144" s="27">
        <f t="shared" si="37"/>
        <v>122.28173650991855</v>
      </c>
      <c r="M144" s="27">
        <f t="shared" si="38"/>
        <v>6.4682634900814548</v>
      </c>
      <c r="N144" s="27">
        <f t="shared" ref="N144:N207" si="44">M144-M143</f>
        <v>-1.0063581280901133</v>
      </c>
      <c r="O144" s="28">
        <f t="shared" ref="O144:O207" si="45">M143</f>
        <v>7.4746216181715681</v>
      </c>
      <c r="P144" s="29">
        <f t="shared" si="32"/>
        <v>125.01649388640571</v>
      </c>
      <c r="Q144" s="27">
        <f t="shared" si="39"/>
        <v>3.733506113594288</v>
      </c>
      <c r="R144" s="27">
        <f t="shared" ref="R144:R207" si="46">Q144-Q143</f>
        <v>-0.78797875132113404</v>
      </c>
      <c r="S144" s="28">
        <f t="shared" ref="S144:S207" si="47">Q143</f>
        <v>4.521484864915422</v>
      </c>
    </row>
    <row r="145" spans="1:19" s="3" customFormat="1" x14ac:dyDescent="0.25">
      <c r="A145" s="75">
        <v>41919</v>
      </c>
      <c r="B145" s="18">
        <f>VLOOKUP(A145, 'Raw Data'!$A$2:$C$560, 2, TRUE)</f>
        <v>117.7</v>
      </c>
      <c r="C145" s="18">
        <f>VLOOKUP(A145, 'Raw Data'!$A$2:$C$560, 3, TRUE)</f>
        <v>129.55000000000001</v>
      </c>
      <c r="D145" s="29">
        <f t="shared" si="33"/>
        <v>117.41457442594344</v>
      </c>
      <c r="E145" s="27">
        <f t="shared" si="34"/>
        <v>12.135425574056569</v>
      </c>
      <c r="F145" s="27">
        <f t="shared" si="40"/>
        <v>0.79062224815518789</v>
      </c>
      <c r="G145" s="28">
        <f t="shared" si="41"/>
        <v>11.344803325901381</v>
      </c>
      <c r="H145" s="29">
        <f t="shared" si="35"/>
        <v>118.70376701235111</v>
      </c>
      <c r="I145" s="27">
        <f t="shared" si="36"/>
        <v>10.846232987648904</v>
      </c>
      <c r="J145" s="27">
        <f t="shared" si="42"/>
        <v>0.7954317422152144</v>
      </c>
      <c r="K145" s="28">
        <f t="shared" si="43"/>
        <v>10.050801245433689</v>
      </c>
      <c r="L145" s="27">
        <f t="shared" si="37"/>
        <v>122.32088875950653</v>
      </c>
      <c r="M145" s="27">
        <f t="shared" si="38"/>
        <v>7.2291112404934808</v>
      </c>
      <c r="N145" s="27">
        <f t="shared" si="44"/>
        <v>0.7608477504120259</v>
      </c>
      <c r="O145" s="28">
        <f t="shared" si="45"/>
        <v>6.4682634900814548</v>
      </c>
      <c r="P145" s="29">
        <f t="shared" si="32"/>
        <v>125.08476338622957</v>
      </c>
      <c r="Q145" s="27">
        <f t="shared" si="39"/>
        <v>4.4652366137704433</v>
      </c>
      <c r="R145" s="27">
        <f t="shared" si="46"/>
        <v>0.73173050017615537</v>
      </c>
      <c r="S145" s="28">
        <f t="shared" si="47"/>
        <v>3.733506113594288</v>
      </c>
    </row>
    <row r="146" spans="1:19" s="3" customFormat="1" x14ac:dyDescent="0.25">
      <c r="A146" s="75">
        <v>41920</v>
      </c>
      <c r="B146" s="18">
        <f>VLOOKUP(A146, 'Raw Data'!$A$2:$C$560, 2, TRUE)</f>
        <v>119.25</v>
      </c>
      <c r="C146" s="18">
        <f>VLOOKUP(A146, 'Raw Data'!$A$2:$C$560, 3, TRUE)</f>
        <v>128.55000000000001</v>
      </c>
      <c r="D146" s="29">
        <f t="shared" si="33"/>
        <v>117.55992957953821</v>
      </c>
      <c r="E146" s="27">
        <f t="shared" si="34"/>
        <v>10.990070420461805</v>
      </c>
      <c r="F146" s="27">
        <f t="shared" si="40"/>
        <v>-1.1453551535947639</v>
      </c>
      <c r="G146" s="28">
        <f t="shared" si="41"/>
        <v>12.135425574056569</v>
      </c>
      <c r="H146" s="29">
        <f t="shared" si="35"/>
        <v>118.77457500801535</v>
      </c>
      <c r="I146" s="27">
        <f t="shared" si="36"/>
        <v>9.7754249919846643</v>
      </c>
      <c r="J146" s="27">
        <f t="shared" si="42"/>
        <v>-1.0708079956642393</v>
      </c>
      <c r="K146" s="28">
        <f t="shared" si="43"/>
        <v>10.846232987648904</v>
      </c>
      <c r="L146" s="27">
        <f t="shared" si="37"/>
        <v>122.92774862812031</v>
      </c>
      <c r="M146" s="27">
        <f t="shared" si="38"/>
        <v>5.6222513718796989</v>
      </c>
      <c r="N146" s="27">
        <f t="shared" si="44"/>
        <v>-1.6068598686137818</v>
      </c>
      <c r="O146" s="28">
        <f t="shared" si="45"/>
        <v>7.2291112404934808</v>
      </c>
      <c r="P146" s="29">
        <f t="shared" si="32"/>
        <v>126.14294063349924</v>
      </c>
      <c r="Q146" s="27">
        <f t="shared" si="39"/>
        <v>2.4070593665007749</v>
      </c>
      <c r="R146" s="27">
        <f t="shared" si="46"/>
        <v>-2.0581772472696684</v>
      </c>
      <c r="S146" s="28">
        <f t="shared" si="47"/>
        <v>4.4652366137704433</v>
      </c>
    </row>
    <row r="147" spans="1:19" s="3" customFormat="1" x14ac:dyDescent="0.25">
      <c r="A147" s="75">
        <v>41921</v>
      </c>
      <c r="B147" s="18">
        <f>VLOOKUP(A147, 'Raw Data'!$A$2:$C$560, 2, TRUE)</f>
        <v>118.35</v>
      </c>
      <c r="C147" s="18">
        <f>VLOOKUP(A147, 'Raw Data'!$A$2:$C$560, 3, TRUE)</f>
        <v>127.8</v>
      </c>
      <c r="D147" s="29">
        <f t="shared" si="33"/>
        <v>117.47552981293479</v>
      </c>
      <c r="E147" s="27">
        <f t="shared" si="34"/>
        <v>10.324470187065202</v>
      </c>
      <c r="F147" s="27">
        <f t="shared" si="40"/>
        <v>-0.6656002333966029</v>
      </c>
      <c r="G147" s="28">
        <f t="shared" si="41"/>
        <v>10.990070420461805</v>
      </c>
      <c r="H147" s="29">
        <f t="shared" si="35"/>
        <v>118.73346068795223</v>
      </c>
      <c r="I147" s="27">
        <f t="shared" si="36"/>
        <v>9.066539312047766</v>
      </c>
      <c r="J147" s="27">
        <f t="shared" si="42"/>
        <v>-0.70888567993689833</v>
      </c>
      <c r="K147" s="28">
        <f t="shared" si="43"/>
        <v>9.7754249919846643</v>
      </c>
      <c r="L147" s="27">
        <f t="shared" si="37"/>
        <v>122.57537838182844</v>
      </c>
      <c r="M147" s="27">
        <f t="shared" si="38"/>
        <v>5.2246216181715539</v>
      </c>
      <c r="N147" s="27">
        <f t="shared" si="44"/>
        <v>-0.39762975370814502</v>
      </c>
      <c r="O147" s="28">
        <f t="shared" si="45"/>
        <v>5.6222513718796989</v>
      </c>
      <c r="P147" s="29">
        <f t="shared" si="32"/>
        <v>125.52851513508459</v>
      </c>
      <c r="Q147" s="27">
        <f t="shared" si="39"/>
        <v>2.2714848649154078</v>
      </c>
      <c r="R147" s="27">
        <f t="shared" si="46"/>
        <v>-0.1355745015853671</v>
      </c>
      <c r="S147" s="28">
        <f t="shared" si="47"/>
        <v>2.4070593665007749</v>
      </c>
    </row>
    <row r="148" spans="1:19" s="3" customFormat="1" x14ac:dyDescent="0.25">
      <c r="A148" s="75">
        <v>41922</v>
      </c>
      <c r="B148" s="18">
        <f>VLOOKUP(A148, 'Raw Data'!$A$2:$C$560, 2, TRUE)</f>
        <v>117.7</v>
      </c>
      <c r="C148" s="18">
        <f>VLOOKUP(A148, 'Raw Data'!$A$2:$C$560, 3, TRUE)</f>
        <v>127</v>
      </c>
      <c r="D148" s="29">
        <f t="shared" si="33"/>
        <v>117.41457442594344</v>
      </c>
      <c r="E148" s="27">
        <f t="shared" si="34"/>
        <v>9.5854255740565577</v>
      </c>
      <c r="F148" s="27">
        <f t="shared" si="40"/>
        <v>-0.73904461300864455</v>
      </c>
      <c r="G148" s="28">
        <f t="shared" si="41"/>
        <v>10.324470187065202</v>
      </c>
      <c r="H148" s="29">
        <f t="shared" si="35"/>
        <v>118.70376701235111</v>
      </c>
      <c r="I148" s="27">
        <f t="shared" si="36"/>
        <v>8.2962329876488923</v>
      </c>
      <c r="J148" s="27">
        <f t="shared" si="42"/>
        <v>-0.7703063243988737</v>
      </c>
      <c r="K148" s="28">
        <f t="shared" si="43"/>
        <v>9.066539312047766</v>
      </c>
      <c r="L148" s="27">
        <f t="shared" si="37"/>
        <v>122.32088875950653</v>
      </c>
      <c r="M148" s="27">
        <f t="shared" si="38"/>
        <v>4.6791112404934694</v>
      </c>
      <c r="N148" s="27">
        <f t="shared" si="44"/>
        <v>-0.54551037767808452</v>
      </c>
      <c r="O148" s="28">
        <f t="shared" si="45"/>
        <v>5.2246216181715539</v>
      </c>
      <c r="P148" s="29">
        <f t="shared" si="32"/>
        <v>125.08476338622957</v>
      </c>
      <c r="Q148" s="27">
        <f t="shared" si="39"/>
        <v>1.915236613770432</v>
      </c>
      <c r="R148" s="27">
        <f t="shared" si="46"/>
        <v>-0.35624825114497582</v>
      </c>
      <c r="S148" s="28">
        <f t="shared" si="47"/>
        <v>2.2714848649154078</v>
      </c>
    </row>
    <row r="149" spans="1:19" s="3" customFormat="1" x14ac:dyDescent="0.25">
      <c r="A149" s="75">
        <v>41925</v>
      </c>
      <c r="B149" s="18">
        <f>VLOOKUP(A149, 'Raw Data'!$A$2:$C$560, 2, TRUE)</f>
        <v>117.6</v>
      </c>
      <c r="C149" s="18">
        <f>VLOOKUP(A149, 'Raw Data'!$A$2:$C$560, 3, TRUE)</f>
        <v>126.5</v>
      </c>
      <c r="D149" s="29">
        <f t="shared" si="33"/>
        <v>117.40519667409862</v>
      </c>
      <c r="E149" s="27">
        <f t="shared" si="34"/>
        <v>9.0948033259013812</v>
      </c>
      <c r="F149" s="27">
        <f t="shared" si="40"/>
        <v>-0.49062224815517652</v>
      </c>
      <c r="G149" s="28">
        <f t="shared" si="41"/>
        <v>9.5854255740565577</v>
      </c>
      <c r="H149" s="29">
        <f t="shared" si="35"/>
        <v>118.69919875456631</v>
      </c>
      <c r="I149" s="27">
        <f t="shared" si="36"/>
        <v>7.8008012454336892</v>
      </c>
      <c r="J149" s="27">
        <f t="shared" si="42"/>
        <v>-0.49543174221520303</v>
      </c>
      <c r="K149" s="28">
        <f t="shared" si="43"/>
        <v>8.2962329876488923</v>
      </c>
      <c r="L149" s="27">
        <f t="shared" si="37"/>
        <v>122.28173650991855</v>
      </c>
      <c r="M149" s="27">
        <f t="shared" si="38"/>
        <v>4.2182634900814548</v>
      </c>
      <c r="N149" s="27">
        <f t="shared" si="44"/>
        <v>-0.46084775041201453</v>
      </c>
      <c r="O149" s="28">
        <f t="shared" si="45"/>
        <v>4.6791112404934694</v>
      </c>
      <c r="P149" s="29">
        <f t="shared" si="32"/>
        <v>125.01649388640571</v>
      </c>
      <c r="Q149" s="27">
        <f t="shared" si="39"/>
        <v>1.483506113594288</v>
      </c>
      <c r="R149" s="27">
        <f t="shared" si="46"/>
        <v>-0.43173050017614401</v>
      </c>
      <c r="S149" s="28">
        <f t="shared" si="47"/>
        <v>1.915236613770432</v>
      </c>
    </row>
    <row r="150" spans="1:19" s="3" customFormat="1" x14ac:dyDescent="0.25">
      <c r="A150" s="75">
        <v>41926</v>
      </c>
      <c r="B150" s="18">
        <f>VLOOKUP(A150, 'Raw Data'!$A$2:$C$560, 2, TRUE)</f>
        <v>117.65</v>
      </c>
      <c r="C150" s="18">
        <f>VLOOKUP(A150, 'Raw Data'!$A$2:$C$560, 3, TRUE)</f>
        <v>126.05</v>
      </c>
      <c r="D150" s="29">
        <f t="shared" si="33"/>
        <v>117.40988555002103</v>
      </c>
      <c r="E150" s="27">
        <f t="shared" si="34"/>
        <v>8.6401144499789666</v>
      </c>
      <c r="F150" s="27">
        <f t="shared" si="40"/>
        <v>-0.45468887592241458</v>
      </c>
      <c r="G150" s="28">
        <f t="shared" si="41"/>
        <v>9.0948033259013812</v>
      </c>
      <c r="H150" s="29">
        <f t="shared" si="35"/>
        <v>118.70148288345871</v>
      </c>
      <c r="I150" s="27">
        <f t="shared" si="36"/>
        <v>7.3485171165412879</v>
      </c>
      <c r="J150" s="27">
        <f t="shared" si="42"/>
        <v>-0.45228412889240133</v>
      </c>
      <c r="K150" s="28">
        <f t="shared" si="43"/>
        <v>7.8008012454336892</v>
      </c>
      <c r="L150" s="27">
        <f t="shared" si="37"/>
        <v>122.30131263471253</v>
      </c>
      <c r="M150" s="27">
        <f t="shared" si="38"/>
        <v>3.7486873652874664</v>
      </c>
      <c r="N150" s="27">
        <f t="shared" si="44"/>
        <v>-0.46957612479398847</v>
      </c>
      <c r="O150" s="28">
        <f t="shared" si="45"/>
        <v>4.2182634900814548</v>
      </c>
      <c r="P150" s="29">
        <f t="shared" si="32"/>
        <v>125.05062863631764</v>
      </c>
      <c r="Q150" s="27">
        <f t="shared" si="39"/>
        <v>0.99937136368235713</v>
      </c>
      <c r="R150" s="27">
        <f t="shared" si="46"/>
        <v>-0.48413474991193084</v>
      </c>
      <c r="S150" s="28">
        <f t="shared" si="47"/>
        <v>1.483506113594288</v>
      </c>
    </row>
    <row r="151" spans="1:19" s="3" customFormat="1" x14ac:dyDescent="0.25">
      <c r="A151" s="75">
        <v>41928</v>
      </c>
      <c r="B151" s="18">
        <f>VLOOKUP(A151, 'Raw Data'!$A$2:$C$560, 2, TRUE)</f>
        <v>118.75</v>
      </c>
      <c r="C151" s="18">
        <f>VLOOKUP(A151, 'Raw Data'!$A$2:$C$560, 3, TRUE)</f>
        <v>126.25</v>
      </c>
      <c r="D151" s="29">
        <f t="shared" si="33"/>
        <v>117.51304082031409</v>
      </c>
      <c r="E151" s="27">
        <f t="shared" si="34"/>
        <v>8.7369591796859112</v>
      </c>
      <c r="F151" s="27">
        <f t="shared" si="40"/>
        <v>9.6844729706944577E-2</v>
      </c>
      <c r="G151" s="28">
        <f t="shared" si="41"/>
        <v>8.6401144499789666</v>
      </c>
      <c r="H151" s="29">
        <f t="shared" si="35"/>
        <v>118.75173371909139</v>
      </c>
      <c r="I151" s="27">
        <f t="shared" si="36"/>
        <v>7.4982662809086094</v>
      </c>
      <c r="J151" s="27">
        <f t="shared" si="42"/>
        <v>0.14974916436732144</v>
      </c>
      <c r="K151" s="28">
        <f t="shared" si="43"/>
        <v>7.3485171165412879</v>
      </c>
      <c r="L151" s="27">
        <f t="shared" si="37"/>
        <v>122.73198738018039</v>
      </c>
      <c r="M151" s="27">
        <f t="shared" si="38"/>
        <v>3.5180126198196149</v>
      </c>
      <c r="N151" s="27">
        <f t="shared" si="44"/>
        <v>-0.23067474546785149</v>
      </c>
      <c r="O151" s="28">
        <f t="shared" si="45"/>
        <v>3.7486873652874664</v>
      </c>
      <c r="P151" s="29">
        <f t="shared" si="32"/>
        <v>125.80159313437998</v>
      </c>
      <c r="Q151" s="27">
        <f t="shared" si="39"/>
        <v>0.44840686562001508</v>
      </c>
      <c r="R151" s="27">
        <f t="shared" si="46"/>
        <v>-0.55096449806234205</v>
      </c>
      <c r="S151" s="28">
        <f t="shared" si="47"/>
        <v>0.99937136368235713</v>
      </c>
    </row>
    <row r="152" spans="1:19" s="3" customFormat="1" x14ac:dyDescent="0.25">
      <c r="A152" s="75">
        <v>41929</v>
      </c>
      <c r="B152" s="18">
        <f>VLOOKUP(A152, 'Raw Data'!$A$2:$C$560, 2, TRUE)</f>
        <v>117.85</v>
      </c>
      <c r="C152" s="18">
        <f>VLOOKUP(A152, 'Raw Data'!$A$2:$C$560, 3, TRUE)</f>
        <v>122.4</v>
      </c>
      <c r="D152" s="29">
        <f t="shared" si="33"/>
        <v>117.42864105371068</v>
      </c>
      <c r="E152" s="27">
        <f t="shared" si="34"/>
        <v>4.9713589462893282</v>
      </c>
      <c r="F152" s="27">
        <f t="shared" si="40"/>
        <v>-3.765600233396583</v>
      </c>
      <c r="G152" s="28">
        <f t="shared" si="41"/>
        <v>8.7369591796859112</v>
      </c>
      <c r="H152" s="29">
        <f t="shared" si="35"/>
        <v>118.71061939902829</v>
      </c>
      <c r="I152" s="27">
        <f t="shared" si="36"/>
        <v>3.6893806009717167</v>
      </c>
      <c r="J152" s="27">
        <f t="shared" si="42"/>
        <v>-3.8088856799368926</v>
      </c>
      <c r="K152" s="28">
        <f t="shared" si="43"/>
        <v>7.4982662809086094</v>
      </c>
      <c r="L152" s="27">
        <f t="shared" si="37"/>
        <v>122.3796171338885</v>
      </c>
      <c r="M152" s="27">
        <f t="shared" si="38"/>
        <v>2.0382866111503972E-2</v>
      </c>
      <c r="N152" s="27">
        <f t="shared" si="44"/>
        <v>-3.4976297537081109</v>
      </c>
      <c r="O152" s="28">
        <f t="shared" si="45"/>
        <v>3.5180126198196149</v>
      </c>
      <c r="P152" s="29">
        <f t="shared" si="32"/>
        <v>125.18716763596534</v>
      </c>
      <c r="Q152" s="27">
        <f t="shared" si="39"/>
        <v>-2.7871676359653321</v>
      </c>
      <c r="R152" s="27">
        <f t="shared" si="46"/>
        <v>-3.2355745015853472</v>
      </c>
      <c r="S152" s="28">
        <f t="shared" si="47"/>
        <v>0.44840686562001508</v>
      </c>
    </row>
    <row r="153" spans="1:19" s="3" customFormat="1" x14ac:dyDescent="0.25">
      <c r="A153" s="75">
        <v>41932</v>
      </c>
      <c r="B153" s="18">
        <f>VLOOKUP(A153, 'Raw Data'!$A$2:$C$560, 2, TRUE)</f>
        <v>120.2</v>
      </c>
      <c r="C153" s="18">
        <f>VLOOKUP(A153, 'Raw Data'!$A$2:$C$560, 3, TRUE)</f>
        <v>124.2</v>
      </c>
      <c r="D153" s="29">
        <f t="shared" si="33"/>
        <v>117.64901822206403</v>
      </c>
      <c r="E153" s="27">
        <f t="shared" si="34"/>
        <v>6.5509817779359736</v>
      </c>
      <c r="F153" s="27">
        <f t="shared" si="40"/>
        <v>1.5796228316466454</v>
      </c>
      <c r="G153" s="28">
        <f t="shared" si="41"/>
        <v>4.9713589462893282</v>
      </c>
      <c r="H153" s="29">
        <f t="shared" si="35"/>
        <v>118.81797345697085</v>
      </c>
      <c r="I153" s="27">
        <f t="shared" si="36"/>
        <v>5.3820265430291556</v>
      </c>
      <c r="J153" s="27">
        <f t="shared" si="42"/>
        <v>1.6926459420574389</v>
      </c>
      <c r="K153" s="28">
        <f t="shared" si="43"/>
        <v>3.6893806009717167</v>
      </c>
      <c r="L153" s="27">
        <f t="shared" si="37"/>
        <v>123.29969499920618</v>
      </c>
      <c r="M153" s="27">
        <f t="shared" si="38"/>
        <v>0.90030500079382136</v>
      </c>
      <c r="N153" s="27">
        <f t="shared" si="44"/>
        <v>0.87992213468231739</v>
      </c>
      <c r="O153" s="28">
        <f t="shared" si="45"/>
        <v>2.0382866111503972E-2</v>
      </c>
      <c r="P153" s="29">
        <f t="shared" si="32"/>
        <v>126.79150088182581</v>
      </c>
      <c r="Q153" s="27">
        <f t="shared" si="39"/>
        <v>-2.5915008818258087</v>
      </c>
      <c r="R153" s="27">
        <f t="shared" si="46"/>
        <v>0.19566675413952339</v>
      </c>
      <c r="S153" s="28">
        <f t="shared" si="47"/>
        <v>-2.7871676359653321</v>
      </c>
    </row>
    <row r="154" spans="1:19" s="3" customFormat="1" x14ac:dyDescent="0.25">
      <c r="A154" s="75">
        <v>41933</v>
      </c>
      <c r="B154" s="18">
        <f>VLOOKUP(A154, 'Raw Data'!$A$2:$C$560, 2, TRUE)</f>
        <v>120.5</v>
      </c>
      <c r="C154" s="18">
        <f>VLOOKUP(A154, 'Raw Data'!$A$2:$C$560, 3, TRUE)</f>
        <v>122.9</v>
      </c>
      <c r="D154" s="29">
        <f t="shared" si="33"/>
        <v>117.6771514775985</v>
      </c>
      <c r="E154" s="27">
        <f t="shared" si="34"/>
        <v>5.222848522401506</v>
      </c>
      <c r="F154" s="27">
        <f t="shared" si="40"/>
        <v>-1.3281332555344676</v>
      </c>
      <c r="G154" s="28">
        <f t="shared" si="41"/>
        <v>6.5509817779359736</v>
      </c>
      <c r="H154" s="29">
        <f t="shared" si="35"/>
        <v>118.83167823032522</v>
      </c>
      <c r="I154" s="27">
        <f t="shared" si="36"/>
        <v>4.0683217696747818</v>
      </c>
      <c r="J154" s="27">
        <f t="shared" si="42"/>
        <v>-1.3137047733543739</v>
      </c>
      <c r="K154" s="28">
        <f t="shared" si="43"/>
        <v>5.3820265430291556</v>
      </c>
      <c r="L154" s="27">
        <f t="shared" si="37"/>
        <v>123.41715174797014</v>
      </c>
      <c r="M154" s="27">
        <f t="shared" si="38"/>
        <v>-0.51715174797013219</v>
      </c>
      <c r="N154" s="27">
        <f t="shared" si="44"/>
        <v>-1.4174567487639536</v>
      </c>
      <c r="O154" s="28">
        <f t="shared" si="45"/>
        <v>0.90030500079382136</v>
      </c>
      <c r="P154" s="29">
        <f t="shared" si="32"/>
        <v>126.99630938129737</v>
      </c>
      <c r="Q154" s="27">
        <f t="shared" si="39"/>
        <v>-4.0963093812973597</v>
      </c>
      <c r="R154" s="27">
        <f t="shared" si="46"/>
        <v>-1.5048084994715509</v>
      </c>
      <c r="S154" s="28">
        <f t="shared" si="47"/>
        <v>-2.5915008818258087</v>
      </c>
    </row>
    <row r="155" spans="1:19" s="3" customFormat="1" x14ac:dyDescent="0.25">
      <c r="A155" s="75">
        <v>41934</v>
      </c>
      <c r="B155" s="18">
        <f>VLOOKUP(A155, 'Raw Data'!$A$2:$C$560, 2, TRUE)</f>
        <v>121.5</v>
      </c>
      <c r="C155" s="18">
        <f>VLOOKUP(A155, 'Raw Data'!$A$2:$C$560, 3, TRUE)</f>
        <v>124.05</v>
      </c>
      <c r="D155" s="29">
        <f t="shared" si="33"/>
        <v>117.77092899604673</v>
      </c>
      <c r="E155" s="27">
        <f t="shared" si="34"/>
        <v>6.2790710039532627</v>
      </c>
      <c r="F155" s="27">
        <f t="shared" si="40"/>
        <v>1.0562224815517567</v>
      </c>
      <c r="G155" s="28">
        <f t="shared" si="41"/>
        <v>5.222848522401506</v>
      </c>
      <c r="H155" s="29">
        <f t="shared" si="35"/>
        <v>118.87736080817312</v>
      </c>
      <c r="I155" s="27">
        <f t="shared" si="36"/>
        <v>5.1726391918268746</v>
      </c>
      <c r="J155" s="27">
        <f t="shared" si="42"/>
        <v>1.1043174221520928</v>
      </c>
      <c r="K155" s="28">
        <f t="shared" si="43"/>
        <v>4.0683217696747818</v>
      </c>
      <c r="L155" s="27">
        <f t="shared" si="37"/>
        <v>123.80867424384999</v>
      </c>
      <c r="M155" s="27">
        <f t="shared" si="38"/>
        <v>0.24132575615000462</v>
      </c>
      <c r="N155" s="27">
        <f t="shared" si="44"/>
        <v>0.75847750412013681</v>
      </c>
      <c r="O155" s="28">
        <f t="shared" si="45"/>
        <v>-0.51715174797013219</v>
      </c>
      <c r="P155" s="29">
        <f t="shared" si="32"/>
        <v>127.67900437953585</v>
      </c>
      <c r="Q155" s="27">
        <f t="shared" si="39"/>
        <v>-3.6290043795358571</v>
      </c>
      <c r="R155" s="27">
        <f t="shared" si="46"/>
        <v>0.46730500176150258</v>
      </c>
      <c r="S155" s="28">
        <f t="shared" si="47"/>
        <v>-4.0963093812973597</v>
      </c>
    </row>
    <row r="156" spans="1:19" s="3" customFormat="1" x14ac:dyDescent="0.25">
      <c r="A156" s="75">
        <v>41935</v>
      </c>
      <c r="B156" s="18">
        <f>VLOOKUP(A156, 'Raw Data'!$A$2:$C$560, 2, TRUE)</f>
        <v>122.95</v>
      </c>
      <c r="C156" s="18">
        <f>VLOOKUP(A156, 'Raw Data'!$A$2:$C$560, 3, TRUE)</f>
        <v>124.1</v>
      </c>
      <c r="D156" s="29">
        <f t="shared" si="33"/>
        <v>117.90690639779667</v>
      </c>
      <c r="E156" s="27">
        <f t="shared" si="34"/>
        <v>6.1930936022033194</v>
      </c>
      <c r="F156" s="27">
        <f t="shared" si="40"/>
        <v>-8.5977401749943283E-2</v>
      </c>
      <c r="G156" s="28">
        <f t="shared" si="41"/>
        <v>6.2790710039532627</v>
      </c>
      <c r="H156" s="29">
        <f t="shared" si="35"/>
        <v>118.94360054605258</v>
      </c>
      <c r="I156" s="27">
        <f t="shared" si="36"/>
        <v>5.1563994539474152</v>
      </c>
      <c r="J156" s="27">
        <f t="shared" si="42"/>
        <v>-1.6239737879459426E-2</v>
      </c>
      <c r="K156" s="28">
        <f t="shared" si="43"/>
        <v>5.1726391918268746</v>
      </c>
      <c r="L156" s="27">
        <f t="shared" si="37"/>
        <v>124.3763818628758</v>
      </c>
      <c r="M156" s="27">
        <f t="shared" si="38"/>
        <v>-0.27638186287580879</v>
      </c>
      <c r="N156" s="27">
        <f t="shared" si="44"/>
        <v>-0.51770761902581341</v>
      </c>
      <c r="O156" s="28">
        <f t="shared" si="45"/>
        <v>0.24132575615000462</v>
      </c>
      <c r="P156" s="29">
        <f t="shared" si="32"/>
        <v>128.6689121269817</v>
      </c>
      <c r="Q156" s="27">
        <f t="shared" si="39"/>
        <v>-4.5689121269817008</v>
      </c>
      <c r="R156" s="27">
        <f t="shared" si="46"/>
        <v>-0.93990774744584371</v>
      </c>
      <c r="S156" s="28">
        <f t="shared" si="47"/>
        <v>-3.6290043795358571</v>
      </c>
    </row>
    <row r="157" spans="1:19" s="3" customFormat="1" x14ac:dyDescent="0.25">
      <c r="A157" s="75">
        <v>41936</v>
      </c>
      <c r="B157" s="18">
        <f>VLOOKUP(A157, 'Raw Data'!$A$2:$C$560, 2, TRUE)</f>
        <v>122.25</v>
      </c>
      <c r="C157" s="18">
        <f>VLOOKUP(A157, 'Raw Data'!$A$2:$C$560, 3, TRUE)</f>
        <v>123.85</v>
      </c>
      <c r="D157" s="29">
        <f t="shared" si="33"/>
        <v>117.84126213488291</v>
      </c>
      <c r="E157" s="27">
        <f t="shared" si="34"/>
        <v>6.0087378651170837</v>
      </c>
      <c r="F157" s="27">
        <f t="shared" si="40"/>
        <v>-0.18435573708623565</v>
      </c>
      <c r="G157" s="28">
        <f t="shared" si="41"/>
        <v>6.1930936022033194</v>
      </c>
      <c r="H157" s="29">
        <f t="shared" si="35"/>
        <v>118.91162274155904</v>
      </c>
      <c r="I157" s="27">
        <f t="shared" si="36"/>
        <v>4.9383772584409513</v>
      </c>
      <c r="J157" s="27">
        <f t="shared" si="42"/>
        <v>-0.21802219550646385</v>
      </c>
      <c r="K157" s="28">
        <f t="shared" si="43"/>
        <v>5.1563994539474152</v>
      </c>
      <c r="L157" s="27">
        <f t="shared" si="37"/>
        <v>124.10231611575989</v>
      </c>
      <c r="M157" s="27">
        <f t="shared" si="38"/>
        <v>-0.25231611575989632</v>
      </c>
      <c r="N157" s="27">
        <f t="shared" si="44"/>
        <v>2.4065747115912473E-2</v>
      </c>
      <c r="O157" s="28">
        <f t="shared" si="45"/>
        <v>-0.27638186287580879</v>
      </c>
      <c r="P157" s="29">
        <f t="shared" si="32"/>
        <v>128.19102562821473</v>
      </c>
      <c r="Q157" s="27">
        <f t="shared" si="39"/>
        <v>-4.3410256282147373</v>
      </c>
      <c r="R157" s="27">
        <f t="shared" si="46"/>
        <v>0.22788649876696354</v>
      </c>
      <c r="S157" s="28">
        <f t="shared" si="47"/>
        <v>-4.5689121269817008</v>
      </c>
    </row>
    <row r="158" spans="1:19" s="3" customFormat="1" x14ac:dyDescent="0.25">
      <c r="A158" s="75">
        <v>41939</v>
      </c>
      <c r="B158" s="18">
        <f>VLOOKUP(A158, 'Raw Data'!$A$2:$C$560, 2, TRUE)</f>
        <v>119.95</v>
      </c>
      <c r="C158" s="18">
        <f>VLOOKUP(A158, 'Raw Data'!$A$2:$C$560, 3, TRUE)</f>
        <v>121.4</v>
      </c>
      <c r="D158" s="29">
        <f t="shared" si="33"/>
        <v>117.62557384245197</v>
      </c>
      <c r="E158" s="27">
        <f t="shared" si="34"/>
        <v>3.7744261575480351</v>
      </c>
      <c r="F158" s="27">
        <f t="shared" si="40"/>
        <v>-2.2343117075690486</v>
      </c>
      <c r="G158" s="28">
        <f t="shared" si="41"/>
        <v>6.0087378651170837</v>
      </c>
      <c r="H158" s="29">
        <f t="shared" si="35"/>
        <v>118.80655281250887</v>
      </c>
      <c r="I158" s="27">
        <f t="shared" si="36"/>
        <v>2.5934471874911367</v>
      </c>
      <c r="J158" s="27">
        <f t="shared" si="42"/>
        <v>-2.3449300709498146</v>
      </c>
      <c r="K158" s="28">
        <f t="shared" si="43"/>
        <v>4.9383772584409513</v>
      </c>
      <c r="L158" s="27">
        <f t="shared" si="37"/>
        <v>123.20181437523621</v>
      </c>
      <c r="M158" s="27">
        <f t="shared" si="38"/>
        <v>-1.801814375236205</v>
      </c>
      <c r="N158" s="27">
        <f t="shared" si="44"/>
        <v>-1.5494982594763087</v>
      </c>
      <c r="O158" s="28">
        <f t="shared" si="45"/>
        <v>-0.25231611575989632</v>
      </c>
      <c r="P158" s="29">
        <f t="shared" si="32"/>
        <v>126.62082713226619</v>
      </c>
      <c r="Q158" s="27">
        <f t="shared" si="39"/>
        <v>-5.2208271322661801</v>
      </c>
      <c r="R158" s="27">
        <f t="shared" si="46"/>
        <v>-0.87980150405144286</v>
      </c>
      <c r="S158" s="28">
        <f t="shared" si="47"/>
        <v>-4.3410256282147373</v>
      </c>
    </row>
    <row r="159" spans="1:19" s="3" customFormat="1" x14ac:dyDescent="0.25">
      <c r="A159" s="75">
        <v>41940</v>
      </c>
      <c r="B159" s="18">
        <f>VLOOKUP(A159, 'Raw Data'!$A$2:$C$560, 2, TRUE)</f>
        <v>121.4</v>
      </c>
      <c r="C159" s="18">
        <f>VLOOKUP(A159, 'Raw Data'!$A$2:$C$560, 3, TRUE)</f>
        <v>123.35</v>
      </c>
      <c r="D159" s="29">
        <f t="shared" si="33"/>
        <v>117.76155124420191</v>
      </c>
      <c r="E159" s="27">
        <f t="shared" si="34"/>
        <v>5.5884487557980833</v>
      </c>
      <c r="F159" s="27">
        <f t="shared" si="40"/>
        <v>1.8140225982500482</v>
      </c>
      <c r="G159" s="28">
        <f t="shared" si="41"/>
        <v>3.7744261575480351</v>
      </c>
      <c r="H159" s="29">
        <f t="shared" si="35"/>
        <v>118.87279255038833</v>
      </c>
      <c r="I159" s="27">
        <f t="shared" si="36"/>
        <v>4.4772074496116687</v>
      </c>
      <c r="J159" s="27">
        <f t="shared" si="42"/>
        <v>1.883760262120532</v>
      </c>
      <c r="K159" s="28">
        <f t="shared" si="43"/>
        <v>2.5934471874911367</v>
      </c>
      <c r="L159" s="27">
        <f t="shared" si="37"/>
        <v>123.76952199426202</v>
      </c>
      <c r="M159" s="27">
        <f t="shared" si="38"/>
        <v>-0.41952199426202696</v>
      </c>
      <c r="N159" s="27">
        <f t="shared" si="44"/>
        <v>1.3822923809741781</v>
      </c>
      <c r="O159" s="28">
        <f t="shared" si="45"/>
        <v>-1.801814375236205</v>
      </c>
      <c r="P159" s="29">
        <f t="shared" si="32"/>
        <v>127.61073487971201</v>
      </c>
      <c r="Q159" s="27">
        <f t="shared" si="39"/>
        <v>-4.2607348797120181</v>
      </c>
      <c r="R159" s="27">
        <f t="shared" si="46"/>
        <v>0.96009225255416197</v>
      </c>
      <c r="S159" s="28">
        <f t="shared" si="47"/>
        <v>-5.2208271322661801</v>
      </c>
    </row>
    <row r="160" spans="1:19" s="3" customFormat="1" x14ac:dyDescent="0.25">
      <c r="A160" s="75">
        <v>41941</v>
      </c>
      <c r="B160" s="18">
        <f>VLOOKUP(A160, 'Raw Data'!$A$2:$C$560, 2, TRUE)</f>
        <v>122.4</v>
      </c>
      <c r="C160" s="18">
        <f>VLOOKUP(A160, 'Raw Data'!$A$2:$C$560, 3, TRUE)</f>
        <v>124.1</v>
      </c>
      <c r="D160" s="29">
        <f t="shared" si="33"/>
        <v>117.85532876265015</v>
      </c>
      <c r="E160" s="27">
        <f t="shared" si="34"/>
        <v>6.2446712373498485</v>
      </c>
      <c r="F160" s="27">
        <f t="shared" si="40"/>
        <v>0.65622248155176521</v>
      </c>
      <c r="G160" s="28">
        <f t="shared" si="41"/>
        <v>5.5884487557980833</v>
      </c>
      <c r="H160" s="29">
        <f t="shared" si="35"/>
        <v>118.91847512823622</v>
      </c>
      <c r="I160" s="27">
        <f t="shared" si="36"/>
        <v>5.1815248717637701</v>
      </c>
      <c r="J160" s="27">
        <f t="shared" si="42"/>
        <v>0.70431742215210136</v>
      </c>
      <c r="K160" s="28">
        <f t="shared" si="43"/>
        <v>4.4772074496116687</v>
      </c>
      <c r="L160" s="27">
        <f t="shared" si="37"/>
        <v>124.16104449014188</v>
      </c>
      <c r="M160" s="27">
        <f t="shared" si="38"/>
        <v>-6.1044490141881624E-2</v>
      </c>
      <c r="N160" s="27">
        <f t="shared" si="44"/>
        <v>0.35847750412014534</v>
      </c>
      <c r="O160" s="28">
        <f t="shared" si="45"/>
        <v>-0.41952199426202696</v>
      </c>
      <c r="P160" s="29">
        <f t="shared" si="32"/>
        <v>128.29342987795053</v>
      </c>
      <c r="Q160" s="27">
        <f t="shared" si="39"/>
        <v>-4.1934298779505355</v>
      </c>
      <c r="R160" s="27">
        <f t="shared" si="46"/>
        <v>6.7305001761482686E-2</v>
      </c>
      <c r="S160" s="28">
        <f t="shared" si="47"/>
        <v>-4.2607348797120181</v>
      </c>
    </row>
    <row r="161" spans="1:19" s="3" customFormat="1" x14ac:dyDescent="0.25">
      <c r="A161" s="75">
        <v>41942</v>
      </c>
      <c r="B161" s="18">
        <f>VLOOKUP(A161, 'Raw Data'!$A$2:$C$560, 2, TRUE)</f>
        <v>124.7</v>
      </c>
      <c r="C161" s="18">
        <f>VLOOKUP(A161, 'Raw Data'!$A$2:$C$560, 3, TRUE)</f>
        <v>124.45</v>
      </c>
      <c r="D161" s="29">
        <f t="shared" si="33"/>
        <v>118.07101705508109</v>
      </c>
      <c r="E161" s="27">
        <f t="shared" si="34"/>
        <v>6.378982944918917</v>
      </c>
      <c r="F161" s="27">
        <f t="shared" si="40"/>
        <v>0.13431170756906852</v>
      </c>
      <c r="G161" s="28">
        <f t="shared" si="41"/>
        <v>6.2446712373498485</v>
      </c>
      <c r="H161" s="29">
        <f t="shared" si="35"/>
        <v>119.0235450572864</v>
      </c>
      <c r="I161" s="27">
        <f t="shared" si="36"/>
        <v>5.4264549427136046</v>
      </c>
      <c r="J161" s="27">
        <f t="shared" si="42"/>
        <v>0.24493007094983454</v>
      </c>
      <c r="K161" s="28">
        <f t="shared" si="43"/>
        <v>5.1815248717637701</v>
      </c>
      <c r="L161" s="27">
        <f t="shared" si="37"/>
        <v>125.06154623066556</v>
      </c>
      <c r="M161" s="27">
        <f t="shared" si="38"/>
        <v>-0.61154623066555303</v>
      </c>
      <c r="N161" s="27">
        <f t="shared" si="44"/>
        <v>-0.5505017405236714</v>
      </c>
      <c r="O161" s="28">
        <f t="shared" si="45"/>
        <v>-6.1044490141881624E-2</v>
      </c>
      <c r="P161" s="29">
        <f t="shared" si="32"/>
        <v>129.86362837389908</v>
      </c>
      <c r="Q161" s="27">
        <f t="shared" si="39"/>
        <v>-5.4136283738990727</v>
      </c>
      <c r="R161" s="27">
        <f t="shared" si="46"/>
        <v>-1.2201984959485372</v>
      </c>
      <c r="S161" s="28">
        <f t="shared" si="47"/>
        <v>-4.1934298779505355</v>
      </c>
    </row>
    <row r="162" spans="1:19" s="3" customFormat="1" x14ac:dyDescent="0.25">
      <c r="A162" s="75">
        <v>41943</v>
      </c>
      <c r="B162" s="18">
        <f>VLOOKUP(A162, 'Raw Data'!$A$2:$C$560, 2, TRUE)</f>
        <v>126.05</v>
      </c>
      <c r="C162" s="18">
        <f>VLOOKUP(A162, 'Raw Data'!$A$2:$C$560, 3, TRUE)</f>
        <v>123.85</v>
      </c>
      <c r="D162" s="29">
        <f t="shared" si="33"/>
        <v>118.1976167049862</v>
      </c>
      <c r="E162" s="27">
        <f t="shared" si="34"/>
        <v>5.6523832950137916</v>
      </c>
      <c r="F162" s="27">
        <f t="shared" si="40"/>
        <v>-0.72659964990512549</v>
      </c>
      <c r="G162" s="28">
        <f t="shared" si="41"/>
        <v>6.378982944918917</v>
      </c>
      <c r="H162" s="29">
        <f t="shared" si="35"/>
        <v>119.08521653738106</v>
      </c>
      <c r="I162" s="27">
        <f t="shared" si="36"/>
        <v>4.7647834626189365</v>
      </c>
      <c r="J162" s="27">
        <f t="shared" si="42"/>
        <v>-0.66167148009466814</v>
      </c>
      <c r="K162" s="28">
        <f t="shared" si="43"/>
        <v>5.4264549427136046</v>
      </c>
      <c r="L162" s="27">
        <f t="shared" si="37"/>
        <v>125.59010160010337</v>
      </c>
      <c r="M162" s="27">
        <f t="shared" si="38"/>
        <v>-1.7401016001033724</v>
      </c>
      <c r="N162" s="27">
        <f t="shared" si="44"/>
        <v>-1.1285553694378194</v>
      </c>
      <c r="O162" s="28">
        <f t="shared" si="45"/>
        <v>-0.61154623066555303</v>
      </c>
      <c r="P162" s="29">
        <f t="shared" si="32"/>
        <v>130.78526662152103</v>
      </c>
      <c r="Q162" s="27">
        <f t="shared" si="39"/>
        <v>-6.9352666215210377</v>
      </c>
      <c r="R162" s="27">
        <f t="shared" si="46"/>
        <v>-1.521638247621965</v>
      </c>
      <c r="S162" s="28">
        <f t="shared" si="47"/>
        <v>-5.4136283738990727</v>
      </c>
    </row>
    <row r="163" spans="1:19" s="3" customFormat="1" x14ac:dyDescent="0.25">
      <c r="A163" s="75">
        <v>41946</v>
      </c>
      <c r="B163" s="18">
        <f>VLOOKUP(A163, 'Raw Data'!$A$2:$C$560, 2, TRUE)</f>
        <v>126.85</v>
      </c>
      <c r="C163" s="18">
        <f>VLOOKUP(A163, 'Raw Data'!$A$2:$C$560, 3, TRUE)</f>
        <v>123.9</v>
      </c>
      <c r="D163" s="29">
        <f t="shared" si="33"/>
        <v>118.27263871974478</v>
      </c>
      <c r="E163" s="27">
        <f t="shared" si="34"/>
        <v>5.6273612802552293</v>
      </c>
      <c r="F163" s="27">
        <f t="shared" si="40"/>
        <v>-2.502201475856225E-2</v>
      </c>
      <c r="G163" s="28">
        <f t="shared" si="41"/>
        <v>5.6523832950137916</v>
      </c>
      <c r="H163" s="29">
        <f t="shared" si="35"/>
        <v>119.12176259965938</v>
      </c>
      <c r="I163" s="27">
        <f t="shared" si="36"/>
        <v>4.7782374003406289</v>
      </c>
      <c r="J163" s="27">
        <f t="shared" si="42"/>
        <v>1.3453937721692455E-2</v>
      </c>
      <c r="K163" s="28">
        <f t="shared" si="43"/>
        <v>4.7647834626189365</v>
      </c>
      <c r="L163" s="27">
        <f t="shared" si="37"/>
        <v>125.90331959680725</v>
      </c>
      <c r="M163" s="27">
        <f t="shared" si="38"/>
        <v>-2.0033195968072448</v>
      </c>
      <c r="N163" s="27">
        <f t="shared" si="44"/>
        <v>-0.26321799670387236</v>
      </c>
      <c r="O163" s="28">
        <f t="shared" si="45"/>
        <v>-1.7401016001033724</v>
      </c>
      <c r="P163" s="29">
        <f t="shared" si="32"/>
        <v>131.33142262011182</v>
      </c>
      <c r="Q163" s="27">
        <f t="shared" si="39"/>
        <v>-7.4314226201118174</v>
      </c>
      <c r="R163" s="27">
        <f t="shared" si="46"/>
        <v>-0.49615599859077975</v>
      </c>
      <c r="S163" s="28">
        <f t="shared" si="47"/>
        <v>-6.9352666215210377</v>
      </c>
    </row>
    <row r="164" spans="1:19" s="3" customFormat="1" x14ac:dyDescent="0.25">
      <c r="A164" s="75">
        <v>41947</v>
      </c>
      <c r="B164" s="18">
        <f>VLOOKUP(A164, 'Raw Data'!$A$2:$C$560, 2, TRUE)</f>
        <v>128.4</v>
      </c>
      <c r="C164" s="18">
        <f>VLOOKUP(A164, 'Raw Data'!$A$2:$C$560, 3, TRUE)</f>
        <v>125.05</v>
      </c>
      <c r="D164" s="29">
        <f t="shared" si="33"/>
        <v>118.41799387333955</v>
      </c>
      <c r="E164" s="27">
        <f t="shared" si="34"/>
        <v>6.6320061266604426</v>
      </c>
      <c r="F164" s="27">
        <f t="shared" si="40"/>
        <v>1.0046448464052133</v>
      </c>
      <c r="G164" s="28">
        <f t="shared" si="41"/>
        <v>5.6273612802552293</v>
      </c>
      <c r="H164" s="29">
        <f t="shared" si="35"/>
        <v>119.19257059532363</v>
      </c>
      <c r="I164" s="27">
        <f t="shared" si="36"/>
        <v>5.8574294046763669</v>
      </c>
      <c r="J164" s="27">
        <f t="shared" si="42"/>
        <v>1.0791920043357379</v>
      </c>
      <c r="K164" s="28">
        <f t="shared" si="43"/>
        <v>4.7782374003406289</v>
      </c>
      <c r="L164" s="27">
        <f t="shared" si="37"/>
        <v>126.51017946542103</v>
      </c>
      <c r="M164" s="27">
        <f t="shared" si="38"/>
        <v>-1.4601794654210352</v>
      </c>
      <c r="N164" s="27">
        <f t="shared" si="44"/>
        <v>0.54314013138620965</v>
      </c>
      <c r="O164" s="28">
        <f t="shared" si="45"/>
        <v>-2.0033195968072448</v>
      </c>
      <c r="P164" s="29">
        <f t="shared" si="32"/>
        <v>132.38959986738149</v>
      </c>
      <c r="Q164" s="27">
        <f t="shared" si="39"/>
        <v>-7.3395998673814944</v>
      </c>
      <c r="R164" s="27">
        <f t="shared" si="46"/>
        <v>9.1822752730323032E-2</v>
      </c>
      <c r="S164" s="28">
        <f t="shared" si="47"/>
        <v>-7.4314226201118174</v>
      </c>
    </row>
    <row r="165" spans="1:19" s="3" customFormat="1" x14ac:dyDescent="0.25">
      <c r="A165" s="75">
        <v>41948</v>
      </c>
      <c r="B165" s="18">
        <f>VLOOKUP(A165, 'Raw Data'!$A$2:$C$560, 2, TRUE)</f>
        <v>126.95</v>
      </c>
      <c r="C165" s="18">
        <f>VLOOKUP(A165, 'Raw Data'!$A$2:$C$560, 3, TRUE)</f>
        <v>123.05</v>
      </c>
      <c r="D165" s="29">
        <f t="shared" si="33"/>
        <v>118.28201647158961</v>
      </c>
      <c r="E165" s="27">
        <f t="shared" si="34"/>
        <v>4.7679835284103831</v>
      </c>
      <c r="F165" s="27">
        <f t="shared" si="40"/>
        <v>-1.8640225982500596</v>
      </c>
      <c r="G165" s="28">
        <f t="shared" si="41"/>
        <v>6.6320061266604426</v>
      </c>
      <c r="H165" s="29">
        <f t="shared" si="35"/>
        <v>119.12633085744417</v>
      </c>
      <c r="I165" s="27">
        <f t="shared" si="36"/>
        <v>3.9236691425558234</v>
      </c>
      <c r="J165" s="27">
        <f t="shared" si="42"/>
        <v>-1.9337602621205434</v>
      </c>
      <c r="K165" s="28">
        <f t="shared" si="43"/>
        <v>5.8574294046763669</v>
      </c>
      <c r="L165" s="27">
        <f t="shared" si="37"/>
        <v>125.94247184639524</v>
      </c>
      <c r="M165" s="27">
        <f t="shared" si="38"/>
        <v>-2.8924718463952388</v>
      </c>
      <c r="N165" s="27">
        <f t="shared" si="44"/>
        <v>-1.4322923809742036</v>
      </c>
      <c r="O165" s="28">
        <f t="shared" si="45"/>
        <v>-1.4601794654210352</v>
      </c>
      <c r="P165" s="29">
        <f t="shared" si="32"/>
        <v>131.39969211993568</v>
      </c>
      <c r="Q165" s="27">
        <f t="shared" si="39"/>
        <v>-8.3496921199356819</v>
      </c>
      <c r="R165" s="27">
        <f t="shared" si="46"/>
        <v>-1.0100922525541876</v>
      </c>
      <c r="S165" s="28">
        <f t="shared" si="47"/>
        <v>-7.3395998673814944</v>
      </c>
    </row>
    <row r="166" spans="1:19" s="3" customFormat="1" x14ac:dyDescent="0.25">
      <c r="A166" s="75">
        <v>41949</v>
      </c>
      <c r="B166" s="18">
        <f>VLOOKUP(A166, 'Raw Data'!$A$2:$C$560, 2, TRUE)</f>
        <v>127.1</v>
      </c>
      <c r="C166" s="18">
        <f>VLOOKUP(A166, 'Raw Data'!$A$2:$C$560, 3, TRUE)</f>
        <v>122.45</v>
      </c>
      <c r="D166" s="29">
        <f t="shared" si="33"/>
        <v>118.29608309935685</v>
      </c>
      <c r="E166" s="27">
        <f t="shared" si="34"/>
        <v>4.1539169006431536</v>
      </c>
      <c r="F166" s="27">
        <f t="shared" si="40"/>
        <v>-0.61406662776722953</v>
      </c>
      <c r="G166" s="28">
        <f t="shared" si="41"/>
        <v>4.7679835284103831</v>
      </c>
      <c r="H166" s="29">
        <f t="shared" si="35"/>
        <v>119.13318324412135</v>
      </c>
      <c r="I166" s="27">
        <f t="shared" si="36"/>
        <v>3.3168167558786479</v>
      </c>
      <c r="J166" s="27">
        <f t="shared" si="42"/>
        <v>-0.60685238667717556</v>
      </c>
      <c r="K166" s="28">
        <f t="shared" si="43"/>
        <v>3.9236691425558234</v>
      </c>
      <c r="L166" s="27">
        <f t="shared" si="37"/>
        <v>126.00120022077721</v>
      </c>
      <c r="M166" s="27">
        <f t="shared" si="38"/>
        <v>-3.5512002207772042</v>
      </c>
      <c r="N166" s="27">
        <f t="shared" si="44"/>
        <v>-0.65872837438196541</v>
      </c>
      <c r="O166" s="28">
        <f t="shared" si="45"/>
        <v>-2.8924718463952388</v>
      </c>
      <c r="P166" s="29">
        <f t="shared" si="32"/>
        <v>131.50209636967145</v>
      </c>
      <c r="Q166" s="27">
        <f t="shared" si="39"/>
        <v>-9.052096369671446</v>
      </c>
      <c r="R166" s="27">
        <f t="shared" si="46"/>
        <v>-0.7024042497357641</v>
      </c>
      <c r="S166" s="28">
        <f t="shared" si="47"/>
        <v>-8.3496921199356819</v>
      </c>
    </row>
    <row r="167" spans="1:19" s="3" customFormat="1" x14ac:dyDescent="0.25">
      <c r="A167" s="75">
        <v>41950</v>
      </c>
      <c r="B167" s="18">
        <f>VLOOKUP(A167, 'Raw Data'!$A$2:$C$560, 2, TRUE)</f>
        <v>128.30000000000001</v>
      </c>
      <c r="C167" s="18">
        <f>VLOOKUP(A167, 'Raw Data'!$A$2:$C$560, 3, TRUE)</f>
        <v>124.1</v>
      </c>
      <c r="D167" s="29">
        <f t="shared" si="33"/>
        <v>118.40861612149473</v>
      </c>
      <c r="E167" s="27">
        <f t="shared" si="34"/>
        <v>5.6913838785052633</v>
      </c>
      <c r="F167" s="27">
        <f t="shared" si="40"/>
        <v>1.5374669778621097</v>
      </c>
      <c r="G167" s="28">
        <f t="shared" si="41"/>
        <v>4.1539169006431536</v>
      </c>
      <c r="H167" s="29">
        <f t="shared" si="35"/>
        <v>119.18800233753883</v>
      </c>
      <c r="I167" s="27">
        <f t="shared" si="36"/>
        <v>4.911997662461161</v>
      </c>
      <c r="J167" s="27">
        <f t="shared" si="42"/>
        <v>1.5951809065825131</v>
      </c>
      <c r="K167" s="28">
        <f t="shared" si="43"/>
        <v>3.3168167558786479</v>
      </c>
      <c r="L167" s="27">
        <f t="shared" si="37"/>
        <v>126.47102721583306</v>
      </c>
      <c r="M167" s="27">
        <f t="shared" si="38"/>
        <v>-2.3710272158330667</v>
      </c>
      <c r="N167" s="27">
        <f t="shared" si="44"/>
        <v>1.1801730049441375</v>
      </c>
      <c r="O167" s="28">
        <f t="shared" si="45"/>
        <v>-3.5512002207772042</v>
      </c>
      <c r="P167" s="29">
        <f t="shared" si="32"/>
        <v>132.32133036755766</v>
      </c>
      <c r="Q167" s="27">
        <f t="shared" si="39"/>
        <v>-8.2213303675576697</v>
      </c>
      <c r="R167" s="27">
        <f t="shared" si="46"/>
        <v>0.83076600211377638</v>
      </c>
      <c r="S167" s="28">
        <f t="shared" si="47"/>
        <v>-9.052096369671446</v>
      </c>
    </row>
    <row r="168" spans="1:19" s="3" customFormat="1" x14ac:dyDescent="0.25">
      <c r="A168" s="75">
        <v>41953</v>
      </c>
      <c r="B168" s="18">
        <f>VLOOKUP(A168, 'Raw Data'!$A$2:$C$560, 2, TRUE)</f>
        <v>127</v>
      </c>
      <c r="C168" s="18">
        <f>VLOOKUP(A168, 'Raw Data'!$A$2:$C$560, 3, TRUE)</f>
        <v>124.8</v>
      </c>
      <c r="D168" s="29">
        <f t="shared" si="33"/>
        <v>118.28670534751203</v>
      </c>
      <c r="E168" s="27">
        <f t="shared" si="34"/>
        <v>6.5132946524879713</v>
      </c>
      <c r="F168" s="27">
        <f t="shared" si="40"/>
        <v>0.82191077398270806</v>
      </c>
      <c r="G168" s="28">
        <f t="shared" si="41"/>
        <v>5.6913838785052633</v>
      </c>
      <c r="H168" s="29">
        <f t="shared" si="35"/>
        <v>119.12861498633656</v>
      </c>
      <c r="I168" s="27">
        <f t="shared" si="36"/>
        <v>5.6713850136634392</v>
      </c>
      <c r="J168" s="27">
        <f t="shared" si="42"/>
        <v>0.75938735120227818</v>
      </c>
      <c r="K168" s="28">
        <f t="shared" si="43"/>
        <v>4.911997662461161</v>
      </c>
      <c r="L168" s="27">
        <f t="shared" si="37"/>
        <v>125.96204797118924</v>
      </c>
      <c r="M168" s="27">
        <f t="shared" si="38"/>
        <v>-1.1620479711892386</v>
      </c>
      <c r="N168" s="27">
        <f t="shared" si="44"/>
        <v>1.2089792446438281</v>
      </c>
      <c r="O168" s="28">
        <f t="shared" si="45"/>
        <v>-2.3710272158330667</v>
      </c>
      <c r="P168" s="29">
        <f t="shared" si="32"/>
        <v>131.43382686984759</v>
      </c>
      <c r="Q168" s="27">
        <f t="shared" si="39"/>
        <v>-6.6338268698475957</v>
      </c>
      <c r="R168" s="27">
        <f t="shared" si="46"/>
        <v>1.5875034977100739</v>
      </c>
      <c r="S168" s="28">
        <f t="shared" si="47"/>
        <v>-8.2213303675576697</v>
      </c>
    </row>
    <row r="169" spans="1:19" s="3" customFormat="1" x14ac:dyDescent="0.25">
      <c r="A169" s="75">
        <v>41954</v>
      </c>
      <c r="B169" s="18">
        <f>VLOOKUP(A169, 'Raw Data'!$A$2:$C$560, 2, TRUE)</f>
        <v>126.05</v>
      </c>
      <c r="C169" s="18">
        <f>VLOOKUP(A169, 'Raw Data'!$A$2:$C$560, 3, TRUE)</f>
        <v>125.65</v>
      </c>
      <c r="D169" s="29">
        <f t="shared" si="33"/>
        <v>118.1976167049862</v>
      </c>
      <c r="E169" s="27">
        <f t="shared" si="34"/>
        <v>7.4523832950138029</v>
      </c>
      <c r="F169" s="27">
        <f t="shared" si="40"/>
        <v>0.93908864252583157</v>
      </c>
      <c r="G169" s="28">
        <f t="shared" si="41"/>
        <v>6.5132946524879713</v>
      </c>
      <c r="H169" s="29">
        <f t="shared" si="35"/>
        <v>119.08521653738106</v>
      </c>
      <c r="I169" s="27">
        <f t="shared" si="36"/>
        <v>6.5647834626189479</v>
      </c>
      <c r="J169" s="27">
        <f t="shared" si="42"/>
        <v>0.89339844895550868</v>
      </c>
      <c r="K169" s="28">
        <f t="shared" si="43"/>
        <v>5.6713850136634392</v>
      </c>
      <c r="L169" s="27">
        <f t="shared" si="37"/>
        <v>125.59010160010337</v>
      </c>
      <c r="M169" s="27">
        <f t="shared" si="38"/>
        <v>5.9898399896638921E-2</v>
      </c>
      <c r="N169" s="27">
        <f t="shared" si="44"/>
        <v>1.2219463710858776</v>
      </c>
      <c r="O169" s="28">
        <f t="shared" si="45"/>
        <v>-1.1620479711892386</v>
      </c>
      <c r="P169" s="29">
        <f t="shared" si="32"/>
        <v>130.78526662152103</v>
      </c>
      <c r="Q169" s="27">
        <f t="shared" si="39"/>
        <v>-5.1352666215210263</v>
      </c>
      <c r="R169" s="27">
        <f t="shared" si="46"/>
        <v>1.4985602483265694</v>
      </c>
      <c r="S169" s="28">
        <f t="shared" si="47"/>
        <v>-6.6338268698475957</v>
      </c>
    </row>
    <row r="170" spans="1:19" s="3" customFormat="1" x14ac:dyDescent="0.25">
      <c r="A170" s="75">
        <v>41955</v>
      </c>
      <c r="B170" s="18">
        <f>VLOOKUP(A170, 'Raw Data'!$A$2:$C$560, 2, TRUE)</f>
        <v>126.8</v>
      </c>
      <c r="C170" s="18">
        <f>VLOOKUP(A170, 'Raw Data'!$A$2:$C$560, 3, TRUE)</f>
        <v>125.8</v>
      </c>
      <c r="D170" s="29">
        <f t="shared" si="33"/>
        <v>118.26794984382238</v>
      </c>
      <c r="E170" s="27">
        <f t="shared" si="34"/>
        <v>7.5320501561776183</v>
      </c>
      <c r="F170" s="27">
        <f t="shared" si="40"/>
        <v>7.9666861163815383E-2</v>
      </c>
      <c r="G170" s="28">
        <f t="shared" si="41"/>
        <v>7.4523832950138029</v>
      </c>
      <c r="H170" s="29">
        <f t="shared" si="35"/>
        <v>119.11947847076698</v>
      </c>
      <c r="I170" s="27">
        <f t="shared" si="36"/>
        <v>6.6805215292330189</v>
      </c>
      <c r="J170" s="27">
        <f t="shared" si="42"/>
        <v>0.11573806661407104</v>
      </c>
      <c r="K170" s="28">
        <f t="shared" si="43"/>
        <v>6.5647834626189479</v>
      </c>
      <c r="L170" s="27">
        <f t="shared" si="37"/>
        <v>125.88374347201326</v>
      </c>
      <c r="M170" s="27">
        <f t="shared" si="38"/>
        <v>-8.3743472013267706E-2</v>
      </c>
      <c r="N170" s="27">
        <f t="shared" si="44"/>
        <v>-0.14364187190990663</v>
      </c>
      <c r="O170" s="28">
        <f t="shared" si="45"/>
        <v>5.9898399896638921E-2</v>
      </c>
      <c r="P170" s="29">
        <f t="shared" si="32"/>
        <v>131.29728787019991</v>
      </c>
      <c r="Q170" s="27">
        <f t="shared" si="39"/>
        <v>-5.4972878701999122</v>
      </c>
      <c r="R170" s="27">
        <f t="shared" si="46"/>
        <v>-0.36202124867888585</v>
      </c>
      <c r="S170" s="28">
        <f t="shared" si="47"/>
        <v>-5.1352666215210263</v>
      </c>
    </row>
    <row r="171" spans="1:19" s="3" customFormat="1" x14ac:dyDescent="0.25">
      <c r="A171" s="75">
        <v>41956</v>
      </c>
      <c r="B171" s="18">
        <f>VLOOKUP(A171, 'Raw Data'!$A$2:$C$560, 2, TRUE)</f>
        <v>127.5</v>
      </c>
      <c r="C171" s="18">
        <f>VLOOKUP(A171, 'Raw Data'!$A$2:$C$560, 3, TRUE)</f>
        <v>125.75</v>
      </c>
      <c r="D171" s="29">
        <f t="shared" si="33"/>
        <v>118.33359410673614</v>
      </c>
      <c r="E171" s="27">
        <f t="shared" si="34"/>
        <v>7.4164058932638568</v>
      </c>
      <c r="F171" s="27">
        <f t="shared" si="40"/>
        <v>-0.11564426291376151</v>
      </c>
      <c r="G171" s="28">
        <f t="shared" si="41"/>
        <v>7.5320501561776183</v>
      </c>
      <c r="H171" s="29">
        <f t="shared" si="35"/>
        <v>119.15145627526051</v>
      </c>
      <c r="I171" s="27">
        <f t="shared" si="36"/>
        <v>6.5985437247394856</v>
      </c>
      <c r="J171" s="27">
        <f t="shared" si="42"/>
        <v>-8.1977804493533313E-2</v>
      </c>
      <c r="K171" s="28">
        <f t="shared" si="43"/>
        <v>6.6805215292330189</v>
      </c>
      <c r="L171" s="27">
        <f t="shared" si="37"/>
        <v>126.15780921912916</v>
      </c>
      <c r="M171" s="27">
        <f t="shared" si="38"/>
        <v>-0.40780921912916313</v>
      </c>
      <c r="N171" s="27">
        <f t="shared" si="44"/>
        <v>-0.32406574711589542</v>
      </c>
      <c r="O171" s="28">
        <f t="shared" si="45"/>
        <v>-8.3743472013267706E-2</v>
      </c>
      <c r="P171" s="29">
        <f t="shared" si="32"/>
        <v>131.77517436896684</v>
      </c>
      <c r="Q171" s="27">
        <f t="shared" si="39"/>
        <v>-6.0251743689668444</v>
      </c>
      <c r="R171" s="27">
        <f t="shared" si="46"/>
        <v>-0.52788649876693228</v>
      </c>
      <c r="S171" s="28">
        <f t="shared" si="47"/>
        <v>-5.4972878701999122</v>
      </c>
    </row>
    <row r="172" spans="1:19" s="3" customFormat="1" x14ac:dyDescent="0.25">
      <c r="A172" s="75">
        <v>41957</v>
      </c>
      <c r="B172" s="18">
        <f>VLOOKUP(A172, 'Raw Data'!$A$2:$C$560, 2, TRUE)</f>
        <v>126.1</v>
      </c>
      <c r="C172" s="18">
        <f>VLOOKUP(A172, 'Raw Data'!$A$2:$C$560, 3, TRUE)</f>
        <v>124.15</v>
      </c>
      <c r="D172" s="29">
        <f t="shared" si="33"/>
        <v>118.20230558090861</v>
      </c>
      <c r="E172" s="27">
        <f t="shared" si="34"/>
        <v>5.9476944190913912</v>
      </c>
      <c r="F172" s="27">
        <f t="shared" si="40"/>
        <v>-1.4687114741724656</v>
      </c>
      <c r="G172" s="28">
        <f t="shared" si="41"/>
        <v>7.4164058932638568</v>
      </c>
      <c r="H172" s="29">
        <f t="shared" si="35"/>
        <v>119.08750066627346</v>
      </c>
      <c r="I172" s="27">
        <f t="shared" si="36"/>
        <v>5.0624993337265494</v>
      </c>
      <c r="J172" s="27">
        <f t="shared" si="42"/>
        <v>-1.5360443910129362</v>
      </c>
      <c r="K172" s="28">
        <f t="shared" si="43"/>
        <v>6.5985437247394856</v>
      </c>
      <c r="L172" s="27">
        <f t="shared" si="37"/>
        <v>125.60967772489735</v>
      </c>
      <c r="M172" s="27">
        <f t="shared" si="38"/>
        <v>-1.4596777248973467</v>
      </c>
      <c r="N172" s="27">
        <f t="shared" si="44"/>
        <v>-1.0518685057681836</v>
      </c>
      <c r="O172" s="28">
        <f t="shared" si="45"/>
        <v>-0.40780921912916313</v>
      </c>
      <c r="P172" s="29">
        <f t="shared" si="32"/>
        <v>130.81940137143295</v>
      </c>
      <c r="Q172" s="27">
        <f t="shared" si="39"/>
        <v>-6.6694013714329401</v>
      </c>
      <c r="R172" s="27">
        <f t="shared" si="46"/>
        <v>-0.64422700246609566</v>
      </c>
      <c r="S172" s="28">
        <f t="shared" si="47"/>
        <v>-6.0251743689668444</v>
      </c>
    </row>
    <row r="173" spans="1:19" s="3" customFormat="1" x14ac:dyDescent="0.25">
      <c r="A173" s="75">
        <v>41960</v>
      </c>
      <c r="B173" s="18">
        <f>VLOOKUP(A173, 'Raw Data'!$A$2:$C$560, 2, TRUE)</f>
        <v>125.85</v>
      </c>
      <c r="C173" s="18">
        <f>VLOOKUP(A173, 'Raw Data'!$A$2:$C$560, 3, TRUE)</f>
        <v>126</v>
      </c>
      <c r="D173" s="29">
        <f t="shared" si="33"/>
        <v>118.17886120129656</v>
      </c>
      <c r="E173" s="27">
        <f t="shared" si="34"/>
        <v>7.8211387987034442</v>
      </c>
      <c r="F173" s="27">
        <f t="shared" si="40"/>
        <v>1.873444379612053</v>
      </c>
      <c r="G173" s="28">
        <f t="shared" si="41"/>
        <v>5.9476944190913912</v>
      </c>
      <c r="H173" s="29">
        <f t="shared" si="35"/>
        <v>119.07608002181148</v>
      </c>
      <c r="I173" s="27">
        <f t="shared" si="36"/>
        <v>6.9239199781885219</v>
      </c>
      <c r="J173" s="27">
        <f t="shared" si="42"/>
        <v>1.8614206444619725</v>
      </c>
      <c r="K173" s="28">
        <f t="shared" si="43"/>
        <v>5.0624993337265494</v>
      </c>
      <c r="L173" s="27">
        <f t="shared" si="37"/>
        <v>125.5117971009274</v>
      </c>
      <c r="M173" s="27">
        <f t="shared" si="38"/>
        <v>0.48820289907260417</v>
      </c>
      <c r="N173" s="27">
        <f t="shared" si="44"/>
        <v>1.9478806239699509</v>
      </c>
      <c r="O173" s="28">
        <f t="shared" si="45"/>
        <v>-1.4596777248973467</v>
      </c>
      <c r="P173" s="29">
        <f t="shared" si="32"/>
        <v>130.64872762187332</v>
      </c>
      <c r="Q173" s="27">
        <f t="shared" si="39"/>
        <v>-4.64872762187332</v>
      </c>
      <c r="R173" s="27">
        <f t="shared" si="46"/>
        <v>2.0206737495596201</v>
      </c>
      <c r="S173" s="28">
        <f t="shared" si="47"/>
        <v>-6.6694013714329401</v>
      </c>
    </row>
    <row r="174" spans="1:19" s="3" customFormat="1" x14ac:dyDescent="0.25">
      <c r="A174" s="75">
        <v>41961</v>
      </c>
      <c r="B174" s="18">
        <f>VLOOKUP(A174, 'Raw Data'!$A$2:$C$560, 2, TRUE)</f>
        <v>126.3</v>
      </c>
      <c r="C174" s="18">
        <f>VLOOKUP(A174, 'Raw Data'!$A$2:$C$560, 3, TRUE)</f>
        <v>126.05</v>
      </c>
      <c r="D174" s="29">
        <f t="shared" si="33"/>
        <v>118.22106108459826</v>
      </c>
      <c r="E174" s="27">
        <f t="shared" si="34"/>
        <v>7.8289389154017357</v>
      </c>
      <c r="F174" s="27">
        <f t="shared" si="40"/>
        <v>7.8001166982915038E-3</v>
      </c>
      <c r="G174" s="28">
        <f t="shared" si="41"/>
        <v>7.8211387987034442</v>
      </c>
      <c r="H174" s="29">
        <f t="shared" si="35"/>
        <v>119.09663718184304</v>
      </c>
      <c r="I174" s="27">
        <f t="shared" si="36"/>
        <v>6.9533628181569611</v>
      </c>
      <c r="J174" s="27">
        <f t="shared" si="42"/>
        <v>2.9442839968439216E-2</v>
      </c>
      <c r="K174" s="28">
        <f t="shared" si="43"/>
        <v>6.9239199781885219</v>
      </c>
      <c r="L174" s="27">
        <f t="shared" si="37"/>
        <v>125.68798222407332</v>
      </c>
      <c r="M174" s="27">
        <f t="shared" si="38"/>
        <v>0.36201777592667383</v>
      </c>
      <c r="N174" s="27">
        <f t="shared" si="44"/>
        <v>-0.12618512314593033</v>
      </c>
      <c r="O174" s="28">
        <f t="shared" si="45"/>
        <v>0.48820289907260417</v>
      </c>
      <c r="P174" s="29">
        <f t="shared" si="32"/>
        <v>130.95594037108066</v>
      </c>
      <c r="Q174" s="27">
        <f t="shared" si="39"/>
        <v>-4.9059403710806606</v>
      </c>
      <c r="R174" s="27">
        <f t="shared" si="46"/>
        <v>-0.25721274920734061</v>
      </c>
      <c r="S174" s="28">
        <f t="shared" si="47"/>
        <v>-4.64872762187332</v>
      </c>
    </row>
    <row r="175" spans="1:19" s="3" customFormat="1" x14ac:dyDescent="0.25">
      <c r="A175" s="75">
        <v>41962</v>
      </c>
      <c r="B175" s="18">
        <f>VLOOKUP(A175, 'Raw Data'!$A$2:$C$560, 2, TRUE)</f>
        <v>124.95</v>
      </c>
      <c r="C175" s="18">
        <f>VLOOKUP(A175, 'Raw Data'!$A$2:$C$560, 3, TRUE)</f>
        <v>124.7</v>
      </c>
      <c r="D175" s="29">
        <f t="shared" si="33"/>
        <v>118.09446143469314</v>
      </c>
      <c r="E175" s="27">
        <f t="shared" si="34"/>
        <v>6.6055385653068583</v>
      </c>
      <c r="F175" s="27">
        <f t="shared" si="40"/>
        <v>-1.2234003500948774</v>
      </c>
      <c r="G175" s="28">
        <f t="shared" si="41"/>
        <v>7.8289389154017357</v>
      </c>
      <c r="H175" s="29">
        <f t="shared" si="35"/>
        <v>119.03496570174838</v>
      </c>
      <c r="I175" s="27">
        <f t="shared" si="36"/>
        <v>5.6650342982516264</v>
      </c>
      <c r="J175" s="27">
        <f t="shared" si="42"/>
        <v>-1.2883285199053347</v>
      </c>
      <c r="K175" s="28">
        <f t="shared" si="43"/>
        <v>6.9533628181569611</v>
      </c>
      <c r="L175" s="27">
        <f t="shared" si="37"/>
        <v>125.15942685463551</v>
      </c>
      <c r="M175" s="27">
        <f t="shared" si="38"/>
        <v>-0.45942685463550959</v>
      </c>
      <c r="N175" s="27">
        <f t="shared" si="44"/>
        <v>-0.82144463056218342</v>
      </c>
      <c r="O175" s="28">
        <f t="shared" si="45"/>
        <v>0.36201777592667383</v>
      </c>
      <c r="P175" s="29">
        <f t="shared" si="32"/>
        <v>130.03430212345867</v>
      </c>
      <c r="Q175" s="27">
        <f t="shared" si="39"/>
        <v>-5.3343021234586701</v>
      </c>
      <c r="R175" s="27">
        <f t="shared" si="46"/>
        <v>-0.42836175237800944</v>
      </c>
      <c r="S175" s="28">
        <f t="shared" si="47"/>
        <v>-4.9059403710806606</v>
      </c>
    </row>
    <row r="176" spans="1:19" s="3" customFormat="1" x14ac:dyDescent="0.25">
      <c r="A176" s="75">
        <v>41963</v>
      </c>
      <c r="B176" s="18">
        <f>VLOOKUP(A176, 'Raw Data'!$A$2:$C$560, 2, TRUE)</f>
        <v>126.15</v>
      </c>
      <c r="C176" s="18">
        <f>VLOOKUP(A176, 'Raw Data'!$A$2:$C$560, 3, TRUE)</f>
        <v>126.1</v>
      </c>
      <c r="D176" s="29">
        <f t="shared" si="33"/>
        <v>118.20699445683103</v>
      </c>
      <c r="E176" s="27">
        <f t="shared" si="34"/>
        <v>7.8930055431689681</v>
      </c>
      <c r="F176" s="27">
        <f t="shared" si="40"/>
        <v>1.2874669778621097</v>
      </c>
      <c r="G176" s="28">
        <f t="shared" si="41"/>
        <v>6.6055385653068583</v>
      </c>
      <c r="H176" s="29">
        <f t="shared" si="35"/>
        <v>119.08978479516585</v>
      </c>
      <c r="I176" s="27">
        <f t="shared" si="36"/>
        <v>7.0102152048341395</v>
      </c>
      <c r="J176" s="27">
        <f t="shared" si="42"/>
        <v>1.3451809065825131</v>
      </c>
      <c r="K176" s="28">
        <f t="shared" si="43"/>
        <v>5.6650342982516264</v>
      </c>
      <c r="L176" s="27">
        <f t="shared" si="37"/>
        <v>125.62925384969135</v>
      </c>
      <c r="M176" s="27">
        <f t="shared" si="38"/>
        <v>0.47074615030864209</v>
      </c>
      <c r="N176" s="27">
        <f t="shared" si="44"/>
        <v>0.93017300494415167</v>
      </c>
      <c r="O176" s="28">
        <f t="shared" si="45"/>
        <v>-0.45942685463550959</v>
      </c>
      <c r="P176" s="29">
        <f t="shared" si="32"/>
        <v>130.85353612134486</v>
      </c>
      <c r="Q176" s="27">
        <f t="shared" si="39"/>
        <v>-4.7535361213448653</v>
      </c>
      <c r="R176" s="27">
        <f t="shared" si="46"/>
        <v>0.5807660021138048</v>
      </c>
      <c r="S176" s="28">
        <f t="shared" si="47"/>
        <v>-5.3343021234586701</v>
      </c>
    </row>
    <row r="177" spans="1:19" s="3" customFormat="1" x14ac:dyDescent="0.25">
      <c r="A177" s="75">
        <v>41964</v>
      </c>
      <c r="B177" s="18">
        <f>VLOOKUP(A177, 'Raw Data'!$A$2:$C$560, 2, TRUE)</f>
        <v>126.55</v>
      </c>
      <c r="C177" s="18">
        <f>VLOOKUP(A177, 'Raw Data'!$A$2:$C$560, 3, TRUE)</f>
        <v>125.95</v>
      </c>
      <c r="D177" s="29">
        <f t="shared" si="33"/>
        <v>118.24450546421032</v>
      </c>
      <c r="E177" s="27">
        <f t="shared" si="34"/>
        <v>7.7054945357896827</v>
      </c>
      <c r="F177" s="27">
        <f t="shared" si="40"/>
        <v>-0.18751100737928539</v>
      </c>
      <c r="G177" s="28">
        <f t="shared" si="41"/>
        <v>7.8930055431689681</v>
      </c>
      <c r="H177" s="29">
        <f t="shared" si="35"/>
        <v>119.10805782630501</v>
      </c>
      <c r="I177" s="27">
        <f t="shared" si="36"/>
        <v>6.8419421736949886</v>
      </c>
      <c r="J177" s="27">
        <f t="shared" si="42"/>
        <v>-0.16827303113915093</v>
      </c>
      <c r="K177" s="28">
        <f t="shared" si="43"/>
        <v>7.0102152048341395</v>
      </c>
      <c r="L177" s="27">
        <f t="shared" si="37"/>
        <v>125.78586284804329</v>
      </c>
      <c r="M177" s="27">
        <f t="shared" si="38"/>
        <v>0.16413715195670875</v>
      </c>
      <c r="N177" s="27">
        <f t="shared" si="44"/>
        <v>-0.30660899835193334</v>
      </c>
      <c r="O177" s="28">
        <f t="shared" si="45"/>
        <v>0.47074615030864209</v>
      </c>
      <c r="P177" s="29">
        <f t="shared" si="32"/>
        <v>131.12661412064028</v>
      </c>
      <c r="Q177" s="27">
        <f t="shared" si="39"/>
        <v>-5.1766141206402807</v>
      </c>
      <c r="R177" s="27">
        <f t="shared" si="46"/>
        <v>-0.42307799929541545</v>
      </c>
      <c r="S177" s="28">
        <f t="shared" si="47"/>
        <v>-4.7535361213448653</v>
      </c>
    </row>
    <row r="178" spans="1:19" s="3" customFormat="1" x14ac:dyDescent="0.25">
      <c r="A178" s="75">
        <v>41967</v>
      </c>
      <c r="B178" s="18">
        <f>VLOOKUP(A178, 'Raw Data'!$A$2:$C$560, 2, TRUE)</f>
        <v>127.15</v>
      </c>
      <c r="C178" s="18">
        <f>VLOOKUP(A178, 'Raw Data'!$A$2:$C$560, 3, TRUE)</f>
        <v>126.1</v>
      </c>
      <c r="D178" s="29">
        <f t="shared" si="33"/>
        <v>118.30077197527926</v>
      </c>
      <c r="E178" s="27">
        <f t="shared" si="34"/>
        <v>7.7992280247207333</v>
      </c>
      <c r="F178" s="27">
        <f t="shared" si="40"/>
        <v>9.3733488931050601E-2</v>
      </c>
      <c r="G178" s="28">
        <f t="shared" si="41"/>
        <v>7.7054945357896827</v>
      </c>
      <c r="H178" s="29">
        <f t="shared" si="35"/>
        <v>119.13546737301375</v>
      </c>
      <c r="I178" s="27">
        <f t="shared" si="36"/>
        <v>6.9645326269862409</v>
      </c>
      <c r="J178" s="27">
        <f t="shared" si="42"/>
        <v>0.12259045329125229</v>
      </c>
      <c r="K178" s="28">
        <f t="shared" si="43"/>
        <v>6.8419421736949886</v>
      </c>
      <c r="L178" s="27">
        <f t="shared" si="37"/>
        <v>126.02077634557122</v>
      </c>
      <c r="M178" s="27">
        <f t="shared" si="38"/>
        <v>7.9223654428773216E-2</v>
      </c>
      <c r="N178" s="27">
        <f t="shared" si="44"/>
        <v>-8.4913497527935533E-2</v>
      </c>
      <c r="O178" s="28">
        <f t="shared" si="45"/>
        <v>0.16413715195670875</v>
      </c>
      <c r="P178" s="29">
        <f t="shared" si="32"/>
        <v>131.53623111958336</v>
      </c>
      <c r="Q178" s="27">
        <f t="shared" si="39"/>
        <v>-5.4362311195833684</v>
      </c>
      <c r="R178" s="27">
        <f t="shared" si="46"/>
        <v>-0.25961699894308765</v>
      </c>
      <c r="S178" s="28">
        <f t="shared" si="47"/>
        <v>-5.1766141206402807</v>
      </c>
    </row>
    <row r="179" spans="1:19" s="3" customFormat="1" x14ac:dyDescent="0.25">
      <c r="A179" s="75">
        <v>41968</v>
      </c>
      <c r="B179" s="18">
        <f>VLOOKUP(A179, 'Raw Data'!$A$2:$C$560, 2, TRUE)</f>
        <v>127.85</v>
      </c>
      <c r="C179" s="18">
        <f>VLOOKUP(A179, 'Raw Data'!$A$2:$C$560, 3, TRUE)</f>
        <v>126.95</v>
      </c>
      <c r="D179" s="29">
        <f t="shared" si="33"/>
        <v>118.36641623819301</v>
      </c>
      <c r="E179" s="27">
        <f t="shared" si="34"/>
        <v>8.5835837618069917</v>
      </c>
      <c r="F179" s="27">
        <f t="shared" si="40"/>
        <v>0.78435573708625839</v>
      </c>
      <c r="G179" s="28">
        <f t="shared" si="41"/>
        <v>7.7992280247207333</v>
      </c>
      <c r="H179" s="29">
        <f t="shared" si="35"/>
        <v>119.16744517750728</v>
      </c>
      <c r="I179" s="27">
        <f t="shared" si="36"/>
        <v>7.7825548224927275</v>
      </c>
      <c r="J179" s="27">
        <f t="shared" si="42"/>
        <v>0.81802219550648658</v>
      </c>
      <c r="K179" s="28">
        <f t="shared" si="43"/>
        <v>6.9645326269862409</v>
      </c>
      <c r="L179" s="27">
        <f t="shared" si="37"/>
        <v>126.29484209268711</v>
      </c>
      <c r="M179" s="27">
        <f t="shared" si="38"/>
        <v>0.65515790731289769</v>
      </c>
      <c r="N179" s="27">
        <f t="shared" si="44"/>
        <v>0.57593425288412448</v>
      </c>
      <c r="O179" s="28">
        <f t="shared" si="45"/>
        <v>7.9223654428773216E-2</v>
      </c>
      <c r="P179" s="29">
        <f t="shared" si="32"/>
        <v>132.01411761835033</v>
      </c>
      <c r="Q179" s="27">
        <f t="shared" si="39"/>
        <v>-5.0641176183503234</v>
      </c>
      <c r="R179" s="27">
        <f t="shared" si="46"/>
        <v>0.37211350123304499</v>
      </c>
      <c r="S179" s="28">
        <f t="shared" si="47"/>
        <v>-5.4362311195833684</v>
      </c>
    </row>
    <row r="180" spans="1:19" s="3" customFormat="1" x14ac:dyDescent="0.25">
      <c r="A180" s="75">
        <v>41969</v>
      </c>
      <c r="B180" s="18">
        <f>VLOOKUP(A180, 'Raw Data'!$A$2:$C$560, 2, TRUE)</f>
        <v>128.9</v>
      </c>
      <c r="C180" s="18">
        <f>VLOOKUP(A180, 'Raw Data'!$A$2:$C$560, 3, TRUE)</f>
        <v>126.55</v>
      </c>
      <c r="D180" s="29">
        <f t="shared" si="33"/>
        <v>118.46488263256367</v>
      </c>
      <c r="E180" s="27">
        <f t="shared" si="34"/>
        <v>8.0851173674363253</v>
      </c>
      <c r="F180" s="27">
        <f t="shared" si="40"/>
        <v>-0.49846639437066642</v>
      </c>
      <c r="G180" s="28">
        <f t="shared" si="41"/>
        <v>8.5835837618069917</v>
      </c>
      <c r="H180" s="29">
        <f t="shared" si="35"/>
        <v>119.21541188424757</v>
      </c>
      <c r="I180" s="27">
        <f t="shared" si="36"/>
        <v>7.3345881157524246</v>
      </c>
      <c r="J180" s="27">
        <f t="shared" si="42"/>
        <v>-0.44796670674030281</v>
      </c>
      <c r="K180" s="28">
        <f t="shared" si="43"/>
        <v>7.7825548224927275</v>
      </c>
      <c r="L180" s="27">
        <f t="shared" si="37"/>
        <v>126.70594071336097</v>
      </c>
      <c r="M180" s="27">
        <f t="shared" si="38"/>
        <v>-0.1559407133609767</v>
      </c>
      <c r="N180" s="27">
        <f t="shared" si="44"/>
        <v>-0.81109862067387439</v>
      </c>
      <c r="O180" s="28">
        <f t="shared" si="45"/>
        <v>0.65515790731289769</v>
      </c>
      <c r="P180" s="29">
        <f t="shared" si="32"/>
        <v>132.73094736650074</v>
      </c>
      <c r="Q180" s="27">
        <f t="shared" si="39"/>
        <v>-6.1809473665007459</v>
      </c>
      <c r="R180" s="27">
        <f t="shared" si="46"/>
        <v>-1.1168297481504226</v>
      </c>
      <c r="S180" s="28">
        <f t="shared" si="47"/>
        <v>-5.0641176183503234</v>
      </c>
    </row>
    <row r="181" spans="1:19" s="3" customFormat="1" x14ac:dyDescent="0.25">
      <c r="A181" s="75">
        <v>41970</v>
      </c>
      <c r="B181" s="18">
        <f>VLOOKUP(A181, 'Raw Data'!$A$2:$C$560, 2, TRUE)</f>
        <v>129.30000000000001</v>
      </c>
      <c r="C181" s="18">
        <f>VLOOKUP(A181, 'Raw Data'!$A$2:$C$560, 3, TRUE)</f>
        <v>127.4</v>
      </c>
      <c r="D181" s="29">
        <f t="shared" si="33"/>
        <v>118.50239363994297</v>
      </c>
      <c r="E181" s="27">
        <f t="shared" si="34"/>
        <v>8.8976063600570399</v>
      </c>
      <c r="F181" s="27">
        <f t="shared" si="40"/>
        <v>0.81248899262071461</v>
      </c>
      <c r="G181" s="28">
        <f t="shared" si="41"/>
        <v>8.0851173674363253</v>
      </c>
      <c r="H181" s="29">
        <f t="shared" si="35"/>
        <v>119.23368491538673</v>
      </c>
      <c r="I181" s="27">
        <f t="shared" si="36"/>
        <v>8.1663150846132737</v>
      </c>
      <c r="J181" s="27">
        <f t="shared" si="42"/>
        <v>0.83172696886084907</v>
      </c>
      <c r="K181" s="28">
        <f t="shared" si="43"/>
        <v>7.3345881157524246</v>
      </c>
      <c r="L181" s="27">
        <f t="shared" si="37"/>
        <v>126.86254971171292</v>
      </c>
      <c r="M181" s="27">
        <f t="shared" si="38"/>
        <v>0.53745028828708996</v>
      </c>
      <c r="N181" s="27">
        <f t="shared" si="44"/>
        <v>0.69339100164806666</v>
      </c>
      <c r="O181" s="28">
        <f t="shared" si="45"/>
        <v>-0.1559407133609767</v>
      </c>
      <c r="P181" s="29">
        <f t="shared" si="32"/>
        <v>133.00402536579617</v>
      </c>
      <c r="Q181" s="27">
        <f t="shared" si="39"/>
        <v>-5.6040253657961614</v>
      </c>
      <c r="R181" s="27">
        <f t="shared" si="46"/>
        <v>0.57692200070458455</v>
      </c>
      <c r="S181" s="28">
        <f t="shared" si="47"/>
        <v>-6.1809473665007459</v>
      </c>
    </row>
    <row r="182" spans="1:19" s="3" customFormat="1" x14ac:dyDescent="0.25">
      <c r="A182" s="75">
        <v>41971</v>
      </c>
      <c r="B182" s="18">
        <f>VLOOKUP(A182, 'Raw Data'!$A$2:$C$560, 2, TRUE)</f>
        <v>127.25</v>
      </c>
      <c r="C182" s="18">
        <f>VLOOKUP(A182, 'Raw Data'!$A$2:$C$560, 3, TRUE)</f>
        <v>127.6</v>
      </c>
      <c r="D182" s="29">
        <f t="shared" si="33"/>
        <v>118.31014972712407</v>
      </c>
      <c r="E182" s="27">
        <f t="shared" si="34"/>
        <v>9.289850272875924</v>
      </c>
      <c r="F182" s="27">
        <f t="shared" si="40"/>
        <v>0.39224391281888416</v>
      </c>
      <c r="G182" s="28">
        <f t="shared" si="41"/>
        <v>8.8976063600570399</v>
      </c>
      <c r="H182" s="29">
        <f t="shared" si="35"/>
        <v>119.14003563079854</v>
      </c>
      <c r="I182" s="27">
        <f t="shared" si="36"/>
        <v>8.4599643692014581</v>
      </c>
      <c r="J182" s="27">
        <f t="shared" si="42"/>
        <v>0.2936492845881844</v>
      </c>
      <c r="K182" s="28">
        <f t="shared" si="43"/>
        <v>8.1663150846132737</v>
      </c>
      <c r="L182" s="27">
        <f t="shared" si="37"/>
        <v>126.05992859515919</v>
      </c>
      <c r="M182" s="27">
        <f t="shared" si="38"/>
        <v>1.540071404840802</v>
      </c>
      <c r="N182" s="27">
        <f t="shared" si="44"/>
        <v>1.002621116553712</v>
      </c>
      <c r="O182" s="28">
        <f t="shared" si="45"/>
        <v>0.53745028828708996</v>
      </c>
      <c r="P182" s="29">
        <f t="shared" si="32"/>
        <v>131.60450061940722</v>
      </c>
      <c r="Q182" s="27">
        <f t="shared" si="39"/>
        <v>-4.0045006194072243</v>
      </c>
      <c r="R182" s="27">
        <f t="shared" si="46"/>
        <v>1.599524746388937</v>
      </c>
      <c r="S182" s="28">
        <f t="shared" si="47"/>
        <v>-5.6040253657961614</v>
      </c>
    </row>
    <row r="183" spans="1:19" s="3" customFormat="1" x14ac:dyDescent="0.25">
      <c r="A183" s="75">
        <v>41974</v>
      </c>
      <c r="B183" s="18">
        <f>VLOOKUP(A183, 'Raw Data'!$A$2:$C$560, 2, TRUE)</f>
        <v>125.85</v>
      </c>
      <c r="C183" s="18">
        <f>VLOOKUP(A183, 'Raw Data'!$A$2:$C$560, 3, TRUE)</f>
        <v>127.05</v>
      </c>
      <c r="D183" s="29">
        <f t="shared" si="33"/>
        <v>118.17886120129656</v>
      </c>
      <c r="E183" s="27">
        <f t="shared" si="34"/>
        <v>8.8711387987034414</v>
      </c>
      <c r="F183" s="27">
        <f t="shared" si="40"/>
        <v>-0.41871147417248267</v>
      </c>
      <c r="G183" s="28">
        <f t="shared" si="41"/>
        <v>9.289850272875924</v>
      </c>
      <c r="H183" s="29">
        <f t="shared" si="35"/>
        <v>119.07608002181148</v>
      </c>
      <c r="I183" s="27">
        <f t="shared" si="36"/>
        <v>7.9739199781885191</v>
      </c>
      <c r="J183" s="27">
        <f t="shared" si="42"/>
        <v>-0.48604439101293906</v>
      </c>
      <c r="K183" s="28">
        <f t="shared" si="43"/>
        <v>8.4599643692014581</v>
      </c>
      <c r="L183" s="27">
        <f t="shared" si="37"/>
        <v>125.5117971009274</v>
      </c>
      <c r="M183" s="27">
        <f t="shared" si="38"/>
        <v>1.5382028990726013</v>
      </c>
      <c r="N183" s="27">
        <f t="shared" si="44"/>
        <v>-1.8685057682006345E-3</v>
      </c>
      <c r="O183" s="28">
        <f t="shared" si="45"/>
        <v>1.540071404840802</v>
      </c>
      <c r="P183" s="29">
        <f t="shared" si="32"/>
        <v>130.64872762187332</v>
      </c>
      <c r="Q183" s="27">
        <f t="shared" si="39"/>
        <v>-3.5987276218733228</v>
      </c>
      <c r="R183" s="27">
        <f t="shared" si="46"/>
        <v>0.4057729975339015</v>
      </c>
      <c r="S183" s="28">
        <f t="shared" si="47"/>
        <v>-4.0045006194072243</v>
      </c>
    </row>
    <row r="184" spans="1:19" s="3" customFormat="1" x14ac:dyDescent="0.25">
      <c r="A184" s="75">
        <v>41975</v>
      </c>
      <c r="B184" s="18">
        <f>VLOOKUP(A184, 'Raw Data'!$A$2:$C$560, 2, TRUE)</f>
        <v>126</v>
      </c>
      <c r="C184" s="18">
        <f>VLOOKUP(A184, 'Raw Data'!$A$2:$C$560, 3, TRUE)</f>
        <v>128.05000000000001</v>
      </c>
      <c r="D184" s="29">
        <f t="shared" si="33"/>
        <v>118.19292782906379</v>
      </c>
      <c r="E184" s="27">
        <f t="shared" si="34"/>
        <v>9.8570721709362203</v>
      </c>
      <c r="F184" s="27">
        <f t="shared" si="40"/>
        <v>0.98593337223277899</v>
      </c>
      <c r="G184" s="28">
        <f t="shared" si="41"/>
        <v>8.8711387987034414</v>
      </c>
      <c r="H184" s="29">
        <f t="shared" si="35"/>
        <v>119.08293240848866</v>
      </c>
      <c r="I184" s="27">
        <f t="shared" si="36"/>
        <v>8.967067591511352</v>
      </c>
      <c r="J184" s="27">
        <f t="shared" si="42"/>
        <v>0.99314761332283297</v>
      </c>
      <c r="K184" s="28">
        <f t="shared" si="43"/>
        <v>7.9739199781885191</v>
      </c>
      <c r="L184" s="27">
        <f t="shared" si="37"/>
        <v>125.57052547530937</v>
      </c>
      <c r="M184" s="27">
        <f t="shared" si="38"/>
        <v>2.4794745246906444</v>
      </c>
      <c r="N184" s="27">
        <f t="shared" si="44"/>
        <v>0.94127162561804312</v>
      </c>
      <c r="O184" s="28">
        <f t="shared" si="45"/>
        <v>1.5382028990726013</v>
      </c>
      <c r="P184" s="29">
        <f t="shared" si="32"/>
        <v>130.75113187160912</v>
      </c>
      <c r="Q184" s="27">
        <f t="shared" si="39"/>
        <v>-2.7011318716091068</v>
      </c>
      <c r="R184" s="27">
        <f t="shared" si="46"/>
        <v>0.89759575026421601</v>
      </c>
      <c r="S184" s="28">
        <f t="shared" si="47"/>
        <v>-3.5987276218733228</v>
      </c>
    </row>
    <row r="185" spans="1:19" s="3" customFormat="1" x14ac:dyDescent="0.25">
      <c r="A185" s="75">
        <v>41976</v>
      </c>
      <c r="B185" s="18">
        <f>VLOOKUP(A185, 'Raw Data'!$A$2:$C$560, 2, TRUE)</f>
        <v>122</v>
      </c>
      <c r="C185" s="18">
        <f>VLOOKUP(A185, 'Raw Data'!$A$2:$C$560, 3, TRUE)</f>
        <v>125.95</v>
      </c>
      <c r="D185" s="29">
        <f t="shared" si="33"/>
        <v>117.81781775527085</v>
      </c>
      <c r="E185" s="27">
        <f t="shared" si="34"/>
        <v>8.132182244729151</v>
      </c>
      <c r="F185" s="27">
        <f t="shared" si="40"/>
        <v>-1.7248899262070694</v>
      </c>
      <c r="G185" s="28">
        <f t="shared" si="41"/>
        <v>9.8570721709362203</v>
      </c>
      <c r="H185" s="29">
        <f t="shared" si="35"/>
        <v>118.90020209709706</v>
      </c>
      <c r="I185" s="27">
        <f t="shared" si="36"/>
        <v>7.0497979029029381</v>
      </c>
      <c r="J185" s="27">
        <f t="shared" si="42"/>
        <v>-1.917269688608414</v>
      </c>
      <c r="K185" s="28">
        <f t="shared" si="43"/>
        <v>8.967067591511352</v>
      </c>
      <c r="L185" s="27">
        <f t="shared" si="37"/>
        <v>124.00443549178993</v>
      </c>
      <c r="M185" s="27">
        <f t="shared" si="38"/>
        <v>1.9455645082100688</v>
      </c>
      <c r="N185" s="27">
        <f t="shared" si="44"/>
        <v>-0.53391001648057568</v>
      </c>
      <c r="O185" s="28">
        <f t="shared" si="45"/>
        <v>2.4794745246906444</v>
      </c>
      <c r="P185" s="29">
        <f t="shared" si="32"/>
        <v>128.02035187865511</v>
      </c>
      <c r="Q185" s="27">
        <f t="shared" si="39"/>
        <v>-2.070351878655103</v>
      </c>
      <c r="R185" s="27">
        <f t="shared" si="46"/>
        <v>0.63077999295400389</v>
      </c>
      <c r="S185" s="28">
        <f t="shared" si="47"/>
        <v>-2.7011318716091068</v>
      </c>
    </row>
    <row r="186" spans="1:19" s="3" customFormat="1" x14ac:dyDescent="0.25">
      <c r="A186" s="75">
        <v>41977</v>
      </c>
      <c r="B186" s="18">
        <f>VLOOKUP(A186, 'Raw Data'!$A$2:$C$560, 2, TRUE)</f>
        <v>121.65</v>
      </c>
      <c r="C186" s="18">
        <f>VLOOKUP(A186, 'Raw Data'!$A$2:$C$560, 3, TRUE)</f>
        <v>125.45</v>
      </c>
      <c r="D186" s="29">
        <f t="shared" si="33"/>
        <v>117.78499562381397</v>
      </c>
      <c r="E186" s="27">
        <f t="shared" si="34"/>
        <v>7.6650043761860331</v>
      </c>
      <c r="F186" s="27">
        <f t="shared" si="40"/>
        <v>-0.46717786854311782</v>
      </c>
      <c r="G186" s="28">
        <f t="shared" si="41"/>
        <v>8.132182244729151</v>
      </c>
      <c r="H186" s="29">
        <f t="shared" si="35"/>
        <v>118.8842131948503</v>
      </c>
      <c r="I186" s="27">
        <f t="shared" si="36"/>
        <v>6.565786805149699</v>
      </c>
      <c r="J186" s="27">
        <f t="shared" si="42"/>
        <v>-0.48401109775323903</v>
      </c>
      <c r="K186" s="28">
        <f t="shared" si="43"/>
        <v>7.0497979029029381</v>
      </c>
      <c r="L186" s="27">
        <f t="shared" si="37"/>
        <v>123.86740261823198</v>
      </c>
      <c r="M186" s="27">
        <f t="shared" si="38"/>
        <v>1.582597381768025</v>
      </c>
      <c r="N186" s="27">
        <f t="shared" si="44"/>
        <v>-0.36296712644204376</v>
      </c>
      <c r="O186" s="28">
        <f t="shared" si="45"/>
        <v>1.9455645082100688</v>
      </c>
      <c r="P186" s="29">
        <f t="shared" si="32"/>
        <v>127.78140862927164</v>
      </c>
      <c r="Q186" s="27">
        <f t="shared" si="39"/>
        <v>-2.3314086292716354</v>
      </c>
      <c r="R186" s="27">
        <f t="shared" si="46"/>
        <v>-0.26105675061653244</v>
      </c>
      <c r="S186" s="28">
        <f t="shared" si="47"/>
        <v>-2.070351878655103</v>
      </c>
    </row>
    <row r="187" spans="1:19" s="3" customFormat="1" x14ac:dyDescent="0.25">
      <c r="A187" s="75">
        <v>41978</v>
      </c>
      <c r="B187" s="18">
        <f>VLOOKUP(A187, 'Raw Data'!$A$2:$C$560, 2, TRUE)</f>
        <v>122.95</v>
      </c>
      <c r="C187" s="18">
        <f>VLOOKUP(A187, 'Raw Data'!$A$2:$C$560, 3, TRUE)</f>
        <v>126.25</v>
      </c>
      <c r="D187" s="29">
        <f t="shared" si="33"/>
        <v>117.90690639779667</v>
      </c>
      <c r="E187" s="27">
        <f t="shared" si="34"/>
        <v>8.3430936022033251</v>
      </c>
      <c r="F187" s="27">
        <f t="shared" si="40"/>
        <v>0.67808922601729194</v>
      </c>
      <c r="G187" s="28">
        <f t="shared" si="41"/>
        <v>7.6650043761860331</v>
      </c>
      <c r="H187" s="29">
        <f t="shared" si="35"/>
        <v>118.94360054605258</v>
      </c>
      <c r="I187" s="27">
        <f t="shared" si="36"/>
        <v>7.3063994539474209</v>
      </c>
      <c r="J187" s="27">
        <f t="shared" si="42"/>
        <v>0.74061264879772182</v>
      </c>
      <c r="K187" s="28">
        <f t="shared" si="43"/>
        <v>6.565786805149699</v>
      </c>
      <c r="L187" s="27">
        <f t="shared" si="37"/>
        <v>124.3763818628758</v>
      </c>
      <c r="M187" s="27">
        <f t="shared" si="38"/>
        <v>1.8736181371241969</v>
      </c>
      <c r="N187" s="27">
        <f t="shared" si="44"/>
        <v>0.29102075535617189</v>
      </c>
      <c r="O187" s="28">
        <f t="shared" si="45"/>
        <v>1.582597381768025</v>
      </c>
      <c r="P187" s="29">
        <f t="shared" si="32"/>
        <v>128.6689121269817</v>
      </c>
      <c r="Q187" s="27">
        <f t="shared" si="39"/>
        <v>-2.4189121269816951</v>
      </c>
      <c r="R187" s="27">
        <f t="shared" si="46"/>
        <v>-8.7503497710059719E-2</v>
      </c>
      <c r="S187" s="28">
        <f t="shared" si="47"/>
        <v>-2.3314086292716354</v>
      </c>
    </row>
    <row r="188" spans="1:19" s="3" customFormat="1" x14ac:dyDescent="0.25">
      <c r="A188" s="75">
        <v>41981</v>
      </c>
      <c r="B188" s="18">
        <f>VLOOKUP(A188, 'Raw Data'!$A$2:$C$560, 2, TRUE)</f>
        <v>122.4</v>
      </c>
      <c r="C188" s="18">
        <f>VLOOKUP(A188, 'Raw Data'!$A$2:$C$560, 3, TRUE)</f>
        <v>126.2</v>
      </c>
      <c r="D188" s="29">
        <f t="shared" si="33"/>
        <v>117.85532876265015</v>
      </c>
      <c r="E188" s="27">
        <f t="shared" si="34"/>
        <v>8.3446712373498571</v>
      </c>
      <c r="F188" s="27">
        <f t="shared" si="40"/>
        <v>1.5776351465319749E-3</v>
      </c>
      <c r="G188" s="28">
        <f t="shared" si="41"/>
        <v>8.3430936022033251</v>
      </c>
      <c r="H188" s="29">
        <f t="shared" si="35"/>
        <v>118.91847512823622</v>
      </c>
      <c r="I188" s="27">
        <f t="shared" si="36"/>
        <v>7.2815248717637786</v>
      </c>
      <c r="J188" s="27">
        <f t="shared" si="42"/>
        <v>-2.4874582183642246E-2</v>
      </c>
      <c r="K188" s="28">
        <f t="shared" si="43"/>
        <v>7.3063994539474209</v>
      </c>
      <c r="L188" s="27">
        <f t="shared" si="37"/>
        <v>124.16104449014188</v>
      </c>
      <c r="M188" s="27">
        <f t="shared" si="38"/>
        <v>2.0389555098581269</v>
      </c>
      <c r="N188" s="27">
        <f t="shared" si="44"/>
        <v>0.16533737273393001</v>
      </c>
      <c r="O188" s="28">
        <f t="shared" si="45"/>
        <v>1.8736181371241969</v>
      </c>
      <c r="P188" s="29">
        <f t="shared" si="32"/>
        <v>128.29342987795053</v>
      </c>
      <c r="Q188" s="27">
        <f t="shared" si="39"/>
        <v>-2.0934298779505269</v>
      </c>
      <c r="R188" s="27">
        <f t="shared" si="46"/>
        <v>0.32548224903116818</v>
      </c>
      <c r="S188" s="28">
        <f t="shared" si="47"/>
        <v>-2.4189121269816951</v>
      </c>
    </row>
    <row r="189" spans="1:19" s="3" customFormat="1" x14ac:dyDescent="0.25">
      <c r="A189" s="75">
        <v>41982</v>
      </c>
      <c r="B189" s="18">
        <f>VLOOKUP(A189, 'Raw Data'!$A$2:$C$560, 2, TRUE)</f>
        <v>120.85</v>
      </c>
      <c r="C189" s="18">
        <f>VLOOKUP(A189, 'Raw Data'!$A$2:$C$560, 3, TRUE)</f>
        <v>125.95</v>
      </c>
      <c r="D189" s="29">
        <f t="shared" si="33"/>
        <v>117.70997360905538</v>
      </c>
      <c r="E189" s="27">
        <f t="shared" si="34"/>
        <v>8.240026390944621</v>
      </c>
      <c r="F189" s="27">
        <f t="shared" si="40"/>
        <v>-0.10464484640523608</v>
      </c>
      <c r="G189" s="28">
        <f t="shared" si="41"/>
        <v>8.3446712373498571</v>
      </c>
      <c r="H189" s="29">
        <f t="shared" si="35"/>
        <v>118.84766713257198</v>
      </c>
      <c r="I189" s="27">
        <f t="shared" si="36"/>
        <v>7.1023328674280179</v>
      </c>
      <c r="J189" s="27">
        <f t="shared" si="42"/>
        <v>-0.17919200433576066</v>
      </c>
      <c r="K189" s="28">
        <f t="shared" si="43"/>
        <v>7.2815248717637786</v>
      </c>
      <c r="L189" s="27">
        <f t="shared" si="37"/>
        <v>123.55418462152809</v>
      </c>
      <c r="M189" s="27">
        <f t="shared" si="38"/>
        <v>2.3958153784719087</v>
      </c>
      <c r="N189" s="27">
        <f t="shared" si="44"/>
        <v>0.35685986861378183</v>
      </c>
      <c r="O189" s="28">
        <f t="shared" si="45"/>
        <v>2.0389555098581269</v>
      </c>
      <c r="P189" s="29">
        <f t="shared" si="32"/>
        <v>127.23525263068083</v>
      </c>
      <c r="Q189" s="27">
        <f t="shared" si="39"/>
        <v>-1.2852526306808301</v>
      </c>
      <c r="R189" s="27">
        <f t="shared" si="46"/>
        <v>0.80817724726969686</v>
      </c>
      <c r="S189" s="28">
        <f t="shared" si="47"/>
        <v>-2.0934298779505269</v>
      </c>
    </row>
    <row r="190" spans="1:19" s="3" customFormat="1" x14ac:dyDescent="0.25">
      <c r="A190" s="75">
        <v>41983</v>
      </c>
      <c r="B190" s="18">
        <f>VLOOKUP(A190, 'Raw Data'!$A$2:$C$560, 2, TRUE)</f>
        <v>121.6</v>
      </c>
      <c r="C190" s="18">
        <f>VLOOKUP(A190, 'Raw Data'!$A$2:$C$560, 3, TRUE)</f>
        <v>125.5</v>
      </c>
      <c r="D190" s="29">
        <f t="shared" si="33"/>
        <v>117.78030674789156</v>
      </c>
      <c r="E190" s="27">
        <f t="shared" si="34"/>
        <v>7.719693252108442</v>
      </c>
      <c r="F190" s="27">
        <f t="shared" si="40"/>
        <v>-0.52033313883617893</v>
      </c>
      <c r="G190" s="28">
        <f t="shared" si="41"/>
        <v>8.240026390944621</v>
      </c>
      <c r="H190" s="29">
        <f t="shared" si="35"/>
        <v>118.88192906595791</v>
      </c>
      <c r="I190" s="27">
        <f t="shared" si="36"/>
        <v>6.6180709340420947</v>
      </c>
      <c r="J190" s="27">
        <f t="shared" si="42"/>
        <v>-0.48426193338592327</v>
      </c>
      <c r="K190" s="28">
        <f t="shared" si="43"/>
        <v>7.1023328674280179</v>
      </c>
      <c r="L190" s="27">
        <f t="shared" si="37"/>
        <v>123.84782649343798</v>
      </c>
      <c r="M190" s="27">
        <f t="shared" si="38"/>
        <v>1.652173506562022</v>
      </c>
      <c r="N190" s="27">
        <f t="shared" si="44"/>
        <v>-0.74364187190988673</v>
      </c>
      <c r="O190" s="28">
        <f t="shared" si="45"/>
        <v>2.3958153784719087</v>
      </c>
      <c r="P190" s="29">
        <f t="shared" si="32"/>
        <v>127.74727387935971</v>
      </c>
      <c r="Q190" s="27">
        <f t="shared" si="39"/>
        <v>-2.2472738793597102</v>
      </c>
      <c r="R190" s="27">
        <f t="shared" si="46"/>
        <v>-0.96202124867888017</v>
      </c>
      <c r="S190" s="28">
        <f t="shared" si="47"/>
        <v>-1.2852526306808301</v>
      </c>
    </row>
    <row r="191" spans="1:19" s="3" customFormat="1" x14ac:dyDescent="0.25">
      <c r="A191" s="75">
        <v>41984</v>
      </c>
      <c r="B191" s="18">
        <f>VLOOKUP(A191, 'Raw Data'!$A$2:$C$560, 2, TRUE)</f>
        <v>121.35</v>
      </c>
      <c r="C191" s="18">
        <f>VLOOKUP(A191, 'Raw Data'!$A$2:$C$560, 3, TRUE)</f>
        <v>125.25</v>
      </c>
      <c r="D191" s="29">
        <f t="shared" si="33"/>
        <v>117.7568623682795</v>
      </c>
      <c r="E191" s="27">
        <f t="shared" si="34"/>
        <v>7.4931376317205007</v>
      </c>
      <c r="F191" s="27">
        <f t="shared" si="40"/>
        <v>-0.2265556203879413</v>
      </c>
      <c r="G191" s="28">
        <f t="shared" si="41"/>
        <v>7.719693252108442</v>
      </c>
      <c r="H191" s="29">
        <f t="shared" si="35"/>
        <v>118.87050842149594</v>
      </c>
      <c r="I191" s="27">
        <f t="shared" si="36"/>
        <v>6.3794915785040587</v>
      </c>
      <c r="J191" s="27">
        <f t="shared" si="42"/>
        <v>-0.238579355538036</v>
      </c>
      <c r="K191" s="28">
        <f t="shared" si="43"/>
        <v>6.6180709340420947</v>
      </c>
      <c r="L191" s="27">
        <f t="shared" si="37"/>
        <v>123.74994586946801</v>
      </c>
      <c r="M191" s="27">
        <f t="shared" si="38"/>
        <v>1.5000541305319928</v>
      </c>
      <c r="N191" s="27">
        <f t="shared" si="44"/>
        <v>-0.15211937603002923</v>
      </c>
      <c r="O191" s="28">
        <f t="shared" si="45"/>
        <v>1.652173506562022</v>
      </c>
      <c r="P191" s="29">
        <f t="shared" si="32"/>
        <v>127.57660012980008</v>
      </c>
      <c r="Q191" s="27">
        <f t="shared" si="39"/>
        <v>-2.3266001298000845</v>
      </c>
      <c r="R191" s="27">
        <f t="shared" si="46"/>
        <v>-7.9326250440374224E-2</v>
      </c>
      <c r="S191" s="28">
        <f t="shared" si="47"/>
        <v>-2.2472738793597102</v>
      </c>
    </row>
    <row r="192" spans="1:19" s="3" customFormat="1" x14ac:dyDescent="0.25">
      <c r="A192" s="75">
        <v>41985</v>
      </c>
      <c r="B192" s="18">
        <f>VLOOKUP(A192, 'Raw Data'!$A$2:$C$560, 2, TRUE)</f>
        <v>120.85</v>
      </c>
      <c r="C192" s="18">
        <f>VLOOKUP(A192, 'Raw Data'!$A$2:$C$560, 3, TRUE)</f>
        <v>123.95</v>
      </c>
      <c r="D192" s="29">
        <f t="shared" si="33"/>
        <v>117.70997360905538</v>
      </c>
      <c r="E192" s="27">
        <f t="shared" si="34"/>
        <v>6.240026390944621</v>
      </c>
      <c r="F192" s="27">
        <f t="shared" si="40"/>
        <v>-1.2531112407758798</v>
      </c>
      <c r="G192" s="28">
        <f t="shared" si="41"/>
        <v>7.4931376317205007</v>
      </c>
      <c r="H192" s="29">
        <f t="shared" si="35"/>
        <v>118.84766713257198</v>
      </c>
      <c r="I192" s="27">
        <f t="shared" si="36"/>
        <v>5.1023328674280179</v>
      </c>
      <c r="J192" s="27">
        <f t="shared" si="42"/>
        <v>-1.2771587110760407</v>
      </c>
      <c r="K192" s="28">
        <f t="shared" si="43"/>
        <v>6.3794915785040587</v>
      </c>
      <c r="L192" s="27">
        <f t="shared" si="37"/>
        <v>123.55418462152809</v>
      </c>
      <c r="M192" s="27">
        <f t="shared" si="38"/>
        <v>0.39581537847190873</v>
      </c>
      <c r="N192" s="27">
        <f t="shared" si="44"/>
        <v>-1.104238752060084</v>
      </c>
      <c r="O192" s="28">
        <f t="shared" si="45"/>
        <v>1.5000541305319928</v>
      </c>
      <c r="P192" s="29">
        <f t="shared" si="32"/>
        <v>127.23525263068083</v>
      </c>
      <c r="Q192" s="27">
        <f t="shared" si="39"/>
        <v>-3.2852526306808301</v>
      </c>
      <c r="R192" s="27">
        <f t="shared" si="46"/>
        <v>-0.95865250088074561</v>
      </c>
      <c r="S192" s="28">
        <f t="shared" si="47"/>
        <v>-2.3266001298000845</v>
      </c>
    </row>
    <row r="193" spans="1:19" s="3" customFormat="1" x14ac:dyDescent="0.25">
      <c r="A193" s="75">
        <v>41988</v>
      </c>
      <c r="B193" s="18">
        <f>VLOOKUP(A193, 'Raw Data'!$A$2:$C$560, 2, TRUE)</f>
        <v>120.65</v>
      </c>
      <c r="C193" s="18">
        <f>VLOOKUP(A193, 'Raw Data'!$A$2:$C$560, 3, TRUE)</f>
        <v>124.5</v>
      </c>
      <c r="D193" s="29">
        <f t="shared" si="33"/>
        <v>117.69121810536573</v>
      </c>
      <c r="E193" s="27">
        <f t="shared" si="34"/>
        <v>6.8087818946342651</v>
      </c>
      <c r="F193" s="27">
        <f t="shared" si="40"/>
        <v>0.56875550368964412</v>
      </c>
      <c r="G193" s="28">
        <f t="shared" si="41"/>
        <v>6.240026390944621</v>
      </c>
      <c r="H193" s="29">
        <f t="shared" si="35"/>
        <v>118.83853061700241</v>
      </c>
      <c r="I193" s="27">
        <f t="shared" si="36"/>
        <v>5.6614693829975948</v>
      </c>
      <c r="J193" s="27">
        <f t="shared" si="42"/>
        <v>0.55913651556957689</v>
      </c>
      <c r="K193" s="28">
        <f t="shared" si="43"/>
        <v>5.1023328674280179</v>
      </c>
      <c r="L193" s="27">
        <f t="shared" si="37"/>
        <v>123.47588012235212</v>
      </c>
      <c r="M193" s="27">
        <f t="shared" si="38"/>
        <v>1.0241198776478768</v>
      </c>
      <c r="N193" s="27">
        <f t="shared" si="44"/>
        <v>0.62830449917596809</v>
      </c>
      <c r="O193" s="28">
        <f t="shared" si="45"/>
        <v>0.39581537847190873</v>
      </c>
      <c r="P193" s="29">
        <f t="shared" si="32"/>
        <v>127.09871363103314</v>
      </c>
      <c r="Q193" s="27">
        <f t="shared" si="39"/>
        <v>-2.5987136310331351</v>
      </c>
      <c r="R193" s="27">
        <f t="shared" si="46"/>
        <v>0.68653899964769494</v>
      </c>
      <c r="S193" s="28">
        <f t="shared" si="47"/>
        <v>-3.2852526306808301</v>
      </c>
    </row>
    <row r="194" spans="1:19" s="3" customFormat="1" x14ac:dyDescent="0.25">
      <c r="A194" s="75">
        <v>41989</v>
      </c>
      <c r="B194" s="18">
        <f>VLOOKUP(A194, 'Raw Data'!$A$2:$C$560, 2, TRUE)</f>
        <v>121.65</v>
      </c>
      <c r="C194" s="18">
        <f>VLOOKUP(A194, 'Raw Data'!$A$2:$C$560, 3, TRUE)</f>
        <v>124.7</v>
      </c>
      <c r="D194" s="29">
        <f t="shared" si="33"/>
        <v>117.78499562381397</v>
      </c>
      <c r="E194" s="27">
        <f t="shared" si="34"/>
        <v>6.9150043761860331</v>
      </c>
      <c r="F194" s="27">
        <f t="shared" si="40"/>
        <v>0.10622248155176806</v>
      </c>
      <c r="G194" s="28">
        <f t="shared" si="41"/>
        <v>6.8087818946342651</v>
      </c>
      <c r="H194" s="29">
        <f t="shared" si="35"/>
        <v>118.8842131948503</v>
      </c>
      <c r="I194" s="27">
        <f t="shared" si="36"/>
        <v>5.815786805149699</v>
      </c>
      <c r="J194" s="27">
        <f t="shared" si="42"/>
        <v>0.1543174221521042</v>
      </c>
      <c r="K194" s="28">
        <f t="shared" si="43"/>
        <v>5.6614693829975948</v>
      </c>
      <c r="L194" s="27">
        <f t="shared" si="37"/>
        <v>123.86740261823198</v>
      </c>
      <c r="M194" s="27">
        <f t="shared" si="38"/>
        <v>0.832597381768025</v>
      </c>
      <c r="N194" s="27">
        <f t="shared" si="44"/>
        <v>-0.19152249587985182</v>
      </c>
      <c r="O194" s="28">
        <f t="shared" si="45"/>
        <v>1.0241198776478768</v>
      </c>
      <c r="P194" s="29">
        <f t="shared" si="32"/>
        <v>127.78140862927164</v>
      </c>
      <c r="Q194" s="27">
        <f t="shared" si="39"/>
        <v>-3.0814086292716354</v>
      </c>
      <c r="R194" s="27">
        <f t="shared" si="46"/>
        <v>-0.48269499823850026</v>
      </c>
      <c r="S194" s="28">
        <f t="shared" si="47"/>
        <v>-2.5987136310331351</v>
      </c>
    </row>
    <row r="195" spans="1:19" s="3" customFormat="1" x14ac:dyDescent="0.25">
      <c r="A195" s="75">
        <v>41990</v>
      </c>
      <c r="B195" s="18">
        <f>VLOOKUP(A195, 'Raw Data'!$A$2:$C$560, 2, TRUE)</f>
        <v>120.8</v>
      </c>
      <c r="C195" s="18">
        <f>VLOOKUP(A195, 'Raw Data'!$A$2:$C$560, 3, TRUE)</f>
        <v>122.05</v>
      </c>
      <c r="D195" s="29">
        <f t="shared" si="33"/>
        <v>117.70528473313297</v>
      </c>
      <c r="E195" s="27">
        <f t="shared" si="34"/>
        <v>4.344715266867027</v>
      </c>
      <c r="F195" s="27">
        <f t="shared" si="40"/>
        <v>-2.5702891093190061</v>
      </c>
      <c r="G195" s="28">
        <f t="shared" si="41"/>
        <v>6.9150043761860331</v>
      </c>
      <c r="H195" s="29">
        <f t="shared" si="35"/>
        <v>118.84538300367959</v>
      </c>
      <c r="I195" s="27">
        <f t="shared" si="36"/>
        <v>3.2046169963204107</v>
      </c>
      <c r="J195" s="27">
        <f t="shared" si="42"/>
        <v>-2.6111698088292883</v>
      </c>
      <c r="K195" s="28">
        <f t="shared" si="43"/>
        <v>5.815786805149699</v>
      </c>
      <c r="L195" s="27">
        <f t="shared" si="37"/>
        <v>123.53460849673409</v>
      </c>
      <c r="M195" s="27">
        <f t="shared" si="38"/>
        <v>-1.4846084967340971</v>
      </c>
      <c r="N195" s="27">
        <f t="shared" si="44"/>
        <v>-2.3172058785021221</v>
      </c>
      <c r="O195" s="28">
        <f t="shared" si="45"/>
        <v>0.832597381768025</v>
      </c>
      <c r="P195" s="29">
        <f t="shared" si="32"/>
        <v>127.2011178807689</v>
      </c>
      <c r="Q195" s="27">
        <f t="shared" si="39"/>
        <v>-5.1511178807689078</v>
      </c>
      <c r="R195" s="27">
        <f t="shared" si="46"/>
        <v>-2.0697092514972724</v>
      </c>
      <c r="S195" s="28">
        <f t="shared" si="47"/>
        <v>-3.0814086292716354</v>
      </c>
    </row>
    <row r="196" spans="1:19" s="3" customFormat="1" x14ac:dyDescent="0.25">
      <c r="A196" s="75">
        <v>41991</v>
      </c>
      <c r="B196" s="18">
        <f>VLOOKUP(A196, 'Raw Data'!$A$2:$C$560, 2, TRUE)</f>
        <v>120.7</v>
      </c>
      <c r="C196" s="18">
        <f>VLOOKUP(A196, 'Raw Data'!$A$2:$C$560, 3, TRUE)</f>
        <v>118.95</v>
      </c>
      <c r="D196" s="29">
        <f t="shared" si="33"/>
        <v>117.69590698128815</v>
      </c>
      <c r="E196" s="27">
        <f t="shared" si="34"/>
        <v>1.2540930187118562</v>
      </c>
      <c r="F196" s="27">
        <f t="shared" si="40"/>
        <v>-3.0906222481551708</v>
      </c>
      <c r="G196" s="28">
        <f t="shared" si="41"/>
        <v>4.344715266867027</v>
      </c>
      <c r="H196" s="29">
        <f t="shared" si="35"/>
        <v>118.8408147458948</v>
      </c>
      <c r="I196" s="27">
        <f t="shared" si="36"/>
        <v>0.10918525410519919</v>
      </c>
      <c r="J196" s="27">
        <f t="shared" si="42"/>
        <v>-3.0954317422152116</v>
      </c>
      <c r="K196" s="28">
        <f t="shared" si="43"/>
        <v>3.2046169963204107</v>
      </c>
      <c r="L196" s="27">
        <f t="shared" si="37"/>
        <v>123.49545624714611</v>
      </c>
      <c r="M196" s="27">
        <f t="shared" si="38"/>
        <v>-4.545456247146106</v>
      </c>
      <c r="N196" s="27">
        <f t="shared" si="44"/>
        <v>-3.0608477504120088</v>
      </c>
      <c r="O196" s="28">
        <f t="shared" si="45"/>
        <v>-1.4846084967340971</v>
      </c>
      <c r="P196" s="29">
        <f t="shared" si="32"/>
        <v>127.13284838094506</v>
      </c>
      <c r="Q196" s="27">
        <f t="shared" si="39"/>
        <v>-8.1828483809450603</v>
      </c>
      <c r="R196" s="27">
        <f t="shared" si="46"/>
        <v>-3.0317305001761525</v>
      </c>
      <c r="S196" s="28">
        <f t="shared" si="47"/>
        <v>-5.1511178807689078</v>
      </c>
    </row>
    <row r="197" spans="1:19" s="3" customFormat="1" x14ac:dyDescent="0.25">
      <c r="A197" s="75">
        <v>41992</v>
      </c>
      <c r="B197" s="18">
        <f>VLOOKUP(A197, 'Raw Data'!$A$2:$C$560, 2, TRUE)</f>
        <v>119.25</v>
      </c>
      <c r="C197" s="18">
        <f>VLOOKUP(A197, 'Raw Data'!$A$2:$C$560, 3, TRUE)</f>
        <v>116.45</v>
      </c>
      <c r="D197" s="29">
        <f t="shared" si="33"/>
        <v>117.55992957953821</v>
      </c>
      <c r="E197" s="27">
        <f t="shared" si="34"/>
        <v>-1.1099295795382034</v>
      </c>
      <c r="F197" s="27">
        <f t="shared" si="40"/>
        <v>-2.3640225982500596</v>
      </c>
      <c r="G197" s="28">
        <f t="shared" si="41"/>
        <v>1.2540930187118562</v>
      </c>
      <c r="H197" s="29">
        <f t="shared" si="35"/>
        <v>118.77457500801535</v>
      </c>
      <c r="I197" s="27">
        <f t="shared" si="36"/>
        <v>-2.3245750080153442</v>
      </c>
      <c r="J197" s="27">
        <f t="shared" si="42"/>
        <v>-2.4337602621205434</v>
      </c>
      <c r="K197" s="28">
        <f t="shared" si="43"/>
        <v>0.10918525410519919</v>
      </c>
      <c r="L197" s="27">
        <f t="shared" si="37"/>
        <v>122.92774862812031</v>
      </c>
      <c r="M197" s="27">
        <f t="shared" si="38"/>
        <v>-6.4777486281203096</v>
      </c>
      <c r="N197" s="27">
        <f t="shared" si="44"/>
        <v>-1.9322923809742036</v>
      </c>
      <c r="O197" s="28">
        <f t="shared" si="45"/>
        <v>-4.545456247146106</v>
      </c>
      <c r="P197" s="29">
        <f t="shared" si="32"/>
        <v>126.14294063349924</v>
      </c>
      <c r="Q197" s="27">
        <f t="shared" si="39"/>
        <v>-9.6929406334992336</v>
      </c>
      <c r="R197" s="27">
        <f t="shared" si="46"/>
        <v>-1.5100922525541733</v>
      </c>
      <c r="S197" s="28">
        <f t="shared" si="47"/>
        <v>-8.1828483809450603</v>
      </c>
    </row>
    <row r="198" spans="1:19" s="3" customFormat="1" x14ac:dyDescent="0.25">
      <c r="A198" s="75">
        <v>41995</v>
      </c>
      <c r="B198" s="18">
        <f>VLOOKUP(A198, 'Raw Data'!$A$2:$C$560, 2, TRUE)</f>
        <v>119.8</v>
      </c>
      <c r="C198" s="18">
        <f>VLOOKUP(A198, 'Raw Data'!$A$2:$C$560, 3, TRUE)</f>
        <v>119.25</v>
      </c>
      <c r="D198" s="29">
        <f t="shared" si="33"/>
        <v>117.61150721468474</v>
      </c>
      <c r="E198" s="27">
        <f t="shared" si="34"/>
        <v>1.6384927853152647</v>
      </c>
      <c r="F198" s="27">
        <f t="shared" si="40"/>
        <v>2.748422364853468</v>
      </c>
      <c r="G198" s="28">
        <f t="shared" si="41"/>
        <v>-1.1099295795382034</v>
      </c>
      <c r="H198" s="29">
        <f t="shared" si="35"/>
        <v>118.79970042583169</v>
      </c>
      <c r="I198" s="27">
        <f t="shared" si="36"/>
        <v>0.45029957416831223</v>
      </c>
      <c r="J198" s="27">
        <f t="shared" si="42"/>
        <v>2.7748745821836565</v>
      </c>
      <c r="K198" s="28">
        <f t="shared" si="43"/>
        <v>-2.3245750080153442</v>
      </c>
      <c r="L198" s="27">
        <f t="shared" si="37"/>
        <v>123.14308600085423</v>
      </c>
      <c r="M198" s="27">
        <f t="shared" si="38"/>
        <v>-3.8930860008542254</v>
      </c>
      <c r="N198" s="27">
        <f t="shared" si="44"/>
        <v>2.5846626272660842</v>
      </c>
      <c r="O198" s="28">
        <f t="shared" si="45"/>
        <v>-6.4777486281203096</v>
      </c>
      <c r="P198" s="29">
        <f t="shared" si="32"/>
        <v>126.51842288253042</v>
      </c>
      <c r="Q198" s="27">
        <f t="shared" si="39"/>
        <v>-7.268422882530416</v>
      </c>
      <c r="R198" s="27">
        <f t="shared" si="46"/>
        <v>2.4245177509688176</v>
      </c>
      <c r="S198" s="28">
        <f t="shared" si="47"/>
        <v>-9.6929406334992336</v>
      </c>
    </row>
    <row r="199" spans="1:19" s="3" customFormat="1" x14ac:dyDescent="0.25">
      <c r="A199" s="75">
        <v>41996</v>
      </c>
      <c r="B199" s="18">
        <f>VLOOKUP(A199, 'Raw Data'!$A$2:$C$560, 2, TRUE)</f>
        <v>118.15</v>
      </c>
      <c r="C199" s="18">
        <f>VLOOKUP(A199, 'Raw Data'!$A$2:$C$560, 3, TRUE)</f>
        <v>118.05</v>
      </c>
      <c r="D199" s="29">
        <f t="shared" si="33"/>
        <v>117.45677430924515</v>
      </c>
      <c r="E199" s="27">
        <f t="shared" si="34"/>
        <v>0.59322569075484921</v>
      </c>
      <c r="F199" s="27">
        <f t="shared" si="40"/>
        <v>-1.0452670945604154</v>
      </c>
      <c r="G199" s="28">
        <f t="shared" si="41"/>
        <v>1.6384927853152647</v>
      </c>
      <c r="H199" s="29">
        <f t="shared" si="35"/>
        <v>118.72432417238265</v>
      </c>
      <c r="I199" s="27">
        <f t="shared" si="36"/>
        <v>-0.6743241723826543</v>
      </c>
      <c r="J199" s="27">
        <f t="shared" si="42"/>
        <v>-1.1246237465509665</v>
      </c>
      <c r="K199" s="28">
        <f t="shared" si="43"/>
        <v>0.45029957416831223</v>
      </c>
      <c r="L199" s="27">
        <f t="shared" si="37"/>
        <v>122.49707388265247</v>
      </c>
      <c r="M199" s="27">
        <f t="shared" si="38"/>
        <v>-4.4470738826524752</v>
      </c>
      <c r="N199" s="27">
        <f t="shared" si="44"/>
        <v>-0.55398788179824976</v>
      </c>
      <c r="O199" s="28">
        <f t="shared" si="45"/>
        <v>-3.8930860008542254</v>
      </c>
      <c r="P199" s="29">
        <f t="shared" si="32"/>
        <v>125.39197613543689</v>
      </c>
      <c r="Q199" s="27">
        <f t="shared" si="39"/>
        <v>-7.3419761354368944</v>
      </c>
      <c r="R199" s="27">
        <f t="shared" si="46"/>
        <v>-7.3553252906478406E-2</v>
      </c>
      <c r="S199" s="28">
        <f t="shared" si="47"/>
        <v>-7.268422882530416</v>
      </c>
    </row>
    <row r="200" spans="1:19" s="3" customFormat="1" x14ac:dyDescent="0.25">
      <c r="A200" s="75">
        <v>41997</v>
      </c>
      <c r="B200" s="18">
        <f>VLOOKUP(A200, 'Raw Data'!$A$2:$C$560, 2, TRUE)</f>
        <v>117.5</v>
      </c>
      <c r="C200" s="18">
        <f>VLOOKUP(A200, 'Raw Data'!$A$2:$C$560, 3, TRUE)</f>
        <v>117.6</v>
      </c>
      <c r="D200" s="29">
        <f t="shared" si="33"/>
        <v>117.3958189222538</v>
      </c>
      <c r="E200" s="27">
        <f t="shared" si="34"/>
        <v>0.20418107774619898</v>
      </c>
      <c r="F200" s="27">
        <f t="shared" si="40"/>
        <v>-0.38904461300865023</v>
      </c>
      <c r="G200" s="28">
        <f t="shared" si="41"/>
        <v>0.59322569075484921</v>
      </c>
      <c r="H200" s="29">
        <f t="shared" si="35"/>
        <v>118.69463049678153</v>
      </c>
      <c r="I200" s="27">
        <f t="shared" si="36"/>
        <v>-1.0946304967815337</v>
      </c>
      <c r="J200" s="27">
        <f t="shared" si="42"/>
        <v>-0.42030632439887938</v>
      </c>
      <c r="K200" s="28">
        <f t="shared" si="43"/>
        <v>-0.6743241723826543</v>
      </c>
      <c r="L200" s="27">
        <f t="shared" si="37"/>
        <v>122.24258426033055</v>
      </c>
      <c r="M200" s="27">
        <f t="shared" si="38"/>
        <v>-4.6425842603305512</v>
      </c>
      <c r="N200" s="27">
        <f t="shared" si="44"/>
        <v>-0.195510377678076</v>
      </c>
      <c r="O200" s="28">
        <f t="shared" si="45"/>
        <v>-4.4470738826524752</v>
      </c>
      <c r="P200" s="29">
        <f t="shared" si="32"/>
        <v>124.94822438658187</v>
      </c>
      <c r="Q200" s="27">
        <f t="shared" si="39"/>
        <v>-7.3482243865818759</v>
      </c>
      <c r="R200" s="27">
        <f t="shared" si="46"/>
        <v>-6.2482511449815092E-3</v>
      </c>
      <c r="S200" s="28">
        <f t="shared" si="47"/>
        <v>-7.3419761354368944</v>
      </c>
    </row>
    <row r="201" spans="1:19" s="3" customFormat="1" x14ac:dyDescent="0.25">
      <c r="A201" s="75">
        <v>41999</v>
      </c>
      <c r="B201" s="18">
        <f>VLOOKUP(A201, 'Raw Data'!$A$2:$C$560, 2, TRUE)</f>
        <v>117.25</v>
      </c>
      <c r="C201" s="18">
        <f>VLOOKUP(A201, 'Raw Data'!$A$2:$C$560, 3, TRUE)</f>
        <v>118.1</v>
      </c>
      <c r="D201" s="29">
        <f t="shared" si="33"/>
        <v>117.37237454264174</v>
      </c>
      <c r="E201" s="27">
        <f t="shared" si="34"/>
        <v>0.72762545735825768</v>
      </c>
      <c r="F201" s="27">
        <f t="shared" si="40"/>
        <v>0.5234443796120587</v>
      </c>
      <c r="G201" s="28">
        <f t="shared" si="41"/>
        <v>0.20418107774619898</v>
      </c>
      <c r="H201" s="29">
        <f t="shared" si="35"/>
        <v>118.68320985231955</v>
      </c>
      <c r="I201" s="27">
        <f t="shared" si="36"/>
        <v>-0.58320985231955547</v>
      </c>
      <c r="J201" s="27">
        <f t="shared" si="42"/>
        <v>0.51142064446197821</v>
      </c>
      <c r="K201" s="28">
        <f t="shared" si="43"/>
        <v>-1.0946304967815337</v>
      </c>
      <c r="L201" s="27">
        <f t="shared" si="37"/>
        <v>122.14470363636059</v>
      </c>
      <c r="M201" s="27">
        <f t="shared" si="38"/>
        <v>-4.0447036363605946</v>
      </c>
      <c r="N201" s="27">
        <f t="shared" si="44"/>
        <v>0.59788062396995656</v>
      </c>
      <c r="O201" s="28">
        <f t="shared" si="45"/>
        <v>-4.6425842603305512</v>
      </c>
      <c r="P201" s="29">
        <f t="shared" si="32"/>
        <v>124.77755063702224</v>
      </c>
      <c r="Q201" s="27">
        <f t="shared" si="39"/>
        <v>-6.6775506370222502</v>
      </c>
      <c r="R201" s="27">
        <f t="shared" si="46"/>
        <v>0.67067374955962578</v>
      </c>
      <c r="S201" s="28">
        <f t="shared" si="47"/>
        <v>-7.3482243865818759</v>
      </c>
    </row>
    <row r="202" spans="1:19" s="3" customFormat="1" x14ac:dyDescent="0.25">
      <c r="A202" s="75">
        <v>42002</v>
      </c>
      <c r="B202" s="18">
        <f>VLOOKUP(A202, 'Raw Data'!$A$2:$C$560, 2, TRUE)</f>
        <v>117</v>
      </c>
      <c r="C202" s="18">
        <f>VLOOKUP(A202, 'Raw Data'!$A$2:$C$560, 3, TRUE)</f>
        <v>117.6</v>
      </c>
      <c r="D202" s="29">
        <f t="shared" si="33"/>
        <v>117.34893016302968</v>
      </c>
      <c r="E202" s="27">
        <f t="shared" si="34"/>
        <v>0.25106983697031637</v>
      </c>
      <c r="F202" s="27">
        <f t="shared" si="40"/>
        <v>-0.4765556203879413</v>
      </c>
      <c r="G202" s="28">
        <f t="shared" si="41"/>
        <v>0.72762545735825768</v>
      </c>
      <c r="H202" s="29">
        <f t="shared" si="35"/>
        <v>118.67178920785757</v>
      </c>
      <c r="I202" s="27">
        <f t="shared" si="36"/>
        <v>-1.0717892078575773</v>
      </c>
      <c r="J202" s="27">
        <f t="shared" si="42"/>
        <v>-0.48857935553802179</v>
      </c>
      <c r="K202" s="28">
        <f t="shared" si="43"/>
        <v>-0.58320985231955547</v>
      </c>
      <c r="L202" s="27">
        <f t="shared" si="37"/>
        <v>122.04682301239063</v>
      </c>
      <c r="M202" s="27">
        <f t="shared" si="38"/>
        <v>-4.446823012390638</v>
      </c>
      <c r="N202" s="27">
        <f t="shared" si="44"/>
        <v>-0.40211937603004344</v>
      </c>
      <c r="O202" s="28">
        <f t="shared" si="45"/>
        <v>-4.0447036363605946</v>
      </c>
      <c r="P202" s="29">
        <f t="shared" si="32"/>
        <v>124.60687688746262</v>
      </c>
      <c r="Q202" s="27">
        <f t="shared" si="39"/>
        <v>-7.0068768874626244</v>
      </c>
      <c r="R202" s="27">
        <f t="shared" si="46"/>
        <v>-0.32932625044037422</v>
      </c>
      <c r="S202" s="28">
        <f t="shared" si="47"/>
        <v>-6.6775506370222502</v>
      </c>
    </row>
    <row r="203" spans="1:19" s="3" customFormat="1" x14ac:dyDescent="0.25">
      <c r="A203" s="75">
        <v>42003</v>
      </c>
      <c r="B203" s="18">
        <f>VLOOKUP(A203, 'Raw Data'!$A$2:$C$560, 2, TRUE)</f>
        <v>117.25</v>
      </c>
      <c r="C203" s="18">
        <f>VLOOKUP(A203, 'Raw Data'!$A$2:$C$560, 3, TRUE)</f>
        <v>115.4</v>
      </c>
      <c r="D203" s="29">
        <f t="shared" si="33"/>
        <v>117.37237454264174</v>
      </c>
      <c r="E203" s="27">
        <f t="shared" si="34"/>
        <v>-1.972374542641731</v>
      </c>
      <c r="F203" s="27">
        <f t="shared" si="40"/>
        <v>-2.2234443796120473</v>
      </c>
      <c r="G203" s="28">
        <f t="shared" si="41"/>
        <v>0.25106983697031637</v>
      </c>
      <c r="H203" s="29">
        <f t="shared" si="35"/>
        <v>118.68320985231955</v>
      </c>
      <c r="I203" s="27">
        <f t="shared" si="36"/>
        <v>-3.2832098523195441</v>
      </c>
      <c r="J203" s="27">
        <f t="shared" si="42"/>
        <v>-2.2114206444619668</v>
      </c>
      <c r="K203" s="28">
        <f t="shared" si="43"/>
        <v>-1.0717892078575773</v>
      </c>
      <c r="L203" s="27">
        <f t="shared" si="37"/>
        <v>122.14470363636059</v>
      </c>
      <c r="M203" s="27">
        <f t="shared" si="38"/>
        <v>-6.7447036363605832</v>
      </c>
      <c r="N203" s="27">
        <f t="shared" si="44"/>
        <v>-2.2978806239699452</v>
      </c>
      <c r="O203" s="28">
        <f t="shared" si="45"/>
        <v>-4.446823012390638</v>
      </c>
      <c r="P203" s="29">
        <f t="shared" si="32"/>
        <v>124.77755063702224</v>
      </c>
      <c r="Q203" s="27">
        <f t="shared" si="39"/>
        <v>-9.3775506370222388</v>
      </c>
      <c r="R203" s="27">
        <f t="shared" si="46"/>
        <v>-2.3706737495596144</v>
      </c>
      <c r="S203" s="28">
        <f t="shared" si="47"/>
        <v>-7.0068768874626244</v>
      </c>
    </row>
    <row r="204" spans="1:19" s="3" customFormat="1" x14ac:dyDescent="0.25">
      <c r="A204" s="75">
        <v>42004</v>
      </c>
      <c r="B204" s="18">
        <f>VLOOKUP(A204, 'Raw Data'!$A$2:$C$560, 2, TRUE)</f>
        <v>117.35</v>
      </c>
      <c r="C204" s="18">
        <f>VLOOKUP(A204, 'Raw Data'!$A$2:$C$560, 3, TRUE)</f>
        <v>119.85</v>
      </c>
      <c r="D204" s="29">
        <f t="shared" si="33"/>
        <v>117.38175229448656</v>
      </c>
      <c r="E204" s="27">
        <f t="shared" si="34"/>
        <v>2.4682477055134342</v>
      </c>
      <c r="F204" s="27">
        <f t="shared" si="40"/>
        <v>4.4406222481551652</v>
      </c>
      <c r="G204" s="28">
        <f t="shared" si="41"/>
        <v>-1.972374542641731</v>
      </c>
      <c r="H204" s="29">
        <f t="shared" si="35"/>
        <v>118.68777811010433</v>
      </c>
      <c r="I204" s="27">
        <f t="shared" si="36"/>
        <v>1.1622218898956618</v>
      </c>
      <c r="J204" s="27">
        <f t="shared" si="42"/>
        <v>4.4454317422152059</v>
      </c>
      <c r="K204" s="28">
        <f t="shared" si="43"/>
        <v>-3.2832098523195441</v>
      </c>
      <c r="L204" s="27">
        <f t="shared" si="37"/>
        <v>122.18385588594857</v>
      </c>
      <c r="M204" s="27">
        <f t="shared" si="38"/>
        <v>-2.3338558859485801</v>
      </c>
      <c r="N204" s="27">
        <f t="shared" si="44"/>
        <v>4.4108477504120032</v>
      </c>
      <c r="O204" s="28">
        <f t="shared" si="45"/>
        <v>-6.7447036363605832</v>
      </c>
      <c r="P204" s="29">
        <f t="shared" si="32"/>
        <v>124.84582013684609</v>
      </c>
      <c r="Q204" s="27">
        <f t="shared" si="39"/>
        <v>-4.9958201368460919</v>
      </c>
      <c r="R204" s="27">
        <f t="shared" si="46"/>
        <v>4.3817305001761468</v>
      </c>
      <c r="S204" s="28">
        <f t="shared" si="47"/>
        <v>-9.3775506370222388</v>
      </c>
    </row>
    <row r="205" spans="1:19" s="3" customFormat="1" x14ac:dyDescent="0.25">
      <c r="A205" s="75">
        <v>42005</v>
      </c>
      <c r="B205" s="18">
        <f>VLOOKUP(A205, 'Raw Data'!$A$2:$C$560, 2, TRUE)</f>
        <v>116.85</v>
      </c>
      <c r="C205" s="18">
        <f>VLOOKUP(A205, 'Raw Data'!$A$2:$C$560, 3, TRUE)</f>
        <v>117.7</v>
      </c>
      <c r="D205" s="29">
        <f t="shared" si="33"/>
        <v>117.33486353526244</v>
      </c>
      <c r="E205" s="27">
        <f t="shared" si="34"/>
        <v>0.36513646473756012</v>
      </c>
      <c r="F205" s="27">
        <f t="shared" si="40"/>
        <v>-2.1031112407758741</v>
      </c>
      <c r="G205" s="28">
        <f t="shared" si="41"/>
        <v>2.4682477055134342</v>
      </c>
      <c r="H205" s="29">
        <f t="shared" si="35"/>
        <v>118.66493682118039</v>
      </c>
      <c r="I205" s="27">
        <f t="shared" si="36"/>
        <v>-0.96493682118038748</v>
      </c>
      <c r="J205" s="27">
        <f t="shared" si="42"/>
        <v>-2.1271587110760493</v>
      </c>
      <c r="K205" s="28">
        <f t="shared" si="43"/>
        <v>1.1622218898956618</v>
      </c>
      <c r="L205" s="27">
        <f t="shared" si="37"/>
        <v>121.98809463800865</v>
      </c>
      <c r="M205" s="27">
        <f t="shared" si="38"/>
        <v>-4.2880946380086442</v>
      </c>
      <c r="N205" s="27">
        <f t="shared" si="44"/>
        <v>-1.9542387520600641</v>
      </c>
      <c r="O205" s="28">
        <f t="shared" si="45"/>
        <v>-2.3338558859485801</v>
      </c>
      <c r="P205" s="29">
        <f t="shared" si="32"/>
        <v>124.50447263772683</v>
      </c>
      <c r="Q205" s="27">
        <f t="shared" si="39"/>
        <v>-6.8044726377268319</v>
      </c>
      <c r="R205" s="27">
        <f t="shared" si="46"/>
        <v>-1.8086525008807399</v>
      </c>
      <c r="S205" s="28">
        <f t="shared" si="47"/>
        <v>-4.9958201368460919</v>
      </c>
    </row>
    <row r="206" spans="1:19" s="3" customFormat="1" x14ac:dyDescent="0.25">
      <c r="A206" s="75">
        <v>42006</v>
      </c>
      <c r="B206" s="18">
        <f>VLOOKUP(A206, 'Raw Data'!$A$2:$C$560, 2, TRUE)</f>
        <v>117.25</v>
      </c>
      <c r="C206" s="18">
        <f>VLOOKUP(A206, 'Raw Data'!$A$2:$C$560, 3, TRUE)</f>
        <v>118.05</v>
      </c>
      <c r="D206" s="29">
        <f t="shared" si="33"/>
        <v>117.37237454264174</v>
      </c>
      <c r="E206" s="27">
        <f t="shared" si="34"/>
        <v>0.67762545735826052</v>
      </c>
      <c r="F206" s="27">
        <f t="shared" si="40"/>
        <v>0.3124889926207004</v>
      </c>
      <c r="G206" s="28">
        <f t="shared" si="41"/>
        <v>0.36513646473756012</v>
      </c>
      <c r="H206" s="29">
        <f t="shared" si="35"/>
        <v>118.68320985231955</v>
      </c>
      <c r="I206" s="27">
        <f t="shared" si="36"/>
        <v>-0.63320985231955262</v>
      </c>
      <c r="J206" s="27">
        <f t="shared" si="42"/>
        <v>0.33172696886083486</v>
      </c>
      <c r="K206" s="28">
        <f t="shared" si="43"/>
        <v>-0.96493682118038748</v>
      </c>
      <c r="L206" s="27">
        <f t="shared" si="37"/>
        <v>122.14470363636059</v>
      </c>
      <c r="M206" s="27">
        <f t="shared" si="38"/>
        <v>-4.0947036363605918</v>
      </c>
      <c r="N206" s="27">
        <f t="shared" si="44"/>
        <v>0.19339100164805245</v>
      </c>
      <c r="O206" s="28">
        <f t="shared" si="45"/>
        <v>-4.2880946380086442</v>
      </c>
      <c r="P206" s="29">
        <f t="shared" ref="P206:P269" si="48">$F$10*B206+$F$9</f>
        <v>124.77755063702224</v>
      </c>
      <c r="Q206" s="27">
        <f t="shared" si="39"/>
        <v>-6.7275506370222473</v>
      </c>
      <c r="R206" s="27">
        <f t="shared" si="46"/>
        <v>7.6922000704584548E-2</v>
      </c>
      <c r="S206" s="28">
        <f t="shared" si="47"/>
        <v>-6.8044726377268319</v>
      </c>
    </row>
    <row r="207" spans="1:19" s="3" customFormat="1" x14ac:dyDescent="0.25">
      <c r="A207" s="75">
        <v>42009</v>
      </c>
      <c r="B207" s="18">
        <f>VLOOKUP(A207, 'Raw Data'!$A$2:$C$560, 2, TRUE)</f>
        <v>115.7</v>
      </c>
      <c r="C207" s="18">
        <f>VLOOKUP(A207, 'Raw Data'!$A$2:$C$560, 3, TRUE)</f>
        <v>118.9</v>
      </c>
      <c r="D207" s="29">
        <f t="shared" ref="D207:D270" si="49">$F$4*B207+$F$3</f>
        <v>117.22701938904697</v>
      </c>
      <c r="E207" s="27">
        <f t="shared" ref="E207:E270" si="50">C207-D207</f>
        <v>1.672980610953033</v>
      </c>
      <c r="F207" s="27">
        <f t="shared" si="40"/>
        <v>0.99535515359477245</v>
      </c>
      <c r="G207" s="28">
        <f t="shared" si="41"/>
        <v>0.67762545735826052</v>
      </c>
      <c r="H207" s="29">
        <f t="shared" ref="H207:H270" si="51">$F$6*B207+$F$5</f>
        <v>118.61240185665531</v>
      </c>
      <c r="I207" s="27">
        <f t="shared" ref="I207:I270" si="52">C207-H207</f>
        <v>0.28759814334469525</v>
      </c>
      <c r="J207" s="27">
        <f t="shared" si="42"/>
        <v>0.92080799566424787</v>
      </c>
      <c r="K207" s="28">
        <f t="shared" si="43"/>
        <v>-0.63320985231955262</v>
      </c>
      <c r="L207" s="27">
        <f t="shared" ref="L207:L270" si="53">$F$8*B207 +$F$7</f>
        <v>121.53784376774681</v>
      </c>
      <c r="M207" s="27">
        <f t="shared" ref="M207:M270" si="54">C207-L207</f>
        <v>-2.6378437677468014</v>
      </c>
      <c r="N207" s="27">
        <f t="shared" si="44"/>
        <v>1.4568598686137904</v>
      </c>
      <c r="O207" s="28">
        <f t="shared" si="45"/>
        <v>-4.0947036363605918</v>
      </c>
      <c r="P207" s="29">
        <f t="shared" si="48"/>
        <v>123.71937338975258</v>
      </c>
      <c r="Q207" s="27">
        <f t="shared" ref="Q207:Q270" si="55">C207-P207</f>
        <v>-4.8193733897525703</v>
      </c>
      <c r="R207" s="27">
        <f t="shared" si="46"/>
        <v>1.908177247269677</v>
      </c>
      <c r="S207" s="28">
        <f t="shared" si="47"/>
        <v>-6.7275506370222473</v>
      </c>
    </row>
    <row r="208" spans="1:19" s="3" customFormat="1" x14ac:dyDescent="0.25">
      <c r="A208" s="75">
        <v>42010</v>
      </c>
      <c r="B208" s="18">
        <f>VLOOKUP(A208, 'Raw Data'!$A$2:$C$560, 2, TRUE)</f>
        <v>114.75</v>
      </c>
      <c r="C208" s="18">
        <f>VLOOKUP(A208, 'Raw Data'!$A$2:$C$560, 3, TRUE)</f>
        <v>117.2</v>
      </c>
      <c r="D208" s="29">
        <f t="shared" si="49"/>
        <v>117.13793074652115</v>
      </c>
      <c r="E208" s="27">
        <f t="shared" si="50"/>
        <v>6.206925347885317E-2</v>
      </c>
      <c r="F208" s="27">
        <f t="shared" ref="F208:F271" si="56">E208-E207</f>
        <v>-1.6109113574741798</v>
      </c>
      <c r="G208" s="28">
        <f t="shared" ref="G208:G271" si="57">E207</f>
        <v>1.672980610953033</v>
      </c>
      <c r="H208" s="29">
        <f t="shared" si="51"/>
        <v>118.5690034076998</v>
      </c>
      <c r="I208" s="27">
        <f t="shared" si="52"/>
        <v>-1.3690034076997932</v>
      </c>
      <c r="J208" s="27">
        <f t="shared" ref="J208:J271" si="58">I208-I207</f>
        <v>-1.6566015510444885</v>
      </c>
      <c r="K208" s="28">
        <f t="shared" ref="K208:K271" si="59">I207</f>
        <v>0.28759814334469525</v>
      </c>
      <c r="L208" s="27">
        <f t="shared" si="53"/>
        <v>121.16589739666094</v>
      </c>
      <c r="M208" s="27">
        <f t="shared" si="54"/>
        <v>-3.9658973966609352</v>
      </c>
      <c r="N208" s="27">
        <f t="shared" ref="N208:N271" si="60">M208-M207</f>
        <v>-1.3280536289141338</v>
      </c>
      <c r="O208" s="28">
        <f t="shared" ref="O208:O271" si="61">M207</f>
        <v>-2.6378437677468014</v>
      </c>
      <c r="P208" s="29">
        <f t="shared" si="48"/>
        <v>123.070813141426</v>
      </c>
      <c r="Q208" s="27">
        <f t="shared" si="55"/>
        <v>-5.8708131414259981</v>
      </c>
      <c r="R208" s="27">
        <f t="shared" ref="R208:R271" si="62">Q208-Q207</f>
        <v>-1.0514397516734277</v>
      </c>
      <c r="S208" s="28">
        <f t="shared" ref="S208:S271" si="63">Q207</f>
        <v>-4.8193733897525703</v>
      </c>
    </row>
    <row r="209" spans="1:19" s="3" customFormat="1" x14ac:dyDescent="0.25">
      <c r="A209" s="75">
        <v>42011</v>
      </c>
      <c r="B209" s="18">
        <f>VLOOKUP(A209, 'Raw Data'!$A$2:$C$560, 2, TRUE)</f>
        <v>112.6</v>
      </c>
      <c r="C209" s="18">
        <f>VLOOKUP(A209, 'Raw Data'!$A$2:$C$560, 3, TRUE)</f>
        <v>117.2</v>
      </c>
      <c r="D209" s="29">
        <f t="shared" si="49"/>
        <v>116.93630908185744</v>
      </c>
      <c r="E209" s="27">
        <f t="shared" si="50"/>
        <v>0.26369091814255796</v>
      </c>
      <c r="F209" s="27">
        <f t="shared" si="56"/>
        <v>0.20162166466370479</v>
      </c>
      <c r="G209" s="28">
        <f t="shared" si="57"/>
        <v>6.206925347885317E-2</v>
      </c>
      <c r="H209" s="29">
        <f t="shared" si="51"/>
        <v>118.47078586532682</v>
      </c>
      <c r="I209" s="27">
        <f t="shared" si="52"/>
        <v>-1.2707858653268147</v>
      </c>
      <c r="J209" s="27">
        <f t="shared" si="58"/>
        <v>9.8217542372978528E-2</v>
      </c>
      <c r="K209" s="28">
        <f t="shared" si="59"/>
        <v>-1.3690034076997932</v>
      </c>
      <c r="L209" s="27">
        <f t="shared" si="53"/>
        <v>120.32412403051924</v>
      </c>
      <c r="M209" s="27">
        <f t="shared" si="54"/>
        <v>-3.1241240305192406</v>
      </c>
      <c r="N209" s="27">
        <f t="shared" si="60"/>
        <v>0.84177336614169462</v>
      </c>
      <c r="O209" s="28">
        <f t="shared" si="61"/>
        <v>-3.9658973966609352</v>
      </c>
      <c r="P209" s="29">
        <f t="shared" si="48"/>
        <v>121.60301889521322</v>
      </c>
      <c r="Q209" s="27">
        <f t="shared" si="55"/>
        <v>-4.4030188952132221</v>
      </c>
      <c r="R209" s="27">
        <f t="shared" si="62"/>
        <v>1.467794246212776</v>
      </c>
      <c r="S209" s="28">
        <f t="shared" si="63"/>
        <v>-5.8708131414259981</v>
      </c>
    </row>
    <row r="210" spans="1:19" s="3" customFormat="1" x14ac:dyDescent="0.25">
      <c r="A210" s="75">
        <v>42012</v>
      </c>
      <c r="B210" s="18">
        <f>VLOOKUP(A210, 'Raw Data'!$A$2:$C$560, 2, TRUE)</f>
        <v>112.65</v>
      </c>
      <c r="C210" s="18">
        <f>VLOOKUP(A210, 'Raw Data'!$A$2:$C$560, 3, TRUE)</f>
        <v>116.45</v>
      </c>
      <c r="D210" s="29">
        <f t="shared" si="49"/>
        <v>116.94099795777986</v>
      </c>
      <c r="E210" s="27">
        <f t="shared" si="50"/>
        <v>-0.49099795777985378</v>
      </c>
      <c r="F210" s="27">
        <f t="shared" si="56"/>
        <v>-0.75468887592241174</v>
      </c>
      <c r="G210" s="28">
        <f t="shared" si="57"/>
        <v>0.26369091814255796</v>
      </c>
      <c r="H210" s="29">
        <f t="shared" si="51"/>
        <v>118.47306999421922</v>
      </c>
      <c r="I210" s="27">
        <f t="shared" si="52"/>
        <v>-2.0230699942192132</v>
      </c>
      <c r="J210" s="27">
        <f t="shared" si="58"/>
        <v>-0.75228412889239848</v>
      </c>
      <c r="K210" s="28">
        <f t="shared" si="59"/>
        <v>-1.2707858653268147</v>
      </c>
      <c r="L210" s="27">
        <f t="shared" si="53"/>
        <v>120.34370015531323</v>
      </c>
      <c r="M210" s="27">
        <f t="shared" si="54"/>
        <v>-3.8937001553132262</v>
      </c>
      <c r="N210" s="27">
        <f t="shared" si="60"/>
        <v>-0.76957612479398563</v>
      </c>
      <c r="O210" s="28">
        <f t="shared" si="61"/>
        <v>-3.1241240305192406</v>
      </c>
      <c r="P210" s="29">
        <f t="shared" si="48"/>
        <v>121.63715364512515</v>
      </c>
      <c r="Q210" s="27">
        <f t="shared" si="55"/>
        <v>-5.1871536451251501</v>
      </c>
      <c r="R210" s="27">
        <f t="shared" si="62"/>
        <v>-0.784134749911928</v>
      </c>
      <c r="S210" s="28">
        <f t="shared" si="63"/>
        <v>-4.4030188952132221</v>
      </c>
    </row>
    <row r="211" spans="1:19" s="3" customFormat="1" x14ac:dyDescent="0.25">
      <c r="A211" s="75">
        <v>42013</v>
      </c>
      <c r="B211" s="18">
        <f>VLOOKUP(A211, 'Raw Data'!$A$2:$C$560, 2, TRUE)</f>
        <v>113.85</v>
      </c>
      <c r="C211" s="18">
        <f>VLOOKUP(A211, 'Raw Data'!$A$2:$C$560, 3, TRUE)</f>
        <v>115.75</v>
      </c>
      <c r="D211" s="29">
        <f t="shared" si="49"/>
        <v>117.05353097991774</v>
      </c>
      <c r="E211" s="27">
        <f t="shared" si="50"/>
        <v>-1.3035309799177384</v>
      </c>
      <c r="F211" s="27">
        <f t="shared" si="56"/>
        <v>-0.81253302213788459</v>
      </c>
      <c r="G211" s="28">
        <f t="shared" si="57"/>
        <v>-0.49099795777985378</v>
      </c>
      <c r="H211" s="29">
        <f t="shared" si="51"/>
        <v>118.52788908763669</v>
      </c>
      <c r="I211" s="27">
        <f t="shared" si="52"/>
        <v>-2.7778890876366944</v>
      </c>
      <c r="J211" s="27">
        <f t="shared" si="58"/>
        <v>-0.75481909341748121</v>
      </c>
      <c r="K211" s="28">
        <f t="shared" si="59"/>
        <v>-2.0230699942192132</v>
      </c>
      <c r="L211" s="27">
        <f t="shared" si="53"/>
        <v>120.81352715036905</v>
      </c>
      <c r="M211" s="27">
        <f t="shared" si="54"/>
        <v>-5.0635271503690547</v>
      </c>
      <c r="N211" s="27">
        <f t="shared" si="60"/>
        <v>-1.1698269950558284</v>
      </c>
      <c r="O211" s="28">
        <f t="shared" si="61"/>
        <v>-3.8937001553132262</v>
      </c>
      <c r="P211" s="29">
        <f t="shared" si="48"/>
        <v>122.45638764301134</v>
      </c>
      <c r="Q211" s="27">
        <f t="shared" si="55"/>
        <v>-6.7063876430113396</v>
      </c>
      <c r="R211" s="27">
        <f t="shared" si="62"/>
        <v>-1.5192339978861895</v>
      </c>
      <c r="S211" s="28">
        <f t="shared" si="63"/>
        <v>-5.1871536451251501</v>
      </c>
    </row>
    <row r="212" spans="1:19" s="3" customFormat="1" x14ac:dyDescent="0.25">
      <c r="A212" s="75">
        <v>42016</v>
      </c>
      <c r="B212" s="18">
        <f>VLOOKUP(A212, 'Raw Data'!$A$2:$C$560, 2, TRUE)</f>
        <v>112.25</v>
      </c>
      <c r="C212" s="18">
        <f>VLOOKUP(A212, 'Raw Data'!$A$2:$C$560, 3, TRUE)</f>
        <v>115.55</v>
      </c>
      <c r="D212" s="29">
        <f t="shared" si="49"/>
        <v>116.90348695040056</v>
      </c>
      <c r="E212" s="27">
        <f t="shared" si="50"/>
        <v>-1.3534869504005655</v>
      </c>
      <c r="F212" s="27">
        <f t="shared" si="56"/>
        <v>-4.9955970482827183E-2</v>
      </c>
      <c r="G212" s="28">
        <f t="shared" si="57"/>
        <v>-1.3035309799177384</v>
      </c>
      <c r="H212" s="29">
        <f t="shared" si="51"/>
        <v>118.45479696308006</v>
      </c>
      <c r="I212" s="27">
        <f t="shared" si="52"/>
        <v>-2.9047969630800594</v>
      </c>
      <c r="J212" s="27">
        <f t="shared" si="58"/>
        <v>-0.12690787544336501</v>
      </c>
      <c r="K212" s="28">
        <f t="shared" si="59"/>
        <v>-2.7778890876366944</v>
      </c>
      <c r="L212" s="27">
        <f t="shared" si="53"/>
        <v>120.18709115696129</v>
      </c>
      <c r="M212" s="27">
        <f t="shared" si="54"/>
        <v>-4.63709115696129</v>
      </c>
      <c r="N212" s="27">
        <f t="shared" si="60"/>
        <v>0.42643599340776461</v>
      </c>
      <c r="O212" s="28">
        <f t="shared" si="61"/>
        <v>-5.0635271503690547</v>
      </c>
      <c r="P212" s="29">
        <f t="shared" si="48"/>
        <v>121.36407564582976</v>
      </c>
      <c r="Q212" s="27">
        <f t="shared" si="55"/>
        <v>-5.8140756458297602</v>
      </c>
      <c r="R212" s="27">
        <f t="shared" si="62"/>
        <v>0.89231199718157939</v>
      </c>
      <c r="S212" s="28">
        <f t="shared" si="63"/>
        <v>-6.7063876430113396</v>
      </c>
    </row>
    <row r="213" spans="1:19" s="3" customFormat="1" x14ac:dyDescent="0.25">
      <c r="A213" s="75">
        <v>42017</v>
      </c>
      <c r="B213" s="18">
        <f>VLOOKUP(A213, 'Raw Data'!$A$2:$C$560, 2, TRUE)</f>
        <v>112</v>
      </c>
      <c r="C213" s="18">
        <f>VLOOKUP(A213, 'Raw Data'!$A$2:$C$560, 3, TRUE)</f>
        <v>115.4</v>
      </c>
      <c r="D213" s="29">
        <f t="shared" si="49"/>
        <v>116.8800425707885</v>
      </c>
      <c r="E213" s="27">
        <f t="shared" si="50"/>
        <v>-1.4800425707884983</v>
      </c>
      <c r="F213" s="27">
        <f t="shared" si="56"/>
        <v>-0.12655562038793278</v>
      </c>
      <c r="G213" s="28">
        <f t="shared" si="57"/>
        <v>-1.3534869504005655</v>
      </c>
      <c r="H213" s="29">
        <f t="shared" si="51"/>
        <v>118.44337631861808</v>
      </c>
      <c r="I213" s="27">
        <f t="shared" si="52"/>
        <v>-3.0433763186180727</v>
      </c>
      <c r="J213" s="27">
        <f t="shared" si="58"/>
        <v>-0.13857935553801326</v>
      </c>
      <c r="K213" s="28">
        <f t="shared" si="59"/>
        <v>-2.9047969630800594</v>
      </c>
      <c r="L213" s="27">
        <f t="shared" si="53"/>
        <v>120.08921053299133</v>
      </c>
      <c r="M213" s="27">
        <f t="shared" si="54"/>
        <v>-4.689210532991325</v>
      </c>
      <c r="N213" s="27">
        <f t="shared" si="60"/>
        <v>-5.2119376030034914E-2</v>
      </c>
      <c r="O213" s="28">
        <f t="shared" si="61"/>
        <v>-4.63709115696129</v>
      </c>
      <c r="P213" s="29">
        <f t="shared" si="48"/>
        <v>121.19340189627013</v>
      </c>
      <c r="Q213" s="27">
        <f t="shared" si="55"/>
        <v>-5.7934018962701259</v>
      </c>
      <c r="R213" s="27">
        <f t="shared" si="62"/>
        <v>2.0673749559634302E-2</v>
      </c>
      <c r="S213" s="28">
        <f t="shared" si="63"/>
        <v>-5.8140756458297602</v>
      </c>
    </row>
    <row r="214" spans="1:19" s="3" customFormat="1" x14ac:dyDescent="0.25">
      <c r="A214" s="75">
        <v>42018</v>
      </c>
      <c r="B214" s="18">
        <f>VLOOKUP(A214, 'Raw Data'!$A$2:$C$560, 2, TRUE)</f>
        <v>110.85</v>
      </c>
      <c r="C214" s="18">
        <f>VLOOKUP(A214, 'Raw Data'!$A$2:$C$560, 3, TRUE)</f>
        <v>112.75</v>
      </c>
      <c r="D214" s="29">
        <f t="shared" si="49"/>
        <v>116.77219842457305</v>
      </c>
      <c r="E214" s="27">
        <f t="shared" si="50"/>
        <v>-4.0221984245730482</v>
      </c>
      <c r="F214" s="27">
        <f t="shared" si="56"/>
        <v>-2.5421558537845499</v>
      </c>
      <c r="G214" s="28">
        <f t="shared" si="57"/>
        <v>-1.4800425707884983</v>
      </c>
      <c r="H214" s="29">
        <f t="shared" si="51"/>
        <v>118.390841354093</v>
      </c>
      <c r="I214" s="27">
        <f t="shared" si="52"/>
        <v>-5.6408413540929985</v>
      </c>
      <c r="J214" s="27">
        <f t="shared" si="58"/>
        <v>-2.5974650354749258</v>
      </c>
      <c r="K214" s="28">
        <f t="shared" si="59"/>
        <v>-3.0433763186180727</v>
      </c>
      <c r="L214" s="27">
        <f t="shared" si="53"/>
        <v>119.63895966272949</v>
      </c>
      <c r="M214" s="27">
        <f t="shared" si="54"/>
        <v>-6.8889596627294907</v>
      </c>
      <c r="N214" s="27">
        <f t="shared" si="60"/>
        <v>-2.1997491297381657</v>
      </c>
      <c r="O214" s="28">
        <f t="shared" si="61"/>
        <v>-4.689210532991325</v>
      </c>
      <c r="P214" s="29">
        <f t="shared" si="48"/>
        <v>120.40830264829584</v>
      </c>
      <c r="Q214" s="27">
        <f t="shared" si="55"/>
        <v>-7.6583026482958445</v>
      </c>
      <c r="R214" s="27">
        <f t="shared" si="62"/>
        <v>-1.8649007520257186</v>
      </c>
      <c r="S214" s="28">
        <f t="shared" si="63"/>
        <v>-5.7934018962701259</v>
      </c>
    </row>
    <row r="215" spans="1:19" s="3" customFormat="1" x14ac:dyDescent="0.25">
      <c r="A215" s="75">
        <v>42019</v>
      </c>
      <c r="B215" s="18">
        <f>VLOOKUP(A215, 'Raw Data'!$A$2:$C$560, 2, TRUE)</f>
        <v>110.2</v>
      </c>
      <c r="C215" s="18">
        <f>VLOOKUP(A215, 'Raw Data'!$A$2:$C$560, 3, TRUE)</f>
        <v>108.8</v>
      </c>
      <c r="D215" s="29">
        <f t="shared" si="49"/>
        <v>116.71124303758168</v>
      </c>
      <c r="E215" s="27">
        <f t="shared" si="50"/>
        <v>-7.9112430375816842</v>
      </c>
      <c r="F215" s="27">
        <f t="shared" si="56"/>
        <v>-3.889044613008636</v>
      </c>
      <c r="G215" s="28">
        <f t="shared" si="57"/>
        <v>-4.0221984245730482</v>
      </c>
      <c r="H215" s="29">
        <f t="shared" si="51"/>
        <v>118.36114767849186</v>
      </c>
      <c r="I215" s="27">
        <f t="shared" si="52"/>
        <v>-9.5611476784918636</v>
      </c>
      <c r="J215" s="27">
        <f t="shared" si="58"/>
        <v>-3.9203063243988652</v>
      </c>
      <c r="K215" s="28">
        <f t="shared" si="59"/>
        <v>-5.6408413540929985</v>
      </c>
      <c r="L215" s="27">
        <f t="shared" si="53"/>
        <v>119.38447004040758</v>
      </c>
      <c r="M215" s="27">
        <f t="shared" si="54"/>
        <v>-10.584470040407581</v>
      </c>
      <c r="N215" s="27">
        <f t="shared" si="60"/>
        <v>-3.6955103776780902</v>
      </c>
      <c r="O215" s="28">
        <f t="shared" si="61"/>
        <v>-6.8889596627294907</v>
      </c>
      <c r="P215" s="29">
        <f t="shared" si="48"/>
        <v>119.96455089944084</v>
      </c>
      <c r="Q215" s="27">
        <f t="shared" si="55"/>
        <v>-11.16455089944084</v>
      </c>
      <c r="R215" s="27">
        <f t="shared" si="62"/>
        <v>-3.5062482511449957</v>
      </c>
      <c r="S215" s="28">
        <f t="shared" si="63"/>
        <v>-7.6583026482958445</v>
      </c>
    </row>
    <row r="216" spans="1:19" s="3" customFormat="1" x14ac:dyDescent="0.25">
      <c r="A216" s="75">
        <v>42020</v>
      </c>
      <c r="B216" s="18">
        <f>VLOOKUP(A216, 'Raw Data'!$A$2:$C$560, 2, TRUE)</f>
        <v>110.3</v>
      </c>
      <c r="C216" s="18">
        <f>VLOOKUP(A216, 'Raw Data'!$A$2:$C$560, 3, TRUE)</f>
        <v>109.1</v>
      </c>
      <c r="D216" s="29">
        <f t="shared" si="49"/>
        <v>116.7206207894265</v>
      </c>
      <c r="E216" s="27">
        <f t="shared" si="50"/>
        <v>-7.6206207894265106</v>
      </c>
      <c r="F216" s="27">
        <f t="shared" si="56"/>
        <v>0.29062224815517368</v>
      </c>
      <c r="G216" s="28">
        <f t="shared" si="57"/>
        <v>-7.9112430375816842</v>
      </c>
      <c r="H216" s="29">
        <f t="shared" si="51"/>
        <v>118.36571593627664</v>
      </c>
      <c r="I216" s="27">
        <f t="shared" si="52"/>
        <v>-9.2657159362766492</v>
      </c>
      <c r="J216" s="27">
        <f t="shared" si="58"/>
        <v>0.2954317422152144</v>
      </c>
      <c r="K216" s="28">
        <f t="shared" si="59"/>
        <v>-9.5611476784918636</v>
      </c>
      <c r="L216" s="27">
        <f t="shared" si="53"/>
        <v>119.42362228999556</v>
      </c>
      <c r="M216" s="27">
        <f t="shared" si="54"/>
        <v>-10.323622289995569</v>
      </c>
      <c r="N216" s="27">
        <f t="shared" si="60"/>
        <v>0.26084775041201169</v>
      </c>
      <c r="O216" s="28">
        <f t="shared" si="61"/>
        <v>-10.584470040407581</v>
      </c>
      <c r="P216" s="29">
        <f t="shared" si="48"/>
        <v>120.03282039926468</v>
      </c>
      <c r="Q216" s="27">
        <f t="shared" si="55"/>
        <v>-10.932820399264685</v>
      </c>
      <c r="R216" s="27">
        <f t="shared" si="62"/>
        <v>0.23173050017615537</v>
      </c>
      <c r="S216" s="28">
        <f t="shared" si="63"/>
        <v>-11.16455089944084</v>
      </c>
    </row>
    <row r="217" spans="1:19" s="3" customFormat="1" x14ac:dyDescent="0.25">
      <c r="A217" s="75">
        <v>42023</v>
      </c>
      <c r="B217" s="18">
        <f>VLOOKUP(A217, 'Raw Data'!$A$2:$C$560, 2, TRUE)</f>
        <v>113.3</v>
      </c>
      <c r="C217" s="18">
        <f>VLOOKUP(A217, 'Raw Data'!$A$2:$C$560, 3, TRUE)</f>
        <v>113.8</v>
      </c>
      <c r="D217" s="29">
        <f t="shared" si="49"/>
        <v>117.00195334477121</v>
      </c>
      <c r="E217" s="27">
        <f t="shared" si="50"/>
        <v>-3.2019533447712121</v>
      </c>
      <c r="F217" s="27">
        <f t="shared" si="56"/>
        <v>4.4186674446552985</v>
      </c>
      <c r="G217" s="28">
        <f t="shared" si="57"/>
        <v>-7.6206207894265106</v>
      </c>
      <c r="H217" s="29">
        <f t="shared" si="51"/>
        <v>118.50276366982035</v>
      </c>
      <c r="I217" s="27">
        <f t="shared" si="52"/>
        <v>-4.7027636698203565</v>
      </c>
      <c r="J217" s="27">
        <f t="shared" si="58"/>
        <v>4.5629522664562927</v>
      </c>
      <c r="K217" s="28">
        <f t="shared" si="59"/>
        <v>-9.2657159362766492</v>
      </c>
      <c r="L217" s="27">
        <f t="shared" si="53"/>
        <v>120.59818977763514</v>
      </c>
      <c r="M217" s="27">
        <f t="shared" si="54"/>
        <v>-6.7981897776351445</v>
      </c>
      <c r="N217" s="27">
        <f t="shared" si="60"/>
        <v>3.5254325123604247</v>
      </c>
      <c r="O217" s="28">
        <f t="shared" si="61"/>
        <v>-10.323622289995569</v>
      </c>
      <c r="P217" s="29">
        <f t="shared" si="48"/>
        <v>122.08090539398017</v>
      </c>
      <c r="Q217" s="27">
        <f t="shared" si="55"/>
        <v>-8.2809053939801771</v>
      </c>
      <c r="R217" s="27">
        <f t="shared" si="62"/>
        <v>2.6519150052845077</v>
      </c>
      <c r="S217" s="28">
        <f t="shared" si="63"/>
        <v>-10.932820399264685</v>
      </c>
    </row>
    <row r="218" spans="1:19" s="3" customFormat="1" x14ac:dyDescent="0.25">
      <c r="A218" s="75">
        <v>42024</v>
      </c>
      <c r="B218" s="18">
        <f>VLOOKUP(A218, 'Raw Data'!$A$2:$C$560, 2, TRUE)</f>
        <v>111.85</v>
      </c>
      <c r="C218" s="18">
        <f>VLOOKUP(A218, 'Raw Data'!$A$2:$C$560, 3, TRUE)</f>
        <v>114.05</v>
      </c>
      <c r="D218" s="29">
        <f t="shared" si="49"/>
        <v>116.86597594302127</v>
      </c>
      <c r="E218" s="27">
        <f t="shared" si="50"/>
        <v>-2.8159759430212716</v>
      </c>
      <c r="F218" s="27">
        <f t="shared" si="56"/>
        <v>0.38597740174994044</v>
      </c>
      <c r="G218" s="28">
        <f t="shared" si="57"/>
        <v>-3.2019533447712121</v>
      </c>
      <c r="H218" s="29">
        <f t="shared" si="51"/>
        <v>118.4365239319409</v>
      </c>
      <c r="I218" s="27">
        <f t="shared" si="52"/>
        <v>-4.3865239319409</v>
      </c>
      <c r="J218" s="27">
        <f t="shared" si="58"/>
        <v>0.31623973787945658</v>
      </c>
      <c r="K218" s="28">
        <f t="shared" si="59"/>
        <v>-4.7027636698203565</v>
      </c>
      <c r="L218" s="27">
        <f t="shared" si="53"/>
        <v>120.03048215860935</v>
      </c>
      <c r="M218" s="27">
        <f t="shared" si="54"/>
        <v>-5.9804821586093482</v>
      </c>
      <c r="N218" s="27">
        <f t="shared" si="60"/>
        <v>0.81770761902579636</v>
      </c>
      <c r="O218" s="28">
        <f t="shared" si="61"/>
        <v>-6.7981897776351445</v>
      </c>
      <c r="P218" s="29">
        <f t="shared" si="48"/>
        <v>121.09099764653435</v>
      </c>
      <c r="Q218" s="27">
        <f t="shared" si="55"/>
        <v>-7.0409976465343505</v>
      </c>
      <c r="R218" s="27">
        <f t="shared" si="62"/>
        <v>1.2399077474458267</v>
      </c>
      <c r="S218" s="28">
        <f t="shared" si="63"/>
        <v>-8.2809053939801771</v>
      </c>
    </row>
    <row r="219" spans="1:19" s="3" customFormat="1" x14ac:dyDescent="0.25">
      <c r="A219" s="75">
        <v>42025</v>
      </c>
      <c r="B219" s="18">
        <f>VLOOKUP(A219, 'Raw Data'!$A$2:$C$560, 2, TRUE)</f>
        <v>114.1</v>
      </c>
      <c r="C219" s="18">
        <f>VLOOKUP(A219, 'Raw Data'!$A$2:$C$560, 3, TRUE)</f>
        <v>117.4</v>
      </c>
      <c r="D219" s="29">
        <f t="shared" si="49"/>
        <v>117.0769753595298</v>
      </c>
      <c r="E219" s="27">
        <f t="shared" si="50"/>
        <v>0.32302464047020862</v>
      </c>
      <c r="F219" s="27">
        <f t="shared" si="56"/>
        <v>3.1390005834914803</v>
      </c>
      <c r="G219" s="28">
        <f t="shared" si="57"/>
        <v>-2.8159759430212716</v>
      </c>
      <c r="H219" s="29">
        <f t="shared" si="51"/>
        <v>118.53930973209867</v>
      </c>
      <c r="I219" s="27">
        <f t="shared" si="52"/>
        <v>-1.1393097320986669</v>
      </c>
      <c r="J219" s="27">
        <f t="shared" si="58"/>
        <v>3.247214199842233</v>
      </c>
      <c r="K219" s="28">
        <f t="shared" si="59"/>
        <v>-4.3865239319409</v>
      </c>
      <c r="L219" s="27">
        <f t="shared" si="53"/>
        <v>120.91140777433903</v>
      </c>
      <c r="M219" s="27">
        <f t="shared" si="54"/>
        <v>-3.5114077743390197</v>
      </c>
      <c r="N219" s="27">
        <f t="shared" si="60"/>
        <v>2.4690743842703284</v>
      </c>
      <c r="O219" s="28">
        <f t="shared" si="61"/>
        <v>-5.9804821586093482</v>
      </c>
      <c r="P219" s="29">
        <f t="shared" si="48"/>
        <v>122.62706139257097</v>
      </c>
      <c r="Q219" s="27">
        <f t="shared" si="55"/>
        <v>-5.2270613925709597</v>
      </c>
      <c r="R219" s="27">
        <f t="shared" si="62"/>
        <v>1.8139362539633908</v>
      </c>
      <c r="S219" s="28">
        <f t="shared" si="63"/>
        <v>-7.0409976465343505</v>
      </c>
    </row>
    <row r="220" spans="1:19" s="3" customFormat="1" x14ac:dyDescent="0.25">
      <c r="A220" s="75">
        <v>42026</v>
      </c>
      <c r="B220" s="18">
        <f>VLOOKUP(A220, 'Raw Data'!$A$2:$C$560, 2, TRUE)</f>
        <v>115.65</v>
      </c>
      <c r="C220" s="18">
        <f>VLOOKUP(A220, 'Raw Data'!$A$2:$C$560, 3, TRUE)</f>
        <v>117.2</v>
      </c>
      <c r="D220" s="29">
        <f t="shared" si="49"/>
        <v>117.22233051312456</v>
      </c>
      <c r="E220" s="27">
        <f t="shared" si="50"/>
        <v>-2.2330513124558138E-2</v>
      </c>
      <c r="F220" s="27">
        <f t="shared" si="56"/>
        <v>-0.34535515359476676</v>
      </c>
      <c r="G220" s="28">
        <f t="shared" si="57"/>
        <v>0.32302464047020862</v>
      </c>
      <c r="H220" s="29">
        <f t="shared" si="51"/>
        <v>118.61011772776291</v>
      </c>
      <c r="I220" s="27">
        <f t="shared" si="52"/>
        <v>-1.4101177277629091</v>
      </c>
      <c r="J220" s="27">
        <f t="shared" si="58"/>
        <v>-0.27080799566424218</v>
      </c>
      <c r="K220" s="28">
        <f t="shared" si="59"/>
        <v>-1.1393097320986669</v>
      </c>
      <c r="L220" s="27">
        <f t="shared" si="53"/>
        <v>121.51826764295282</v>
      </c>
      <c r="M220" s="27">
        <f t="shared" si="54"/>
        <v>-4.3182676429528186</v>
      </c>
      <c r="N220" s="27">
        <f t="shared" si="60"/>
        <v>-0.80685986861379888</v>
      </c>
      <c r="O220" s="28">
        <f t="shared" si="61"/>
        <v>-3.5114077743390197</v>
      </c>
      <c r="P220" s="29">
        <f t="shared" si="48"/>
        <v>123.68523863984065</v>
      </c>
      <c r="Q220" s="27">
        <f t="shared" si="55"/>
        <v>-6.4852386398406452</v>
      </c>
      <c r="R220" s="27">
        <f t="shared" si="62"/>
        <v>-1.2581772472696855</v>
      </c>
      <c r="S220" s="28">
        <f t="shared" si="63"/>
        <v>-5.2270613925709597</v>
      </c>
    </row>
    <row r="221" spans="1:19" s="3" customFormat="1" x14ac:dyDescent="0.25">
      <c r="A221" s="75">
        <v>42027</v>
      </c>
      <c r="B221" s="18">
        <f>VLOOKUP(A221, 'Raw Data'!$A$2:$C$560, 2, TRUE)</f>
        <v>114.4</v>
      </c>
      <c r="C221" s="18">
        <f>VLOOKUP(A221, 'Raw Data'!$A$2:$C$560, 3, TRUE)</f>
        <v>115.05</v>
      </c>
      <c r="D221" s="29">
        <f t="shared" si="49"/>
        <v>117.10510861506427</v>
      </c>
      <c r="E221" s="27">
        <f t="shared" si="50"/>
        <v>-2.0551086150642703</v>
      </c>
      <c r="F221" s="27">
        <f t="shared" si="56"/>
        <v>-2.0327781019397122</v>
      </c>
      <c r="G221" s="28">
        <f t="shared" si="57"/>
        <v>-2.2330513124558138E-2</v>
      </c>
      <c r="H221" s="29">
        <f t="shared" si="51"/>
        <v>118.55301450545304</v>
      </c>
      <c r="I221" s="27">
        <f t="shared" si="52"/>
        <v>-3.5030145054530379</v>
      </c>
      <c r="J221" s="27">
        <f t="shared" si="58"/>
        <v>-2.0928967776901288</v>
      </c>
      <c r="K221" s="28">
        <f t="shared" si="59"/>
        <v>-1.4101177277629091</v>
      </c>
      <c r="L221" s="27">
        <f t="shared" si="53"/>
        <v>121.02886452310298</v>
      </c>
      <c r="M221" s="27">
        <f t="shared" si="54"/>
        <v>-5.9788645231029847</v>
      </c>
      <c r="N221" s="27">
        <f t="shared" si="60"/>
        <v>-1.660596880150166</v>
      </c>
      <c r="O221" s="28">
        <f t="shared" si="61"/>
        <v>-4.3182676429528186</v>
      </c>
      <c r="P221" s="29">
        <f t="shared" si="48"/>
        <v>122.83186989204253</v>
      </c>
      <c r="Q221" s="27">
        <f t="shared" si="55"/>
        <v>-7.7818698920425362</v>
      </c>
      <c r="R221" s="27">
        <f t="shared" si="62"/>
        <v>-1.296631252201891</v>
      </c>
      <c r="S221" s="28">
        <f t="shared" si="63"/>
        <v>-6.4852386398406452</v>
      </c>
    </row>
    <row r="222" spans="1:19" s="3" customFormat="1" x14ac:dyDescent="0.25">
      <c r="A222" s="75">
        <v>42031</v>
      </c>
      <c r="B222" s="18">
        <f>VLOOKUP(A222, 'Raw Data'!$A$2:$C$560, 2, TRUE)</f>
        <v>112.3</v>
      </c>
      <c r="C222" s="18">
        <f>VLOOKUP(A222, 'Raw Data'!$A$2:$C$560, 3, TRUE)</f>
        <v>112.25</v>
      </c>
      <c r="D222" s="29">
        <f t="shared" si="49"/>
        <v>116.90817582632297</v>
      </c>
      <c r="E222" s="27">
        <f t="shared" si="50"/>
        <v>-4.6581758263229744</v>
      </c>
      <c r="F222" s="27">
        <f t="shared" si="56"/>
        <v>-2.6030672112587041</v>
      </c>
      <c r="G222" s="28">
        <f t="shared" si="57"/>
        <v>-2.0551086150642703</v>
      </c>
      <c r="H222" s="29">
        <f t="shared" si="51"/>
        <v>118.45708109197244</v>
      </c>
      <c r="I222" s="27">
        <f t="shared" si="52"/>
        <v>-6.2070810919724408</v>
      </c>
      <c r="J222" s="27">
        <f t="shared" si="58"/>
        <v>-2.7040665865194029</v>
      </c>
      <c r="K222" s="28">
        <f t="shared" si="59"/>
        <v>-3.5030145054530379</v>
      </c>
      <c r="L222" s="27">
        <f t="shared" si="53"/>
        <v>120.20666728175527</v>
      </c>
      <c r="M222" s="27">
        <f t="shared" si="54"/>
        <v>-7.9566672817552728</v>
      </c>
      <c r="N222" s="27">
        <f t="shared" si="60"/>
        <v>-1.9778027586522882</v>
      </c>
      <c r="O222" s="28">
        <f t="shared" si="61"/>
        <v>-5.9788645231029847</v>
      </c>
      <c r="P222" s="29">
        <f t="shared" si="48"/>
        <v>121.39821039574167</v>
      </c>
      <c r="Q222" s="27">
        <f t="shared" si="55"/>
        <v>-9.1482103957416712</v>
      </c>
      <c r="R222" s="27">
        <f t="shared" si="62"/>
        <v>-1.366340503699135</v>
      </c>
      <c r="S222" s="28">
        <f t="shared" si="63"/>
        <v>-7.7818698920425362</v>
      </c>
    </row>
    <row r="223" spans="1:19" s="3" customFormat="1" x14ac:dyDescent="0.25">
      <c r="A223" s="75">
        <v>42032</v>
      </c>
      <c r="B223" s="18">
        <f>VLOOKUP(A223, 'Raw Data'!$A$2:$C$560, 2, TRUE)</f>
        <v>114.05</v>
      </c>
      <c r="C223" s="18">
        <f>VLOOKUP(A223, 'Raw Data'!$A$2:$C$560, 3, TRUE)</f>
        <v>114.1</v>
      </c>
      <c r="D223" s="29">
        <f t="shared" si="49"/>
        <v>117.07228648360739</v>
      </c>
      <c r="E223" s="27">
        <f t="shared" si="50"/>
        <v>-2.972286483607391</v>
      </c>
      <c r="F223" s="27">
        <f t="shared" si="56"/>
        <v>1.6858893427155834</v>
      </c>
      <c r="G223" s="28">
        <f t="shared" si="57"/>
        <v>-4.6581758263229744</v>
      </c>
      <c r="H223" s="29">
        <f t="shared" si="51"/>
        <v>118.53702560320627</v>
      </c>
      <c r="I223" s="27">
        <f t="shared" si="52"/>
        <v>-4.4370256032062798</v>
      </c>
      <c r="J223" s="27">
        <f t="shared" si="58"/>
        <v>1.770055488766161</v>
      </c>
      <c r="K223" s="28">
        <f t="shared" si="59"/>
        <v>-6.2070810919724408</v>
      </c>
      <c r="L223" s="27">
        <f t="shared" si="53"/>
        <v>120.89183164954504</v>
      </c>
      <c r="M223" s="27">
        <f t="shared" si="54"/>
        <v>-6.7918316495450455</v>
      </c>
      <c r="N223" s="27">
        <f t="shared" si="60"/>
        <v>1.1648356322102273</v>
      </c>
      <c r="O223" s="28">
        <f t="shared" si="61"/>
        <v>-7.9566672817552728</v>
      </c>
      <c r="P223" s="29">
        <f t="shared" si="48"/>
        <v>122.59292664265905</v>
      </c>
      <c r="Q223" s="27">
        <f t="shared" si="55"/>
        <v>-8.4929266426590573</v>
      </c>
      <c r="R223" s="27">
        <f t="shared" si="62"/>
        <v>0.65528375308261388</v>
      </c>
      <c r="S223" s="28">
        <f t="shared" si="63"/>
        <v>-9.1482103957416712</v>
      </c>
    </row>
    <row r="224" spans="1:19" s="3" customFormat="1" x14ac:dyDescent="0.25">
      <c r="A224" s="75">
        <v>42033</v>
      </c>
      <c r="B224" s="18">
        <f>VLOOKUP(A224, 'Raw Data'!$A$2:$C$560, 2, TRUE)</f>
        <v>112.8</v>
      </c>
      <c r="C224" s="18">
        <f>VLOOKUP(A224, 'Raw Data'!$A$2:$C$560, 3, TRUE)</f>
        <v>114.55</v>
      </c>
      <c r="D224" s="29">
        <f t="shared" si="49"/>
        <v>116.95506458554709</v>
      </c>
      <c r="E224" s="27">
        <f t="shared" si="50"/>
        <v>-2.4050645855470947</v>
      </c>
      <c r="F224" s="27">
        <f t="shared" si="56"/>
        <v>0.56722189806029633</v>
      </c>
      <c r="G224" s="28">
        <f t="shared" si="57"/>
        <v>-2.972286483607391</v>
      </c>
      <c r="H224" s="29">
        <f t="shared" si="51"/>
        <v>118.4799223808964</v>
      </c>
      <c r="I224" s="27">
        <f t="shared" si="52"/>
        <v>-3.9299223808964001</v>
      </c>
      <c r="J224" s="27">
        <f t="shared" si="58"/>
        <v>0.5071032223098797</v>
      </c>
      <c r="K224" s="28">
        <f t="shared" si="59"/>
        <v>-4.4370256032062798</v>
      </c>
      <c r="L224" s="27">
        <f t="shared" si="53"/>
        <v>120.40242852969521</v>
      </c>
      <c r="M224" s="27">
        <f t="shared" si="54"/>
        <v>-5.8524285296952172</v>
      </c>
      <c r="N224" s="27">
        <f t="shared" si="60"/>
        <v>0.93940311984982827</v>
      </c>
      <c r="O224" s="28">
        <f t="shared" si="61"/>
        <v>-6.7918316495450455</v>
      </c>
      <c r="P224" s="29">
        <f t="shared" si="48"/>
        <v>121.73955789486092</v>
      </c>
      <c r="Q224" s="27">
        <f t="shared" si="55"/>
        <v>-7.1895578948609256</v>
      </c>
      <c r="R224" s="27">
        <f t="shared" si="62"/>
        <v>1.3033687477981317</v>
      </c>
      <c r="S224" s="28">
        <f t="shared" si="63"/>
        <v>-8.4929266426590573</v>
      </c>
    </row>
    <row r="225" spans="1:19" s="3" customFormat="1" x14ac:dyDescent="0.25">
      <c r="A225" s="75">
        <v>42034</v>
      </c>
      <c r="B225" s="18">
        <f>VLOOKUP(A225, 'Raw Data'!$A$2:$C$560, 2, TRUE)</f>
        <v>112.45</v>
      </c>
      <c r="C225" s="18">
        <f>VLOOKUP(A225, 'Raw Data'!$A$2:$C$560, 3, TRUE)</f>
        <v>115.3</v>
      </c>
      <c r="D225" s="29">
        <f t="shared" si="49"/>
        <v>116.92224245409021</v>
      </c>
      <c r="E225" s="27">
        <f t="shared" si="50"/>
        <v>-1.6222424540902125</v>
      </c>
      <c r="F225" s="27">
        <f t="shared" si="56"/>
        <v>0.78282213145688218</v>
      </c>
      <c r="G225" s="28">
        <f t="shared" si="57"/>
        <v>-2.4050645855470947</v>
      </c>
      <c r="H225" s="29">
        <f t="shared" si="51"/>
        <v>118.46393347864964</v>
      </c>
      <c r="I225" s="27">
        <f t="shared" si="52"/>
        <v>-3.1639334786496391</v>
      </c>
      <c r="J225" s="27">
        <f t="shared" si="58"/>
        <v>0.76598890224676097</v>
      </c>
      <c r="K225" s="28">
        <f t="shared" si="59"/>
        <v>-3.9299223808964001</v>
      </c>
      <c r="L225" s="27">
        <f t="shared" si="53"/>
        <v>120.26539565613726</v>
      </c>
      <c r="M225" s="27">
        <f t="shared" si="54"/>
        <v>-4.965395656137261</v>
      </c>
      <c r="N225" s="27">
        <f t="shared" si="60"/>
        <v>0.88703287355795624</v>
      </c>
      <c r="O225" s="28">
        <f t="shared" si="61"/>
        <v>-5.8524285296952172</v>
      </c>
      <c r="P225" s="29">
        <f t="shared" si="48"/>
        <v>121.50061464547746</v>
      </c>
      <c r="Q225" s="27">
        <f t="shared" si="55"/>
        <v>-6.200614645477458</v>
      </c>
      <c r="R225" s="27">
        <f t="shared" si="62"/>
        <v>0.98894324938346756</v>
      </c>
      <c r="S225" s="28">
        <f t="shared" si="63"/>
        <v>-7.1895578948609256</v>
      </c>
    </row>
    <row r="226" spans="1:19" s="3" customFormat="1" x14ac:dyDescent="0.25">
      <c r="A226" s="75">
        <v>42037</v>
      </c>
      <c r="B226" s="18">
        <f>VLOOKUP(A226, 'Raw Data'!$A$2:$C$560, 2, TRUE)</f>
        <v>115.35</v>
      </c>
      <c r="C226" s="18">
        <f>VLOOKUP(A226, 'Raw Data'!$A$2:$C$560, 3, TRUE)</f>
        <v>115.55</v>
      </c>
      <c r="D226" s="29">
        <f t="shared" si="49"/>
        <v>117.19419725759009</v>
      </c>
      <c r="E226" s="27">
        <f t="shared" si="50"/>
        <v>-1.6441972575900934</v>
      </c>
      <c r="F226" s="27">
        <f t="shared" si="56"/>
        <v>-2.1954803499880882E-2</v>
      </c>
      <c r="G226" s="28">
        <f t="shared" si="57"/>
        <v>-1.6222424540902125</v>
      </c>
      <c r="H226" s="29">
        <f t="shared" si="51"/>
        <v>118.59641295440854</v>
      </c>
      <c r="I226" s="27">
        <f t="shared" si="52"/>
        <v>-3.0464129544085381</v>
      </c>
      <c r="J226" s="27">
        <f t="shared" si="58"/>
        <v>0.11752052424110104</v>
      </c>
      <c r="K226" s="28">
        <f t="shared" si="59"/>
        <v>-3.1639334786496391</v>
      </c>
      <c r="L226" s="27">
        <f t="shared" si="53"/>
        <v>121.40081089418885</v>
      </c>
      <c r="M226" s="27">
        <f t="shared" si="54"/>
        <v>-5.8508108941888537</v>
      </c>
      <c r="N226" s="27">
        <f t="shared" si="60"/>
        <v>-0.88541523805159272</v>
      </c>
      <c r="O226" s="28">
        <f t="shared" si="61"/>
        <v>-4.965395656137261</v>
      </c>
      <c r="P226" s="29">
        <f t="shared" si="48"/>
        <v>123.48043014036909</v>
      </c>
      <c r="Q226" s="27">
        <f t="shared" si="55"/>
        <v>-7.9304301403690971</v>
      </c>
      <c r="R226" s="27">
        <f t="shared" si="62"/>
        <v>-1.7298154948916391</v>
      </c>
      <c r="S226" s="28">
        <f t="shared" si="63"/>
        <v>-6.200614645477458</v>
      </c>
    </row>
    <row r="227" spans="1:19" s="3" customFormat="1" x14ac:dyDescent="0.25">
      <c r="A227" s="75">
        <v>42038</v>
      </c>
      <c r="B227" s="18">
        <f>VLOOKUP(A227, 'Raw Data'!$A$2:$C$560, 2, TRUE)</f>
        <v>115.2</v>
      </c>
      <c r="C227" s="18">
        <f>VLOOKUP(A227, 'Raw Data'!$A$2:$C$560, 3, TRUE)</f>
        <v>114.05</v>
      </c>
      <c r="D227" s="29">
        <f t="shared" si="49"/>
        <v>117.18013062982286</v>
      </c>
      <c r="E227" s="27">
        <f t="shared" si="50"/>
        <v>-3.1301306298228582</v>
      </c>
      <c r="F227" s="27">
        <f t="shared" si="56"/>
        <v>-1.4859333722327648</v>
      </c>
      <c r="G227" s="28">
        <f t="shared" si="57"/>
        <v>-1.6441972575900934</v>
      </c>
      <c r="H227" s="29">
        <f t="shared" si="51"/>
        <v>118.58956056773135</v>
      </c>
      <c r="I227" s="27">
        <f t="shared" si="52"/>
        <v>-4.5395605677313569</v>
      </c>
      <c r="J227" s="27">
        <f t="shared" si="58"/>
        <v>-1.4931476133228188</v>
      </c>
      <c r="K227" s="28">
        <f t="shared" si="59"/>
        <v>-3.0464129544085381</v>
      </c>
      <c r="L227" s="27">
        <f t="shared" si="53"/>
        <v>121.34208251980688</v>
      </c>
      <c r="M227" s="27">
        <f t="shared" si="54"/>
        <v>-7.2920825198068826</v>
      </c>
      <c r="N227" s="27">
        <f t="shared" si="60"/>
        <v>-1.4412716256180289</v>
      </c>
      <c r="O227" s="28">
        <f t="shared" si="61"/>
        <v>-5.8508108941888537</v>
      </c>
      <c r="P227" s="29">
        <f t="shared" si="48"/>
        <v>123.37802589063332</v>
      </c>
      <c r="Q227" s="27">
        <f t="shared" si="55"/>
        <v>-9.3280258906333273</v>
      </c>
      <c r="R227" s="27">
        <f t="shared" si="62"/>
        <v>-1.3975957502642302</v>
      </c>
      <c r="S227" s="28">
        <f t="shared" si="63"/>
        <v>-7.9304301403690971</v>
      </c>
    </row>
    <row r="228" spans="1:19" s="3" customFormat="1" x14ac:dyDescent="0.25">
      <c r="A228" s="75">
        <v>42039</v>
      </c>
      <c r="B228" s="18">
        <f>VLOOKUP(A228, 'Raw Data'!$A$2:$C$560, 2, TRUE)</f>
        <v>116.2</v>
      </c>
      <c r="C228" s="18">
        <f>VLOOKUP(A228, 'Raw Data'!$A$2:$C$560, 3, TRUE)</f>
        <v>114.4</v>
      </c>
      <c r="D228" s="29">
        <f t="shared" si="49"/>
        <v>117.27390814827109</v>
      </c>
      <c r="E228" s="27">
        <f t="shared" si="50"/>
        <v>-2.8739081482710844</v>
      </c>
      <c r="F228" s="27">
        <f t="shared" si="56"/>
        <v>0.25622248155177374</v>
      </c>
      <c r="G228" s="28">
        <f t="shared" si="57"/>
        <v>-3.1301306298228582</v>
      </c>
      <c r="H228" s="29">
        <f t="shared" si="51"/>
        <v>118.63524314557925</v>
      </c>
      <c r="I228" s="27">
        <f t="shared" si="52"/>
        <v>-4.235243145579247</v>
      </c>
      <c r="J228" s="27">
        <f t="shared" si="58"/>
        <v>0.30431742215210988</v>
      </c>
      <c r="K228" s="28">
        <f t="shared" si="59"/>
        <v>-4.5395605677313569</v>
      </c>
      <c r="L228" s="27">
        <f t="shared" si="53"/>
        <v>121.73360501568675</v>
      </c>
      <c r="M228" s="27">
        <f t="shared" si="54"/>
        <v>-7.3336050156867429</v>
      </c>
      <c r="N228" s="27">
        <f t="shared" si="60"/>
        <v>-4.1522495879860344E-2</v>
      </c>
      <c r="O228" s="28">
        <f t="shared" si="61"/>
        <v>-7.2920825198068826</v>
      </c>
      <c r="P228" s="29">
        <f t="shared" si="48"/>
        <v>124.06072088887183</v>
      </c>
      <c r="Q228" s="27">
        <f t="shared" si="55"/>
        <v>-9.6607208888718219</v>
      </c>
      <c r="R228" s="27">
        <f t="shared" si="62"/>
        <v>-0.33269499823849458</v>
      </c>
      <c r="S228" s="28">
        <f t="shared" si="63"/>
        <v>-9.3280258906333273</v>
      </c>
    </row>
    <row r="229" spans="1:19" s="3" customFormat="1" x14ac:dyDescent="0.25">
      <c r="A229" s="75">
        <v>42040</v>
      </c>
      <c r="B229" s="18">
        <f>VLOOKUP(A229, 'Raw Data'!$A$2:$C$560, 2, TRUE)</f>
        <v>115.6</v>
      </c>
      <c r="C229" s="18">
        <f>VLOOKUP(A229, 'Raw Data'!$A$2:$C$560, 3, TRUE)</f>
        <v>115.3</v>
      </c>
      <c r="D229" s="29">
        <f t="shared" si="49"/>
        <v>117.21764163720215</v>
      </c>
      <c r="E229" s="27">
        <f t="shared" si="50"/>
        <v>-1.9176416372021521</v>
      </c>
      <c r="F229" s="27">
        <f t="shared" si="56"/>
        <v>0.95626651106893235</v>
      </c>
      <c r="G229" s="28">
        <f t="shared" si="57"/>
        <v>-2.8739081482710844</v>
      </c>
      <c r="H229" s="29">
        <f t="shared" si="51"/>
        <v>118.60783359887051</v>
      </c>
      <c r="I229" s="27">
        <f t="shared" si="52"/>
        <v>-3.3078335988705163</v>
      </c>
      <c r="J229" s="27">
        <f t="shared" si="58"/>
        <v>0.92740954670873066</v>
      </c>
      <c r="K229" s="28">
        <f t="shared" si="59"/>
        <v>-4.235243145579247</v>
      </c>
      <c r="L229" s="27">
        <f t="shared" si="53"/>
        <v>121.49869151815882</v>
      </c>
      <c r="M229" s="27">
        <f t="shared" si="54"/>
        <v>-6.1986915181588245</v>
      </c>
      <c r="N229" s="27">
        <f t="shared" si="60"/>
        <v>1.1349134975279185</v>
      </c>
      <c r="O229" s="28">
        <f t="shared" si="61"/>
        <v>-7.3336050156867429</v>
      </c>
      <c r="P229" s="29">
        <f t="shared" si="48"/>
        <v>123.65110388992872</v>
      </c>
      <c r="Q229" s="27">
        <f t="shared" si="55"/>
        <v>-8.3511038899287229</v>
      </c>
      <c r="R229" s="27">
        <f t="shared" si="62"/>
        <v>1.309616998943099</v>
      </c>
      <c r="S229" s="28">
        <f t="shared" si="63"/>
        <v>-9.6607208888718219</v>
      </c>
    </row>
    <row r="230" spans="1:19" s="3" customFormat="1" x14ac:dyDescent="0.25">
      <c r="A230" s="75">
        <v>42041</v>
      </c>
      <c r="B230" s="18">
        <f>VLOOKUP(A230, 'Raw Data'!$A$2:$C$560, 2, TRUE)</f>
        <v>116</v>
      </c>
      <c r="C230" s="18">
        <f>VLOOKUP(A230, 'Raw Data'!$A$2:$C$560, 3, TRUE)</f>
        <v>114.15</v>
      </c>
      <c r="D230" s="29">
        <f t="shared" si="49"/>
        <v>117.25515264458144</v>
      </c>
      <c r="E230" s="27">
        <f t="shared" si="50"/>
        <v>-3.1051526445814375</v>
      </c>
      <c r="F230" s="27">
        <f t="shared" si="56"/>
        <v>-1.1875110073792854</v>
      </c>
      <c r="G230" s="28">
        <f t="shared" si="57"/>
        <v>-1.9176416372021521</v>
      </c>
      <c r="H230" s="29">
        <f t="shared" si="51"/>
        <v>118.62610663000967</v>
      </c>
      <c r="I230" s="27">
        <f t="shared" si="52"/>
        <v>-4.4761066300096672</v>
      </c>
      <c r="J230" s="27">
        <f t="shared" si="58"/>
        <v>-1.1682730311391509</v>
      </c>
      <c r="K230" s="28">
        <f t="shared" si="59"/>
        <v>-3.3078335988705163</v>
      </c>
      <c r="L230" s="27">
        <f t="shared" si="53"/>
        <v>121.65530051651076</v>
      </c>
      <c r="M230" s="27">
        <f t="shared" si="54"/>
        <v>-7.5053005165107578</v>
      </c>
      <c r="N230" s="27">
        <f t="shared" si="60"/>
        <v>-1.3066089983519333</v>
      </c>
      <c r="O230" s="28">
        <f t="shared" si="61"/>
        <v>-6.1986915181588245</v>
      </c>
      <c r="P230" s="29">
        <f t="shared" si="48"/>
        <v>123.92418188922412</v>
      </c>
      <c r="Q230" s="27">
        <f t="shared" si="55"/>
        <v>-9.7741818892241099</v>
      </c>
      <c r="R230" s="27">
        <f t="shared" si="62"/>
        <v>-1.423077999295387</v>
      </c>
      <c r="S230" s="28">
        <f t="shared" si="63"/>
        <v>-8.3511038899287229</v>
      </c>
    </row>
    <row r="231" spans="1:19" s="3" customFormat="1" x14ac:dyDescent="0.25">
      <c r="A231" s="75">
        <v>42044</v>
      </c>
      <c r="B231" s="18">
        <f>VLOOKUP(A231, 'Raw Data'!$A$2:$C$560, 2, TRUE)</f>
        <v>115.85</v>
      </c>
      <c r="C231" s="18">
        <f>VLOOKUP(A231, 'Raw Data'!$A$2:$C$560, 3, TRUE)</f>
        <v>114.85</v>
      </c>
      <c r="D231" s="29">
        <f t="shared" si="49"/>
        <v>117.24108601681421</v>
      </c>
      <c r="E231" s="27">
        <f t="shared" si="50"/>
        <v>-2.3910860168142136</v>
      </c>
      <c r="F231" s="27">
        <f t="shared" si="56"/>
        <v>0.71406662776722385</v>
      </c>
      <c r="G231" s="28">
        <f t="shared" si="57"/>
        <v>-3.1051526445814375</v>
      </c>
      <c r="H231" s="29">
        <f t="shared" si="51"/>
        <v>118.61925424333249</v>
      </c>
      <c r="I231" s="27">
        <f t="shared" si="52"/>
        <v>-3.7692542433324974</v>
      </c>
      <c r="J231" s="27">
        <f t="shared" si="58"/>
        <v>0.70685238667716987</v>
      </c>
      <c r="K231" s="28">
        <f t="shared" si="59"/>
        <v>-4.4761066300096672</v>
      </c>
      <c r="L231" s="27">
        <f t="shared" si="53"/>
        <v>121.59657214212879</v>
      </c>
      <c r="M231" s="27">
        <f t="shared" si="54"/>
        <v>-6.7465721421287981</v>
      </c>
      <c r="N231" s="27">
        <f t="shared" si="60"/>
        <v>0.75872837438195972</v>
      </c>
      <c r="O231" s="28">
        <f t="shared" si="61"/>
        <v>-7.5053005165107578</v>
      </c>
      <c r="P231" s="29">
        <f t="shared" si="48"/>
        <v>123.82177763948835</v>
      </c>
      <c r="Q231" s="27">
        <f t="shared" si="55"/>
        <v>-8.9717776394883515</v>
      </c>
      <c r="R231" s="27">
        <f t="shared" si="62"/>
        <v>0.80240424973575841</v>
      </c>
      <c r="S231" s="28">
        <f t="shared" si="63"/>
        <v>-9.7741818892241099</v>
      </c>
    </row>
    <row r="232" spans="1:19" s="3" customFormat="1" x14ac:dyDescent="0.25">
      <c r="A232" s="75">
        <v>42045</v>
      </c>
      <c r="B232" s="18">
        <f>VLOOKUP(A232, 'Raw Data'!$A$2:$C$560, 2, TRUE)</f>
        <v>115.85</v>
      </c>
      <c r="C232" s="18">
        <f>VLOOKUP(A232, 'Raw Data'!$A$2:$C$560, 3, TRUE)</f>
        <v>114.9</v>
      </c>
      <c r="D232" s="29">
        <f t="shared" si="49"/>
        <v>117.24108601681421</v>
      </c>
      <c r="E232" s="27">
        <f t="shared" si="50"/>
        <v>-2.3410860168142023</v>
      </c>
      <c r="F232" s="27">
        <f t="shared" si="56"/>
        <v>5.0000000000011369E-2</v>
      </c>
      <c r="G232" s="28">
        <f t="shared" si="57"/>
        <v>-2.3910860168142136</v>
      </c>
      <c r="H232" s="29">
        <f t="shared" si="51"/>
        <v>118.61925424333249</v>
      </c>
      <c r="I232" s="27">
        <f t="shared" si="52"/>
        <v>-3.719254243332486</v>
      </c>
      <c r="J232" s="27">
        <f t="shared" si="58"/>
        <v>5.0000000000011369E-2</v>
      </c>
      <c r="K232" s="28">
        <f t="shared" si="59"/>
        <v>-3.7692542433324974</v>
      </c>
      <c r="L232" s="27">
        <f t="shared" si="53"/>
        <v>121.59657214212879</v>
      </c>
      <c r="M232" s="27">
        <f t="shared" si="54"/>
        <v>-6.6965721421287867</v>
      </c>
      <c r="N232" s="27">
        <f t="shared" si="60"/>
        <v>5.0000000000011369E-2</v>
      </c>
      <c r="O232" s="28">
        <f t="shared" si="61"/>
        <v>-6.7465721421287981</v>
      </c>
      <c r="P232" s="29">
        <f t="shared" si="48"/>
        <v>123.82177763948835</v>
      </c>
      <c r="Q232" s="27">
        <f t="shared" si="55"/>
        <v>-8.9217776394883401</v>
      </c>
      <c r="R232" s="27">
        <f t="shared" si="62"/>
        <v>5.0000000000011369E-2</v>
      </c>
      <c r="S232" s="28">
        <f t="shared" si="63"/>
        <v>-8.9717776394883515</v>
      </c>
    </row>
    <row r="233" spans="1:19" s="3" customFormat="1" x14ac:dyDescent="0.25">
      <c r="A233" s="75">
        <v>42046</v>
      </c>
      <c r="B233" s="18">
        <f>VLOOKUP(A233, 'Raw Data'!$A$2:$C$560, 2, TRUE)</f>
        <v>114.1</v>
      </c>
      <c r="C233" s="18">
        <f>VLOOKUP(A233, 'Raw Data'!$A$2:$C$560, 3, TRUE)</f>
        <v>114.3</v>
      </c>
      <c r="D233" s="29">
        <f t="shared" si="49"/>
        <v>117.0769753595298</v>
      </c>
      <c r="E233" s="27">
        <f t="shared" si="50"/>
        <v>-2.7769753595297999</v>
      </c>
      <c r="F233" s="27">
        <f t="shared" si="56"/>
        <v>-0.43588934271559765</v>
      </c>
      <c r="G233" s="28">
        <f t="shared" si="57"/>
        <v>-2.3410860168142023</v>
      </c>
      <c r="H233" s="29">
        <f t="shared" si="51"/>
        <v>118.53930973209867</v>
      </c>
      <c r="I233" s="27">
        <f t="shared" si="52"/>
        <v>-4.2393097320986755</v>
      </c>
      <c r="J233" s="27">
        <f t="shared" si="58"/>
        <v>-0.52005548876618946</v>
      </c>
      <c r="K233" s="28">
        <f t="shared" si="59"/>
        <v>-3.719254243332486</v>
      </c>
      <c r="L233" s="27">
        <f t="shared" si="53"/>
        <v>120.91140777433903</v>
      </c>
      <c r="M233" s="27">
        <f t="shared" si="54"/>
        <v>-6.6114077743390283</v>
      </c>
      <c r="N233" s="27">
        <f t="shared" si="60"/>
        <v>8.5164367789758444E-2</v>
      </c>
      <c r="O233" s="28">
        <f t="shared" si="61"/>
        <v>-6.6965721421287867</v>
      </c>
      <c r="P233" s="29">
        <f t="shared" si="48"/>
        <v>122.62706139257097</v>
      </c>
      <c r="Q233" s="27">
        <f t="shared" si="55"/>
        <v>-8.3270613925709682</v>
      </c>
      <c r="R233" s="27">
        <f t="shared" si="62"/>
        <v>0.5947162469173719</v>
      </c>
      <c r="S233" s="28">
        <f t="shared" si="63"/>
        <v>-8.9217776394883401</v>
      </c>
    </row>
    <row r="234" spans="1:19" s="3" customFormat="1" x14ac:dyDescent="0.25">
      <c r="A234" s="75">
        <v>42047</v>
      </c>
      <c r="B234" s="18">
        <f>VLOOKUP(A234, 'Raw Data'!$A$2:$C$560, 2, TRUE)</f>
        <v>113.15</v>
      </c>
      <c r="C234" s="18">
        <f>VLOOKUP(A234, 'Raw Data'!$A$2:$C$560, 3, TRUE)</f>
        <v>112.25</v>
      </c>
      <c r="D234" s="29">
        <f t="shared" si="49"/>
        <v>116.98788671700397</v>
      </c>
      <c r="E234" s="27">
        <f t="shared" si="50"/>
        <v>-4.737886717003974</v>
      </c>
      <c r="F234" s="27">
        <f t="shared" si="56"/>
        <v>-1.9609113574741741</v>
      </c>
      <c r="G234" s="28">
        <f t="shared" si="57"/>
        <v>-2.7769753595297999</v>
      </c>
      <c r="H234" s="29">
        <f t="shared" si="51"/>
        <v>118.49591128314316</v>
      </c>
      <c r="I234" s="27">
        <f t="shared" si="52"/>
        <v>-6.2459112831431582</v>
      </c>
      <c r="J234" s="27">
        <f t="shared" si="58"/>
        <v>-2.0066015510444828</v>
      </c>
      <c r="K234" s="28">
        <f t="shared" si="59"/>
        <v>-4.2393097320986755</v>
      </c>
      <c r="L234" s="27">
        <f t="shared" si="53"/>
        <v>120.53946140325317</v>
      </c>
      <c r="M234" s="27">
        <f t="shared" si="54"/>
        <v>-8.2894614032531706</v>
      </c>
      <c r="N234" s="27">
        <f t="shared" si="60"/>
        <v>-1.6780536289141423</v>
      </c>
      <c r="O234" s="28">
        <f t="shared" si="61"/>
        <v>-6.6114077743390283</v>
      </c>
      <c r="P234" s="29">
        <f t="shared" si="48"/>
        <v>121.9785011442444</v>
      </c>
      <c r="Q234" s="27">
        <f t="shared" si="55"/>
        <v>-9.7285011442444045</v>
      </c>
      <c r="R234" s="27">
        <f t="shared" si="62"/>
        <v>-1.4014397516734363</v>
      </c>
      <c r="S234" s="28">
        <f t="shared" si="63"/>
        <v>-8.3270613925709682</v>
      </c>
    </row>
    <row r="235" spans="1:19" s="3" customFormat="1" x14ac:dyDescent="0.25">
      <c r="A235" s="75">
        <v>42048</v>
      </c>
      <c r="B235" s="18">
        <f>VLOOKUP(A235, 'Raw Data'!$A$2:$C$560, 2, TRUE)</f>
        <v>114</v>
      </c>
      <c r="C235" s="18">
        <f>VLOOKUP(A235, 'Raw Data'!$A$2:$C$560, 3, TRUE)</f>
        <v>113.7</v>
      </c>
      <c r="D235" s="29">
        <f t="shared" si="49"/>
        <v>117.06759760768497</v>
      </c>
      <c r="E235" s="27">
        <f t="shared" si="50"/>
        <v>-3.3675976076849707</v>
      </c>
      <c r="F235" s="27">
        <f t="shared" si="56"/>
        <v>1.3702891093190033</v>
      </c>
      <c r="G235" s="28">
        <f t="shared" si="57"/>
        <v>-4.737886717003974</v>
      </c>
      <c r="H235" s="29">
        <f t="shared" si="51"/>
        <v>118.53474147431388</v>
      </c>
      <c r="I235" s="27">
        <f t="shared" si="52"/>
        <v>-4.8347414743138728</v>
      </c>
      <c r="J235" s="27">
        <f t="shared" si="58"/>
        <v>1.4111698088292854</v>
      </c>
      <c r="K235" s="28">
        <f t="shared" si="59"/>
        <v>-6.2459112831431582</v>
      </c>
      <c r="L235" s="27">
        <f t="shared" si="53"/>
        <v>120.87225552475104</v>
      </c>
      <c r="M235" s="27">
        <f t="shared" si="54"/>
        <v>-7.1722555247510371</v>
      </c>
      <c r="N235" s="27">
        <f t="shared" si="60"/>
        <v>1.1172058785021335</v>
      </c>
      <c r="O235" s="28">
        <f t="shared" si="61"/>
        <v>-8.2894614032531706</v>
      </c>
      <c r="P235" s="29">
        <f t="shared" si="48"/>
        <v>122.55879189274712</v>
      </c>
      <c r="Q235" s="27">
        <f t="shared" si="55"/>
        <v>-8.8587918927471208</v>
      </c>
      <c r="R235" s="27">
        <f t="shared" si="62"/>
        <v>0.86970925149728373</v>
      </c>
      <c r="S235" s="28">
        <f t="shared" si="63"/>
        <v>-9.7285011442444045</v>
      </c>
    </row>
    <row r="236" spans="1:19" s="3" customFormat="1" x14ac:dyDescent="0.25">
      <c r="A236" s="75">
        <v>42051</v>
      </c>
      <c r="B236" s="18">
        <f>VLOOKUP(A236, 'Raw Data'!$A$2:$C$560, 2, TRUE)</f>
        <v>113.95</v>
      </c>
      <c r="C236" s="18">
        <f>VLOOKUP(A236, 'Raw Data'!$A$2:$C$560, 3, TRUE)</f>
        <v>114.25</v>
      </c>
      <c r="D236" s="29">
        <f t="shared" si="49"/>
        <v>117.06290873176256</v>
      </c>
      <c r="E236" s="27">
        <f t="shared" si="50"/>
        <v>-2.8129087317625618</v>
      </c>
      <c r="F236" s="27">
        <f t="shared" si="56"/>
        <v>0.5546888759224089</v>
      </c>
      <c r="G236" s="28">
        <f t="shared" si="57"/>
        <v>-3.3675976076849707</v>
      </c>
      <c r="H236" s="29">
        <f t="shared" si="51"/>
        <v>118.53245734542148</v>
      </c>
      <c r="I236" s="27">
        <f t="shared" si="52"/>
        <v>-4.2824573454214772</v>
      </c>
      <c r="J236" s="27">
        <f t="shared" si="58"/>
        <v>0.55228412889239564</v>
      </c>
      <c r="K236" s="28">
        <f t="shared" si="59"/>
        <v>-4.8347414743138728</v>
      </c>
      <c r="L236" s="27">
        <f t="shared" si="53"/>
        <v>120.85267939995705</v>
      </c>
      <c r="M236" s="27">
        <f t="shared" si="54"/>
        <v>-6.6026793999570543</v>
      </c>
      <c r="N236" s="27">
        <f t="shared" si="60"/>
        <v>0.56957612479398279</v>
      </c>
      <c r="O236" s="28">
        <f t="shared" si="61"/>
        <v>-7.1722555247510371</v>
      </c>
      <c r="P236" s="29">
        <f t="shared" si="48"/>
        <v>122.5246571428352</v>
      </c>
      <c r="Q236" s="27">
        <f t="shared" si="55"/>
        <v>-8.2746571428351956</v>
      </c>
      <c r="R236" s="27">
        <f t="shared" si="62"/>
        <v>0.58413474991192516</v>
      </c>
      <c r="S236" s="28">
        <f t="shared" si="63"/>
        <v>-8.8587918927471208</v>
      </c>
    </row>
    <row r="237" spans="1:19" s="3" customFormat="1" x14ac:dyDescent="0.25">
      <c r="A237" s="75">
        <v>42052</v>
      </c>
      <c r="B237" s="18">
        <f>VLOOKUP(A237, 'Raw Data'!$A$2:$C$560, 2, TRUE)</f>
        <v>112.8</v>
      </c>
      <c r="C237" s="18">
        <f>VLOOKUP(A237, 'Raw Data'!$A$2:$C$560, 3, TRUE)</f>
        <v>113.8</v>
      </c>
      <c r="D237" s="29">
        <f t="shared" si="49"/>
        <v>116.95506458554709</v>
      </c>
      <c r="E237" s="27">
        <f t="shared" si="50"/>
        <v>-3.1550645855470947</v>
      </c>
      <c r="F237" s="27">
        <f t="shared" si="56"/>
        <v>-0.34215585378453284</v>
      </c>
      <c r="G237" s="28">
        <f t="shared" si="57"/>
        <v>-2.8129087317625618</v>
      </c>
      <c r="H237" s="29">
        <f t="shared" si="51"/>
        <v>118.4799223808964</v>
      </c>
      <c r="I237" s="27">
        <f t="shared" si="52"/>
        <v>-4.6799223808964001</v>
      </c>
      <c r="J237" s="27">
        <f t="shared" si="58"/>
        <v>-0.39746503547492296</v>
      </c>
      <c r="K237" s="28">
        <f t="shared" si="59"/>
        <v>-4.2824573454214772</v>
      </c>
      <c r="L237" s="27">
        <f t="shared" si="53"/>
        <v>120.40242852969521</v>
      </c>
      <c r="M237" s="27">
        <f t="shared" si="54"/>
        <v>-6.6024285296952172</v>
      </c>
      <c r="N237" s="27">
        <f t="shared" si="60"/>
        <v>2.5087026183712169E-4</v>
      </c>
      <c r="O237" s="28">
        <f t="shared" si="61"/>
        <v>-6.6026793999570543</v>
      </c>
      <c r="P237" s="29">
        <f t="shared" si="48"/>
        <v>121.73955789486092</v>
      </c>
      <c r="Q237" s="27">
        <f t="shared" si="55"/>
        <v>-7.9395578948609256</v>
      </c>
      <c r="R237" s="27">
        <f t="shared" si="62"/>
        <v>0.33509924797427004</v>
      </c>
      <c r="S237" s="28">
        <f t="shared" si="63"/>
        <v>-8.2746571428351956</v>
      </c>
    </row>
    <row r="238" spans="1:19" s="3" customFormat="1" x14ac:dyDescent="0.25">
      <c r="A238" s="75">
        <v>42053</v>
      </c>
      <c r="B238" s="18">
        <f>VLOOKUP(A238, 'Raw Data'!$A$2:$C$560, 2, TRUE)</f>
        <v>112.55</v>
      </c>
      <c r="C238" s="18">
        <f>VLOOKUP(A238, 'Raw Data'!$A$2:$C$560, 3, TRUE)</f>
        <v>111.05</v>
      </c>
      <c r="D238" s="29">
        <f t="shared" si="49"/>
        <v>116.93162020593503</v>
      </c>
      <c r="E238" s="27">
        <f t="shared" si="50"/>
        <v>-5.881620205935036</v>
      </c>
      <c r="F238" s="27">
        <f t="shared" si="56"/>
        <v>-2.7265556203879413</v>
      </c>
      <c r="G238" s="28">
        <f t="shared" si="57"/>
        <v>-3.1550645855470947</v>
      </c>
      <c r="H238" s="29">
        <f t="shared" si="51"/>
        <v>118.46850173643442</v>
      </c>
      <c r="I238" s="27">
        <f t="shared" si="52"/>
        <v>-7.4185017364344219</v>
      </c>
      <c r="J238" s="27">
        <f t="shared" si="58"/>
        <v>-2.7385793555380218</v>
      </c>
      <c r="K238" s="28">
        <f t="shared" si="59"/>
        <v>-4.6799223808964001</v>
      </c>
      <c r="L238" s="27">
        <f t="shared" si="53"/>
        <v>120.30454790572524</v>
      </c>
      <c r="M238" s="27">
        <f t="shared" si="54"/>
        <v>-9.2545479057252464</v>
      </c>
      <c r="N238" s="27">
        <f t="shared" si="60"/>
        <v>-2.6521193760300292</v>
      </c>
      <c r="O238" s="28">
        <f t="shared" si="61"/>
        <v>-6.6024285296952172</v>
      </c>
      <c r="P238" s="29">
        <f t="shared" si="48"/>
        <v>121.5688841453013</v>
      </c>
      <c r="Q238" s="27">
        <f t="shared" si="55"/>
        <v>-10.5188841453013</v>
      </c>
      <c r="R238" s="27">
        <f t="shared" si="62"/>
        <v>-2.5793262504403742</v>
      </c>
      <c r="S238" s="28">
        <f t="shared" si="63"/>
        <v>-7.9395578948609256</v>
      </c>
    </row>
    <row r="239" spans="1:19" s="3" customFormat="1" x14ac:dyDescent="0.25">
      <c r="A239" s="75">
        <v>42054</v>
      </c>
      <c r="B239" s="18">
        <f>VLOOKUP(A239, 'Raw Data'!$A$2:$C$560, 2, TRUE)</f>
        <v>112.85</v>
      </c>
      <c r="C239" s="18">
        <f>VLOOKUP(A239, 'Raw Data'!$A$2:$C$560, 3, TRUE)</f>
        <v>111.85</v>
      </c>
      <c r="D239" s="29">
        <f t="shared" si="49"/>
        <v>116.9597534614695</v>
      </c>
      <c r="E239" s="27">
        <f t="shared" si="50"/>
        <v>-5.1097534614695093</v>
      </c>
      <c r="F239" s="27">
        <f t="shared" si="56"/>
        <v>0.77186674446552672</v>
      </c>
      <c r="G239" s="28">
        <f t="shared" si="57"/>
        <v>-5.881620205935036</v>
      </c>
      <c r="H239" s="29">
        <f t="shared" si="51"/>
        <v>118.4822065097888</v>
      </c>
      <c r="I239" s="27">
        <f t="shared" si="52"/>
        <v>-6.6322065097888014</v>
      </c>
      <c r="J239" s="27">
        <f t="shared" si="58"/>
        <v>0.78629522664562046</v>
      </c>
      <c r="K239" s="28">
        <f t="shared" si="59"/>
        <v>-7.4185017364344219</v>
      </c>
      <c r="L239" s="27">
        <f t="shared" si="53"/>
        <v>120.4220046544892</v>
      </c>
      <c r="M239" s="27">
        <f t="shared" si="54"/>
        <v>-8.5720046544892057</v>
      </c>
      <c r="N239" s="27">
        <f t="shared" si="60"/>
        <v>0.68254325123604076</v>
      </c>
      <c r="O239" s="28">
        <f t="shared" si="61"/>
        <v>-9.2545479057252464</v>
      </c>
      <c r="P239" s="29">
        <f t="shared" si="48"/>
        <v>121.77369264477285</v>
      </c>
      <c r="Q239" s="27">
        <f t="shared" si="55"/>
        <v>-9.9236926447728564</v>
      </c>
      <c r="R239" s="27">
        <f t="shared" si="62"/>
        <v>0.59519150052844338</v>
      </c>
      <c r="S239" s="28">
        <f t="shared" si="63"/>
        <v>-10.5188841453013</v>
      </c>
    </row>
    <row r="240" spans="1:19" s="3" customFormat="1" x14ac:dyDescent="0.25">
      <c r="A240" s="75">
        <v>42055</v>
      </c>
      <c r="B240" s="18">
        <f>VLOOKUP(A240, 'Raw Data'!$A$2:$C$560, 2, TRUE)</f>
        <v>112.25</v>
      </c>
      <c r="C240" s="18">
        <f>VLOOKUP(A240, 'Raw Data'!$A$2:$C$560, 3, TRUE)</f>
        <v>111</v>
      </c>
      <c r="D240" s="29">
        <f t="shared" si="49"/>
        <v>116.90348695040056</v>
      </c>
      <c r="E240" s="27">
        <f t="shared" si="50"/>
        <v>-5.9034869504005627</v>
      </c>
      <c r="F240" s="27">
        <f t="shared" si="56"/>
        <v>-0.79373348893105344</v>
      </c>
      <c r="G240" s="28">
        <f t="shared" si="57"/>
        <v>-5.1097534614695093</v>
      </c>
      <c r="H240" s="29">
        <f t="shared" si="51"/>
        <v>118.45479696308006</v>
      </c>
      <c r="I240" s="27">
        <f t="shared" si="52"/>
        <v>-7.4547969630800566</v>
      </c>
      <c r="J240" s="27">
        <f t="shared" si="58"/>
        <v>-0.82259045329125513</v>
      </c>
      <c r="K240" s="28">
        <f t="shared" si="59"/>
        <v>-6.6322065097888014</v>
      </c>
      <c r="L240" s="27">
        <f t="shared" si="53"/>
        <v>120.18709115696129</v>
      </c>
      <c r="M240" s="27">
        <f t="shared" si="54"/>
        <v>-9.1870911569612872</v>
      </c>
      <c r="N240" s="27">
        <f t="shared" si="60"/>
        <v>-0.61508650247208152</v>
      </c>
      <c r="O240" s="28">
        <f t="shared" si="61"/>
        <v>-8.5720046544892057</v>
      </c>
      <c r="P240" s="29">
        <f t="shared" si="48"/>
        <v>121.36407564582976</v>
      </c>
      <c r="Q240" s="27">
        <f t="shared" si="55"/>
        <v>-10.364075645829757</v>
      </c>
      <c r="R240" s="27">
        <f t="shared" si="62"/>
        <v>-0.44038300105690098</v>
      </c>
      <c r="S240" s="28">
        <f t="shared" si="63"/>
        <v>-9.9236926447728564</v>
      </c>
    </row>
    <row r="241" spans="1:19" s="3" customFormat="1" x14ac:dyDescent="0.25">
      <c r="A241" s="75">
        <v>42058</v>
      </c>
      <c r="B241" s="18">
        <f>VLOOKUP(A241, 'Raw Data'!$A$2:$C$560, 2, TRUE)</f>
        <v>111.35</v>
      </c>
      <c r="C241" s="18">
        <f>VLOOKUP(A241, 'Raw Data'!$A$2:$C$560, 3, TRUE)</f>
        <v>109.05</v>
      </c>
      <c r="D241" s="29">
        <f t="shared" si="49"/>
        <v>116.81908718379717</v>
      </c>
      <c r="E241" s="27">
        <f t="shared" si="50"/>
        <v>-7.7690871837971684</v>
      </c>
      <c r="F241" s="27">
        <f t="shared" si="56"/>
        <v>-1.8656002333966057</v>
      </c>
      <c r="G241" s="28">
        <f t="shared" si="57"/>
        <v>-5.9034869504005627</v>
      </c>
      <c r="H241" s="29">
        <f t="shared" si="51"/>
        <v>118.41368264301694</v>
      </c>
      <c r="I241" s="27">
        <f t="shared" si="52"/>
        <v>-9.3636826430169435</v>
      </c>
      <c r="J241" s="27">
        <f t="shared" si="58"/>
        <v>-1.908885679936887</v>
      </c>
      <c r="K241" s="28">
        <f t="shared" si="59"/>
        <v>-7.4547969630800566</v>
      </c>
      <c r="L241" s="27">
        <f t="shared" si="53"/>
        <v>119.8347209106694</v>
      </c>
      <c r="M241" s="27">
        <f t="shared" si="54"/>
        <v>-10.784720910669407</v>
      </c>
      <c r="N241" s="27">
        <f t="shared" si="60"/>
        <v>-1.5976297537081194</v>
      </c>
      <c r="O241" s="28">
        <f t="shared" si="61"/>
        <v>-9.1870911569612872</v>
      </c>
      <c r="P241" s="29">
        <f t="shared" si="48"/>
        <v>120.7496501474151</v>
      </c>
      <c r="Q241" s="27">
        <f t="shared" si="55"/>
        <v>-11.699650147415099</v>
      </c>
      <c r="R241" s="27">
        <f t="shared" si="62"/>
        <v>-1.3355745015853415</v>
      </c>
      <c r="S241" s="28">
        <f t="shared" si="63"/>
        <v>-10.364075645829757</v>
      </c>
    </row>
    <row r="242" spans="1:19" s="3" customFormat="1" x14ac:dyDescent="0.25">
      <c r="A242" s="75">
        <v>42059</v>
      </c>
      <c r="B242" s="18">
        <f>VLOOKUP(A242, 'Raw Data'!$A$2:$C$560, 2, TRUE)</f>
        <v>110.75</v>
      </c>
      <c r="C242" s="18">
        <f>VLOOKUP(A242, 'Raw Data'!$A$2:$C$560, 3, TRUE)</f>
        <v>109.05</v>
      </c>
      <c r="D242" s="29">
        <f t="shared" si="49"/>
        <v>116.76282067272822</v>
      </c>
      <c r="E242" s="27">
        <f t="shared" si="50"/>
        <v>-7.7128206727282276</v>
      </c>
      <c r="F242" s="27">
        <f t="shared" si="56"/>
        <v>5.6266511068940872E-2</v>
      </c>
      <c r="G242" s="28">
        <f t="shared" si="57"/>
        <v>-7.7690871837971684</v>
      </c>
      <c r="H242" s="29">
        <f t="shared" si="51"/>
        <v>118.3862730963082</v>
      </c>
      <c r="I242" s="27">
        <f t="shared" si="52"/>
        <v>-9.3362730963082043</v>
      </c>
      <c r="J242" s="27">
        <f t="shared" si="58"/>
        <v>2.7409546708739185E-2</v>
      </c>
      <c r="K242" s="28">
        <f t="shared" si="59"/>
        <v>-9.3636826430169435</v>
      </c>
      <c r="L242" s="27">
        <f t="shared" si="53"/>
        <v>119.59980741314149</v>
      </c>
      <c r="M242" s="27">
        <f t="shared" si="54"/>
        <v>-10.549807413141494</v>
      </c>
      <c r="N242" s="27">
        <f t="shared" si="60"/>
        <v>0.2349134975279128</v>
      </c>
      <c r="O242" s="28">
        <f t="shared" si="61"/>
        <v>-10.784720910669407</v>
      </c>
      <c r="P242" s="29">
        <f t="shared" si="48"/>
        <v>120.340033148472</v>
      </c>
      <c r="Q242" s="27">
        <f t="shared" si="55"/>
        <v>-11.290033148472006</v>
      </c>
      <c r="R242" s="27">
        <f t="shared" si="62"/>
        <v>0.40961699894309334</v>
      </c>
      <c r="S242" s="28">
        <f t="shared" si="63"/>
        <v>-11.699650147415099</v>
      </c>
    </row>
    <row r="243" spans="1:19" s="3" customFormat="1" x14ac:dyDescent="0.25">
      <c r="A243" s="75">
        <v>42060</v>
      </c>
      <c r="B243" s="18">
        <f>VLOOKUP(A243, 'Raw Data'!$A$2:$C$560, 2, TRUE)</f>
        <v>111.5</v>
      </c>
      <c r="C243" s="18">
        <f>VLOOKUP(A243, 'Raw Data'!$A$2:$C$560, 3, TRUE)</f>
        <v>109.2</v>
      </c>
      <c r="D243" s="29">
        <f t="shared" si="49"/>
        <v>116.83315381156439</v>
      </c>
      <c r="E243" s="27">
        <f t="shared" si="50"/>
        <v>-7.6331538115643838</v>
      </c>
      <c r="F243" s="27">
        <f t="shared" si="56"/>
        <v>7.9666861163843805E-2</v>
      </c>
      <c r="G243" s="28">
        <f t="shared" si="57"/>
        <v>-7.7128206727282276</v>
      </c>
      <c r="H243" s="29">
        <f t="shared" si="51"/>
        <v>118.42053502969412</v>
      </c>
      <c r="I243" s="27">
        <f t="shared" si="52"/>
        <v>-9.2205350296941191</v>
      </c>
      <c r="J243" s="27">
        <f t="shared" si="58"/>
        <v>0.11573806661408526</v>
      </c>
      <c r="K243" s="28">
        <f t="shared" si="59"/>
        <v>-9.3362730963082043</v>
      </c>
      <c r="L243" s="27">
        <f t="shared" si="53"/>
        <v>119.89344928505139</v>
      </c>
      <c r="M243" s="27">
        <f t="shared" si="54"/>
        <v>-10.693449285051386</v>
      </c>
      <c r="N243" s="27">
        <f t="shared" si="60"/>
        <v>-0.14364187190989242</v>
      </c>
      <c r="O243" s="28">
        <f t="shared" si="61"/>
        <v>-10.549807413141494</v>
      </c>
      <c r="P243" s="29">
        <f t="shared" si="48"/>
        <v>120.85205439715088</v>
      </c>
      <c r="Q243" s="27">
        <f t="shared" si="55"/>
        <v>-11.652054397150877</v>
      </c>
      <c r="R243" s="27">
        <f t="shared" si="62"/>
        <v>-0.36202124867887164</v>
      </c>
      <c r="S243" s="28">
        <f t="shared" si="63"/>
        <v>-11.290033148472006</v>
      </c>
    </row>
    <row r="244" spans="1:19" s="3" customFormat="1" x14ac:dyDescent="0.25">
      <c r="A244" s="75">
        <v>42061</v>
      </c>
      <c r="B244" s="18">
        <f>VLOOKUP(A244, 'Raw Data'!$A$2:$C$560, 2, TRUE)</f>
        <v>110.75</v>
      </c>
      <c r="C244" s="18">
        <f>VLOOKUP(A244, 'Raw Data'!$A$2:$C$560, 3, TRUE)</f>
        <v>107.55</v>
      </c>
      <c r="D244" s="29">
        <f t="shared" si="49"/>
        <v>116.76282067272822</v>
      </c>
      <c r="E244" s="27">
        <f t="shared" si="50"/>
        <v>-9.2128206727282276</v>
      </c>
      <c r="F244" s="27">
        <f t="shared" si="56"/>
        <v>-1.5796668611638438</v>
      </c>
      <c r="G244" s="28">
        <f t="shared" si="57"/>
        <v>-7.6331538115643838</v>
      </c>
      <c r="H244" s="29">
        <f t="shared" si="51"/>
        <v>118.3862730963082</v>
      </c>
      <c r="I244" s="27">
        <f t="shared" si="52"/>
        <v>-10.836273096308204</v>
      </c>
      <c r="J244" s="27">
        <f t="shared" si="58"/>
        <v>-1.6157380666140853</v>
      </c>
      <c r="K244" s="28">
        <f t="shared" si="59"/>
        <v>-9.2205350296941191</v>
      </c>
      <c r="L244" s="27">
        <f t="shared" si="53"/>
        <v>119.59980741314149</v>
      </c>
      <c r="M244" s="27">
        <f t="shared" si="54"/>
        <v>-12.049807413141494</v>
      </c>
      <c r="N244" s="27">
        <f t="shared" si="60"/>
        <v>-1.3563581280901076</v>
      </c>
      <c r="O244" s="28">
        <f t="shared" si="61"/>
        <v>-10.693449285051386</v>
      </c>
      <c r="P244" s="29">
        <f t="shared" si="48"/>
        <v>120.340033148472</v>
      </c>
      <c r="Q244" s="27">
        <f t="shared" si="55"/>
        <v>-12.790033148472006</v>
      </c>
      <c r="R244" s="27">
        <f t="shared" si="62"/>
        <v>-1.1379787513211284</v>
      </c>
      <c r="S244" s="28">
        <f t="shared" si="63"/>
        <v>-11.652054397150877</v>
      </c>
    </row>
    <row r="245" spans="1:19" s="3" customFormat="1" x14ac:dyDescent="0.25">
      <c r="A245" s="75">
        <v>42062</v>
      </c>
      <c r="B245" s="18">
        <f>VLOOKUP(A245, 'Raw Data'!$A$2:$C$560, 2, TRUE)</f>
        <v>111.85</v>
      </c>
      <c r="C245" s="18">
        <f>VLOOKUP(A245, 'Raw Data'!$A$2:$C$560, 3, TRUE)</f>
        <v>109.35</v>
      </c>
      <c r="D245" s="29">
        <f t="shared" si="49"/>
        <v>116.86597594302127</v>
      </c>
      <c r="E245" s="27">
        <f t="shared" si="50"/>
        <v>-7.5159759430212745</v>
      </c>
      <c r="F245" s="27">
        <f t="shared" si="56"/>
        <v>1.6968447297069531</v>
      </c>
      <c r="G245" s="28">
        <f t="shared" si="57"/>
        <v>-9.2128206727282276</v>
      </c>
      <c r="H245" s="29">
        <f t="shared" si="51"/>
        <v>118.4365239319409</v>
      </c>
      <c r="I245" s="27">
        <f t="shared" si="52"/>
        <v>-9.0865239319409028</v>
      </c>
      <c r="J245" s="27">
        <f t="shared" si="58"/>
        <v>1.7497491643673015</v>
      </c>
      <c r="K245" s="28">
        <f t="shared" si="59"/>
        <v>-10.836273096308204</v>
      </c>
      <c r="L245" s="27">
        <f t="shared" si="53"/>
        <v>120.03048215860935</v>
      </c>
      <c r="M245" s="27">
        <f t="shared" si="54"/>
        <v>-10.680482158609351</v>
      </c>
      <c r="N245" s="27">
        <f t="shared" si="60"/>
        <v>1.3693252545321428</v>
      </c>
      <c r="O245" s="28">
        <f t="shared" si="61"/>
        <v>-12.049807413141494</v>
      </c>
      <c r="P245" s="29">
        <f t="shared" si="48"/>
        <v>121.09099764653435</v>
      </c>
      <c r="Q245" s="27">
        <f t="shared" si="55"/>
        <v>-11.740997646534353</v>
      </c>
      <c r="R245" s="27">
        <f t="shared" si="62"/>
        <v>1.0490355019376523</v>
      </c>
      <c r="S245" s="28">
        <f t="shared" si="63"/>
        <v>-12.790033148472006</v>
      </c>
    </row>
    <row r="246" spans="1:19" s="3" customFormat="1" x14ac:dyDescent="0.25">
      <c r="A246" s="75">
        <v>42065</v>
      </c>
      <c r="B246" s="18">
        <f>VLOOKUP(A246, 'Raw Data'!$A$2:$C$560, 2, TRUE)</f>
        <v>112.4</v>
      </c>
      <c r="C246" s="18">
        <f>VLOOKUP(A246, 'Raw Data'!$A$2:$C$560, 3, TRUE)</f>
        <v>107.7</v>
      </c>
      <c r="D246" s="29">
        <f t="shared" si="49"/>
        <v>116.9175535781678</v>
      </c>
      <c r="E246" s="27">
        <f t="shared" si="50"/>
        <v>-9.2175535781677951</v>
      </c>
      <c r="F246" s="27">
        <f t="shared" si="56"/>
        <v>-1.7015776351465206</v>
      </c>
      <c r="G246" s="28">
        <f t="shared" si="57"/>
        <v>-7.5159759430212745</v>
      </c>
      <c r="H246" s="29">
        <f t="shared" si="51"/>
        <v>118.46164934975724</v>
      </c>
      <c r="I246" s="27">
        <f t="shared" si="52"/>
        <v>-10.761649349757235</v>
      </c>
      <c r="J246" s="27">
        <f t="shared" si="58"/>
        <v>-1.6751254178163322</v>
      </c>
      <c r="K246" s="28">
        <f t="shared" si="59"/>
        <v>-9.0865239319409028</v>
      </c>
      <c r="L246" s="27">
        <f t="shared" si="53"/>
        <v>120.24581953134327</v>
      </c>
      <c r="M246" s="27">
        <f t="shared" si="54"/>
        <v>-12.54581953134327</v>
      </c>
      <c r="N246" s="27">
        <f t="shared" si="60"/>
        <v>-1.8653373727339186</v>
      </c>
      <c r="O246" s="28">
        <f t="shared" si="61"/>
        <v>-10.680482158609351</v>
      </c>
      <c r="P246" s="29">
        <f t="shared" si="48"/>
        <v>121.46647989556553</v>
      </c>
      <c r="Q246" s="27">
        <f t="shared" si="55"/>
        <v>-13.766479895565524</v>
      </c>
      <c r="R246" s="27">
        <f t="shared" si="62"/>
        <v>-2.025482249031171</v>
      </c>
      <c r="S246" s="28">
        <f t="shared" si="63"/>
        <v>-11.740997646534353</v>
      </c>
    </row>
    <row r="247" spans="1:19" s="3" customFormat="1" x14ac:dyDescent="0.25">
      <c r="A247" s="75">
        <v>42066</v>
      </c>
      <c r="B247" s="18">
        <f>VLOOKUP(A247, 'Raw Data'!$A$2:$C$560, 2, TRUE)</f>
        <v>111.8</v>
      </c>
      <c r="C247" s="18">
        <f>VLOOKUP(A247, 'Raw Data'!$A$2:$C$560, 3, TRUE)</f>
        <v>108.6</v>
      </c>
      <c r="D247" s="29">
        <f t="shared" si="49"/>
        <v>116.86128706709886</v>
      </c>
      <c r="E247" s="27">
        <f t="shared" si="50"/>
        <v>-8.2612870670988627</v>
      </c>
      <c r="F247" s="27">
        <f t="shared" si="56"/>
        <v>0.95626651106893235</v>
      </c>
      <c r="G247" s="28">
        <f t="shared" si="57"/>
        <v>-9.2175535781677951</v>
      </c>
      <c r="H247" s="29">
        <f t="shared" si="51"/>
        <v>118.4342398030485</v>
      </c>
      <c r="I247" s="27">
        <f t="shared" si="52"/>
        <v>-9.8342398030485043</v>
      </c>
      <c r="J247" s="27">
        <f t="shared" si="58"/>
        <v>0.92740954670873066</v>
      </c>
      <c r="K247" s="28">
        <f t="shared" si="59"/>
        <v>-10.761649349757235</v>
      </c>
      <c r="L247" s="27">
        <f t="shared" si="53"/>
        <v>120.01090603381536</v>
      </c>
      <c r="M247" s="27">
        <f t="shared" si="54"/>
        <v>-11.410906033815365</v>
      </c>
      <c r="N247" s="27">
        <f t="shared" si="60"/>
        <v>1.1349134975279043</v>
      </c>
      <c r="O247" s="28">
        <f t="shared" si="61"/>
        <v>-12.54581953134327</v>
      </c>
      <c r="P247" s="29">
        <f t="shared" si="48"/>
        <v>121.05686289662242</v>
      </c>
      <c r="Q247" s="27">
        <f t="shared" si="55"/>
        <v>-12.456862896622425</v>
      </c>
      <c r="R247" s="27">
        <f t="shared" si="62"/>
        <v>1.309616998943099</v>
      </c>
      <c r="S247" s="28">
        <f t="shared" si="63"/>
        <v>-13.766479895565524</v>
      </c>
    </row>
    <row r="248" spans="1:19" s="3" customFormat="1" x14ac:dyDescent="0.25">
      <c r="A248" s="75">
        <v>42067</v>
      </c>
      <c r="B248" s="18">
        <f>VLOOKUP(A248, 'Raw Data'!$A$2:$C$560, 2, TRUE)</f>
        <v>111.35</v>
      </c>
      <c r="C248" s="18">
        <f>VLOOKUP(A248, 'Raw Data'!$A$2:$C$560, 3, TRUE)</f>
        <v>108.8</v>
      </c>
      <c r="D248" s="29">
        <f t="shared" si="49"/>
        <v>116.81908718379717</v>
      </c>
      <c r="E248" s="27">
        <f t="shared" si="50"/>
        <v>-8.0190871837971684</v>
      </c>
      <c r="F248" s="27">
        <f t="shared" si="56"/>
        <v>0.24219988330169429</v>
      </c>
      <c r="G248" s="28">
        <f t="shared" si="57"/>
        <v>-8.2612870670988627</v>
      </c>
      <c r="H248" s="29">
        <f t="shared" si="51"/>
        <v>118.41368264301694</v>
      </c>
      <c r="I248" s="27">
        <f t="shared" si="52"/>
        <v>-9.6136826430169435</v>
      </c>
      <c r="J248" s="27">
        <f t="shared" si="58"/>
        <v>0.22055716003156078</v>
      </c>
      <c r="K248" s="28">
        <f t="shared" si="59"/>
        <v>-9.8342398030485043</v>
      </c>
      <c r="L248" s="27">
        <f t="shared" si="53"/>
        <v>119.8347209106694</v>
      </c>
      <c r="M248" s="27">
        <f t="shared" si="54"/>
        <v>-11.034720910669407</v>
      </c>
      <c r="N248" s="27">
        <f t="shared" si="60"/>
        <v>0.37618512314595876</v>
      </c>
      <c r="O248" s="28">
        <f t="shared" si="61"/>
        <v>-11.410906033815365</v>
      </c>
      <c r="P248" s="29">
        <f t="shared" si="48"/>
        <v>120.7496501474151</v>
      </c>
      <c r="Q248" s="27">
        <f t="shared" si="55"/>
        <v>-11.949650147415099</v>
      </c>
      <c r="R248" s="27">
        <f t="shared" si="62"/>
        <v>0.5072127492073264</v>
      </c>
      <c r="S248" s="28">
        <f t="shared" si="63"/>
        <v>-12.456862896622425</v>
      </c>
    </row>
    <row r="249" spans="1:19" s="3" customFormat="1" x14ac:dyDescent="0.25">
      <c r="A249" s="75">
        <v>42068</v>
      </c>
      <c r="B249" s="18">
        <f>VLOOKUP(A249, 'Raw Data'!$A$2:$C$560, 2, TRUE)</f>
        <v>112.45</v>
      </c>
      <c r="C249" s="18">
        <f>VLOOKUP(A249, 'Raw Data'!$A$2:$C$560, 3, TRUE)</f>
        <v>111.25</v>
      </c>
      <c r="D249" s="29">
        <f t="shared" si="49"/>
        <v>116.92224245409021</v>
      </c>
      <c r="E249" s="27">
        <f t="shared" si="50"/>
        <v>-5.6722424540902097</v>
      </c>
      <c r="F249" s="27">
        <f t="shared" si="56"/>
        <v>2.3468447297069588</v>
      </c>
      <c r="G249" s="28">
        <f t="shared" si="57"/>
        <v>-8.0190871837971684</v>
      </c>
      <c r="H249" s="29">
        <f t="shared" si="51"/>
        <v>118.46393347864964</v>
      </c>
      <c r="I249" s="27">
        <f t="shared" si="52"/>
        <v>-7.2139334786496363</v>
      </c>
      <c r="J249" s="27">
        <f t="shared" si="58"/>
        <v>2.3997491643673072</v>
      </c>
      <c r="K249" s="28">
        <f t="shared" si="59"/>
        <v>-9.6136826430169435</v>
      </c>
      <c r="L249" s="27">
        <f t="shared" si="53"/>
        <v>120.26539565613726</v>
      </c>
      <c r="M249" s="27">
        <f t="shared" si="54"/>
        <v>-9.0153956561372581</v>
      </c>
      <c r="N249" s="27">
        <f t="shared" si="60"/>
        <v>2.0193252545321485</v>
      </c>
      <c r="O249" s="28">
        <f t="shared" si="61"/>
        <v>-11.034720910669407</v>
      </c>
      <c r="P249" s="29">
        <f t="shared" si="48"/>
        <v>121.50061464547746</v>
      </c>
      <c r="Q249" s="27">
        <f t="shared" si="55"/>
        <v>-10.250614645477455</v>
      </c>
      <c r="R249" s="27">
        <f t="shared" si="62"/>
        <v>1.6990355019376437</v>
      </c>
      <c r="S249" s="28">
        <f t="shared" si="63"/>
        <v>-11.949650147415099</v>
      </c>
    </row>
    <row r="250" spans="1:19" s="3" customFormat="1" x14ac:dyDescent="0.25">
      <c r="A250" s="75">
        <v>42072</v>
      </c>
      <c r="B250" s="18">
        <f>VLOOKUP(A250, 'Raw Data'!$A$2:$C$560, 2, TRUE)</f>
        <v>111.95</v>
      </c>
      <c r="C250" s="18">
        <f>VLOOKUP(A250, 'Raw Data'!$A$2:$C$560, 3, TRUE)</f>
        <v>114.55</v>
      </c>
      <c r="D250" s="29">
        <f t="shared" si="49"/>
        <v>116.87535369486611</v>
      </c>
      <c r="E250" s="27">
        <f t="shared" si="50"/>
        <v>-2.3253536948661093</v>
      </c>
      <c r="F250" s="27">
        <f t="shared" si="56"/>
        <v>3.3468887592241003</v>
      </c>
      <c r="G250" s="28">
        <f t="shared" si="57"/>
        <v>-5.6722424540902097</v>
      </c>
      <c r="H250" s="29">
        <f t="shared" si="51"/>
        <v>118.44109218972568</v>
      </c>
      <c r="I250" s="27">
        <f t="shared" si="52"/>
        <v>-3.8910921897256827</v>
      </c>
      <c r="J250" s="27">
        <f t="shared" si="58"/>
        <v>3.3228412889239536</v>
      </c>
      <c r="K250" s="28">
        <f t="shared" si="59"/>
        <v>-7.2139334786496363</v>
      </c>
      <c r="L250" s="27">
        <f t="shared" si="53"/>
        <v>120.06963440819733</v>
      </c>
      <c r="M250" s="27">
        <f t="shared" si="54"/>
        <v>-5.5196344081973336</v>
      </c>
      <c r="N250" s="27">
        <f t="shared" si="60"/>
        <v>3.4957612479399245</v>
      </c>
      <c r="O250" s="28">
        <f t="shared" si="61"/>
        <v>-9.0153956561372581</v>
      </c>
      <c r="P250" s="29">
        <f t="shared" si="48"/>
        <v>121.1592671463582</v>
      </c>
      <c r="Q250" s="27">
        <f t="shared" si="55"/>
        <v>-6.6092671463582064</v>
      </c>
      <c r="R250" s="27">
        <f t="shared" si="62"/>
        <v>3.6413474991192487</v>
      </c>
      <c r="S250" s="28">
        <f t="shared" si="63"/>
        <v>-10.250614645477455</v>
      </c>
    </row>
    <row r="251" spans="1:19" s="3" customFormat="1" x14ac:dyDescent="0.25">
      <c r="A251" s="75">
        <v>42073</v>
      </c>
      <c r="B251" s="18">
        <f>VLOOKUP(A251, 'Raw Data'!$A$2:$C$560, 2, TRUE)</f>
        <v>112</v>
      </c>
      <c r="C251" s="18">
        <f>VLOOKUP(A251, 'Raw Data'!$A$2:$C$560, 3, TRUE)</f>
        <v>115.7</v>
      </c>
      <c r="D251" s="29">
        <f t="shared" si="49"/>
        <v>116.8800425707885</v>
      </c>
      <c r="E251" s="27">
        <f t="shared" si="50"/>
        <v>-1.1800425707885012</v>
      </c>
      <c r="F251" s="27">
        <f t="shared" si="56"/>
        <v>1.1453111240776082</v>
      </c>
      <c r="G251" s="28">
        <f t="shared" si="57"/>
        <v>-2.3253536948661093</v>
      </c>
      <c r="H251" s="29">
        <f t="shared" si="51"/>
        <v>118.44337631861808</v>
      </c>
      <c r="I251" s="27">
        <f t="shared" si="52"/>
        <v>-2.7433763186180755</v>
      </c>
      <c r="J251" s="27">
        <f t="shared" si="58"/>
        <v>1.1477158711076072</v>
      </c>
      <c r="K251" s="28">
        <f t="shared" si="59"/>
        <v>-3.8910921897256827</v>
      </c>
      <c r="L251" s="27">
        <f t="shared" si="53"/>
        <v>120.08921053299133</v>
      </c>
      <c r="M251" s="27">
        <f t="shared" si="54"/>
        <v>-4.3892105329913278</v>
      </c>
      <c r="N251" s="27">
        <f t="shared" si="60"/>
        <v>1.1304238752060058</v>
      </c>
      <c r="O251" s="28">
        <f t="shared" si="61"/>
        <v>-5.5196344081973336</v>
      </c>
      <c r="P251" s="29">
        <f t="shared" si="48"/>
        <v>121.19340189627013</v>
      </c>
      <c r="Q251" s="27">
        <f t="shared" si="55"/>
        <v>-5.4934018962701288</v>
      </c>
      <c r="R251" s="27">
        <f t="shared" si="62"/>
        <v>1.1158652500880777</v>
      </c>
      <c r="S251" s="28">
        <f t="shared" si="63"/>
        <v>-6.6092671463582064</v>
      </c>
    </row>
    <row r="252" spans="1:19" s="3" customFormat="1" x14ac:dyDescent="0.25">
      <c r="A252" s="75">
        <v>42074</v>
      </c>
      <c r="B252" s="18">
        <f>VLOOKUP(A252, 'Raw Data'!$A$2:$C$560, 2, TRUE)</f>
        <v>110.8</v>
      </c>
      <c r="C252" s="18">
        <f>VLOOKUP(A252, 'Raw Data'!$A$2:$C$560, 3, TRUE)</f>
        <v>114.6</v>
      </c>
      <c r="D252" s="29">
        <f t="shared" si="49"/>
        <v>116.76750954865062</v>
      </c>
      <c r="E252" s="27">
        <f t="shared" si="50"/>
        <v>-2.1675095486506279</v>
      </c>
      <c r="F252" s="27">
        <f t="shared" si="56"/>
        <v>-0.98746697786212678</v>
      </c>
      <c r="G252" s="28">
        <f t="shared" si="57"/>
        <v>-1.1800425707885012</v>
      </c>
      <c r="H252" s="29">
        <f t="shared" si="51"/>
        <v>118.3885572252006</v>
      </c>
      <c r="I252" s="27">
        <f t="shared" si="52"/>
        <v>-3.7885572252006057</v>
      </c>
      <c r="J252" s="27">
        <f t="shared" si="58"/>
        <v>-1.0451809065825302</v>
      </c>
      <c r="K252" s="28">
        <f t="shared" si="59"/>
        <v>-2.7433763186180755</v>
      </c>
      <c r="L252" s="27">
        <f t="shared" si="53"/>
        <v>119.61938353793549</v>
      </c>
      <c r="M252" s="27">
        <f t="shared" si="54"/>
        <v>-5.0193835379354965</v>
      </c>
      <c r="N252" s="27">
        <f t="shared" si="60"/>
        <v>-0.63017300494416872</v>
      </c>
      <c r="O252" s="28">
        <f t="shared" si="61"/>
        <v>-4.3892105329913278</v>
      </c>
      <c r="P252" s="29">
        <f t="shared" si="48"/>
        <v>120.37416789838393</v>
      </c>
      <c r="Q252" s="27">
        <f t="shared" si="55"/>
        <v>-5.7741678983839364</v>
      </c>
      <c r="R252" s="27">
        <f t="shared" si="62"/>
        <v>-0.28076600211380764</v>
      </c>
      <c r="S252" s="28">
        <f t="shared" si="63"/>
        <v>-5.4934018962701288</v>
      </c>
    </row>
    <row r="253" spans="1:19" s="3" customFormat="1" x14ac:dyDescent="0.25">
      <c r="A253" s="75">
        <v>42075</v>
      </c>
      <c r="B253" s="18">
        <f>VLOOKUP(A253, 'Raw Data'!$A$2:$C$560, 2, TRUE)</f>
        <v>109.8</v>
      </c>
      <c r="C253" s="18">
        <f>VLOOKUP(A253, 'Raw Data'!$A$2:$C$560, 3, TRUE)</f>
        <v>113.4</v>
      </c>
      <c r="D253" s="29">
        <f t="shared" si="49"/>
        <v>116.67373203020239</v>
      </c>
      <c r="E253" s="27">
        <f t="shared" si="50"/>
        <v>-3.2737320302023818</v>
      </c>
      <c r="F253" s="27">
        <f t="shared" si="56"/>
        <v>-1.1062224815517538</v>
      </c>
      <c r="G253" s="28">
        <f t="shared" si="57"/>
        <v>-2.1675095486506279</v>
      </c>
      <c r="H253" s="29">
        <f t="shared" si="51"/>
        <v>118.3428746473527</v>
      </c>
      <c r="I253" s="27">
        <f t="shared" si="52"/>
        <v>-4.9428746473526957</v>
      </c>
      <c r="J253" s="27">
        <f t="shared" si="58"/>
        <v>-1.15431742215209</v>
      </c>
      <c r="K253" s="28">
        <f t="shared" si="59"/>
        <v>-3.7885572252006057</v>
      </c>
      <c r="L253" s="27">
        <f t="shared" si="53"/>
        <v>119.22786104205562</v>
      </c>
      <c r="M253" s="27">
        <f t="shared" si="54"/>
        <v>-5.8278610420556163</v>
      </c>
      <c r="N253" s="27">
        <f t="shared" si="60"/>
        <v>-0.80847750412011976</v>
      </c>
      <c r="O253" s="28">
        <f t="shared" si="61"/>
        <v>-5.0193835379354965</v>
      </c>
      <c r="P253" s="29">
        <f t="shared" si="48"/>
        <v>119.69147290014543</v>
      </c>
      <c r="Q253" s="27">
        <f t="shared" si="55"/>
        <v>-6.2914729001454219</v>
      </c>
      <c r="R253" s="27">
        <f t="shared" si="62"/>
        <v>-0.51730500176148553</v>
      </c>
      <c r="S253" s="28">
        <f t="shared" si="63"/>
        <v>-5.7741678983839364</v>
      </c>
    </row>
    <row r="254" spans="1:19" s="3" customFormat="1" x14ac:dyDescent="0.25">
      <c r="A254" s="75">
        <v>42076</v>
      </c>
      <c r="B254" s="18">
        <f>VLOOKUP(A254, 'Raw Data'!$A$2:$C$560, 2, TRUE)</f>
        <v>109.65</v>
      </c>
      <c r="C254" s="18">
        <f>VLOOKUP(A254, 'Raw Data'!$A$2:$C$560, 3, TRUE)</f>
        <v>114.2</v>
      </c>
      <c r="D254" s="29">
        <f t="shared" si="49"/>
        <v>116.65966540243517</v>
      </c>
      <c r="E254" s="27">
        <f t="shared" si="50"/>
        <v>-2.4596654024351636</v>
      </c>
      <c r="F254" s="27">
        <f t="shared" si="56"/>
        <v>0.81406662776721816</v>
      </c>
      <c r="G254" s="28">
        <f t="shared" si="57"/>
        <v>-3.2737320302023818</v>
      </c>
      <c r="H254" s="29">
        <f t="shared" si="51"/>
        <v>118.33602226067552</v>
      </c>
      <c r="I254" s="27">
        <f t="shared" si="52"/>
        <v>-4.1360222606755173</v>
      </c>
      <c r="J254" s="27">
        <f t="shared" si="58"/>
        <v>0.8068523866771784</v>
      </c>
      <c r="K254" s="28">
        <f t="shared" si="59"/>
        <v>-4.9428746473526957</v>
      </c>
      <c r="L254" s="27">
        <f t="shared" si="53"/>
        <v>119.16913266767365</v>
      </c>
      <c r="M254" s="27">
        <f t="shared" si="54"/>
        <v>-4.969132667673648</v>
      </c>
      <c r="N254" s="27">
        <f t="shared" si="60"/>
        <v>0.85872837438196825</v>
      </c>
      <c r="O254" s="28">
        <f t="shared" si="61"/>
        <v>-5.8278610420556163</v>
      </c>
      <c r="P254" s="29">
        <f t="shared" si="48"/>
        <v>119.58906865040966</v>
      </c>
      <c r="Q254" s="27">
        <f t="shared" si="55"/>
        <v>-5.389068650409655</v>
      </c>
      <c r="R254" s="27">
        <f t="shared" si="62"/>
        <v>0.90240424973576694</v>
      </c>
      <c r="S254" s="28">
        <f t="shared" si="63"/>
        <v>-6.2914729001454219</v>
      </c>
    </row>
    <row r="255" spans="1:19" s="3" customFormat="1" x14ac:dyDescent="0.25">
      <c r="A255" s="75">
        <v>42079</v>
      </c>
      <c r="B255" s="18">
        <f>VLOOKUP(A255, 'Raw Data'!$A$2:$C$560, 2, TRUE)</f>
        <v>111.8</v>
      </c>
      <c r="C255" s="18">
        <f>VLOOKUP(A255, 'Raw Data'!$A$2:$C$560, 3, TRUE)</f>
        <v>111.95</v>
      </c>
      <c r="D255" s="29">
        <f t="shared" si="49"/>
        <v>116.86128706709886</v>
      </c>
      <c r="E255" s="27">
        <f t="shared" si="50"/>
        <v>-4.9112870670988542</v>
      </c>
      <c r="F255" s="27">
        <f t="shared" si="56"/>
        <v>-2.4516216646636906</v>
      </c>
      <c r="G255" s="28">
        <f t="shared" si="57"/>
        <v>-2.4596654024351636</v>
      </c>
      <c r="H255" s="29">
        <f t="shared" si="51"/>
        <v>118.4342398030485</v>
      </c>
      <c r="I255" s="27">
        <f t="shared" si="52"/>
        <v>-6.4842398030484958</v>
      </c>
      <c r="J255" s="27">
        <f t="shared" si="58"/>
        <v>-2.3482175423729785</v>
      </c>
      <c r="K255" s="28">
        <f t="shared" si="59"/>
        <v>-4.1360222606755173</v>
      </c>
      <c r="L255" s="27">
        <f t="shared" si="53"/>
        <v>120.01090603381536</v>
      </c>
      <c r="M255" s="27">
        <f t="shared" si="54"/>
        <v>-8.0609060338153569</v>
      </c>
      <c r="N255" s="27">
        <f t="shared" si="60"/>
        <v>-3.0917733661417088</v>
      </c>
      <c r="O255" s="28">
        <f t="shared" si="61"/>
        <v>-4.969132667673648</v>
      </c>
      <c r="P255" s="29">
        <f t="shared" si="48"/>
        <v>121.05686289662242</v>
      </c>
      <c r="Q255" s="27">
        <f t="shared" si="55"/>
        <v>-9.1068628966224168</v>
      </c>
      <c r="R255" s="27">
        <f t="shared" si="62"/>
        <v>-3.7177942462127618</v>
      </c>
      <c r="S255" s="28">
        <f t="shared" si="63"/>
        <v>-5.389068650409655</v>
      </c>
    </row>
    <row r="256" spans="1:19" s="3" customFormat="1" x14ac:dyDescent="0.25">
      <c r="A256" s="75">
        <v>42080</v>
      </c>
      <c r="B256" s="18">
        <f>VLOOKUP(A256, 'Raw Data'!$A$2:$C$560, 2, TRUE)</f>
        <v>111.1</v>
      </c>
      <c r="C256" s="18">
        <f>VLOOKUP(A256, 'Raw Data'!$A$2:$C$560, 3, TRUE)</f>
        <v>110</v>
      </c>
      <c r="D256" s="29">
        <f t="shared" si="49"/>
        <v>116.79564280418509</v>
      </c>
      <c r="E256" s="27">
        <f t="shared" si="50"/>
        <v>-6.7956428041850927</v>
      </c>
      <c r="F256" s="27">
        <f t="shared" si="56"/>
        <v>-1.8843557370862385</v>
      </c>
      <c r="G256" s="28">
        <f t="shared" si="57"/>
        <v>-4.9112870670988542</v>
      </c>
      <c r="H256" s="29">
        <f t="shared" si="51"/>
        <v>118.40226199855496</v>
      </c>
      <c r="I256" s="27">
        <f t="shared" si="52"/>
        <v>-8.4022619985549625</v>
      </c>
      <c r="J256" s="27">
        <f t="shared" si="58"/>
        <v>-1.9180221955064667</v>
      </c>
      <c r="K256" s="28">
        <f t="shared" si="59"/>
        <v>-6.4842398030484958</v>
      </c>
      <c r="L256" s="27">
        <f t="shared" si="53"/>
        <v>119.73684028669945</v>
      </c>
      <c r="M256" s="27">
        <f t="shared" si="54"/>
        <v>-9.7368402866994472</v>
      </c>
      <c r="N256" s="27">
        <f t="shared" si="60"/>
        <v>-1.6759342528840904</v>
      </c>
      <c r="O256" s="28">
        <f t="shared" si="61"/>
        <v>-8.0609060338153569</v>
      </c>
      <c r="P256" s="29">
        <f t="shared" si="48"/>
        <v>120.57897639785547</v>
      </c>
      <c r="Q256" s="27">
        <f t="shared" si="55"/>
        <v>-10.57897639785547</v>
      </c>
      <c r="R256" s="27">
        <f t="shared" si="62"/>
        <v>-1.4721135012330535</v>
      </c>
      <c r="S256" s="28">
        <f t="shared" si="63"/>
        <v>-9.1068628966224168</v>
      </c>
    </row>
    <row r="257" spans="1:19" s="3" customFormat="1" x14ac:dyDescent="0.25">
      <c r="A257" s="75">
        <v>42081</v>
      </c>
      <c r="B257" s="18">
        <f>VLOOKUP(A257, 'Raw Data'!$A$2:$C$560, 2, TRUE)</f>
        <v>112</v>
      </c>
      <c r="C257" s="18">
        <f>VLOOKUP(A257, 'Raw Data'!$A$2:$C$560, 3, TRUE)</f>
        <v>108.95</v>
      </c>
      <c r="D257" s="29">
        <f t="shared" si="49"/>
        <v>116.8800425707885</v>
      </c>
      <c r="E257" s="27">
        <f t="shared" si="50"/>
        <v>-7.9300425707885012</v>
      </c>
      <c r="F257" s="27">
        <f t="shared" si="56"/>
        <v>-1.1343997666034085</v>
      </c>
      <c r="G257" s="28">
        <f t="shared" si="57"/>
        <v>-6.7956428041850927</v>
      </c>
      <c r="H257" s="29">
        <f t="shared" si="51"/>
        <v>118.44337631861808</v>
      </c>
      <c r="I257" s="27">
        <f t="shared" si="52"/>
        <v>-9.4933763186180755</v>
      </c>
      <c r="J257" s="27">
        <f t="shared" si="58"/>
        <v>-1.091114320063113</v>
      </c>
      <c r="K257" s="28">
        <f t="shared" si="59"/>
        <v>-8.4022619985549625</v>
      </c>
      <c r="L257" s="27">
        <f t="shared" si="53"/>
        <v>120.08921053299133</v>
      </c>
      <c r="M257" s="27">
        <f t="shared" si="54"/>
        <v>-11.139210532991328</v>
      </c>
      <c r="N257" s="27">
        <f t="shared" si="60"/>
        <v>-1.4023702462918806</v>
      </c>
      <c r="O257" s="28">
        <f t="shared" si="61"/>
        <v>-9.7368402866994472</v>
      </c>
      <c r="P257" s="29">
        <f t="shared" si="48"/>
        <v>121.19340189627013</v>
      </c>
      <c r="Q257" s="27">
        <f t="shared" si="55"/>
        <v>-12.243401896270129</v>
      </c>
      <c r="R257" s="27">
        <f t="shared" si="62"/>
        <v>-1.6644254984146585</v>
      </c>
      <c r="S257" s="28">
        <f t="shared" si="63"/>
        <v>-10.57897639785547</v>
      </c>
    </row>
    <row r="258" spans="1:19" s="3" customFormat="1" x14ac:dyDescent="0.25">
      <c r="A258" s="75">
        <v>42082</v>
      </c>
      <c r="B258" s="18">
        <f>VLOOKUP(A258, 'Raw Data'!$A$2:$C$560, 2, TRUE)</f>
        <v>110.05</v>
      </c>
      <c r="C258" s="18">
        <f>VLOOKUP(A258, 'Raw Data'!$A$2:$C$560, 3, TRUE)</f>
        <v>106</v>
      </c>
      <c r="D258" s="29">
        <f t="shared" si="49"/>
        <v>116.69717640981446</v>
      </c>
      <c r="E258" s="27">
        <f t="shared" si="50"/>
        <v>-10.69717640981446</v>
      </c>
      <c r="F258" s="27">
        <f t="shared" si="56"/>
        <v>-2.7671338390259592</v>
      </c>
      <c r="G258" s="28">
        <f t="shared" si="57"/>
        <v>-7.9300425707885012</v>
      </c>
      <c r="H258" s="29">
        <f t="shared" si="51"/>
        <v>118.35429529181468</v>
      </c>
      <c r="I258" s="27">
        <f t="shared" si="52"/>
        <v>-12.35429529181468</v>
      </c>
      <c r="J258" s="27">
        <f t="shared" si="58"/>
        <v>-2.860918973196604</v>
      </c>
      <c r="K258" s="28">
        <f t="shared" si="59"/>
        <v>-9.4933763186180755</v>
      </c>
      <c r="L258" s="27">
        <f t="shared" si="53"/>
        <v>119.32574166602559</v>
      </c>
      <c r="M258" s="27">
        <f t="shared" si="54"/>
        <v>-13.325741666025593</v>
      </c>
      <c r="N258" s="27">
        <f t="shared" si="60"/>
        <v>-2.1865311330342649</v>
      </c>
      <c r="O258" s="28">
        <f t="shared" si="61"/>
        <v>-11.139210532991328</v>
      </c>
      <c r="P258" s="29">
        <f t="shared" si="48"/>
        <v>119.86214664970505</v>
      </c>
      <c r="Q258" s="27">
        <f t="shared" si="55"/>
        <v>-13.862146649705053</v>
      </c>
      <c r="R258" s="27">
        <f t="shared" si="62"/>
        <v>-1.6187447534349246</v>
      </c>
      <c r="S258" s="28">
        <f t="shared" si="63"/>
        <v>-12.243401896270129</v>
      </c>
    </row>
    <row r="259" spans="1:19" s="3" customFormat="1" x14ac:dyDescent="0.25">
      <c r="A259" s="75">
        <v>42083</v>
      </c>
      <c r="B259" s="18">
        <f>VLOOKUP(A259, 'Raw Data'!$A$2:$C$560, 2, TRUE)</f>
        <v>110.95</v>
      </c>
      <c r="C259" s="18">
        <f>VLOOKUP(A259, 'Raw Data'!$A$2:$C$560, 3, TRUE)</f>
        <v>107.65</v>
      </c>
      <c r="D259" s="29">
        <f t="shared" si="49"/>
        <v>116.78157617641787</v>
      </c>
      <c r="E259" s="27">
        <f t="shared" si="50"/>
        <v>-9.131576176417866</v>
      </c>
      <c r="F259" s="27">
        <f t="shared" si="56"/>
        <v>1.5656002333965944</v>
      </c>
      <c r="G259" s="28">
        <f t="shared" si="57"/>
        <v>-10.69717640981446</v>
      </c>
      <c r="H259" s="29">
        <f t="shared" si="51"/>
        <v>118.39540961187778</v>
      </c>
      <c r="I259" s="27">
        <f t="shared" si="52"/>
        <v>-10.745409611877776</v>
      </c>
      <c r="J259" s="27">
        <f t="shared" si="58"/>
        <v>1.608885679936904</v>
      </c>
      <c r="K259" s="28">
        <f t="shared" si="59"/>
        <v>-12.35429529181468</v>
      </c>
      <c r="L259" s="27">
        <f t="shared" si="53"/>
        <v>119.67811191231746</v>
      </c>
      <c r="M259" s="27">
        <f t="shared" si="54"/>
        <v>-12.028111912317456</v>
      </c>
      <c r="N259" s="27">
        <f t="shared" si="60"/>
        <v>1.2976297537081365</v>
      </c>
      <c r="O259" s="28">
        <f t="shared" si="61"/>
        <v>-13.325741666025593</v>
      </c>
      <c r="P259" s="29">
        <f t="shared" si="48"/>
        <v>120.4765721481197</v>
      </c>
      <c r="Q259" s="27">
        <f t="shared" si="55"/>
        <v>-12.826572148119695</v>
      </c>
      <c r="R259" s="27">
        <f t="shared" si="62"/>
        <v>1.0355745015853586</v>
      </c>
      <c r="S259" s="28">
        <f t="shared" si="63"/>
        <v>-13.862146649705053</v>
      </c>
    </row>
    <row r="260" spans="1:19" s="3" customFormat="1" x14ac:dyDescent="0.25">
      <c r="A260" s="75">
        <v>42086</v>
      </c>
      <c r="B260" s="18">
        <f>VLOOKUP(A260, 'Raw Data'!$A$2:$C$560, 2, TRUE)</f>
        <v>111.55</v>
      </c>
      <c r="C260" s="18">
        <f>VLOOKUP(A260, 'Raw Data'!$A$2:$C$560, 3, TRUE)</f>
        <v>111.4</v>
      </c>
      <c r="D260" s="29">
        <f t="shared" si="49"/>
        <v>116.83784268748681</v>
      </c>
      <c r="E260" s="27">
        <f t="shared" si="50"/>
        <v>-5.4378426874868069</v>
      </c>
      <c r="F260" s="27">
        <f t="shared" si="56"/>
        <v>3.6937334889310591</v>
      </c>
      <c r="G260" s="28">
        <f t="shared" si="57"/>
        <v>-9.131576176417866</v>
      </c>
      <c r="H260" s="29">
        <f t="shared" si="51"/>
        <v>118.42281915858652</v>
      </c>
      <c r="I260" s="27">
        <f t="shared" si="52"/>
        <v>-7.0228191585865147</v>
      </c>
      <c r="J260" s="27">
        <f t="shared" si="58"/>
        <v>3.7225904532912608</v>
      </c>
      <c r="K260" s="28">
        <f t="shared" si="59"/>
        <v>-10.745409611877776</v>
      </c>
      <c r="L260" s="27">
        <f t="shared" si="53"/>
        <v>119.91302540984537</v>
      </c>
      <c r="M260" s="27">
        <f t="shared" si="54"/>
        <v>-8.513025409845369</v>
      </c>
      <c r="N260" s="27">
        <f t="shared" si="60"/>
        <v>3.5150865024720872</v>
      </c>
      <c r="O260" s="28">
        <f t="shared" si="61"/>
        <v>-12.028111912317456</v>
      </c>
      <c r="P260" s="29">
        <f t="shared" si="48"/>
        <v>120.88618914706281</v>
      </c>
      <c r="Q260" s="27">
        <f t="shared" si="55"/>
        <v>-9.4861891470628024</v>
      </c>
      <c r="R260" s="27">
        <f t="shared" si="62"/>
        <v>3.3403830010568925</v>
      </c>
      <c r="S260" s="28">
        <f t="shared" si="63"/>
        <v>-12.826572148119695</v>
      </c>
    </row>
    <row r="261" spans="1:19" s="3" customFormat="1" x14ac:dyDescent="0.25">
      <c r="A261" s="75">
        <v>42087</v>
      </c>
      <c r="B261" s="18">
        <f>VLOOKUP(A261, 'Raw Data'!$A$2:$C$560, 2, TRUE)</f>
        <v>111.45</v>
      </c>
      <c r="C261" s="18">
        <f>VLOOKUP(A261, 'Raw Data'!$A$2:$C$560, 3, TRUE)</f>
        <v>114.9</v>
      </c>
      <c r="D261" s="29">
        <f t="shared" si="49"/>
        <v>116.82846493564199</v>
      </c>
      <c r="E261" s="27">
        <f t="shared" si="50"/>
        <v>-1.9284649356419834</v>
      </c>
      <c r="F261" s="27">
        <f t="shared" si="56"/>
        <v>3.5093777518448235</v>
      </c>
      <c r="G261" s="28">
        <f t="shared" si="57"/>
        <v>-5.4378426874868069</v>
      </c>
      <c r="H261" s="29">
        <f t="shared" si="51"/>
        <v>118.41825090080174</v>
      </c>
      <c r="I261" s="27">
        <f t="shared" si="52"/>
        <v>-3.518250900801732</v>
      </c>
      <c r="J261" s="27">
        <f t="shared" si="58"/>
        <v>3.5045682577847828</v>
      </c>
      <c r="K261" s="28">
        <f t="shared" si="59"/>
        <v>-7.0228191585865147</v>
      </c>
      <c r="L261" s="27">
        <f t="shared" si="53"/>
        <v>119.8738731602574</v>
      </c>
      <c r="M261" s="27">
        <f t="shared" si="54"/>
        <v>-4.9738731602573978</v>
      </c>
      <c r="N261" s="27">
        <f t="shared" si="60"/>
        <v>3.5391522495879713</v>
      </c>
      <c r="O261" s="28">
        <f t="shared" si="61"/>
        <v>-8.513025409845369</v>
      </c>
      <c r="P261" s="29">
        <f t="shared" si="48"/>
        <v>120.81791964723895</v>
      </c>
      <c r="Q261" s="27">
        <f t="shared" si="55"/>
        <v>-5.9179196472389464</v>
      </c>
      <c r="R261" s="27">
        <f t="shared" si="62"/>
        <v>3.568269499823856</v>
      </c>
      <c r="S261" s="28">
        <f t="shared" si="63"/>
        <v>-9.4861891470628024</v>
      </c>
    </row>
    <row r="262" spans="1:19" s="3" customFormat="1" x14ac:dyDescent="0.25">
      <c r="A262" s="75">
        <v>42088</v>
      </c>
      <c r="B262" s="18">
        <f>VLOOKUP(A262, 'Raw Data'!$A$2:$C$560, 2, TRUE)</f>
        <v>111.4</v>
      </c>
      <c r="C262" s="18">
        <f>VLOOKUP(A262, 'Raw Data'!$A$2:$C$560, 3, TRUE)</f>
        <v>115.55</v>
      </c>
      <c r="D262" s="29">
        <f t="shared" si="49"/>
        <v>116.82377605971956</v>
      </c>
      <c r="E262" s="27">
        <f t="shared" si="50"/>
        <v>-1.273776059719566</v>
      </c>
      <c r="F262" s="27">
        <f t="shared" si="56"/>
        <v>0.65468887592241742</v>
      </c>
      <c r="G262" s="28">
        <f t="shared" si="57"/>
        <v>-1.9284649356419834</v>
      </c>
      <c r="H262" s="29">
        <f t="shared" si="51"/>
        <v>118.41596677190934</v>
      </c>
      <c r="I262" s="27">
        <f t="shared" si="52"/>
        <v>-2.865966771909342</v>
      </c>
      <c r="J262" s="27">
        <f t="shared" si="58"/>
        <v>0.65228412889238996</v>
      </c>
      <c r="K262" s="28">
        <f t="shared" si="59"/>
        <v>-3.518250900801732</v>
      </c>
      <c r="L262" s="27">
        <f t="shared" si="53"/>
        <v>119.85429703546342</v>
      </c>
      <c r="M262" s="27">
        <f t="shared" si="54"/>
        <v>-4.3042970354634207</v>
      </c>
      <c r="N262" s="27">
        <f t="shared" si="60"/>
        <v>0.6695761247939771</v>
      </c>
      <c r="O262" s="28">
        <f t="shared" si="61"/>
        <v>-4.9738731602573978</v>
      </c>
      <c r="P262" s="29">
        <f t="shared" si="48"/>
        <v>120.78378489732704</v>
      </c>
      <c r="Q262" s="27">
        <f t="shared" si="55"/>
        <v>-5.2337848973270411</v>
      </c>
      <c r="R262" s="27">
        <f t="shared" si="62"/>
        <v>0.68413474991190526</v>
      </c>
      <c r="S262" s="28">
        <f t="shared" si="63"/>
        <v>-5.9179196472389464</v>
      </c>
    </row>
    <row r="263" spans="1:19" s="3" customFormat="1" x14ac:dyDescent="0.25">
      <c r="A263" s="75">
        <v>42089</v>
      </c>
      <c r="B263" s="18">
        <f>VLOOKUP(A263, 'Raw Data'!$A$2:$C$560, 2, TRUE)</f>
        <v>110.85</v>
      </c>
      <c r="C263" s="18">
        <f>VLOOKUP(A263, 'Raw Data'!$A$2:$C$560, 3, TRUE)</f>
        <v>115.25</v>
      </c>
      <c r="D263" s="29">
        <f t="shared" si="49"/>
        <v>116.77219842457305</v>
      </c>
      <c r="E263" s="27">
        <f t="shared" si="50"/>
        <v>-1.5221984245730482</v>
      </c>
      <c r="F263" s="27">
        <f t="shared" si="56"/>
        <v>-0.24842236485348224</v>
      </c>
      <c r="G263" s="28">
        <f t="shared" si="57"/>
        <v>-1.273776059719566</v>
      </c>
      <c r="H263" s="29">
        <f t="shared" si="51"/>
        <v>118.390841354093</v>
      </c>
      <c r="I263" s="27">
        <f t="shared" si="52"/>
        <v>-3.1408413540929985</v>
      </c>
      <c r="J263" s="27">
        <f t="shared" si="58"/>
        <v>-0.27487458218365646</v>
      </c>
      <c r="K263" s="28">
        <f t="shared" si="59"/>
        <v>-2.865966771909342</v>
      </c>
      <c r="L263" s="27">
        <f t="shared" si="53"/>
        <v>119.63895966272949</v>
      </c>
      <c r="M263" s="27">
        <f t="shared" si="54"/>
        <v>-4.3889596627294907</v>
      </c>
      <c r="N263" s="27">
        <f t="shared" si="60"/>
        <v>-8.466262726606999E-2</v>
      </c>
      <c r="O263" s="28">
        <f t="shared" si="61"/>
        <v>-4.3042970354634207</v>
      </c>
      <c r="P263" s="29">
        <f t="shared" si="48"/>
        <v>120.40830264829584</v>
      </c>
      <c r="Q263" s="27">
        <f t="shared" si="55"/>
        <v>-5.1583026482958445</v>
      </c>
      <c r="R263" s="27">
        <f t="shared" si="62"/>
        <v>7.5482249031196602E-2</v>
      </c>
      <c r="S263" s="28">
        <f t="shared" si="63"/>
        <v>-5.2337848973270411</v>
      </c>
    </row>
    <row r="264" spans="1:19" s="3" customFormat="1" x14ac:dyDescent="0.25">
      <c r="A264" s="75">
        <v>42090</v>
      </c>
      <c r="B264" s="18">
        <f>VLOOKUP(A264, 'Raw Data'!$A$2:$C$560, 2, TRUE)</f>
        <v>112.55</v>
      </c>
      <c r="C264" s="18">
        <f>VLOOKUP(A264, 'Raw Data'!$A$2:$C$560, 3, TRUE)</f>
        <v>115.8</v>
      </c>
      <c r="D264" s="29">
        <f t="shared" si="49"/>
        <v>116.93162020593503</v>
      </c>
      <c r="E264" s="27">
        <f t="shared" si="50"/>
        <v>-1.131620205935036</v>
      </c>
      <c r="F264" s="27">
        <f t="shared" si="56"/>
        <v>0.39057821863801223</v>
      </c>
      <c r="G264" s="28">
        <f t="shared" si="57"/>
        <v>-1.5221984245730482</v>
      </c>
      <c r="H264" s="29">
        <f t="shared" si="51"/>
        <v>118.46850173643442</v>
      </c>
      <c r="I264" s="27">
        <f t="shared" si="52"/>
        <v>-2.6685017364344219</v>
      </c>
      <c r="J264" s="27">
        <f t="shared" si="58"/>
        <v>0.47233961765857657</v>
      </c>
      <c r="K264" s="28">
        <f t="shared" si="59"/>
        <v>-3.1408413540929985</v>
      </c>
      <c r="L264" s="27">
        <f t="shared" si="53"/>
        <v>120.30454790572524</v>
      </c>
      <c r="M264" s="27">
        <f t="shared" si="54"/>
        <v>-4.5045479057252464</v>
      </c>
      <c r="N264" s="27">
        <f t="shared" si="60"/>
        <v>-0.11558824299575576</v>
      </c>
      <c r="O264" s="28">
        <f t="shared" si="61"/>
        <v>-4.3889596627294907</v>
      </c>
      <c r="P264" s="29">
        <f t="shared" si="48"/>
        <v>121.5688841453013</v>
      </c>
      <c r="Q264" s="27">
        <f t="shared" si="55"/>
        <v>-5.7688841453012998</v>
      </c>
      <c r="R264" s="27">
        <f t="shared" si="62"/>
        <v>-0.61058149700545528</v>
      </c>
      <c r="S264" s="28">
        <f t="shared" si="63"/>
        <v>-5.1583026482958445</v>
      </c>
    </row>
    <row r="265" spans="1:19" s="3" customFormat="1" x14ac:dyDescent="0.25">
      <c r="A265" s="75">
        <v>42093</v>
      </c>
      <c r="B265" s="18">
        <f>VLOOKUP(A265, 'Raw Data'!$A$2:$C$560, 2, TRUE)</f>
        <v>111.25</v>
      </c>
      <c r="C265" s="18">
        <f>VLOOKUP(A265, 'Raw Data'!$A$2:$C$560, 3, TRUE)</f>
        <v>114.2</v>
      </c>
      <c r="D265" s="29">
        <f t="shared" si="49"/>
        <v>116.80970943195234</v>
      </c>
      <c r="E265" s="27">
        <f t="shared" si="50"/>
        <v>-2.6097094319523393</v>
      </c>
      <c r="F265" s="27">
        <f t="shared" si="56"/>
        <v>-1.4780892260173033</v>
      </c>
      <c r="G265" s="28">
        <f t="shared" si="57"/>
        <v>-1.131620205935036</v>
      </c>
      <c r="H265" s="29">
        <f t="shared" si="51"/>
        <v>118.40911438523216</v>
      </c>
      <c r="I265" s="27">
        <f t="shared" si="52"/>
        <v>-4.2091143852321551</v>
      </c>
      <c r="J265" s="27">
        <f t="shared" si="58"/>
        <v>-1.5406126487977332</v>
      </c>
      <c r="K265" s="28">
        <f t="shared" si="59"/>
        <v>-2.6685017364344219</v>
      </c>
      <c r="L265" s="27">
        <f t="shared" si="53"/>
        <v>119.79556866108143</v>
      </c>
      <c r="M265" s="27">
        <f t="shared" si="54"/>
        <v>-5.5955686610814297</v>
      </c>
      <c r="N265" s="27">
        <f t="shared" si="60"/>
        <v>-1.0910207553561833</v>
      </c>
      <c r="O265" s="28">
        <f t="shared" si="61"/>
        <v>-4.5045479057252464</v>
      </c>
      <c r="P265" s="29">
        <f t="shared" si="48"/>
        <v>120.68138064759125</v>
      </c>
      <c r="Q265" s="27">
        <f t="shared" si="55"/>
        <v>-6.4813806475912514</v>
      </c>
      <c r="R265" s="27">
        <f t="shared" si="62"/>
        <v>-0.71249650228995165</v>
      </c>
      <c r="S265" s="28">
        <f t="shared" si="63"/>
        <v>-5.7688841453012998</v>
      </c>
    </row>
    <row r="266" spans="1:19" s="3" customFormat="1" x14ac:dyDescent="0.25">
      <c r="A266" s="75">
        <v>42094</v>
      </c>
      <c r="B266" s="18">
        <f>VLOOKUP(A266, 'Raw Data'!$A$2:$C$560, 2, TRUE)</f>
        <v>112.65</v>
      </c>
      <c r="C266" s="18">
        <f>VLOOKUP(A266, 'Raw Data'!$A$2:$C$560, 3, TRUE)</f>
        <v>114.8</v>
      </c>
      <c r="D266" s="29">
        <f t="shared" si="49"/>
        <v>116.94099795777986</v>
      </c>
      <c r="E266" s="27">
        <f t="shared" si="50"/>
        <v>-2.1409979577798595</v>
      </c>
      <c r="F266" s="27">
        <f t="shared" si="56"/>
        <v>0.46871147417247983</v>
      </c>
      <c r="G266" s="28">
        <f t="shared" si="57"/>
        <v>-2.6097094319523393</v>
      </c>
      <c r="H266" s="29">
        <f t="shared" si="51"/>
        <v>118.47306999421922</v>
      </c>
      <c r="I266" s="27">
        <f t="shared" si="52"/>
        <v>-3.6730699942192189</v>
      </c>
      <c r="J266" s="27">
        <f t="shared" si="58"/>
        <v>0.53604439101293622</v>
      </c>
      <c r="K266" s="28">
        <f t="shared" si="59"/>
        <v>-4.2091143852321551</v>
      </c>
      <c r="L266" s="27">
        <f t="shared" si="53"/>
        <v>120.34370015531323</v>
      </c>
      <c r="M266" s="27">
        <f t="shared" si="54"/>
        <v>-5.5437001553132319</v>
      </c>
      <c r="N266" s="27">
        <f t="shared" si="60"/>
        <v>5.1868505768197792E-2</v>
      </c>
      <c r="O266" s="28">
        <f t="shared" si="61"/>
        <v>-5.5955686610814297</v>
      </c>
      <c r="P266" s="29">
        <f t="shared" si="48"/>
        <v>121.63715364512515</v>
      </c>
      <c r="Q266" s="27">
        <f t="shared" si="55"/>
        <v>-6.8371536451251558</v>
      </c>
      <c r="R266" s="27">
        <f t="shared" si="62"/>
        <v>-0.35577299753390434</v>
      </c>
      <c r="S266" s="28">
        <f t="shared" si="63"/>
        <v>-6.4813806475912514</v>
      </c>
    </row>
    <row r="267" spans="1:19" s="3" customFormat="1" x14ac:dyDescent="0.25">
      <c r="A267" s="75">
        <v>42095</v>
      </c>
      <c r="B267" s="18">
        <f>VLOOKUP(A267, 'Raw Data'!$A$2:$C$560, 2, TRUE)</f>
        <v>111.9</v>
      </c>
      <c r="C267" s="18">
        <f>VLOOKUP(A267, 'Raw Data'!$A$2:$C$560, 3, TRUE)</f>
        <v>113.9</v>
      </c>
      <c r="D267" s="29">
        <f t="shared" si="49"/>
        <v>116.87066481894368</v>
      </c>
      <c r="E267" s="27">
        <f t="shared" si="50"/>
        <v>-2.9706648189436748</v>
      </c>
      <c r="F267" s="27">
        <f t="shared" si="56"/>
        <v>-0.82966686116381538</v>
      </c>
      <c r="G267" s="28">
        <f t="shared" si="57"/>
        <v>-2.1409979577798595</v>
      </c>
      <c r="H267" s="29">
        <f t="shared" si="51"/>
        <v>118.43880806083328</v>
      </c>
      <c r="I267" s="27">
        <f t="shared" si="52"/>
        <v>-4.5388080608332757</v>
      </c>
      <c r="J267" s="27">
        <f t="shared" si="58"/>
        <v>-0.86573806661405683</v>
      </c>
      <c r="K267" s="28">
        <f t="shared" si="59"/>
        <v>-3.6730699942192189</v>
      </c>
      <c r="L267" s="27">
        <f t="shared" si="53"/>
        <v>120.05005828340333</v>
      </c>
      <c r="M267" s="27">
        <f t="shared" si="54"/>
        <v>-6.1500582834033253</v>
      </c>
      <c r="N267" s="27">
        <f t="shared" si="60"/>
        <v>-0.60635812809009337</v>
      </c>
      <c r="O267" s="28">
        <f t="shared" si="61"/>
        <v>-5.5437001553132319</v>
      </c>
      <c r="P267" s="29">
        <f t="shared" si="48"/>
        <v>121.12513239644628</v>
      </c>
      <c r="Q267" s="27">
        <f t="shared" si="55"/>
        <v>-7.2251323964462699</v>
      </c>
      <c r="R267" s="27">
        <f t="shared" si="62"/>
        <v>-0.38797875132111415</v>
      </c>
      <c r="S267" s="28">
        <f t="shared" si="63"/>
        <v>-6.8371536451251558</v>
      </c>
    </row>
    <row r="268" spans="1:19" s="3" customFormat="1" x14ac:dyDescent="0.25">
      <c r="A268" s="75">
        <v>42096</v>
      </c>
      <c r="B268" s="18">
        <f>VLOOKUP(A268, 'Raw Data'!$A$2:$C$560, 2, TRUE)</f>
        <v>111.35</v>
      </c>
      <c r="C268" s="18">
        <f>VLOOKUP(A268, 'Raw Data'!$A$2:$C$560, 3, TRUE)</f>
        <v>115.7</v>
      </c>
      <c r="D268" s="29">
        <f t="shared" si="49"/>
        <v>116.81908718379717</v>
      </c>
      <c r="E268" s="27">
        <f t="shared" si="50"/>
        <v>-1.1190871837971628</v>
      </c>
      <c r="F268" s="27">
        <f t="shared" si="56"/>
        <v>1.8515776351465121</v>
      </c>
      <c r="G268" s="28">
        <f t="shared" si="57"/>
        <v>-2.9706648189436748</v>
      </c>
      <c r="H268" s="29">
        <f t="shared" si="51"/>
        <v>118.41368264301694</v>
      </c>
      <c r="I268" s="27">
        <f t="shared" si="52"/>
        <v>-2.7136826430169378</v>
      </c>
      <c r="J268" s="27">
        <f t="shared" si="58"/>
        <v>1.8251254178163379</v>
      </c>
      <c r="K268" s="28">
        <f t="shared" si="59"/>
        <v>-4.5388080608332757</v>
      </c>
      <c r="L268" s="27">
        <f t="shared" si="53"/>
        <v>119.8347209106694</v>
      </c>
      <c r="M268" s="27">
        <f t="shared" si="54"/>
        <v>-4.134720910669401</v>
      </c>
      <c r="N268" s="27">
        <f t="shared" si="60"/>
        <v>2.0153373727339243</v>
      </c>
      <c r="O268" s="28">
        <f t="shared" si="61"/>
        <v>-6.1500582834033253</v>
      </c>
      <c r="P268" s="29">
        <f t="shared" si="48"/>
        <v>120.7496501474151</v>
      </c>
      <c r="Q268" s="27">
        <f t="shared" si="55"/>
        <v>-5.0496501474150932</v>
      </c>
      <c r="R268" s="27">
        <f t="shared" si="62"/>
        <v>2.1754822490311767</v>
      </c>
      <c r="S268" s="28">
        <f t="shared" si="63"/>
        <v>-7.2251323964462699</v>
      </c>
    </row>
    <row r="269" spans="1:19" s="3" customFormat="1" x14ac:dyDescent="0.25">
      <c r="A269" s="75">
        <v>42100</v>
      </c>
      <c r="B269" s="18">
        <f>VLOOKUP(A269, 'Raw Data'!$A$2:$C$560, 2, TRUE)</f>
        <v>111.15</v>
      </c>
      <c r="C269" s="18">
        <f>VLOOKUP(A269, 'Raw Data'!$A$2:$C$560, 3, TRUE)</f>
        <v>117</v>
      </c>
      <c r="D269" s="29">
        <f t="shared" si="49"/>
        <v>116.80033168010752</v>
      </c>
      <c r="E269" s="27">
        <f t="shared" si="50"/>
        <v>0.19966831989248135</v>
      </c>
      <c r="F269" s="27">
        <f t="shared" si="56"/>
        <v>1.3187555036896441</v>
      </c>
      <c r="G269" s="28">
        <f t="shared" si="57"/>
        <v>-1.1190871837971628</v>
      </c>
      <c r="H269" s="29">
        <f t="shared" si="51"/>
        <v>118.40454612744736</v>
      </c>
      <c r="I269" s="27">
        <f t="shared" si="52"/>
        <v>-1.404546127447361</v>
      </c>
      <c r="J269" s="27">
        <f t="shared" si="58"/>
        <v>1.3091365155695769</v>
      </c>
      <c r="K269" s="28">
        <f t="shared" si="59"/>
        <v>-2.7136826430169378</v>
      </c>
      <c r="L269" s="27">
        <f t="shared" si="53"/>
        <v>119.75641641149345</v>
      </c>
      <c r="M269" s="27">
        <f t="shared" si="54"/>
        <v>-2.7564164114934471</v>
      </c>
      <c r="N269" s="27">
        <f t="shared" si="60"/>
        <v>1.3783044991759539</v>
      </c>
      <c r="O269" s="28">
        <f t="shared" si="61"/>
        <v>-4.134720910669401</v>
      </c>
      <c r="P269" s="29">
        <f t="shared" si="48"/>
        <v>120.61311114776741</v>
      </c>
      <c r="Q269" s="27">
        <f t="shared" si="55"/>
        <v>-3.6131111477674125</v>
      </c>
      <c r="R269" s="27">
        <f t="shared" si="62"/>
        <v>1.4365389996476807</v>
      </c>
      <c r="S269" s="28">
        <f t="shared" si="63"/>
        <v>-5.0496501474150932</v>
      </c>
    </row>
    <row r="270" spans="1:19" s="3" customFormat="1" x14ac:dyDescent="0.25">
      <c r="A270" s="75">
        <v>42101</v>
      </c>
      <c r="B270" s="18">
        <f>VLOOKUP(A270, 'Raw Data'!$A$2:$C$560, 2, TRUE)</f>
        <v>111.1</v>
      </c>
      <c r="C270" s="18">
        <f>VLOOKUP(A270, 'Raw Data'!$A$2:$C$560, 3, TRUE)</f>
        <v>117.2</v>
      </c>
      <c r="D270" s="29">
        <f t="shared" si="49"/>
        <v>116.79564280418509</v>
      </c>
      <c r="E270" s="27">
        <f t="shared" si="50"/>
        <v>0.40435719581491014</v>
      </c>
      <c r="F270" s="27">
        <f t="shared" si="56"/>
        <v>0.20468887592242879</v>
      </c>
      <c r="G270" s="28">
        <f t="shared" si="57"/>
        <v>0.19966831989248135</v>
      </c>
      <c r="H270" s="29">
        <f t="shared" si="51"/>
        <v>118.40226199855496</v>
      </c>
      <c r="I270" s="27">
        <f t="shared" si="52"/>
        <v>-1.2022619985549596</v>
      </c>
      <c r="J270" s="27">
        <f t="shared" si="58"/>
        <v>0.20228412889240133</v>
      </c>
      <c r="K270" s="28">
        <f t="shared" si="59"/>
        <v>-1.404546127447361</v>
      </c>
      <c r="L270" s="27">
        <f t="shared" si="53"/>
        <v>119.73684028669945</v>
      </c>
      <c r="M270" s="27">
        <f t="shared" si="54"/>
        <v>-2.5368402866994444</v>
      </c>
      <c r="N270" s="27">
        <f t="shared" si="60"/>
        <v>0.21957612479400268</v>
      </c>
      <c r="O270" s="28">
        <f t="shared" si="61"/>
        <v>-2.7564164114934471</v>
      </c>
      <c r="P270" s="29">
        <f t="shared" ref="P270:P333" si="64">$F$10*B270+$F$9</f>
        <v>120.57897639785547</v>
      </c>
      <c r="Q270" s="27">
        <f t="shared" si="55"/>
        <v>-3.3789763978554674</v>
      </c>
      <c r="R270" s="27">
        <f t="shared" si="62"/>
        <v>0.23413474991194505</v>
      </c>
      <c r="S270" s="28">
        <f t="shared" si="63"/>
        <v>-3.6131111477674125</v>
      </c>
    </row>
    <row r="271" spans="1:19" s="3" customFormat="1" x14ac:dyDescent="0.25">
      <c r="A271" s="75">
        <v>42102</v>
      </c>
      <c r="B271" s="18">
        <f>VLOOKUP(A271, 'Raw Data'!$A$2:$C$560, 2, TRUE)</f>
        <v>111.45</v>
      </c>
      <c r="C271" s="18">
        <f>VLOOKUP(A271, 'Raw Data'!$A$2:$C$560, 3, TRUE)</f>
        <v>118.75</v>
      </c>
      <c r="D271" s="29">
        <f t="shared" ref="D271:D334" si="65">$F$4*B271+$F$3</f>
        <v>116.82846493564199</v>
      </c>
      <c r="E271" s="27">
        <f t="shared" ref="E271:E334" si="66">C271-D271</f>
        <v>1.9215350643580109</v>
      </c>
      <c r="F271" s="27">
        <f t="shared" si="56"/>
        <v>1.5171778685431008</v>
      </c>
      <c r="G271" s="28">
        <f t="shared" si="57"/>
        <v>0.40435719581491014</v>
      </c>
      <c r="H271" s="29">
        <f t="shared" ref="H271:H334" si="67">$F$6*B271+$F$5</f>
        <v>118.41825090080174</v>
      </c>
      <c r="I271" s="27">
        <f t="shared" ref="I271:I334" si="68">C271-H271</f>
        <v>0.33174909919826234</v>
      </c>
      <c r="J271" s="27">
        <f t="shared" si="58"/>
        <v>1.534011097753222</v>
      </c>
      <c r="K271" s="28">
        <f t="shared" si="59"/>
        <v>-1.2022619985549596</v>
      </c>
      <c r="L271" s="27">
        <f t="shared" ref="L271:L334" si="69">$F$8*B271 +$F$7</f>
        <v>119.8738731602574</v>
      </c>
      <c r="M271" s="27">
        <f t="shared" ref="M271:M334" si="70">C271-L271</f>
        <v>-1.1238731602574035</v>
      </c>
      <c r="N271" s="27">
        <f t="shared" si="60"/>
        <v>1.4129671264420409</v>
      </c>
      <c r="O271" s="28">
        <f t="shared" si="61"/>
        <v>-2.5368402866994444</v>
      </c>
      <c r="P271" s="29">
        <f t="shared" si="64"/>
        <v>120.81791964723895</v>
      </c>
      <c r="Q271" s="27">
        <f t="shared" ref="Q271:Q334" si="71">C271-P271</f>
        <v>-2.0679196472389521</v>
      </c>
      <c r="R271" s="27">
        <f t="shared" si="62"/>
        <v>1.3110567506165154</v>
      </c>
      <c r="S271" s="28">
        <f t="shared" si="63"/>
        <v>-3.3789763978554674</v>
      </c>
    </row>
    <row r="272" spans="1:19" s="3" customFormat="1" x14ac:dyDescent="0.25">
      <c r="A272" s="75">
        <v>42103</v>
      </c>
      <c r="B272" s="18">
        <f>VLOOKUP(A272, 'Raw Data'!$A$2:$C$560, 2, TRUE)</f>
        <v>110.45</v>
      </c>
      <c r="C272" s="18">
        <f>VLOOKUP(A272, 'Raw Data'!$A$2:$C$560, 3, TRUE)</f>
        <v>120</v>
      </c>
      <c r="D272" s="29">
        <f t="shared" si="65"/>
        <v>116.73468741719375</v>
      </c>
      <c r="E272" s="27">
        <f t="shared" si="66"/>
        <v>3.2653125828062457</v>
      </c>
      <c r="F272" s="27">
        <f t="shared" ref="F272:F335" si="72">E272-E271</f>
        <v>1.3437775184482348</v>
      </c>
      <c r="G272" s="28">
        <f t="shared" ref="G272:G335" si="73">E271</f>
        <v>1.9215350643580109</v>
      </c>
      <c r="H272" s="29">
        <f t="shared" si="67"/>
        <v>118.37256832295384</v>
      </c>
      <c r="I272" s="27">
        <f t="shared" si="68"/>
        <v>1.627431677046161</v>
      </c>
      <c r="J272" s="27">
        <f t="shared" ref="J272:J335" si="74">I272-I271</f>
        <v>1.2956825778478986</v>
      </c>
      <c r="K272" s="28">
        <f t="shared" ref="K272:K335" si="75">I271</f>
        <v>0.33174909919826234</v>
      </c>
      <c r="L272" s="27">
        <f t="shared" si="69"/>
        <v>119.48235066437755</v>
      </c>
      <c r="M272" s="27">
        <f t="shared" si="70"/>
        <v>0.51764933562245119</v>
      </c>
      <c r="N272" s="27">
        <f t="shared" ref="N272:N335" si="76">M272-M271</f>
        <v>1.6415224958798547</v>
      </c>
      <c r="O272" s="28">
        <f t="shared" ref="O272:O335" si="77">M271</f>
        <v>-1.1238731602574035</v>
      </c>
      <c r="P272" s="29">
        <f t="shared" si="64"/>
        <v>120.13522464900046</v>
      </c>
      <c r="Q272" s="27">
        <f t="shared" si="71"/>
        <v>-0.13522464900046316</v>
      </c>
      <c r="R272" s="27">
        <f t="shared" ref="R272:R335" si="78">Q272-Q271</f>
        <v>1.9326949982384889</v>
      </c>
      <c r="S272" s="28">
        <f t="shared" ref="S272:S335" si="79">Q271</f>
        <v>-2.0679196472389521</v>
      </c>
    </row>
    <row r="273" spans="1:19" s="3" customFormat="1" x14ac:dyDescent="0.25">
      <c r="A273" s="75">
        <v>42104</v>
      </c>
      <c r="B273" s="18">
        <f>VLOOKUP(A273, 'Raw Data'!$A$2:$C$560, 2, TRUE)</f>
        <v>109.9</v>
      </c>
      <c r="C273" s="18">
        <f>VLOOKUP(A273, 'Raw Data'!$A$2:$C$560, 3, TRUE)</f>
        <v>122.6</v>
      </c>
      <c r="D273" s="29">
        <f t="shared" si="65"/>
        <v>116.68310978204723</v>
      </c>
      <c r="E273" s="27">
        <f t="shared" si="66"/>
        <v>5.9168902179527691</v>
      </c>
      <c r="F273" s="27">
        <f t="shared" si="72"/>
        <v>2.6515776351465234</v>
      </c>
      <c r="G273" s="28">
        <f t="shared" si="73"/>
        <v>3.2653125828062457</v>
      </c>
      <c r="H273" s="29">
        <f t="shared" si="67"/>
        <v>118.34744290513748</v>
      </c>
      <c r="I273" s="27">
        <f t="shared" si="68"/>
        <v>4.2525570948625102</v>
      </c>
      <c r="J273" s="27">
        <f t="shared" si="74"/>
        <v>2.6251254178163492</v>
      </c>
      <c r="K273" s="28">
        <f t="shared" si="75"/>
        <v>1.627431677046161</v>
      </c>
      <c r="L273" s="27">
        <f t="shared" si="69"/>
        <v>119.26701329164362</v>
      </c>
      <c r="M273" s="27">
        <f t="shared" si="70"/>
        <v>3.3329867083563727</v>
      </c>
      <c r="N273" s="27">
        <f t="shared" si="76"/>
        <v>2.8153373727339215</v>
      </c>
      <c r="O273" s="28">
        <f t="shared" si="77"/>
        <v>0.51764933562245119</v>
      </c>
      <c r="P273" s="29">
        <f t="shared" si="64"/>
        <v>119.75974239996928</v>
      </c>
      <c r="Q273" s="27">
        <f t="shared" si="71"/>
        <v>2.8402576000307107</v>
      </c>
      <c r="R273" s="27">
        <f t="shared" si="78"/>
        <v>2.9754822490311739</v>
      </c>
      <c r="S273" s="28">
        <f t="shared" si="79"/>
        <v>-0.13522464900046316</v>
      </c>
    </row>
    <row r="274" spans="1:19" s="3" customFormat="1" x14ac:dyDescent="0.25">
      <c r="A274" s="75">
        <v>42107</v>
      </c>
      <c r="B274" s="18">
        <f>VLOOKUP(A274, 'Raw Data'!$A$2:$C$560, 2, TRUE)</f>
        <v>110.1</v>
      </c>
      <c r="C274" s="18">
        <f>VLOOKUP(A274, 'Raw Data'!$A$2:$C$560, 3, TRUE)</f>
        <v>124.5</v>
      </c>
      <c r="D274" s="29">
        <f t="shared" si="65"/>
        <v>116.70186528573686</v>
      </c>
      <c r="E274" s="27">
        <f t="shared" si="66"/>
        <v>7.7981347142631421</v>
      </c>
      <c r="F274" s="27">
        <f t="shared" si="72"/>
        <v>1.8812444963103729</v>
      </c>
      <c r="G274" s="28">
        <f t="shared" si="73"/>
        <v>5.9168902179527691</v>
      </c>
      <c r="H274" s="29">
        <f t="shared" si="67"/>
        <v>118.35657942070706</v>
      </c>
      <c r="I274" s="27">
        <f t="shared" si="68"/>
        <v>6.1434205792929362</v>
      </c>
      <c r="J274" s="27">
        <f t="shared" si="74"/>
        <v>1.890863484430426</v>
      </c>
      <c r="K274" s="28">
        <f t="shared" si="75"/>
        <v>4.2525570948625102</v>
      </c>
      <c r="L274" s="27">
        <f t="shared" si="69"/>
        <v>119.34531779081959</v>
      </c>
      <c r="M274" s="27">
        <f t="shared" si="70"/>
        <v>5.1546822091804074</v>
      </c>
      <c r="N274" s="27">
        <f t="shared" si="76"/>
        <v>1.8216955008240348</v>
      </c>
      <c r="O274" s="28">
        <f t="shared" si="77"/>
        <v>3.3329867083563727</v>
      </c>
      <c r="P274" s="29">
        <f t="shared" si="64"/>
        <v>119.89628139961698</v>
      </c>
      <c r="Q274" s="27">
        <f t="shared" si="71"/>
        <v>4.6037186003830186</v>
      </c>
      <c r="R274" s="27">
        <f t="shared" si="78"/>
        <v>1.7634610003523079</v>
      </c>
      <c r="S274" s="28">
        <f t="shared" si="79"/>
        <v>2.8402576000307107</v>
      </c>
    </row>
    <row r="275" spans="1:19" s="3" customFormat="1" x14ac:dyDescent="0.25">
      <c r="A275" s="75">
        <v>42108</v>
      </c>
      <c r="B275" s="18">
        <f>VLOOKUP(A275, 'Raw Data'!$A$2:$C$560, 2, TRUE)</f>
        <v>110.6</v>
      </c>
      <c r="C275" s="18">
        <f>VLOOKUP(A275, 'Raw Data'!$A$2:$C$560, 3, TRUE)</f>
        <v>123.35</v>
      </c>
      <c r="D275" s="29">
        <f t="shared" si="65"/>
        <v>116.74875404496098</v>
      </c>
      <c r="E275" s="27">
        <f t="shared" si="66"/>
        <v>6.601245955039019</v>
      </c>
      <c r="F275" s="27">
        <f t="shared" si="72"/>
        <v>-1.1968887592241231</v>
      </c>
      <c r="G275" s="28">
        <f t="shared" si="73"/>
        <v>7.7981347142631421</v>
      </c>
      <c r="H275" s="29">
        <f t="shared" si="67"/>
        <v>118.37942070963102</v>
      </c>
      <c r="I275" s="27">
        <f t="shared" si="68"/>
        <v>4.9705792903689741</v>
      </c>
      <c r="J275" s="27">
        <f t="shared" si="74"/>
        <v>-1.1728412889239621</v>
      </c>
      <c r="K275" s="28">
        <f t="shared" si="75"/>
        <v>6.1434205792929362</v>
      </c>
      <c r="L275" s="27">
        <f t="shared" si="69"/>
        <v>119.54107903875952</v>
      </c>
      <c r="M275" s="27">
        <f t="shared" si="70"/>
        <v>3.8089209612404744</v>
      </c>
      <c r="N275" s="27">
        <f t="shared" si="76"/>
        <v>-1.345761247939933</v>
      </c>
      <c r="O275" s="28">
        <f t="shared" si="77"/>
        <v>5.1546822091804074</v>
      </c>
      <c r="P275" s="29">
        <f t="shared" si="64"/>
        <v>120.23762889873623</v>
      </c>
      <c r="Q275" s="27">
        <f t="shared" si="71"/>
        <v>3.1123711012637614</v>
      </c>
      <c r="R275" s="27">
        <f t="shared" si="78"/>
        <v>-1.4913474991192572</v>
      </c>
      <c r="S275" s="28">
        <f t="shared" si="79"/>
        <v>4.6037186003830186</v>
      </c>
    </row>
    <row r="276" spans="1:19" s="3" customFormat="1" x14ac:dyDescent="0.25">
      <c r="A276" s="75">
        <v>42109</v>
      </c>
      <c r="B276" s="18">
        <f>VLOOKUP(A276, 'Raw Data'!$A$2:$C$560, 2, TRUE)</f>
        <v>111.65</v>
      </c>
      <c r="C276" s="18">
        <f>VLOOKUP(A276, 'Raw Data'!$A$2:$C$560, 3, TRUE)</f>
        <v>123.7</v>
      </c>
      <c r="D276" s="29">
        <f t="shared" si="65"/>
        <v>116.84722043933164</v>
      </c>
      <c r="E276" s="27">
        <f t="shared" si="66"/>
        <v>6.8527795606683668</v>
      </c>
      <c r="F276" s="27">
        <f t="shared" si="72"/>
        <v>0.25153360562934779</v>
      </c>
      <c r="G276" s="28">
        <f t="shared" si="73"/>
        <v>6.601245955039019</v>
      </c>
      <c r="H276" s="29">
        <f t="shared" si="67"/>
        <v>118.42738741637132</v>
      </c>
      <c r="I276" s="27">
        <f t="shared" si="68"/>
        <v>5.2726125836286855</v>
      </c>
      <c r="J276" s="27">
        <f t="shared" si="74"/>
        <v>0.3020332932597114</v>
      </c>
      <c r="K276" s="28">
        <f t="shared" si="75"/>
        <v>4.9705792903689741</v>
      </c>
      <c r="L276" s="27">
        <f t="shared" si="69"/>
        <v>119.95217765943337</v>
      </c>
      <c r="M276" s="27">
        <f t="shared" si="70"/>
        <v>3.7478223405666284</v>
      </c>
      <c r="N276" s="27">
        <f t="shared" si="76"/>
        <v>-6.1098620673845971E-2</v>
      </c>
      <c r="O276" s="28">
        <f t="shared" si="77"/>
        <v>3.8089209612404744</v>
      </c>
      <c r="P276" s="29">
        <f t="shared" si="64"/>
        <v>120.95445864688666</v>
      </c>
      <c r="Q276" s="27">
        <f t="shared" si="71"/>
        <v>2.7455413531133388</v>
      </c>
      <c r="R276" s="27">
        <f t="shared" si="78"/>
        <v>-0.36682974815042257</v>
      </c>
      <c r="S276" s="28">
        <f t="shared" si="79"/>
        <v>3.1123711012637614</v>
      </c>
    </row>
    <row r="277" spans="1:19" s="3" customFormat="1" x14ac:dyDescent="0.25">
      <c r="A277" s="75">
        <v>42110</v>
      </c>
      <c r="B277" s="18">
        <f>VLOOKUP(A277, 'Raw Data'!$A$2:$C$560, 2, TRUE)</f>
        <v>113.95</v>
      </c>
      <c r="C277" s="18">
        <f>VLOOKUP(A277, 'Raw Data'!$A$2:$C$560, 3, TRUE)</f>
        <v>124.75</v>
      </c>
      <c r="D277" s="29">
        <f t="shared" si="65"/>
        <v>117.06290873176256</v>
      </c>
      <c r="E277" s="27">
        <f t="shared" si="66"/>
        <v>7.6870912682374382</v>
      </c>
      <c r="F277" s="27">
        <f t="shared" si="72"/>
        <v>0.83431170756907136</v>
      </c>
      <c r="G277" s="28">
        <f t="shared" si="73"/>
        <v>6.8527795606683668</v>
      </c>
      <c r="H277" s="29">
        <f t="shared" si="67"/>
        <v>118.53245734542148</v>
      </c>
      <c r="I277" s="27">
        <f t="shared" si="68"/>
        <v>6.2175426545785228</v>
      </c>
      <c r="J277" s="27">
        <f t="shared" si="74"/>
        <v>0.94493007094983739</v>
      </c>
      <c r="K277" s="28">
        <f t="shared" si="75"/>
        <v>5.2726125836286855</v>
      </c>
      <c r="L277" s="27">
        <f t="shared" si="69"/>
        <v>120.85267939995705</v>
      </c>
      <c r="M277" s="27">
        <f t="shared" si="70"/>
        <v>3.8973206000429457</v>
      </c>
      <c r="N277" s="27">
        <f t="shared" si="76"/>
        <v>0.14949825947631723</v>
      </c>
      <c r="O277" s="28">
        <f t="shared" si="77"/>
        <v>3.7478223405666284</v>
      </c>
      <c r="P277" s="29">
        <f t="shared" si="64"/>
        <v>122.5246571428352</v>
      </c>
      <c r="Q277" s="27">
        <f t="shared" si="71"/>
        <v>2.2253428571648044</v>
      </c>
      <c r="R277" s="27">
        <f t="shared" si="78"/>
        <v>-0.5201984959485344</v>
      </c>
      <c r="S277" s="28">
        <f t="shared" si="79"/>
        <v>2.7455413531133388</v>
      </c>
    </row>
    <row r="278" spans="1:19" s="3" customFormat="1" x14ac:dyDescent="0.25">
      <c r="A278" s="75">
        <v>42111</v>
      </c>
      <c r="B278" s="18">
        <f>VLOOKUP(A278, 'Raw Data'!$A$2:$C$560, 2, TRUE)</f>
        <v>114.2</v>
      </c>
      <c r="C278" s="18">
        <f>VLOOKUP(A278, 'Raw Data'!$A$2:$C$560, 3, TRUE)</f>
        <v>127.5</v>
      </c>
      <c r="D278" s="29">
        <f t="shared" si="65"/>
        <v>117.08635311137462</v>
      </c>
      <c r="E278" s="27">
        <f t="shared" si="66"/>
        <v>10.413646888625379</v>
      </c>
      <c r="F278" s="27">
        <f t="shared" si="72"/>
        <v>2.7265556203879413</v>
      </c>
      <c r="G278" s="28">
        <f t="shared" si="73"/>
        <v>7.6870912682374382</v>
      </c>
      <c r="H278" s="29">
        <f t="shared" si="67"/>
        <v>118.54387798988346</v>
      </c>
      <c r="I278" s="27">
        <f t="shared" si="68"/>
        <v>8.9561220101165446</v>
      </c>
      <c r="J278" s="27">
        <f t="shared" si="74"/>
        <v>2.7385793555380218</v>
      </c>
      <c r="K278" s="28">
        <f t="shared" si="75"/>
        <v>6.2175426545785228</v>
      </c>
      <c r="L278" s="27">
        <f t="shared" si="69"/>
        <v>120.95056002392701</v>
      </c>
      <c r="M278" s="27">
        <f t="shared" si="70"/>
        <v>6.5494399760729891</v>
      </c>
      <c r="N278" s="27">
        <f t="shared" si="76"/>
        <v>2.6521193760300434</v>
      </c>
      <c r="O278" s="28">
        <f t="shared" si="77"/>
        <v>3.8973206000429457</v>
      </c>
      <c r="P278" s="29">
        <f t="shared" si="64"/>
        <v>122.69533089239482</v>
      </c>
      <c r="Q278" s="27">
        <f t="shared" si="71"/>
        <v>4.8046691076051786</v>
      </c>
      <c r="R278" s="27">
        <f t="shared" si="78"/>
        <v>2.5793262504403742</v>
      </c>
      <c r="S278" s="28">
        <f t="shared" si="79"/>
        <v>2.2253428571648044</v>
      </c>
    </row>
    <row r="279" spans="1:19" s="3" customFormat="1" x14ac:dyDescent="0.25">
      <c r="A279" s="75">
        <v>42114</v>
      </c>
      <c r="B279" s="18">
        <f>VLOOKUP(A279, 'Raw Data'!$A$2:$C$560, 2, TRUE)</f>
        <v>114.35</v>
      </c>
      <c r="C279" s="18">
        <f>VLOOKUP(A279, 'Raw Data'!$A$2:$C$560, 3, TRUE)</f>
        <v>127.15</v>
      </c>
      <c r="D279" s="29">
        <f t="shared" si="65"/>
        <v>117.10041973914186</v>
      </c>
      <c r="E279" s="27">
        <f t="shared" si="66"/>
        <v>10.04958026085815</v>
      </c>
      <c r="F279" s="27">
        <f t="shared" si="72"/>
        <v>-0.36406662776722953</v>
      </c>
      <c r="G279" s="28">
        <f t="shared" si="73"/>
        <v>10.413646888625379</v>
      </c>
      <c r="H279" s="29">
        <f t="shared" si="67"/>
        <v>118.55073037656064</v>
      </c>
      <c r="I279" s="27">
        <f t="shared" si="68"/>
        <v>8.5992696234393691</v>
      </c>
      <c r="J279" s="27">
        <f t="shared" si="74"/>
        <v>-0.35685238667717556</v>
      </c>
      <c r="K279" s="28">
        <f t="shared" si="75"/>
        <v>8.9561220101165446</v>
      </c>
      <c r="L279" s="27">
        <f t="shared" si="69"/>
        <v>121.009288398309</v>
      </c>
      <c r="M279" s="27">
        <f t="shared" si="70"/>
        <v>6.1407116016910095</v>
      </c>
      <c r="N279" s="27">
        <f t="shared" si="76"/>
        <v>-0.40872837438197962</v>
      </c>
      <c r="O279" s="28">
        <f t="shared" si="77"/>
        <v>6.5494399760729891</v>
      </c>
      <c r="P279" s="29">
        <f t="shared" si="64"/>
        <v>122.79773514213059</v>
      </c>
      <c r="Q279" s="27">
        <f t="shared" si="71"/>
        <v>4.3522648578694145</v>
      </c>
      <c r="R279" s="27">
        <f t="shared" si="78"/>
        <v>-0.4524042497357641</v>
      </c>
      <c r="S279" s="28">
        <f t="shared" si="79"/>
        <v>4.8046691076051786</v>
      </c>
    </row>
    <row r="280" spans="1:19" s="3" customFormat="1" x14ac:dyDescent="0.25">
      <c r="A280" s="75">
        <v>42115</v>
      </c>
      <c r="B280" s="18">
        <f>VLOOKUP(A280, 'Raw Data'!$A$2:$C$560, 2, TRUE)</f>
        <v>114.95</v>
      </c>
      <c r="C280" s="18">
        <f>VLOOKUP(A280, 'Raw Data'!$A$2:$C$560, 3, TRUE)</f>
        <v>127.5</v>
      </c>
      <c r="D280" s="29">
        <f t="shared" si="65"/>
        <v>117.1566862502108</v>
      </c>
      <c r="E280" s="27">
        <f t="shared" si="66"/>
        <v>10.343313749789203</v>
      </c>
      <c r="F280" s="27">
        <f t="shared" si="72"/>
        <v>0.29373348893105344</v>
      </c>
      <c r="G280" s="28">
        <f t="shared" si="73"/>
        <v>10.04958026085815</v>
      </c>
      <c r="H280" s="29">
        <f t="shared" si="67"/>
        <v>118.57813992326938</v>
      </c>
      <c r="I280" s="27">
        <f t="shared" si="68"/>
        <v>8.9218600767306242</v>
      </c>
      <c r="J280" s="27">
        <f t="shared" si="74"/>
        <v>0.32259045329125513</v>
      </c>
      <c r="K280" s="28">
        <f t="shared" si="75"/>
        <v>8.5992696234393691</v>
      </c>
      <c r="L280" s="27">
        <f t="shared" si="69"/>
        <v>121.24420189583691</v>
      </c>
      <c r="M280" s="27">
        <f t="shared" si="70"/>
        <v>6.255798104163091</v>
      </c>
      <c r="N280" s="27">
        <f t="shared" si="76"/>
        <v>0.11508650247208152</v>
      </c>
      <c r="O280" s="28">
        <f t="shared" si="77"/>
        <v>6.1407116016910095</v>
      </c>
      <c r="P280" s="29">
        <f t="shared" si="64"/>
        <v>123.2073521410737</v>
      </c>
      <c r="Q280" s="27">
        <f t="shared" si="71"/>
        <v>4.2926478589263013</v>
      </c>
      <c r="R280" s="27">
        <f t="shared" si="78"/>
        <v>-5.9616998943113231E-2</v>
      </c>
      <c r="S280" s="28">
        <f t="shared" si="79"/>
        <v>4.3522648578694145</v>
      </c>
    </row>
    <row r="281" spans="1:19" s="3" customFormat="1" x14ac:dyDescent="0.25">
      <c r="A281" s="75">
        <v>42116</v>
      </c>
      <c r="B281" s="18">
        <f>VLOOKUP(A281, 'Raw Data'!$A$2:$C$560, 2, TRUE)</f>
        <v>114.65</v>
      </c>
      <c r="C281" s="18">
        <f>VLOOKUP(A281, 'Raw Data'!$A$2:$C$560, 3, TRUE)</f>
        <v>128.25</v>
      </c>
      <c r="D281" s="29">
        <f t="shared" si="65"/>
        <v>117.12855299467633</v>
      </c>
      <c r="E281" s="27">
        <f t="shared" si="66"/>
        <v>11.121447005323674</v>
      </c>
      <c r="F281" s="27">
        <f t="shared" si="72"/>
        <v>0.77813325553447044</v>
      </c>
      <c r="G281" s="28">
        <f t="shared" si="73"/>
        <v>10.343313749789203</v>
      </c>
      <c r="H281" s="29">
        <f t="shared" si="67"/>
        <v>118.56443514991501</v>
      </c>
      <c r="I281" s="27">
        <f t="shared" si="68"/>
        <v>9.6855648500849867</v>
      </c>
      <c r="J281" s="27">
        <f t="shared" si="74"/>
        <v>0.76370477335436249</v>
      </c>
      <c r="K281" s="28">
        <f t="shared" si="75"/>
        <v>8.9218600767306242</v>
      </c>
      <c r="L281" s="27">
        <f t="shared" si="69"/>
        <v>121.12674514707295</v>
      </c>
      <c r="M281" s="27">
        <f t="shared" si="70"/>
        <v>7.1232548529270474</v>
      </c>
      <c r="N281" s="27">
        <f t="shared" si="76"/>
        <v>0.8674567487639564</v>
      </c>
      <c r="O281" s="28">
        <f t="shared" si="77"/>
        <v>6.255798104163091</v>
      </c>
      <c r="P281" s="29">
        <f t="shared" si="64"/>
        <v>123.00254364160214</v>
      </c>
      <c r="Q281" s="27">
        <f t="shared" si="71"/>
        <v>5.2474563583978551</v>
      </c>
      <c r="R281" s="27">
        <f t="shared" si="78"/>
        <v>0.95480849947155377</v>
      </c>
      <c r="S281" s="28">
        <f t="shared" si="79"/>
        <v>4.2926478589263013</v>
      </c>
    </row>
    <row r="282" spans="1:19" s="3" customFormat="1" x14ac:dyDescent="0.25">
      <c r="A282" s="75">
        <v>42117</v>
      </c>
      <c r="B282" s="18">
        <f>VLOOKUP(A282, 'Raw Data'!$A$2:$C$560, 2, TRUE)</f>
        <v>113.75</v>
      </c>
      <c r="C282" s="18">
        <f>VLOOKUP(A282, 'Raw Data'!$A$2:$C$560, 3, TRUE)</f>
        <v>128.94999999999999</v>
      </c>
      <c r="D282" s="29">
        <f t="shared" si="65"/>
        <v>117.04415322807291</v>
      </c>
      <c r="E282" s="27">
        <f t="shared" si="66"/>
        <v>11.905846771927074</v>
      </c>
      <c r="F282" s="27">
        <f t="shared" si="72"/>
        <v>0.78439976660339994</v>
      </c>
      <c r="G282" s="28">
        <f t="shared" si="73"/>
        <v>11.121447005323674</v>
      </c>
      <c r="H282" s="29">
        <f t="shared" si="67"/>
        <v>118.5233208298519</v>
      </c>
      <c r="I282" s="27">
        <f t="shared" si="68"/>
        <v>10.426679170148091</v>
      </c>
      <c r="J282" s="27">
        <f t="shared" si="74"/>
        <v>0.74111432006310451</v>
      </c>
      <c r="K282" s="28">
        <f t="shared" si="75"/>
        <v>9.6855648500849867</v>
      </c>
      <c r="L282" s="27">
        <f t="shared" si="69"/>
        <v>120.77437490078108</v>
      </c>
      <c r="M282" s="27">
        <f t="shared" si="70"/>
        <v>8.1756250992189052</v>
      </c>
      <c r="N282" s="27">
        <f t="shared" si="76"/>
        <v>1.0523702462918578</v>
      </c>
      <c r="O282" s="28">
        <f t="shared" si="77"/>
        <v>7.1232548529270474</v>
      </c>
      <c r="P282" s="29">
        <f t="shared" si="64"/>
        <v>122.3881181431875</v>
      </c>
      <c r="Q282" s="27">
        <f t="shared" si="71"/>
        <v>6.5618818568124908</v>
      </c>
      <c r="R282" s="27">
        <f t="shared" si="78"/>
        <v>1.3144254984146357</v>
      </c>
      <c r="S282" s="28">
        <f t="shared" si="79"/>
        <v>5.2474563583978551</v>
      </c>
    </row>
    <row r="283" spans="1:19" s="3" customFormat="1" x14ac:dyDescent="0.25">
      <c r="A283" s="75">
        <v>42118</v>
      </c>
      <c r="B283" s="18">
        <f>VLOOKUP(A283, 'Raw Data'!$A$2:$C$560, 2, TRUE)</f>
        <v>112.75</v>
      </c>
      <c r="C283" s="18">
        <f>VLOOKUP(A283, 'Raw Data'!$A$2:$C$560, 3, TRUE)</f>
        <v>128.75</v>
      </c>
      <c r="D283" s="29">
        <f t="shared" si="65"/>
        <v>116.95037570962468</v>
      </c>
      <c r="E283" s="27">
        <f t="shared" si="66"/>
        <v>11.79962429037532</v>
      </c>
      <c r="F283" s="27">
        <f t="shared" si="72"/>
        <v>-0.10622248155175384</v>
      </c>
      <c r="G283" s="28">
        <f t="shared" si="73"/>
        <v>11.905846771927074</v>
      </c>
      <c r="H283" s="29">
        <f t="shared" si="67"/>
        <v>118.477638252004</v>
      </c>
      <c r="I283" s="27">
        <f t="shared" si="68"/>
        <v>10.272361747996001</v>
      </c>
      <c r="J283" s="27">
        <f t="shared" si="74"/>
        <v>-0.15431742215208999</v>
      </c>
      <c r="K283" s="28">
        <f t="shared" si="75"/>
        <v>10.426679170148091</v>
      </c>
      <c r="L283" s="27">
        <f t="shared" si="69"/>
        <v>120.38285240490123</v>
      </c>
      <c r="M283" s="27">
        <f t="shared" si="70"/>
        <v>8.3671475950987713</v>
      </c>
      <c r="N283" s="27">
        <f t="shared" si="76"/>
        <v>0.19152249587986603</v>
      </c>
      <c r="O283" s="28">
        <f t="shared" si="77"/>
        <v>8.1756250992189052</v>
      </c>
      <c r="P283" s="29">
        <f t="shared" si="64"/>
        <v>121.70542314494899</v>
      </c>
      <c r="Q283" s="27">
        <f t="shared" si="71"/>
        <v>7.0445768550510053</v>
      </c>
      <c r="R283" s="27">
        <f t="shared" si="78"/>
        <v>0.48269499823851447</v>
      </c>
      <c r="S283" s="28">
        <f t="shared" si="79"/>
        <v>6.5618818568124908</v>
      </c>
    </row>
    <row r="284" spans="1:19" s="3" customFormat="1" x14ac:dyDescent="0.25">
      <c r="A284" s="75">
        <v>42121</v>
      </c>
      <c r="B284" s="18">
        <f>VLOOKUP(A284, 'Raw Data'!$A$2:$C$560, 2, TRUE)</f>
        <v>116.2</v>
      </c>
      <c r="C284" s="18">
        <f>VLOOKUP(A284, 'Raw Data'!$A$2:$C$560, 3, TRUE)</f>
        <v>131.94999999999999</v>
      </c>
      <c r="D284" s="29">
        <f t="shared" si="65"/>
        <v>117.27390814827109</v>
      </c>
      <c r="E284" s="27">
        <f t="shared" si="66"/>
        <v>14.676091851728899</v>
      </c>
      <c r="F284" s="27">
        <f t="shared" si="72"/>
        <v>2.8764675613535786</v>
      </c>
      <c r="G284" s="28">
        <f t="shared" si="73"/>
        <v>11.79962429037532</v>
      </c>
      <c r="H284" s="29">
        <f t="shared" si="67"/>
        <v>118.63524314557925</v>
      </c>
      <c r="I284" s="27">
        <f t="shared" si="68"/>
        <v>13.314756854420736</v>
      </c>
      <c r="J284" s="27">
        <f t="shared" si="74"/>
        <v>3.0423951064247348</v>
      </c>
      <c r="K284" s="28">
        <f t="shared" si="75"/>
        <v>10.272361747996001</v>
      </c>
      <c r="L284" s="27">
        <f t="shared" si="69"/>
        <v>121.73360501568675</v>
      </c>
      <c r="M284" s="27">
        <f t="shared" si="70"/>
        <v>10.21639498431324</v>
      </c>
      <c r="N284" s="27">
        <f t="shared" si="76"/>
        <v>1.8492473892144687</v>
      </c>
      <c r="O284" s="28">
        <f t="shared" si="77"/>
        <v>8.3671475950987713</v>
      </c>
      <c r="P284" s="29">
        <f t="shared" si="64"/>
        <v>124.06072088887183</v>
      </c>
      <c r="Q284" s="27">
        <f t="shared" si="71"/>
        <v>7.889279111128161</v>
      </c>
      <c r="R284" s="27">
        <f t="shared" si="78"/>
        <v>0.84470225607715577</v>
      </c>
      <c r="S284" s="28">
        <f t="shared" si="79"/>
        <v>7.0445768550510053</v>
      </c>
    </row>
    <row r="285" spans="1:19" s="3" customFormat="1" x14ac:dyDescent="0.25">
      <c r="A285" s="75">
        <v>42122</v>
      </c>
      <c r="B285" s="18">
        <f>VLOOKUP(A285, 'Raw Data'!$A$2:$C$560, 2, TRUE)</f>
        <v>116.15</v>
      </c>
      <c r="C285" s="18">
        <f>VLOOKUP(A285, 'Raw Data'!$A$2:$C$560, 3, TRUE)</f>
        <v>133.5</v>
      </c>
      <c r="D285" s="29">
        <f t="shared" si="65"/>
        <v>117.26921927234868</v>
      </c>
      <c r="E285" s="27">
        <f t="shared" si="66"/>
        <v>16.230780727651322</v>
      </c>
      <c r="F285" s="27">
        <f t="shared" si="72"/>
        <v>1.5546888759224231</v>
      </c>
      <c r="G285" s="28">
        <f t="shared" si="73"/>
        <v>14.676091851728899</v>
      </c>
      <c r="H285" s="29">
        <f t="shared" si="67"/>
        <v>118.63295901668685</v>
      </c>
      <c r="I285" s="27">
        <f t="shared" si="68"/>
        <v>14.867040983313146</v>
      </c>
      <c r="J285" s="27">
        <f t="shared" si="74"/>
        <v>1.5522841288924099</v>
      </c>
      <c r="K285" s="28">
        <f t="shared" si="75"/>
        <v>13.314756854420736</v>
      </c>
      <c r="L285" s="27">
        <f t="shared" si="69"/>
        <v>121.71402889089275</v>
      </c>
      <c r="M285" s="27">
        <f t="shared" si="70"/>
        <v>11.785971109107251</v>
      </c>
      <c r="N285" s="27">
        <f t="shared" si="76"/>
        <v>1.5695761247940112</v>
      </c>
      <c r="O285" s="28">
        <f t="shared" si="77"/>
        <v>10.21639498431324</v>
      </c>
      <c r="P285" s="29">
        <f t="shared" si="64"/>
        <v>124.0265861389599</v>
      </c>
      <c r="Q285" s="27">
        <f t="shared" si="71"/>
        <v>9.4734138610401004</v>
      </c>
      <c r="R285" s="27">
        <f t="shared" si="78"/>
        <v>1.5841347499119394</v>
      </c>
      <c r="S285" s="28">
        <f t="shared" si="79"/>
        <v>7.889279111128161</v>
      </c>
    </row>
    <row r="286" spans="1:19" s="3" customFormat="1" x14ac:dyDescent="0.25">
      <c r="A286" s="75">
        <v>42123</v>
      </c>
      <c r="B286" s="18">
        <f>VLOOKUP(A286, 'Raw Data'!$A$2:$C$560, 2, TRUE)</f>
        <v>118.2</v>
      </c>
      <c r="C286" s="18">
        <f>VLOOKUP(A286, 'Raw Data'!$A$2:$C$560, 3, TRUE)</f>
        <v>131.75</v>
      </c>
      <c r="D286" s="29">
        <f t="shared" si="65"/>
        <v>117.46146318516756</v>
      </c>
      <c r="E286" s="27">
        <f t="shared" si="66"/>
        <v>14.28853681483244</v>
      </c>
      <c r="F286" s="27">
        <f t="shared" si="72"/>
        <v>-1.9422439128188813</v>
      </c>
      <c r="G286" s="28">
        <f t="shared" si="73"/>
        <v>16.230780727651322</v>
      </c>
      <c r="H286" s="29">
        <f t="shared" si="67"/>
        <v>118.72660830127505</v>
      </c>
      <c r="I286" s="27">
        <f t="shared" si="68"/>
        <v>13.02339169872495</v>
      </c>
      <c r="J286" s="27">
        <f t="shared" si="74"/>
        <v>-1.8436492845881958</v>
      </c>
      <c r="K286" s="28">
        <f t="shared" si="75"/>
        <v>14.867040983313146</v>
      </c>
      <c r="L286" s="27">
        <f t="shared" si="69"/>
        <v>122.51665000744646</v>
      </c>
      <c r="M286" s="27">
        <f t="shared" si="70"/>
        <v>9.2333499925535421</v>
      </c>
      <c r="N286" s="27">
        <f t="shared" si="76"/>
        <v>-2.5526211165537092</v>
      </c>
      <c r="O286" s="28">
        <f t="shared" si="77"/>
        <v>11.785971109107251</v>
      </c>
      <c r="P286" s="29">
        <f t="shared" si="64"/>
        <v>125.42611088534882</v>
      </c>
      <c r="Q286" s="27">
        <f t="shared" si="71"/>
        <v>6.3238891146511804</v>
      </c>
      <c r="R286" s="27">
        <f t="shared" si="78"/>
        <v>-3.14952474638892</v>
      </c>
      <c r="S286" s="28">
        <f t="shared" si="79"/>
        <v>9.4734138610401004</v>
      </c>
    </row>
    <row r="287" spans="1:19" s="3" customFormat="1" x14ac:dyDescent="0.25">
      <c r="A287" s="75">
        <v>42124</v>
      </c>
      <c r="B287" s="18">
        <f>VLOOKUP(A287, 'Raw Data'!$A$2:$C$560, 2, TRUE)</f>
        <v>119.5</v>
      </c>
      <c r="C287" s="18">
        <f>VLOOKUP(A287, 'Raw Data'!$A$2:$C$560, 3, TRUE)</f>
        <v>133.65</v>
      </c>
      <c r="D287" s="29">
        <f t="shared" si="65"/>
        <v>117.58337395915026</v>
      </c>
      <c r="E287" s="27">
        <f t="shared" si="66"/>
        <v>16.066626040849741</v>
      </c>
      <c r="F287" s="27">
        <f t="shared" si="72"/>
        <v>1.7780892260173005</v>
      </c>
      <c r="G287" s="28">
        <f t="shared" si="73"/>
        <v>14.28853681483244</v>
      </c>
      <c r="H287" s="29">
        <f t="shared" si="67"/>
        <v>118.78599565247733</v>
      </c>
      <c r="I287" s="27">
        <f t="shared" si="68"/>
        <v>14.86400434752268</v>
      </c>
      <c r="J287" s="27">
        <f t="shared" si="74"/>
        <v>1.8406126487977303</v>
      </c>
      <c r="K287" s="28">
        <f t="shared" si="75"/>
        <v>13.02339169872495</v>
      </c>
      <c r="L287" s="27">
        <f t="shared" si="69"/>
        <v>123.02562925209028</v>
      </c>
      <c r="M287" s="27">
        <f t="shared" si="70"/>
        <v>10.624370747909722</v>
      </c>
      <c r="N287" s="27">
        <f t="shared" si="76"/>
        <v>1.3910207553561804</v>
      </c>
      <c r="O287" s="28">
        <f t="shared" si="77"/>
        <v>9.2333499925535421</v>
      </c>
      <c r="P287" s="29">
        <f t="shared" si="64"/>
        <v>126.31361438305886</v>
      </c>
      <c r="Q287" s="27">
        <f t="shared" si="71"/>
        <v>7.3363856169411434</v>
      </c>
      <c r="R287" s="27">
        <f t="shared" si="78"/>
        <v>1.012496502289963</v>
      </c>
      <c r="S287" s="28">
        <f t="shared" si="79"/>
        <v>6.3238891146511804</v>
      </c>
    </row>
    <row r="288" spans="1:19" s="3" customFormat="1" x14ac:dyDescent="0.25">
      <c r="A288" s="75">
        <v>42125</v>
      </c>
      <c r="B288" s="18">
        <f>VLOOKUP(A288, 'Raw Data'!$A$2:$C$560, 2, TRUE)</f>
        <v>122.05</v>
      </c>
      <c r="C288" s="18">
        <f>VLOOKUP(A288, 'Raw Data'!$A$2:$C$560, 3, TRUE)</f>
        <v>135.65</v>
      </c>
      <c r="D288" s="29">
        <f t="shared" si="65"/>
        <v>117.82250663119326</v>
      </c>
      <c r="E288" s="27">
        <f t="shared" si="66"/>
        <v>17.827493368806742</v>
      </c>
      <c r="F288" s="27">
        <f t="shared" si="72"/>
        <v>1.7608673279570013</v>
      </c>
      <c r="G288" s="28">
        <f t="shared" si="73"/>
        <v>16.066626040849741</v>
      </c>
      <c r="H288" s="29">
        <f t="shared" si="67"/>
        <v>118.90248622598946</v>
      </c>
      <c r="I288" s="27">
        <f t="shared" si="68"/>
        <v>16.747513774010542</v>
      </c>
      <c r="J288" s="27">
        <f t="shared" si="74"/>
        <v>1.883509426487862</v>
      </c>
      <c r="K288" s="28">
        <f t="shared" si="75"/>
        <v>14.86400434752268</v>
      </c>
      <c r="L288" s="27">
        <f t="shared" si="69"/>
        <v>124.02401161658392</v>
      </c>
      <c r="M288" s="27">
        <f t="shared" si="70"/>
        <v>11.625988383416086</v>
      </c>
      <c r="N288" s="27">
        <f t="shared" si="76"/>
        <v>1.0016176355063635</v>
      </c>
      <c r="O288" s="28">
        <f t="shared" si="77"/>
        <v>10.624370747909722</v>
      </c>
      <c r="P288" s="29">
        <f t="shared" si="64"/>
        <v>128.05448662856702</v>
      </c>
      <c r="Q288" s="27">
        <f t="shared" si="71"/>
        <v>7.5955133714329861</v>
      </c>
      <c r="R288" s="27">
        <f t="shared" si="78"/>
        <v>0.25912775449184267</v>
      </c>
      <c r="S288" s="28">
        <f t="shared" si="79"/>
        <v>7.3363856169411434</v>
      </c>
    </row>
    <row r="289" spans="1:19" s="3" customFormat="1" x14ac:dyDescent="0.25">
      <c r="A289" s="75">
        <v>42128</v>
      </c>
      <c r="B289" s="18">
        <f>VLOOKUP(A289, 'Raw Data'!$A$2:$C$560, 2, TRUE)</f>
        <v>121.65</v>
      </c>
      <c r="C289" s="18">
        <f>VLOOKUP(A289, 'Raw Data'!$A$2:$C$560, 3, TRUE)</f>
        <v>136.05000000000001</v>
      </c>
      <c r="D289" s="29">
        <f t="shared" si="65"/>
        <v>117.78499562381397</v>
      </c>
      <c r="E289" s="27">
        <f t="shared" si="66"/>
        <v>18.265004376186042</v>
      </c>
      <c r="F289" s="27">
        <f t="shared" si="72"/>
        <v>0.4375110073792996</v>
      </c>
      <c r="G289" s="28">
        <f t="shared" si="73"/>
        <v>17.827493368806742</v>
      </c>
      <c r="H289" s="29">
        <f t="shared" si="67"/>
        <v>118.8842131948503</v>
      </c>
      <c r="I289" s="27">
        <f t="shared" si="68"/>
        <v>17.165786805149708</v>
      </c>
      <c r="J289" s="27">
        <f t="shared" si="74"/>
        <v>0.41827303113916514</v>
      </c>
      <c r="K289" s="28">
        <f t="shared" si="75"/>
        <v>16.747513774010542</v>
      </c>
      <c r="L289" s="27">
        <f t="shared" si="69"/>
        <v>123.86740261823198</v>
      </c>
      <c r="M289" s="27">
        <f t="shared" si="70"/>
        <v>12.182597381768034</v>
      </c>
      <c r="N289" s="27">
        <f t="shared" si="76"/>
        <v>0.55660899835194755</v>
      </c>
      <c r="O289" s="28">
        <f t="shared" si="77"/>
        <v>11.625988383416086</v>
      </c>
      <c r="P289" s="29">
        <f t="shared" si="64"/>
        <v>127.78140862927164</v>
      </c>
      <c r="Q289" s="27">
        <f t="shared" si="71"/>
        <v>8.2685913707283731</v>
      </c>
      <c r="R289" s="27">
        <f t="shared" si="78"/>
        <v>0.67307799929538703</v>
      </c>
      <c r="S289" s="28">
        <f t="shared" si="79"/>
        <v>7.5955133714329861</v>
      </c>
    </row>
    <row r="290" spans="1:19" s="3" customFormat="1" x14ac:dyDescent="0.25">
      <c r="A290" s="75">
        <v>42129</v>
      </c>
      <c r="B290" s="18">
        <f>VLOOKUP(A290, 'Raw Data'!$A$2:$C$560, 2, TRUE)</f>
        <v>121.25</v>
      </c>
      <c r="C290" s="18">
        <f>VLOOKUP(A290, 'Raw Data'!$A$2:$C$560, 3, TRUE)</f>
        <v>135.4</v>
      </c>
      <c r="D290" s="29">
        <f t="shared" si="65"/>
        <v>117.74748461643468</v>
      </c>
      <c r="E290" s="27">
        <f t="shared" si="66"/>
        <v>17.65251538356533</v>
      </c>
      <c r="F290" s="27">
        <f t="shared" si="72"/>
        <v>-0.61248899262071177</v>
      </c>
      <c r="G290" s="28">
        <f t="shared" si="73"/>
        <v>18.265004376186042</v>
      </c>
      <c r="H290" s="29">
        <f t="shared" si="67"/>
        <v>118.86594016371114</v>
      </c>
      <c r="I290" s="27">
        <f t="shared" si="68"/>
        <v>16.534059836288861</v>
      </c>
      <c r="J290" s="27">
        <f t="shared" si="74"/>
        <v>-0.63172696886084623</v>
      </c>
      <c r="K290" s="28">
        <f t="shared" si="75"/>
        <v>17.165786805149708</v>
      </c>
      <c r="L290" s="27">
        <f t="shared" si="69"/>
        <v>123.71079361988004</v>
      </c>
      <c r="M290" s="27">
        <f t="shared" si="70"/>
        <v>11.68920638011997</v>
      </c>
      <c r="N290" s="27">
        <f t="shared" si="76"/>
        <v>-0.49339100164806382</v>
      </c>
      <c r="O290" s="28">
        <f t="shared" si="77"/>
        <v>12.182597381768034</v>
      </c>
      <c r="P290" s="29">
        <f t="shared" si="64"/>
        <v>127.50833062997623</v>
      </c>
      <c r="Q290" s="27">
        <f t="shared" si="71"/>
        <v>7.8916693700237772</v>
      </c>
      <c r="R290" s="27">
        <f t="shared" si="78"/>
        <v>-0.37692200070459592</v>
      </c>
      <c r="S290" s="28">
        <f t="shared" si="79"/>
        <v>8.2685913707283731</v>
      </c>
    </row>
    <row r="291" spans="1:19" s="3" customFormat="1" x14ac:dyDescent="0.25">
      <c r="A291" s="75">
        <v>42130</v>
      </c>
      <c r="B291" s="18">
        <f>VLOOKUP(A291, 'Raw Data'!$A$2:$C$560, 2, TRUE)</f>
        <v>124.6</v>
      </c>
      <c r="C291" s="18">
        <f>VLOOKUP(A291, 'Raw Data'!$A$2:$C$560, 3, TRUE)</f>
        <v>137.35</v>
      </c>
      <c r="D291" s="29">
        <f t="shared" si="65"/>
        <v>118.06163930323626</v>
      </c>
      <c r="E291" s="27">
        <f t="shared" si="66"/>
        <v>19.288360696763732</v>
      </c>
      <c r="F291" s="27">
        <f t="shared" si="72"/>
        <v>1.6358453131984021</v>
      </c>
      <c r="G291" s="28">
        <f t="shared" si="73"/>
        <v>17.65251538356533</v>
      </c>
      <c r="H291" s="29">
        <f t="shared" si="67"/>
        <v>119.0189767995016</v>
      </c>
      <c r="I291" s="27">
        <f t="shared" si="68"/>
        <v>18.331023200498393</v>
      </c>
      <c r="J291" s="27">
        <f t="shared" si="74"/>
        <v>1.7969633642095317</v>
      </c>
      <c r="K291" s="28">
        <f t="shared" si="75"/>
        <v>16.534059836288861</v>
      </c>
      <c r="L291" s="27">
        <f t="shared" si="69"/>
        <v>125.02239398107756</v>
      </c>
      <c r="M291" s="27">
        <f t="shared" si="70"/>
        <v>12.327606018922438</v>
      </c>
      <c r="N291" s="27">
        <f t="shared" si="76"/>
        <v>0.63839963880246842</v>
      </c>
      <c r="O291" s="28">
        <f t="shared" si="77"/>
        <v>11.68920638011997</v>
      </c>
      <c r="P291" s="29">
        <f t="shared" si="64"/>
        <v>129.79535887407519</v>
      </c>
      <c r="Q291" s="27">
        <f t="shared" si="71"/>
        <v>7.5546411259248032</v>
      </c>
      <c r="R291" s="27">
        <f t="shared" si="78"/>
        <v>-0.33702824409897403</v>
      </c>
      <c r="S291" s="28">
        <f t="shared" si="79"/>
        <v>7.8916693700237772</v>
      </c>
    </row>
    <row r="292" spans="1:19" s="3" customFormat="1" x14ac:dyDescent="0.25">
      <c r="A292" s="75">
        <v>42131</v>
      </c>
      <c r="B292" s="18">
        <f>VLOOKUP(A292, 'Raw Data'!$A$2:$C$560, 2, TRUE)</f>
        <v>121.85</v>
      </c>
      <c r="C292" s="18">
        <f>VLOOKUP(A292, 'Raw Data'!$A$2:$C$560, 3, TRUE)</f>
        <v>133.15</v>
      </c>
      <c r="D292" s="29">
        <f t="shared" si="65"/>
        <v>117.80375112750362</v>
      </c>
      <c r="E292" s="27">
        <f t="shared" si="66"/>
        <v>15.346248872496389</v>
      </c>
      <c r="F292" s="27">
        <f t="shared" si="72"/>
        <v>-3.942111824267343</v>
      </c>
      <c r="G292" s="28">
        <f t="shared" si="73"/>
        <v>19.288360696763732</v>
      </c>
      <c r="H292" s="29">
        <f t="shared" si="67"/>
        <v>118.89334971041988</v>
      </c>
      <c r="I292" s="27">
        <f t="shared" si="68"/>
        <v>14.256650289580122</v>
      </c>
      <c r="J292" s="27">
        <f t="shared" si="74"/>
        <v>-4.0743729109182709</v>
      </c>
      <c r="K292" s="28">
        <f t="shared" si="75"/>
        <v>18.331023200498393</v>
      </c>
      <c r="L292" s="27">
        <f t="shared" si="69"/>
        <v>123.94570711740795</v>
      </c>
      <c r="M292" s="27">
        <f t="shared" si="70"/>
        <v>9.2042928825920569</v>
      </c>
      <c r="N292" s="27">
        <f t="shared" si="76"/>
        <v>-3.1233131363303812</v>
      </c>
      <c r="O292" s="28">
        <f t="shared" si="77"/>
        <v>12.327606018922438</v>
      </c>
      <c r="P292" s="29">
        <f t="shared" si="64"/>
        <v>127.91794762891934</v>
      </c>
      <c r="Q292" s="27">
        <f t="shared" si="71"/>
        <v>5.2320523710806697</v>
      </c>
      <c r="R292" s="27">
        <f t="shared" si="78"/>
        <v>-2.3225887548441335</v>
      </c>
      <c r="S292" s="28">
        <f t="shared" si="79"/>
        <v>7.5546411259248032</v>
      </c>
    </row>
    <row r="293" spans="1:19" s="3" customFormat="1" x14ac:dyDescent="0.25">
      <c r="A293" s="75">
        <v>42132</v>
      </c>
      <c r="B293" s="18">
        <f>VLOOKUP(A293, 'Raw Data'!$A$2:$C$560, 2, TRUE)</f>
        <v>119.9</v>
      </c>
      <c r="C293" s="18">
        <f>VLOOKUP(A293, 'Raw Data'!$A$2:$C$560, 3, TRUE)</f>
        <v>133.35</v>
      </c>
      <c r="D293" s="29">
        <f t="shared" si="65"/>
        <v>117.62088496652956</v>
      </c>
      <c r="E293" s="27">
        <f t="shared" si="66"/>
        <v>15.729115033470435</v>
      </c>
      <c r="F293" s="27">
        <f t="shared" si="72"/>
        <v>0.38286616097404647</v>
      </c>
      <c r="G293" s="28">
        <f t="shared" si="73"/>
        <v>15.346248872496389</v>
      </c>
      <c r="H293" s="29">
        <f t="shared" si="67"/>
        <v>118.80426868361648</v>
      </c>
      <c r="I293" s="27">
        <f t="shared" si="68"/>
        <v>14.54573131638351</v>
      </c>
      <c r="J293" s="27">
        <f t="shared" si="74"/>
        <v>0.28908102680338743</v>
      </c>
      <c r="K293" s="28">
        <f t="shared" si="75"/>
        <v>14.256650289580122</v>
      </c>
      <c r="L293" s="27">
        <f t="shared" si="69"/>
        <v>123.18223825044223</v>
      </c>
      <c r="M293" s="27">
        <f t="shared" si="70"/>
        <v>10.167761749557769</v>
      </c>
      <c r="N293" s="27">
        <f t="shared" si="76"/>
        <v>0.96346886696571232</v>
      </c>
      <c r="O293" s="28">
        <f t="shared" si="77"/>
        <v>9.2042928825920569</v>
      </c>
      <c r="P293" s="29">
        <f t="shared" si="64"/>
        <v>126.58669238235427</v>
      </c>
      <c r="Q293" s="27">
        <f t="shared" si="71"/>
        <v>6.7633076176457223</v>
      </c>
      <c r="R293" s="27">
        <f t="shared" si="78"/>
        <v>1.5312552465650526</v>
      </c>
      <c r="S293" s="28">
        <f t="shared" si="79"/>
        <v>5.2320523710806697</v>
      </c>
    </row>
    <row r="294" spans="1:19" s="3" customFormat="1" x14ac:dyDescent="0.25">
      <c r="A294" s="75">
        <v>42135</v>
      </c>
      <c r="B294" s="18">
        <f>VLOOKUP(A294, 'Raw Data'!$A$2:$C$560, 2, TRUE)</f>
        <v>119.5</v>
      </c>
      <c r="C294" s="18">
        <f>VLOOKUP(A294, 'Raw Data'!$A$2:$C$560, 3, TRUE)</f>
        <v>130.55000000000001</v>
      </c>
      <c r="D294" s="29">
        <f t="shared" si="65"/>
        <v>117.58337395915026</v>
      </c>
      <c r="E294" s="27">
        <f t="shared" si="66"/>
        <v>12.966626040849746</v>
      </c>
      <c r="F294" s="27">
        <f t="shared" si="72"/>
        <v>-2.762488992620689</v>
      </c>
      <c r="G294" s="28">
        <f t="shared" si="73"/>
        <v>15.729115033470435</v>
      </c>
      <c r="H294" s="29">
        <f t="shared" si="67"/>
        <v>118.78599565247733</v>
      </c>
      <c r="I294" s="27">
        <f t="shared" si="68"/>
        <v>11.764004347522686</v>
      </c>
      <c r="J294" s="27">
        <f t="shared" si="74"/>
        <v>-2.7817269688608235</v>
      </c>
      <c r="K294" s="28">
        <f t="shared" si="75"/>
        <v>14.54573131638351</v>
      </c>
      <c r="L294" s="27">
        <f t="shared" si="69"/>
        <v>123.02562925209028</v>
      </c>
      <c r="M294" s="27">
        <f t="shared" si="70"/>
        <v>7.5243707479097282</v>
      </c>
      <c r="N294" s="27">
        <f t="shared" si="76"/>
        <v>-2.6433910016480411</v>
      </c>
      <c r="O294" s="28">
        <f t="shared" si="77"/>
        <v>10.167761749557769</v>
      </c>
      <c r="P294" s="29">
        <f t="shared" si="64"/>
        <v>126.31361438305886</v>
      </c>
      <c r="Q294" s="27">
        <f t="shared" si="71"/>
        <v>4.2363856169411491</v>
      </c>
      <c r="R294" s="27">
        <f t="shared" si="78"/>
        <v>-2.5269220007045732</v>
      </c>
      <c r="S294" s="28">
        <f t="shared" si="79"/>
        <v>6.7633076176457223</v>
      </c>
    </row>
    <row r="295" spans="1:19" s="3" customFormat="1" x14ac:dyDescent="0.25">
      <c r="A295" s="75">
        <v>42136</v>
      </c>
      <c r="B295" s="18">
        <f>VLOOKUP(A295, 'Raw Data'!$A$2:$C$560, 2, TRUE)</f>
        <v>119.1</v>
      </c>
      <c r="C295" s="18">
        <f>VLOOKUP(A295, 'Raw Data'!$A$2:$C$560, 3, TRUE)</f>
        <v>128.6</v>
      </c>
      <c r="D295" s="29">
        <f t="shared" si="65"/>
        <v>117.54586295177097</v>
      </c>
      <c r="E295" s="27">
        <f t="shared" si="66"/>
        <v>11.054137048229023</v>
      </c>
      <c r="F295" s="27">
        <f t="shared" si="72"/>
        <v>-1.9124889926207231</v>
      </c>
      <c r="G295" s="28">
        <f t="shared" si="73"/>
        <v>12.966626040849746</v>
      </c>
      <c r="H295" s="29">
        <f t="shared" si="67"/>
        <v>118.76772262133817</v>
      </c>
      <c r="I295" s="27">
        <f t="shared" si="68"/>
        <v>9.8322773786618285</v>
      </c>
      <c r="J295" s="27">
        <f t="shared" si="74"/>
        <v>-1.9317269688608576</v>
      </c>
      <c r="K295" s="28">
        <f t="shared" si="75"/>
        <v>11.764004347522686</v>
      </c>
      <c r="L295" s="27">
        <f t="shared" si="69"/>
        <v>122.86902025373833</v>
      </c>
      <c r="M295" s="27">
        <f t="shared" si="70"/>
        <v>5.7309797462616672</v>
      </c>
      <c r="N295" s="27">
        <f t="shared" si="76"/>
        <v>-1.793391001648061</v>
      </c>
      <c r="O295" s="28">
        <f t="shared" si="77"/>
        <v>7.5243707479097282</v>
      </c>
      <c r="P295" s="29">
        <f t="shared" si="64"/>
        <v>126.04053638376347</v>
      </c>
      <c r="Q295" s="27">
        <f t="shared" si="71"/>
        <v>2.5594636162365276</v>
      </c>
      <c r="R295" s="27">
        <f t="shared" si="78"/>
        <v>-1.6769220007046215</v>
      </c>
      <c r="S295" s="28">
        <f t="shared" si="79"/>
        <v>4.2363856169411491</v>
      </c>
    </row>
    <row r="296" spans="1:19" s="3" customFormat="1" x14ac:dyDescent="0.25">
      <c r="A296" s="75">
        <v>42137</v>
      </c>
      <c r="B296" s="18">
        <f>VLOOKUP(A296, 'Raw Data'!$A$2:$C$560, 2, TRUE)</f>
        <v>120.6</v>
      </c>
      <c r="C296" s="18">
        <f>VLOOKUP(A296, 'Raw Data'!$A$2:$C$560, 3, TRUE)</f>
        <v>132.19999999999999</v>
      </c>
      <c r="D296" s="29">
        <f t="shared" si="65"/>
        <v>117.68652922944332</v>
      </c>
      <c r="E296" s="27">
        <f t="shared" si="66"/>
        <v>14.513470770556665</v>
      </c>
      <c r="F296" s="27">
        <f t="shared" si="72"/>
        <v>3.4593337223276421</v>
      </c>
      <c r="G296" s="28">
        <f t="shared" si="73"/>
        <v>11.054137048229023</v>
      </c>
      <c r="H296" s="29">
        <f t="shared" si="67"/>
        <v>118.83624648811001</v>
      </c>
      <c r="I296" s="27">
        <f t="shared" si="68"/>
        <v>13.363753511889982</v>
      </c>
      <c r="J296" s="27">
        <f t="shared" si="74"/>
        <v>3.5314761332281535</v>
      </c>
      <c r="K296" s="28">
        <f t="shared" si="75"/>
        <v>9.8322773786618285</v>
      </c>
      <c r="L296" s="27">
        <f t="shared" si="69"/>
        <v>123.45630399755812</v>
      </c>
      <c r="M296" s="27">
        <f t="shared" si="70"/>
        <v>8.7436960024418653</v>
      </c>
      <c r="N296" s="27">
        <f t="shared" si="76"/>
        <v>3.0127162561801981</v>
      </c>
      <c r="O296" s="28">
        <f t="shared" si="77"/>
        <v>5.7309797462616672</v>
      </c>
      <c r="P296" s="29">
        <f t="shared" si="64"/>
        <v>127.06457888112121</v>
      </c>
      <c r="Q296" s="27">
        <f t="shared" si="71"/>
        <v>5.1354211188787815</v>
      </c>
      <c r="R296" s="27">
        <f t="shared" si="78"/>
        <v>2.5759575026422539</v>
      </c>
      <c r="S296" s="28">
        <f t="shared" si="79"/>
        <v>2.5594636162365276</v>
      </c>
    </row>
    <row r="297" spans="1:19" s="3" customFormat="1" x14ac:dyDescent="0.25">
      <c r="A297" s="75">
        <v>42138</v>
      </c>
      <c r="B297" s="18">
        <f>VLOOKUP(A297, 'Raw Data'!$A$2:$C$560, 2, TRUE)</f>
        <v>119.3</v>
      </c>
      <c r="C297" s="18">
        <f>VLOOKUP(A297, 'Raw Data'!$A$2:$C$560, 3, TRUE)</f>
        <v>129.25</v>
      </c>
      <c r="D297" s="29">
        <f t="shared" si="65"/>
        <v>117.56461845546062</v>
      </c>
      <c r="E297" s="27">
        <f t="shared" si="66"/>
        <v>11.685381544539382</v>
      </c>
      <c r="F297" s="27">
        <f t="shared" si="72"/>
        <v>-2.8280892260172834</v>
      </c>
      <c r="G297" s="28">
        <f t="shared" si="73"/>
        <v>14.513470770556665</v>
      </c>
      <c r="H297" s="29">
        <f t="shared" si="67"/>
        <v>118.77685913690775</v>
      </c>
      <c r="I297" s="27">
        <f t="shared" si="68"/>
        <v>10.473140863092254</v>
      </c>
      <c r="J297" s="27">
        <f t="shared" si="74"/>
        <v>-2.8906126487977275</v>
      </c>
      <c r="K297" s="28">
        <f t="shared" si="75"/>
        <v>13.363753511889982</v>
      </c>
      <c r="L297" s="27">
        <f t="shared" si="69"/>
        <v>122.94732475291431</v>
      </c>
      <c r="M297" s="27">
        <f t="shared" si="70"/>
        <v>6.3026752470856877</v>
      </c>
      <c r="N297" s="27">
        <f t="shared" si="76"/>
        <v>-2.4410207553561776</v>
      </c>
      <c r="O297" s="28">
        <f t="shared" si="77"/>
        <v>8.7436960024418653</v>
      </c>
      <c r="P297" s="29">
        <f t="shared" si="64"/>
        <v>126.17707538341116</v>
      </c>
      <c r="Q297" s="27">
        <f t="shared" si="71"/>
        <v>3.0729246165888355</v>
      </c>
      <c r="R297" s="27">
        <f t="shared" si="78"/>
        <v>-2.062496502289946</v>
      </c>
      <c r="S297" s="28">
        <f t="shared" si="79"/>
        <v>5.1354211188787815</v>
      </c>
    </row>
    <row r="298" spans="1:19" s="3" customFormat="1" x14ac:dyDescent="0.25">
      <c r="A298" s="75">
        <v>42139</v>
      </c>
      <c r="B298" s="18">
        <f>VLOOKUP(A298, 'Raw Data'!$A$2:$C$560, 2, TRUE)</f>
        <v>116.95</v>
      </c>
      <c r="C298" s="18">
        <f>VLOOKUP(A298, 'Raw Data'!$A$2:$C$560, 3, TRUE)</f>
        <v>124.3</v>
      </c>
      <c r="D298" s="29">
        <f t="shared" si="65"/>
        <v>117.34424128710727</v>
      </c>
      <c r="E298" s="27">
        <f t="shared" si="66"/>
        <v>6.955758712892731</v>
      </c>
      <c r="F298" s="27">
        <f t="shared" si="72"/>
        <v>-4.7296228316466511</v>
      </c>
      <c r="G298" s="28">
        <f t="shared" si="73"/>
        <v>11.685381544539382</v>
      </c>
      <c r="H298" s="29">
        <f t="shared" si="67"/>
        <v>118.66950507896517</v>
      </c>
      <c r="I298" s="27">
        <f t="shared" si="68"/>
        <v>5.6304949210348241</v>
      </c>
      <c r="J298" s="27">
        <f t="shared" si="74"/>
        <v>-4.8426459420574304</v>
      </c>
      <c r="K298" s="28">
        <f t="shared" si="75"/>
        <v>10.473140863092254</v>
      </c>
      <c r="L298" s="27">
        <f t="shared" si="69"/>
        <v>122.02724688759663</v>
      </c>
      <c r="M298" s="27">
        <f t="shared" si="70"/>
        <v>2.2727531124033646</v>
      </c>
      <c r="N298" s="27">
        <f t="shared" si="76"/>
        <v>-4.0299221346823231</v>
      </c>
      <c r="O298" s="28">
        <f t="shared" si="77"/>
        <v>6.3026752470856877</v>
      </c>
      <c r="P298" s="29">
        <f t="shared" si="64"/>
        <v>124.57274213755069</v>
      </c>
      <c r="Q298" s="27">
        <f t="shared" si="71"/>
        <v>-0.27274213755069354</v>
      </c>
      <c r="R298" s="27">
        <f t="shared" si="78"/>
        <v>-3.3456667541395291</v>
      </c>
      <c r="S298" s="28">
        <f t="shared" si="79"/>
        <v>3.0729246165888355</v>
      </c>
    </row>
    <row r="299" spans="1:19" s="3" customFormat="1" x14ac:dyDescent="0.25">
      <c r="A299" s="75">
        <v>42142</v>
      </c>
      <c r="B299" s="18">
        <f>VLOOKUP(A299, 'Raw Data'!$A$2:$C$560, 2, TRUE)</f>
        <v>116.25</v>
      </c>
      <c r="C299" s="18">
        <f>VLOOKUP(A299, 'Raw Data'!$A$2:$C$560, 3, TRUE)</f>
        <v>125.25</v>
      </c>
      <c r="D299" s="29">
        <f t="shared" si="65"/>
        <v>117.2785970241935</v>
      </c>
      <c r="E299" s="27">
        <f t="shared" si="66"/>
        <v>7.9714029758064981</v>
      </c>
      <c r="F299" s="27">
        <f t="shared" si="72"/>
        <v>1.0156442629137672</v>
      </c>
      <c r="G299" s="28">
        <f t="shared" si="73"/>
        <v>6.955758712892731</v>
      </c>
      <c r="H299" s="29">
        <f t="shared" si="67"/>
        <v>118.63752727447165</v>
      </c>
      <c r="I299" s="27">
        <f t="shared" si="68"/>
        <v>6.6124727255283489</v>
      </c>
      <c r="J299" s="27">
        <f t="shared" si="74"/>
        <v>0.98197780449352479</v>
      </c>
      <c r="K299" s="28">
        <f t="shared" si="75"/>
        <v>5.6304949210348241</v>
      </c>
      <c r="L299" s="27">
        <f t="shared" si="69"/>
        <v>121.75318114048073</v>
      </c>
      <c r="M299" s="27">
        <f t="shared" si="70"/>
        <v>3.4968188595192657</v>
      </c>
      <c r="N299" s="27">
        <f t="shared" si="76"/>
        <v>1.2240657471159011</v>
      </c>
      <c r="O299" s="28">
        <f t="shared" si="77"/>
        <v>2.2727531124033646</v>
      </c>
      <c r="P299" s="29">
        <f t="shared" si="64"/>
        <v>124.09485563878374</v>
      </c>
      <c r="Q299" s="27">
        <f t="shared" si="71"/>
        <v>1.1551443612162586</v>
      </c>
      <c r="R299" s="27">
        <f t="shared" si="78"/>
        <v>1.4278864987669522</v>
      </c>
      <c r="S299" s="28">
        <f t="shared" si="79"/>
        <v>-0.27274213755069354</v>
      </c>
    </row>
    <row r="300" spans="1:19" s="3" customFormat="1" x14ac:dyDescent="0.25">
      <c r="A300" s="75">
        <v>42143</v>
      </c>
      <c r="B300" s="18">
        <f>VLOOKUP(A300, 'Raw Data'!$A$2:$C$560, 2, TRUE)</f>
        <v>114.35</v>
      </c>
      <c r="C300" s="18">
        <f>VLOOKUP(A300, 'Raw Data'!$A$2:$C$560, 3, TRUE)</f>
        <v>124.85</v>
      </c>
      <c r="D300" s="29">
        <f t="shared" si="65"/>
        <v>117.10041973914186</v>
      </c>
      <c r="E300" s="27">
        <f t="shared" si="66"/>
        <v>7.7495802608581386</v>
      </c>
      <c r="F300" s="27">
        <f t="shared" si="72"/>
        <v>-0.22182271494835959</v>
      </c>
      <c r="G300" s="28">
        <f t="shared" si="73"/>
        <v>7.9714029758064981</v>
      </c>
      <c r="H300" s="29">
        <f t="shared" si="67"/>
        <v>118.55073037656064</v>
      </c>
      <c r="I300" s="27">
        <f t="shared" si="68"/>
        <v>6.2992696234393577</v>
      </c>
      <c r="J300" s="27">
        <f t="shared" si="74"/>
        <v>-0.31320310208899116</v>
      </c>
      <c r="K300" s="28">
        <f t="shared" si="75"/>
        <v>6.6124727255283489</v>
      </c>
      <c r="L300" s="27">
        <f t="shared" si="69"/>
        <v>121.009288398309</v>
      </c>
      <c r="M300" s="27">
        <f t="shared" si="70"/>
        <v>3.8407116016909981</v>
      </c>
      <c r="N300" s="27">
        <f t="shared" si="76"/>
        <v>0.34389274217173238</v>
      </c>
      <c r="O300" s="28">
        <f t="shared" si="77"/>
        <v>3.4968188595192657</v>
      </c>
      <c r="P300" s="29">
        <f t="shared" si="64"/>
        <v>122.79773514213059</v>
      </c>
      <c r="Q300" s="27">
        <f t="shared" si="71"/>
        <v>2.0522648578694032</v>
      </c>
      <c r="R300" s="27">
        <f t="shared" si="78"/>
        <v>0.89712049665314453</v>
      </c>
      <c r="S300" s="28">
        <f t="shared" si="79"/>
        <v>1.1551443612162586</v>
      </c>
    </row>
    <row r="301" spans="1:19" s="3" customFormat="1" x14ac:dyDescent="0.25">
      <c r="A301" s="75">
        <v>42144</v>
      </c>
      <c r="B301" s="18">
        <f>VLOOKUP(A301, 'Raw Data'!$A$2:$C$560, 2, TRUE)</f>
        <v>112.8</v>
      </c>
      <c r="C301" s="18">
        <f>VLOOKUP(A301, 'Raw Data'!$A$2:$C$560, 3, TRUE)</f>
        <v>123.6</v>
      </c>
      <c r="D301" s="29">
        <f t="shared" si="65"/>
        <v>116.95506458554709</v>
      </c>
      <c r="E301" s="27">
        <f t="shared" si="66"/>
        <v>6.6449354144529025</v>
      </c>
      <c r="F301" s="27">
        <f t="shared" si="72"/>
        <v>-1.1046448464052361</v>
      </c>
      <c r="G301" s="28">
        <f t="shared" si="73"/>
        <v>7.7495802608581386</v>
      </c>
      <c r="H301" s="29">
        <f t="shared" si="67"/>
        <v>118.4799223808964</v>
      </c>
      <c r="I301" s="27">
        <f t="shared" si="68"/>
        <v>5.120077619103597</v>
      </c>
      <c r="J301" s="27">
        <f t="shared" si="74"/>
        <v>-1.1791920043357607</v>
      </c>
      <c r="K301" s="28">
        <f t="shared" si="75"/>
        <v>6.2992696234393577</v>
      </c>
      <c r="L301" s="27">
        <f t="shared" si="69"/>
        <v>120.40242852969521</v>
      </c>
      <c r="M301" s="27">
        <f t="shared" si="70"/>
        <v>3.19757147030478</v>
      </c>
      <c r="N301" s="27">
        <f t="shared" si="76"/>
        <v>-0.64314013138621817</v>
      </c>
      <c r="O301" s="28">
        <f t="shared" si="77"/>
        <v>3.8407116016909981</v>
      </c>
      <c r="P301" s="29">
        <f t="shared" si="64"/>
        <v>121.73955789486092</v>
      </c>
      <c r="Q301" s="27">
        <f t="shared" si="71"/>
        <v>1.8604421051390716</v>
      </c>
      <c r="R301" s="27">
        <f t="shared" si="78"/>
        <v>-0.19182275273033156</v>
      </c>
      <c r="S301" s="28">
        <f t="shared" si="79"/>
        <v>2.0522648578694032</v>
      </c>
    </row>
    <row r="302" spans="1:19" s="3" customFormat="1" x14ac:dyDescent="0.25">
      <c r="A302" s="75">
        <v>42145</v>
      </c>
      <c r="B302" s="18">
        <f>VLOOKUP(A302, 'Raw Data'!$A$2:$C$560, 2, TRUE)</f>
        <v>111.85</v>
      </c>
      <c r="C302" s="18">
        <f>VLOOKUP(A302, 'Raw Data'!$A$2:$C$560, 3, TRUE)</f>
        <v>122.95</v>
      </c>
      <c r="D302" s="29">
        <f t="shared" si="65"/>
        <v>116.86597594302127</v>
      </c>
      <c r="E302" s="27">
        <f t="shared" si="66"/>
        <v>6.0840240569787341</v>
      </c>
      <c r="F302" s="27">
        <f t="shared" si="72"/>
        <v>-0.56091135747416843</v>
      </c>
      <c r="G302" s="28">
        <f t="shared" si="73"/>
        <v>6.6449354144529025</v>
      </c>
      <c r="H302" s="29">
        <f t="shared" si="67"/>
        <v>118.4365239319409</v>
      </c>
      <c r="I302" s="27">
        <f t="shared" si="68"/>
        <v>4.5134760680591057</v>
      </c>
      <c r="J302" s="27">
        <f t="shared" si="74"/>
        <v>-0.60660155104449132</v>
      </c>
      <c r="K302" s="28">
        <f t="shared" si="75"/>
        <v>5.120077619103597</v>
      </c>
      <c r="L302" s="27">
        <f t="shared" si="69"/>
        <v>120.03048215860935</v>
      </c>
      <c r="M302" s="27">
        <f t="shared" si="70"/>
        <v>2.9195178413906575</v>
      </c>
      <c r="N302" s="27">
        <f t="shared" si="76"/>
        <v>-0.27805362891412244</v>
      </c>
      <c r="O302" s="28">
        <f t="shared" si="77"/>
        <v>3.19757147030478</v>
      </c>
      <c r="P302" s="29">
        <f t="shared" si="64"/>
        <v>121.09099764653435</v>
      </c>
      <c r="Q302" s="27">
        <f t="shared" si="71"/>
        <v>1.8590023534656552</v>
      </c>
      <c r="R302" s="27">
        <f t="shared" si="78"/>
        <v>-1.4397516734163673E-3</v>
      </c>
      <c r="S302" s="28">
        <f t="shared" si="79"/>
        <v>1.8604421051390716</v>
      </c>
    </row>
    <row r="303" spans="1:19" s="3" customFormat="1" x14ac:dyDescent="0.25">
      <c r="A303" s="75">
        <v>42146</v>
      </c>
      <c r="B303" s="18">
        <f>VLOOKUP(A303, 'Raw Data'!$A$2:$C$560, 2, TRUE)</f>
        <v>111</v>
      </c>
      <c r="C303" s="18">
        <f>VLOOKUP(A303, 'Raw Data'!$A$2:$C$560, 3, TRUE)</f>
        <v>125.2</v>
      </c>
      <c r="D303" s="29">
        <f t="shared" si="65"/>
        <v>116.78626505234027</v>
      </c>
      <c r="E303" s="27">
        <f t="shared" si="66"/>
        <v>8.4137349476597336</v>
      </c>
      <c r="F303" s="27">
        <f t="shared" si="72"/>
        <v>2.3297108906809996</v>
      </c>
      <c r="G303" s="28">
        <f t="shared" si="73"/>
        <v>6.0840240569787341</v>
      </c>
      <c r="H303" s="29">
        <f t="shared" si="67"/>
        <v>118.39769374077018</v>
      </c>
      <c r="I303" s="27">
        <f t="shared" si="68"/>
        <v>6.8023062592298231</v>
      </c>
      <c r="J303" s="27">
        <f t="shared" si="74"/>
        <v>2.2888301911707174</v>
      </c>
      <c r="K303" s="28">
        <f t="shared" si="75"/>
        <v>4.5134760680591057</v>
      </c>
      <c r="L303" s="27">
        <f t="shared" si="69"/>
        <v>119.69768803711146</v>
      </c>
      <c r="M303" s="27">
        <f t="shared" si="70"/>
        <v>5.5023119628885411</v>
      </c>
      <c r="N303" s="27">
        <f t="shared" si="76"/>
        <v>2.5827941214978836</v>
      </c>
      <c r="O303" s="28">
        <f t="shared" si="77"/>
        <v>2.9195178413906575</v>
      </c>
      <c r="P303" s="29">
        <f t="shared" si="64"/>
        <v>120.51070689803163</v>
      </c>
      <c r="Q303" s="27">
        <f t="shared" si="71"/>
        <v>4.6892931019683743</v>
      </c>
      <c r="R303" s="27">
        <f t="shared" si="78"/>
        <v>2.8302907485027191</v>
      </c>
      <c r="S303" s="28">
        <f t="shared" si="79"/>
        <v>1.8590023534656552</v>
      </c>
    </row>
    <row r="304" spans="1:19" s="3" customFormat="1" x14ac:dyDescent="0.25">
      <c r="A304" s="75">
        <v>42149</v>
      </c>
      <c r="B304" s="18">
        <f>VLOOKUP(A304, 'Raw Data'!$A$2:$C$560, 2, TRUE)</f>
        <v>110.3</v>
      </c>
      <c r="C304" s="18">
        <f>VLOOKUP(A304, 'Raw Data'!$A$2:$C$560, 3, TRUE)</f>
        <v>123.1</v>
      </c>
      <c r="D304" s="29">
        <f t="shared" si="65"/>
        <v>116.7206207894265</v>
      </c>
      <c r="E304" s="27">
        <f t="shared" si="66"/>
        <v>6.3793792105734894</v>
      </c>
      <c r="F304" s="27">
        <f t="shared" si="72"/>
        <v>-2.0343557370862442</v>
      </c>
      <c r="G304" s="28">
        <f t="shared" si="73"/>
        <v>8.4137349476597336</v>
      </c>
      <c r="H304" s="29">
        <f t="shared" si="67"/>
        <v>118.36571593627664</v>
      </c>
      <c r="I304" s="27">
        <f t="shared" si="68"/>
        <v>4.7342840637233508</v>
      </c>
      <c r="J304" s="27">
        <f t="shared" si="74"/>
        <v>-2.0680221955064724</v>
      </c>
      <c r="K304" s="28">
        <f t="shared" si="75"/>
        <v>6.8023062592298231</v>
      </c>
      <c r="L304" s="27">
        <f t="shared" si="69"/>
        <v>119.42362228999556</v>
      </c>
      <c r="M304" s="27">
        <f t="shared" si="70"/>
        <v>3.6763777100044308</v>
      </c>
      <c r="N304" s="27">
        <f t="shared" si="76"/>
        <v>-1.8259342528841103</v>
      </c>
      <c r="O304" s="28">
        <f t="shared" si="77"/>
        <v>5.5023119628885411</v>
      </c>
      <c r="P304" s="29">
        <f t="shared" si="64"/>
        <v>120.03282039926468</v>
      </c>
      <c r="Q304" s="27">
        <f t="shared" si="71"/>
        <v>3.0671796007353151</v>
      </c>
      <c r="R304" s="27">
        <f t="shared" si="78"/>
        <v>-1.6221135012330592</v>
      </c>
      <c r="S304" s="28">
        <f t="shared" si="79"/>
        <v>4.6892931019683743</v>
      </c>
    </row>
    <row r="305" spans="1:19" s="3" customFormat="1" x14ac:dyDescent="0.25">
      <c r="A305" s="75">
        <v>42150</v>
      </c>
      <c r="B305" s="18">
        <f>VLOOKUP(A305, 'Raw Data'!$A$2:$C$560, 2, TRUE)</f>
        <v>110.3</v>
      </c>
      <c r="C305" s="18">
        <f>VLOOKUP(A305, 'Raw Data'!$A$2:$C$560, 3, TRUE)</f>
        <v>122.95</v>
      </c>
      <c r="D305" s="29">
        <f t="shared" si="65"/>
        <v>116.7206207894265</v>
      </c>
      <c r="E305" s="27">
        <f t="shared" si="66"/>
        <v>6.229379210573498</v>
      </c>
      <c r="F305" s="27">
        <f t="shared" si="72"/>
        <v>-0.14999999999999147</v>
      </c>
      <c r="G305" s="28">
        <f t="shared" si="73"/>
        <v>6.3793792105734894</v>
      </c>
      <c r="H305" s="29">
        <f t="shared" si="67"/>
        <v>118.36571593627664</v>
      </c>
      <c r="I305" s="27">
        <f t="shared" si="68"/>
        <v>4.5842840637233593</v>
      </c>
      <c r="J305" s="27">
        <f t="shared" si="74"/>
        <v>-0.14999999999999147</v>
      </c>
      <c r="K305" s="28">
        <f t="shared" si="75"/>
        <v>4.7342840637233508</v>
      </c>
      <c r="L305" s="27">
        <f t="shared" si="69"/>
        <v>119.42362228999556</v>
      </c>
      <c r="M305" s="27">
        <f t="shared" si="70"/>
        <v>3.5263777100044393</v>
      </c>
      <c r="N305" s="27">
        <f t="shared" si="76"/>
        <v>-0.14999999999999147</v>
      </c>
      <c r="O305" s="28">
        <f t="shared" si="77"/>
        <v>3.6763777100044308</v>
      </c>
      <c r="P305" s="29">
        <f t="shared" si="64"/>
        <v>120.03282039926468</v>
      </c>
      <c r="Q305" s="27">
        <f t="shared" si="71"/>
        <v>2.9171796007353237</v>
      </c>
      <c r="R305" s="27">
        <f t="shared" si="78"/>
        <v>-0.14999999999999147</v>
      </c>
      <c r="S305" s="28">
        <f t="shared" si="79"/>
        <v>3.0671796007353151</v>
      </c>
    </row>
    <row r="306" spans="1:19" s="3" customFormat="1" x14ac:dyDescent="0.25">
      <c r="A306" s="75">
        <v>42151</v>
      </c>
      <c r="B306" s="18">
        <f>VLOOKUP(A306, 'Raw Data'!$A$2:$C$560, 2, TRUE)</f>
        <v>110.15</v>
      </c>
      <c r="C306" s="18">
        <f>VLOOKUP(A306, 'Raw Data'!$A$2:$C$560, 3, TRUE)</f>
        <v>123.65</v>
      </c>
      <c r="D306" s="29">
        <f t="shared" si="65"/>
        <v>116.70655416165928</v>
      </c>
      <c r="E306" s="27">
        <f t="shared" si="66"/>
        <v>6.9434458383407218</v>
      </c>
      <c r="F306" s="27">
        <f t="shared" si="72"/>
        <v>0.71406662776722385</v>
      </c>
      <c r="G306" s="28">
        <f t="shared" si="73"/>
        <v>6.229379210573498</v>
      </c>
      <c r="H306" s="29">
        <f t="shared" si="67"/>
        <v>118.35886354959946</v>
      </c>
      <c r="I306" s="27">
        <f t="shared" si="68"/>
        <v>5.2911364504005434</v>
      </c>
      <c r="J306" s="27">
        <f t="shared" si="74"/>
        <v>0.70685238667718409</v>
      </c>
      <c r="K306" s="28">
        <f t="shared" si="75"/>
        <v>4.5842840637233593</v>
      </c>
      <c r="L306" s="27">
        <f t="shared" si="69"/>
        <v>119.36489391561358</v>
      </c>
      <c r="M306" s="27">
        <f t="shared" si="70"/>
        <v>4.2851060843864275</v>
      </c>
      <c r="N306" s="27">
        <f t="shared" si="76"/>
        <v>0.75872837438198815</v>
      </c>
      <c r="O306" s="28">
        <f t="shared" si="77"/>
        <v>3.5263777100044393</v>
      </c>
      <c r="P306" s="29">
        <f t="shared" si="64"/>
        <v>119.93041614952891</v>
      </c>
      <c r="Q306" s="27">
        <f t="shared" si="71"/>
        <v>3.7195838504710963</v>
      </c>
      <c r="R306" s="27">
        <f t="shared" si="78"/>
        <v>0.80240424973577262</v>
      </c>
      <c r="S306" s="28">
        <f t="shared" si="79"/>
        <v>2.9171796007353237</v>
      </c>
    </row>
    <row r="307" spans="1:19" s="3" customFormat="1" x14ac:dyDescent="0.25">
      <c r="A307" s="75">
        <v>42152</v>
      </c>
      <c r="B307" s="18">
        <f>VLOOKUP(A307, 'Raw Data'!$A$2:$C$560, 2, TRUE)</f>
        <v>109.05</v>
      </c>
      <c r="C307" s="18">
        <f>VLOOKUP(A307, 'Raw Data'!$A$2:$C$560, 3, TRUE)</f>
        <v>124.2</v>
      </c>
      <c r="D307" s="29">
        <f t="shared" si="65"/>
        <v>116.60339889136623</v>
      </c>
      <c r="E307" s="27">
        <f t="shared" si="66"/>
        <v>7.5966011086337772</v>
      </c>
      <c r="F307" s="27">
        <f t="shared" si="72"/>
        <v>0.65315527029305542</v>
      </c>
      <c r="G307" s="28">
        <f t="shared" si="73"/>
        <v>6.9434458383407218</v>
      </c>
      <c r="H307" s="29">
        <f t="shared" si="67"/>
        <v>118.30861271396678</v>
      </c>
      <c r="I307" s="27">
        <f t="shared" si="68"/>
        <v>5.8913872860332219</v>
      </c>
      <c r="J307" s="27">
        <f t="shared" si="74"/>
        <v>0.60025083563267856</v>
      </c>
      <c r="K307" s="28">
        <f t="shared" si="75"/>
        <v>5.2911364504005434</v>
      </c>
      <c r="L307" s="27">
        <f t="shared" si="69"/>
        <v>118.93421917014572</v>
      </c>
      <c r="M307" s="27">
        <f t="shared" si="70"/>
        <v>5.265780829854279</v>
      </c>
      <c r="N307" s="27">
        <f t="shared" si="76"/>
        <v>0.98067474546785149</v>
      </c>
      <c r="O307" s="28">
        <f t="shared" si="77"/>
        <v>4.2851060843864275</v>
      </c>
      <c r="P307" s="29">
        <f t="shared" si="64"/>
        <v>119.17945165146655</v>
      </c>
      <c r="Q307" s="27">
        <f t="shared" si="71"/>
        <v>5.0205483485334526</v>
      </c>
      <c r="R307" s="27">
        <f t="shared" si="78"/>
        <v>1.3009644980623563</v>
      </c>
      <c r="S307" s="28">
        <f t="shared" si="79"/>
        <v>3.7195838504710963</v>
      </c>
    </row>
    <row r="308" spans="1:19" s="3" customFormat="1" x14ac:dyDescent="0.25">
      <c r="A308" s="75">
        <v>42153</v>
      </c>
      <c r="B308" s="18">
        <f>VLOOKUP(A308, 'Raw Data'!$A$2:$C$560, 2, TRUE)</f>
        <v>112.5</v>
      </c>
      <c r="C308" s="18">
        <f>VLOOKUP(A308, 'Raw Data'!$A$2:$C$560, 3, TRUE)</f>
        <v>127.1</v>
      </c>
      <c r="D308" s="29">
        <f t="shared" si="65"/>
        <v>116.92693133001262</v>
      </c>
      <c r="E308" s="27">
        <f t="shared" si="66"/>
        <v>10.173068669987373</v>
      </c>
      <c r="F308" s="27">
        <f t="shared" si="72"/>
        <v>2.5764675613535957</v>
      </c>
      <c r="G308" s="28">
        <f t="shared" si="73"/>
        <v>7.5966011086337772</v>
      </c>
      <c r="H308" s="29">
        <f t="shared" si="67"/>
        <v>118.46621760754202</v>
      </c>
      <c r="I308" s="27">
        <f t="shared" si="68"/>
        <v>8.6337823924579737</v>
      </c>
      <c r="J308" s="27">
        <f t="shared" si="74"/>
        <v>2.7423951064247518</v>
      </c>
      <c r="K308" s="28">
        <f t="shared" si="75"/>
        <v>5.8913872860332219</v>
      </c>
      <c r="L308" s="27">
        <f t="shared" si="69"/>
        <v>120.28497178093124</v>
      </c>
      <c r="M308" s="27">
        <f t="shared" si="70"/>
        <v>6.8150282190687506</v>
      </c>
      <c r="N308" s="27">
        <f t="shared" si="76"/>
        <v>1.5492473892144716</v>
      </c>
      <c r="O308" s="28">
        <f t="shared" si="77"/>
        <v>5.265780829854279</v>
      </c>
      <c r="P308" s="29">
        <f t="shared" si="64"/>
        <v>121.53474939538938</v>
      </c>
      <c r="Q308" s="27">
        <f t="shared" si="71"/>
        <v>5.5652506046106112</v>
      </c>
      <c r="R308" s="27">
        <f t="shared" si="78"/>
        <v>0.54470225607715861</v>
      </c>
      <c r="S308" s="28">
        <f t="shared" si="79"/>
        <v>5.0205483485334526</v>
      </c>
    </row>
    <row r="309" spans="1:19" s="3" customFormat="1" x14ac:dyDescent="0.25">
      <c r="A309" s="75">
        <v>42156</v>
      </c>
      <c r="B309" s="18">
        <f>VLOOKUP(A309, 'Raw Data'!$A$2:$C$560, 2, TRUE)</f>
        <v>110.1</v>
      </c>
      <c r="C309" s="18">
        <f>VLOOKUP(A309, 'Raw Data'!$A$2:$C$560, 3, TRUE)</f>
        <v>124.45</v>
      </c>
      <c r="D309" s="29">
        <f t="shared" si="65"/>
        <v>116.70186528573686</v>
      </c>
      <c r="E309" s="27">
        <f t="shared" si="66"/>
        <v>7.7481347142631449</v>
      </c>
      <c r="F309" s="27">
        <f t="shared" si="72"/>
        <v>-2.424933955724228</v>
      </c>
      <c r="G309" s="28">
        <f t="shared" si="73"/>
        <v>10.173068669987373</v>
      </c>
      <c r="H309" s="29">
        <f t="shared" si="67"/>
        <v>118.35657942070706</v>
      </c>
      <c r="I309" s="27">
        <f t="shared" si="68"/>
        <v>6.093420579292939</v>
      </c>
      <c r="J309" s="27">
        <f t="shared" si="74"/>
        <v>-2.5403618131650347</v>
      </c>
      <c r="K309" s="28">
        <f t="shared" si="75"/>
        <v>8.6337823924579737</v>
      </c>
      <c r="L309" s="27">
        <f t="shared" si="69"/>
        <v>119.34531779081959</v>
      </c>
      <c r="M309" s="27">
        <f t="shared" si="70"/>
        <v>5.1046822091804103</v>
      </c>
      <c r="N309" s="27">
        <f t="shared" si="76"/>
        <v>-1.7103460098883403</v>
      </c>
      <c r="O309" s="28">
        <f t="shared" si="77"/>
        <v>6.8150282190687506</v>
      </c>
      <c r="P309" s="29">
        <f t="shared" si="64"/>
        <v>119.89628139961698</v>
      </c>
      <c r="Q309" s="27">
        <f t="shared" si="71"/>
        <v>4.5537186003830215</v>
      </c>
      <c r="R309" s="27">
        <f t="shared" si="78"/>
        <v>-1.0115320042275897</v>
      </c>
      <c r="S309" s="28">
        <f t="shared" si="79"/>
        <v>5.5652506046106112</v>
      </c>
    </row>
    <row r="310" spans="1:19" s="3" customFormat="1" x14ac:dyDescent="0.25">
      <c r="A310" s="75">
        <v>42157</v>
      </c>
      <c r="B310" s="18">
        <f>VLOOKUP(A310, 'Raw Data'!$A$2:$C$560, 2, TRUE)</f>
        <v>111</v>
      </c>
      <c r="C310" s="18">
        <f>VLOOKUP(A310, 'Raw Data'!$A$2:$C$560, 3, TRUE)</f>
        <v>123.05</v>
      </c>
      <c r="D310" s="29">
        <f t="shared" si="65"/>
        <v>116.78626505234027</v>
      </c>
      <c r="E310" s="27">
        <f t="shared" si="66"/>
        <v>6.2637349476597279</v>
      </c>
      <c r="F310" s="27">
        <f t="shared" si="72"/>
        <v>-1.484399766603417</v>
      </c>
      <c r="G310" s="28">
        <f t="shared" si="73"/>
        <v>7.7481347142631449</v>
      </c>
      <c r="H310" s="29">
        <f t="shared" si="67"/>
        <v>118.39769374077018</v>
      </c>
      <c r="I310" s="27">
        <f t="shared" si="68"/>
        <v>4.6523062592298174</v>
      </c>
      <c r="J310" s="27">
        <f t="shared" si="74"/>
        <v>-1.4411143200631216</v>
      </c>
      <c r="K310" s="28">
        <f t="shared" si="75"/>
        <v>6.093420579292939</v>
      </c>
      <c r="L310" s="27">
        <f t="shared" si="69"/>
        <v>119.69768803711146</v>
      </c>
      <c r="M310" s="27">
        <f t="shared" si="70"/>
        <v>3.3523119628885354</v>
      </c>
      <c r="N310" s="27">
        <f t="shared" si="76"/>
        <v>-1.7523702462918749</v>
      </c>
      <c r="O310" s="28">
        <f t="shared" si="77"/>
        <v>5.1046822091804103</v>
      </c>
      <c r="P310" s="29">
        <f t="shared" si="64"/>
        <v>120.51070689803163</v>
      </c>
      <c r="Q310" s="27">
        <f t="shared" si="71"/>
        <v>2.5392931019683687</v>
      </c>
      <c r="R310" s="27">
        <f t="shared" si="78"/>
        <v>-2.0144254984146528</v>
      </c>
      <c r="S310" s="28">
        <f t="shared" si="79"/>
        <v>4.5537186003830215</v>
      </c>
    </row>
    <row r="311" spans="1:19" s="3" customFormat="1" x14ac:dyDescent="0.25">
      <c r="A311" s="75">
        <v>42158</v>
      </c>
      <c r="B311" s="18">
        <f>VLOOKUP(A311, 'Raw Data'!$A$2:$C$560, 2, TRUE)</f>
        <v>110.2</v>
      </c>
      <c r="C311" s="18">
        <f>VLOOKUP(A311, 'Raw Data'!$A$2:$C$560, 3, TRUE)</f>
        <v>122.9</v>
      </c>
      <c r="D311" s="29">
        <f t="shared" si="65"/>
        <v>116.71124303758168</v>
      </c>
      <c r="E311" s="27">
        <f t="shared" si="66"/>
        <v>6.1887569624183243</v>
      </c>
      <c r="F311" s="27">
        <f t="shared" si="72"/>
        <v>-7.4977985241403644E-2</v>
      </c>
      <c r="G311" s="28">
        <f t="shared" si="73"/>
        <v>6.2637349476597279</v>
      </c>
      <c r="H311" s="29">
        <f t="shared" si="67"/>
        <v>118.36114767849186</v>
      </c>
      <c r="I311" s="27">
        <f t="shared" si="68"/>
        <v>4.5388523215081449</v>
      </c>
      <c r="J311" s="27">
        <f t="shared" si="74"/>
        <v>-0.11345393772167256</v>
      </c>
      <c r="K311" s="28">
        <f t="shared" si="75"/>
        <v>4.6523062592298174</v>
      </c>
      <c r="L311" s="27">
        <f t="shared" si="69"/>
        <v>119.38447004040758</v>
      </c>
      <c r="M311" s="27">
        <f t="shared" si="70"/>
        <v>3.5155299595924276</v>
      </c>
      <c r="N311" s="27">
        <f t="shared" si="76"/>
        <v>0.16321799670389225</v>
      </c>
      <c r="O311" s="28">
        <f t="shared" si="77"/>
        <v>3.3523119628885354</v>
      </c>
      <c r="P311" s="29">
        <f t="shared" si="64"/>
        <v>119.96455089944084</v>
      </c>
      <c r="Q311" s="27">
        <f t="shared" si="71"/>
        <v>2.9354491005591683</v>
      </c>
      <c r="R311" s="27">
        <f t="shared" si="78"/>
        <v>0.39615599859079964</v>
      </c>
      <c r="S311" s="28">
        <f t="shared" si="79"/>
        <v>2.5392931019683687</v>
      </c>
    </row>
    <row r="312" spans="1:19" s="3" customFormat="1" x14ac:dyDescent="0.25">
      <c r="A312" s="75">
        <v>42159</v>
      </c>
      <c r="B312" s="18">
        <f>VLOOKUP(A312, 'Raw Data'!$A$2:$C$560, 2, TRUE)</f>
        <v>111.3</v>
      </c>
      <c r="C312" s="18">
        <f>VLOOKUP(A312, 'Raw Data'!$A$2:$C$560, 3, TRUE)</f>
        <v>124.95</v>
      </c>
      <c r="D312" s="29">
        <f t="shared" si="65"/>
        <v>116.81439830787474</v>
      </c>
      <c r="E312" s="27">
        <f t="shared" si="66"/>
        <v>8.1356016921252632</v>
      </c>
      <c r="F312" s="27">
        <f t="shared" si="72"/>
        <v>1.9468447297069389</v>
      </c>
      <c r="G312" s="28">
        <f t="shared" si="73"/>
        <v>6.1887569624183243</v>
      </c>
      <c r="H312" s="29">
        <f t="shared" si="67"/>
        <v>118.41139851412454</v>
      </c>
      <c r="I312" s="27">
        <f t="shared" si="68"/>
        <v>6.5386014858754606</v>
      </c>
      <c r="J312" s="27">
        <f t="shared" si="74"/>
        <v>1.9997491643673158</v>
      </c>
      <c r="K312" s="28">
        <f t="shared" si="75"/>
        <v>4.5388523215081449</v>
      </c>
      <c r="L312" s="27">
        <f t="shared" si="69"/>
        <v>119.81514478587542</v>
      </c>
      <c r="M312" s="27">
        <f t="shared" si="70"/>
        <v>5.1348552141245847</v>
      </c>
      <c r="N312" s="27">
        <f t="shared" si="76"/>
        <v>1.619325254532157</v>
      </c>
      <c r="O312" s="28">
        <f t="shared" si="77"/>
        <v>3.5155299595924276</v>
      </c>
      <c r="P312" s="29">
        <f t="shared" si="64"/>
        <v>120.71551539750318</v>
      </c>
      <c r="Q312" s="27">
        <f t="shared" si="71"/>
        <v>4.2344846024968206</v>
      </c>
      <c r="R312" s="27">
        <f t="shared" si="78"/>
        <v>1.2990355019376523</v>
      </c>
      <c r="S312" s="28">
        <f t="shared" si="79"/>
        <v>2.9354491005591683</v>
      </c>
    </row>
    <row r="313" spans="1:19" s="3" customFormat="1" x14ac:dyDescent="0.25">
      <c r="A313" s="75">
        <v>42160</v>
      </c>
      <c r="B313" s="18">
        <f>VLOOKUP(A313, 'Raw Data'!$A$2:$C$560, 2, TRUE)</f>
        <v>110.7</v>
      </c>
      <c r="C313" s="18">
        <f>VLOOKUP(A313, 'Raw Data'!$A$2:$C$560, 3, TRUE)</f>
        <v>123.45</v>
      </c>
      <c r="D313" s="29">
        <f t="shared" si="65"/>
        <v>116.7581317968058</v>
      </c>
      <c r="E313" s="27">
        <f t="shared" si="66"/>
        <v>6.6918682031942041</v>
      </c>
      <c r="F313" s="27">
        <f t="shared" si="72"/>
        <v>-1.4437334889310591</v>
      </c>
      <c r="G313" s="28">
        <f t="shared" si="73"/>
        <v>8.1356016921252632</v>
      </c>
      <c r="H313" s="29">
        <f t="shared" si="67"/>
        <v>118.3839889674158</v>
      </c>
      <c r="I313" s="27">
        <f t="shared" si="68"/>
        <v>5.0660110325841998</v>
      </c>
      <c r="J313" s="27">
        <f t="shared" si="74"/>
        <v>-1.4725904532912608</v>
      </c>
      <c r="K313" s="28">
        <f t="shared" si="75"/>
        <v>6.5386014858754606</v>
      </c>
      <c r="L313" s="27">
        <f t="shared" si="69"/>
        <v>119.58023128834751</v>
      </c>
      <c r="M313" s="27">
        <f t="shared" si="70"/>
        <v>3.8697687116524975</v>
      </c>
      <c r="N313" s="27">
        <f t="shared" si="76"/>
        <v>-1.2650865024720872</v>
      </c>
      <c r="O313" s="28">
        <f t="shared" si="77"/>
        <v>5.1348552141245847</v>
      </c>
      <c r="P313" s="29">
        <f t="shared" si="64"/>
        <v>120.30589839856009</v>
      </c>
      <c r="Q313" s="27">
        <f t="shared" si="71"/>
        <v>3.1441016014399139</v>
      </c>
      <c r="R313" s="27">
        <f t="shared" si="78"/>
        <v>-1.0903830010569067</v>
      </c>
      <c r="S313" s="28">
        <f t="shared" si="79"/>
        <v>4.2344846024968206</v>
      </c>
    </row>
    <row r="314" spans="1:19" s="3" customFormat="1" x14ac:dyDescent="0.25">
      <c r="A314" s="75">
        <v>42163</v>
      </c>
      <c r="B314" s="18">
        <f>VLOOKUP(A314, 'Raw Data'!$A$2:$C$560, 2, TRUE)</f>
        <v>110.95</v>
      </c>
      <c r="C314" s="18">
        <f>VLOOKUP(A314, 'Raw Data'!$A$2:$C$560, 3, TRUE)</f>
        <v>122.05</v>
      </c>
      <c r="D314" s="29">
        <f t="shared" si="65"/>
        <v>116.78157617641787</v>
      </c>
      <c r="E314" s="27">
        <f t="shared" si="66"/>
        <v>5.2684238235821255</v>
      </c>
      <c r="F314" s="27">
        <f t="shared" si="72"/>
        <v>-1.4234443796120786</v>
      </c>
      <c r="G314" s="28">
        <f t="shared" si="73"/>
        <v>6.6918682031942041</v>
      </c>
      <c r="H314" s="29">
        <f t="shared" si="67"/>
        <v>118.39540961187778</v>
      </c>
      <c r="I314" s="27">
        <f t="shared" si="68"/>
        <v>3.6545903881222159</v>
      </c>
      <c r="J314" s="27">
        <f t="shared" si="74"/>
        <v>-1.4114206444619839</v>
      </c>
      <c r="K314" s="28">
        <f t="shared" si="75"/>
        <v>5.0660110325841998</v>
      </c>
      <c r="L314" s="27">
        <f t="shared" si="69"/>
        <v>119.67811191231746</v>
      </c>
      <c r="M314" s="27">
        <f t="shared" si="70"/>
        <v>2.3718880876825352</v>
      </c>
      <c r="N314" s="27">
        <f t="shared" si="76"/>
        <v>-1.4978806239699622</v>
      </c>
      <c r="O314" s="28">
        <f t="shared" si="77"/>
        <v>3.8697687116524975</v>
      </c>
      <c r="P314" s="29">
        <f t="shared" si="64"/>
        <v>120.4765721481197</v>
      </c>
      <c r="Q314" s="27">
        <f t="shared" si="71"/>
        <v>1.5734278518802967</v>
      </c>
      <c r="R314" s="27">
        <f t="shared" si="78"/>
        <v>-1.5706737495596172</v>
      </c>
      <c r="S314" s="28">
        <f t="shared" si="79"/>
        <v>3.1441016014399139</v>
      </c>
    </row>
    <row r="315" spans="1:19" s="3" customFormat="1" x14ac:dyDescent="0.25">
      <c r="A315" s="75">
        <v>42164</v>
      </c>
      <c r="B315" s="18">
        <f>VLOOKUP(A315, 'Raw Data'!$A$2:$C$560, 2, TRUE)</f>
        <v>110.75</v>
      </c>
      <c r="C315" s="18">
        <f>VLOOKUP(A315, 'Raw Data'!$A$2:$C$560, 3, TRUE)</f>
        <v>122.5</v>
      </c>
      <c r="D315" s="29">
        <f t="shared" si="65"/>
        <v>116.76282067272822</v>
      </c>
      <c r="E315" s="27">
        <f t="shared" si="66"/>
        <v>5.7371793272717753</v>
      </c>
      <c r="F315" s="27">
        <f t="shared" si="72"/>
        <v>0.4687555036896498</v>
      </c>
      <c r="G315" s="28">
        <f t="shared" si="73"/>
        <v>5.2684238235821255</v>
      </c>
      <c r="H315" s="29">
        <f t="shared" si="67"/>
        <v>118.3862730963082</v>
      </c>
      <c r="I315" s="27">
        <f t="shared" si="68"/>
        <v>4.1137269036917985</v>
      </c>
      <c r="J315" s="27">
        <f t="shared" si="74"/>
        <v>0.45913651556958257</v>
      </c>
      <c r="K315" s="28">
        <f t="shared" si="75"/>
        <v>3.6545903881222159</v>
      </c>
      <c r="L315" s="27">
        <f t="shared" si="69"/>
        <v>119.59980741314149</v>
      </c>
      <c r="M315" s="27">
        <f t="shared" si="70"/>
        <v>2.900192586858509</v>
      </c>
      <c r="N315" s="27">
        <f t="shared" si="76"/>
        <v>0.52830449917597377</v>
      </c>
      <c r="O315" s="28">
        <f t="shared" si="77"/>
        <v>2.3718880876825352</v>
      </c>
      <c r="P315" s="29">
        <f t="shared" si="64"/>
        <v>120.340033148472</v>
      </c>
      <c r="Q315" s="27">
        <f t="shared" si="71"/>
        <v>2.1599668515279973</v>
      </c>
      <c r="R315" s="27">
        <f t="shared" si="78"/>
        <v>0.58653899964770062</v>
      </c>
      <c r="S315" s="28">
        <f t="shared" si="79"/>
        <v>1.5734278518802967</v>
      </c>
    </row>
    <row r="316" spans="1:19" s="3" customFormat="1" x14ac:dyDescent="0.25">
      <c r="A316" s="75">
        <v>42165</v>
      </c>
      <c r="B316" s="18">
        <f>VLOOKUP(A316, 'Raw Data'!$A$2:$C$560, 2, TRUE)</f>
        <v>110.85</v>
      </c>
      <c r="C316" s="18">
        <f>VLOOKUP(A316, 'Raw Data'!$A$2:$C$560, 3, TRUE)</f>
        <v>123.45</v>
      </c>
      <c r="D316" s="29">
        <f t="shared" si="65"/>
        <v>116.77219842457305</v>
      </c>
      <c r="E316" s="27">
        <f t="shared" si="66"/>
        <v>6.6778015754269546</v>
      </c>
      <c r="F316" s="27">
        <f t="shared" si="72"/>
        <v>0.94062224815517936</v>
      </c>
      <c r="G316" s="28">
        <f t="shared" si="73"/>
        <v>5.7371793272717753</v>
      </c>
      <c r="H316" s="29">
        <f t="shared" si="67"/>
        <v>118.390841354093</v>
      </c>
      <c r="I316" s="27">
        <f t="shared" si="68"/>
        <v>5.0591586459070044</v>
      </c>
      <c r="J316" s="27">
        <f t="shared" si="74"/>
        <v>0.94543174221520587</v>
      </c>
      <c r="K316" s="28">
        <f t="shared" si="75"/>
        <v>4.1137269036917985</v>
      </c>
      <c r="L316" s="27">
        <f t="shared" si="69"/>
        <v>119.63895966272949</v>
      </c>
      <c r="M316" s="27">
        <f t="shared" si="70"/>
        <v>3.8110403372705122</v>
      </c>
      <c r="N316" s="27">
        <f t="shared" si="76"/>
        <v>0.91084775041200317</v>
      </c>
      <c r="O316" s="28">
        <f t="shared" si="77"/>
        <v>2.900192586858509</v>
      </c>
      <c r="P316" s="29">
        <f t="shared" si="64"/>
        <v>120.40830264829584</v>
      </c>
      <c r="Q316" s="27">
        <f t="shared" si="71"/>
        <v>3.0416973517041583</v>
      </c>
      <c r="R316" s="27">
        <f t="shared" si="78"/>
        <v>0.88173050017616106</v>
      </c>
      <c r="S316" s="28">
        <f t="shared" si="79"/>
        <v>2.1599668515279973</v>
      </c>
    </row>
    <row r="317" spans="1:19" s="3" customFormat="1" x14ac:dyDescent="0.25">
      <c r="A317" s="75">
        <v>42166</v>
      </c>
      <c r="B317" s="18">
        <f>VLOOKUP(A317, 'Raw Data'!$A$2:$C$560, 2, TRUE)</f>
        <v>110.85</v>
      </c>
      <c r="C317" s="18">
        <f>VLOOKUP(A317, 'Raw Data'!$A$2:$C$560, 3, TRUE)</f>
        <v>122.75</v>
      </c>
      <c r="D317" s="29">
        <f t="shared" si="65"/>
        <v>116.77219842457305</v>
      </c>
      <c r="E317" s="27">
        <f t="shared" si="66"/>
        <v>5.9778015754269518</v>
      </c>
      <c r="F317" s="27">
        <f t="shared" si="72"/>
        <v>-0.70000000000000284</v>
      </c>
      <c r="G317" s="28">
        <f t="shared" si="73"/>
        <v>6.6778015754269546</v>
      </c>
      <c r="H317" s="29">
        <f t="shared" si="67"/>
        <v>118.390841354093</v>
      </c>
      <c r="I317" s="27">
        <f t="shared" si="68"/>
        <v>4.3591586459070015</v>
      </c>
      <c r="J317" s="27">
        <f t="shared" si="74"/>
        <v>-0.70000000000000284</v>
      </c>
      <c r="K317" s="28">
        <f t="shared" si="75"/>
        <v>5.0591586459070044</v>
      </c>
      <c r="L317" s="27">
        <f t="shared" si="69"/>
        <v>119.63895966272949</v>
      </c>
      <c r="M317" s="27">
        <f t="shared" si="70"/>
        <v>3.1110403372705093</v>
      </c>
      <c r="N317" s="27">
        <f t="shared" si="76"/>
        <v>-0.70000000000000284</v>
      </c>
      <c r="O317" s="28">
        <f t="shared" si="77"/>
        <v>3.8110403372705122</v>
      </c>
      <c r="P317" s="29">
        <f t="shared" si="64"/>
        <v>120.40830264829584</v>
      </c>
      <c r="Q317" s="27">
        <f t="shared" si="71"/>
        <v>2.3416973517041555</v>
      </c>
      <c r="R317" s="27">
        <f t="shared" si="78"/>
        <v>-0.70000000000000284</v>
      </c>
      <c r="S317" s="28">
        <f t="shared" si="79"/>
        <v>3.0416973517041583</v>
      </c>
    </row>
    <row r="318" spans="1:19" s="3" customFormat="1" x14ac:dyDescent="0.25">
      <c r="A318" s="75">
        <v>42167</v>
      </c>
      <c r="B318" s="18">
        <f>VLOOKUP(A318, 'Raw Data'!$A$2:$C$560, 2, TRUE)</f>
        <v>110.45</v>
      </c>
      <c r="C318" s="18">
        <f>VLOOKUP(A318, 'Raw Data'!$A$2:$C$560, 3, TRUE)</f>
        <v>119.3</v>
      </c>
      <c r="D318" s="29">
        <f t="shared" si="65"/>
        <v>116.73468741719375</v>
      </c>
      <c r="E318" s="27">
        <f t="shared" si="66"/>
        <v>2.5653125828062429</v>
      </c>
      <c r="F318" s="27">
        <f t="shared" si="72"/>
        <v>-3.4124889926207089</v>
      </c>
      <c r="G318" s="28">
        <f t="shared" si="73"/>
        <v>5.9778015754269518</v>
      </c>
      <c r="H318" s="29">
        <f t="shared" si="67"/>
        <v>118.37256832295384</v>
      </c>
      <c r="I318" s="27">
        <f t="shared" si="68"/>
        <v>0.92743167704615814</v>
      </c>
      <c r="J318" s="27">
        <f t="shared" si="74"/>
        <v>-3.4317269688608434</v>
      </c>
      <c r="K318" s="28">
        <f t="shared" si="75"/>
        <v>4.3591586459070015</v>
      </c>
      <c r="L318" s="27">
        <f t="shared" si="69"/>
        <v>119.48235066437755</v>
      </c>
      <c r="M318" s="27">
        <f t="shared" si="70"/>
        <v>-0.18235066437755165</v>
      </c>
      <c r="N318" s="27">
        <f t="shared" si="76"/>
        <v>-3.293391001648061</v>
      </c>
      <c r="O318" s="28">
        <f t="shared" si="77"/>
        <v>3.1110403372705093</v>
      </c>
      <c r="P318" s="29">
        <f t="shared" si="64"/>
        <v>120.13522464900046</v>
      </c>
      <c r="Q318" s="27">
        <f t="shared" si="71"/>
        <v>-0.835224649000466</v>
      </c>
      <c r="R318" s="27">
        <f t="shared" si="78"/>
        <v>-3.1769220007046215</v>
      </c>
      <c r="S318" s="28">
        <f t="shared" si="79"/>
        <v>2.3416973517041555</v>
      </c>
    </row>
    <row r="319" spans="1:19" s="3" customFormat="1" x14ac:dyDescent="0.25">
      <c r="A319" s="75">
        <v>42170</v>
      </c>
      <c r="B319" s="18">
        <f>VLOOKUP(A319, 'Raw Data'!$A$2:$C$560, 2, TRUE)</f>
        <v>110.05</v>
      </c>
      <c r="C319" s="18">
        <f>VLOOKUP(A319, 'Raw Data'!$A$2:$C$560, 3, TRUE)</f>
        <v>119.25</v>
      </c>
      <c r="D319" s="29">
        <f t="shared" si="65"/>
        <v>116.69717640981446</v>
      </c>
      <c r="E319" s="27">
        <f t="shared" si="66"/>
        <v>2.5528235901855396</v>
      </c>
      <c r="F319" s="27">
        <f t="shared" si="72"/>
        <v>-1.2488992620703243E-2</v>
      </c>
      <c r="G319" s="28">
        <f t="shared" si="73"/>
        <v>2.5653125828062429</v>
      </c>
      <c r="H319" s="29">
        <f t="shared" si="67"/>
        <v>118.35429529181468</v>
      </c>
      <c r="I319" s="27">
        <f t="shared" si="68"/>
        <v>0.89570470818532044</v>
      </c>
      <c r="J319" s="27">
        <f t="shared" si="74"/>
        <v>-3.1726968860837701E-2</v>
      </c>
      <c r="K319" s="28">
        <f t="shared" si="75"/>
        <v>0.92743167704615814</v>
      </c>
      <c r="L319" s="27">
        <f t="shared" si="69"/>
        <v>119.32574166602559</v>
      </c>
      <c r="M319" s="27">
        <f t="shared" si="70"/>
        <v>-7.5741666025592735E-2</v>
      </c>
      <c r="N319" s="27">
        <f t="shared" si="76"/>
        <v>0.10660899835195892</v>
      </c>
      <c r="O319" s="28">
        <f t="shared" si="77"/>
        <v>-0.18235066437755165</v>
      </c>
      <c r="P319" s="29">
        <f t="shared" si="64"/>
        <v>119.86214664970505</v>
      </c>
      <c r="Q319" s="27">
        <f t="shared" si="71"/>
        <v>-0.61214664970505339</v>
      </c>
      <c r="R319" s="27">
        <f t="shared" si="78"/>
        <v>0.22307799929541261</v>
      </c>
      <c r="S319" s="28">
        <f t="shared" si="79"/>
        <v>-0.835224649000466</v>
      </c>
    </row>
    <row r="320" spans="1:19" s="3" customFormat="1" x14ac:dyDescent="0.25">
      <c r="A320" s="75">
        <v>42171</v>
      </c>
      <c r="B320" s="18">
        <f>VLOOKUP(A320, 'Raw Data'!$A$2:$C$560, 2, TRUE)</f>
        <v>108.35</v>
      </c>
      <c r="C320" s="18">
        <f>VLOOKUP(A320, 'Raw Data'!$A$2:$C$560, 3, TRUE)</f>
        <v>116.1</v>
      </c>
      <c r="D320" s="29">
        <f t="shared" si="65"/>
        <v>116.53775462845246</v>
      </c>
      <c r="E320" s="27">
        <f t="shared" si="66"/>
        <v>-0.43775462845246693</v>
      </c>
      <c r="F320" s="27">
        <f t="shared" si="72"/>
        <v>-2.9905782186380065</v>
      </c>
      <c r="G320" s="28">
        <f t="shared" si="73"/>
        <v>2.5528235901855396</v>
      </c>
      <c r="H320" s="29">
        <f t="shared" si="67"/>
        <v>118.27663490947324</v>
      </c>
      <c r="I320" s="27">
        <f t="shared" si="68"/>
        <v>-2.1766349094732504</v>
      </c>
      <c r="J320" s="27">
        <f t="shared" si="74"/>
        <v>-3.0723396176585709</v>
      </c>
      <c r="K320" s="28">
        <f t="shared" si="75"/>
        <v>0.89570470818532044</v>
      </c>
      <c r="L320" s="27">
        <f t="shared" si="69"/>
        <v>118.66015342302984</v>
      </c>
      <c r="M320" s="27">
        <f t="shared" si="70"/>
        <v>-2.5601534230298455</v>
      </c>
      <c r="N320" s="27">
        <f t="shared" si="76"/>
        <v>-2.4844117570042528</v>
      </c>
      <c r="O320" s="28">
        <f t="shared" si="77"/>
        <v>-7.5741666025592735E-2</v>
      </c>
      <c r="P320" s="29">
        <f t="shared" si="64"/>
        <v>118.7015651526996</v>
      </c>
      <c r="Q320" s="27">
        <f t="shared" si="71"/>
        <v>-2.6015651526996066</v>
      </c>
      <c r="R320" s="27">
        <f t="shared" si="78"/>
        <v>-1.9894185029945533</v>
      </c>
      <c r="S320" s="28">
        <f t="shared" si="79"/>
        <v>-0.61214664970505339</v>
      </c>
    </row>
    <row r="321" spans="1:19" s="3" customFormat="1" x14ac:dyDescent="0.25">
      <c r="A321" s="75">
        <v>42172</v>
      </c>
      <c r="B321" s="18">
        <f>VLOOKUP(A321, 'Raw Data'!$A$2:$C$560, 2, TRUE)</f>
        <v>107.75</v>
      </c>
      <c r="C321" s="18">
        <f>VLOOKUP(A321, 'Raw Data'!$A$2:$C$560, 3, TRUE)</f>
        <v>114.9</v>
      </c>
      <c r="D321" s="29">
        <f t="shared" si="65"/>
        <v>116.48148811738352</v>
      </c>
      <c r="E321" s="27">
        <f t="shared" si="66"/>
        <v>-1.5814881173835147</v>
      </c>
      <c r="F321" s="27">
        <f t="shared" si="72"/>
        <v>-1.1437334889310478</v>
      </c>
      <c r="G321" s="28">
        <f t="shared" si="73"/>
        <v>-0.43775462845246693</v>
      </c>
      <c r="H321" s="29">
        <f t="shared" si="67"/>
        <v>118.24922536276451</v>
      </c>
      <c r="I321" s="27">
        <f t="shared" si="68"/>
        <v>-3.3492253627644999</v>
      </c>
      <c r="J321" s="27">
        <f t="shared" si="74"/>
        <v>-1.1725904532912494</v>
      </c>
      <c r="K321" s="28">
        <f t="shared" si="75"/>
        <v>-2.1766349094732504</v>
      </c>
      <c r="L321" s="27">
        <f t="shared" si="69"/>
        <v>118.42523992550193</v>
      </c>
      <c r="M321" s="27">
        <f t="shared" si="70"/>
        <v>-3.5252399255019213</v>
      </c>
      <c r="N321" s="27">
        <f t="shared" si="76"/>
        <v>-0.96508650247207584</v>
      </c>
      <c r="O321" s="28">
        <f t="shared" si="77"/>
        <v>-2.5601534230298455</v>
      </c>
      <c r="P321" s="29">
        <f t="shared" si="64"/>
        <v>118.29194815375651</v>
      </c>
      <c r="Q321" s="27">
        <f t="shared" si="71"/>
        <v>-3.3919481537565019</v>
      </c>
      <c r="R321" s="27">
        <f t="shared" si="78"/>
        <v>-0.7903830010568953</v>
      </c>
      <c r="S321" s="28">
        <f t="shared" si="79"/>
        <v>-2.6015651526996066</v>
      </c>
    </row>
    <row r="322" spans="1:19" s="3" customFormat="1" x14ac:dyDescent="0.25">
      <c r="A322" s="75">
        <v>42173</v>
      </c>
      <c r="B322" s="18">
        <f>VLOOKUP(A322, 'Raw Data'!$A$2:$C$560, 2, TRUE)</f>
        <v>107.55</v>
      </c>
      <c r="C322" s="18">
        <f>VLOOKUP(A322, 'Raw Data'!$A$2:$C$560, 3, TRUE)</f>
        <v>115.35</v>
      </c>
      <c r="D322" s="29">
        <f t="shared" si="65"/>
        <v>116.46273261369387</v>
      </c>
      <c r="E322" s="27">
        <f t="shared" si="66"/>
        <v>-1.1127326136938791</v>
      </c>
      <c r="F322" s="27">
        <f t="shared" si="72"/>
        <v>0.46875550368963559</v>
      </c>
      <c r="G322" s="28">
        <f t="shared" si="73"/>
        <v>-1.5814881173835147</v>
      </c>
      <c r="H322" s="29">
        <f t="shared" si="67"/>
        <v>118.24008884719493</v>
      </c>
      <c r="I322" s="27">
        <f t="shared" si="68"/>
        <v>-2.8900888471949315</v>
      </c>
      <c r="J322" s="27">
        <f t="shared" si="74"/>
        <v>0.45913651556956836</v>
      </c>
      <c r="K322" s="28">
        <f t="shared" si="75"/>
        <v>-3.3492253627644999</v>
      </c>
      <c r="L322" s="27">
        <f t="shared" si="69"/>
        <v>118.34693542632594</v>
      </c>
      <c r="M322" s="27">
        <f t="shared" si="70"/>
        <v>-2.9969354263259476</v>
      </c>
      <c r="N322" s="27">
        <f t="shared" si="76"/>
        <v>0.52830449917597377</v>
      </c>
      <c r="O322" s="28">
        <f t="shared" si="77"/>
        <v>-3.5252399255019213</v>
      </c>
      <c r="P322" s="29">
        <f t="shared" si="64"/>
        <v>118.15540915410881</v>
      </c>
      <c r="Q322" s="27">
        <f t="shared" si="71"/>
        <v>-2.8054091541088155</v>
      </c>
      <c r="R322" s="27">
        <f t="shared" si="78"/>
        <v>0.58653899964768641</v>
      </c>
      <c r="S322" s="28">
        <f t="shared" si="79"/>
        <v>-3.3919481537565019</v>
      </c>
    </row>
    <row r="323" spans="1:19" s="3" customFormat="1" x14ac:dyDescent="0.25">
      <c r="A323" s="75">
        <v>42174</v>
      </c>
      <c r="B323" s="18">
        <f>VLOOKUP(A323, 'Raw Data'!$A$2:$C$560, 2, TRUE)</f>
        <v>106.75</v>
      </c>
      <c r="C323" s="18">
        <f>VLOOKUP(A323, 'Raw Data'!$A$2:$C$560, 3, TRUE)</f>
        <v>114.4</v>
      </c>
      <c r="D323" s="29">
        <f t="shared" si="65"/>
        <v>116.38771059893529</v>
      </c>
      <c r="E323" s="27">
        <f t="shared" si="66"/>
        <v>-1.9877105989352799</v>
      </c>
      <c r="F323" s="27">
        <f t="shared" si="72"/>
        <v>-0.8749779852414008</v>
      </c>
      <c r="G323" s="28">
        <f t="shared" si="73"/>
        <v>-1.1127326136938791</v>
      </c>
      <c r="H323" s="29">
        <f t="shared" si="67"/>
        <v>118.20354278491661</v>
      </c>
      <c r="I323" s="27">
        <f t="shared" si="68"/>
        <v>-3.8035427849166012</v>
      </c>
      <c r="J323" s="27">
        <f t="shared" si="74"/>
        <v>-0.91345393772166972</v>
      </c>
      <c r="K323" s="28">
        <f t="shared" si="75"/>
        <v>-2.8900888471949315</v>
      </c>
      <c r="L323" s="27">
        <f t="shared" si="69"/>
        <v>118.03371742962206</v>
      </c>
      <c r="M323" s="27">
        <f t="shared" si="70"/>
        <v>-3.6337174296220525</v>
      </c>
      <c r="N323" s="27">
        <f t="shared" si="76"/>
        <v>-0.6367820032961049</v>
      </c>
      <c r="O323" s="28">
        <f t="shared" si="77"/>
        <v>-2.9969354263259476</v>
      </c>
      <c r="P323" s="29">
        <f t="shared" si="64"/>
        <v>117.60925315551802</v>
      </c>
      <c r="Q323" s="27">
        <f t="shared" si="71"/>
        <v>-3.209253155518013</v>
      </c>
      <c r="R323" s="27">
        <f t="shared" si="78"/>
        <v>-0.40384400140919752</v>
      </c>
      <c r="S323" s="28">
        <f t="shared" si="79"/>
        <v>-2.8054091541088155</v>
      </c>
    </row>
    <row r="324" spans="1:19" s="3" customFormat="1" x14ac:dyDescent="0.25">
      <c r="A324" s="75">
        <v>42177</v>
      </c>
      <c r="B324" s="18">
        <f>VLOOKUP(A324, 'Raw Data'!$A$2:$C$560, 2, TRUE)</f>
        <v>105.75</v>
      </c>
      <c r="C324" s="18">
        <f>VLOOKUP(A324, 'Raw Data'!$A$2:$C$560, 3, TRUE)</f>
        <v>113</v>
      </c>
      <c r="D324" s="29">
        <f t="shared" si="65"/>
        <v>116.29393308048705</v>
      </c>
      <c r="E324" s="27">
        <f t="shared" si="66"/>
        <v>-3.2939330804870508</v>
      </c>
      <c r="F324" s="27">
        <f t="shared" si="72"/>
        <v>-1.3062224815517709</v>
      </c>
      <c r="G324" s="28">
        <f t="shared" si="73"/>
        <v>-1.9877105989352799</v>
      </c>
      <c r="H324" s="29">
        <f t="shared" si="67"/>
        <v>118.15786020706871</v>
      </c>
      <c r="I324" s="27">
        <f t="shared" si="68"/>
        <v>-5.1578602070687083</v>
      </c>
      <c r="J324" s="27">
        <f t="shared" si="74"/>
        <v>-1.354317422152107</v>
      </c>
      <c r="K324" s="28">
        <f t="shared" si="75"/>
        <v>-3.8035427849166012</v>
      </c>
      <c r="L324" s="27">
        <f t="shared" si="69"/>
        <v>117.64219493374219</v>
      </c>
      <c r="M324" s="27">
        <f t="shared" si="70"/>
        <v>-4.6421949337421893</v>
      </c>
      <c r="N324" s="27">
        <f t="shared" si="76"/>
        <v>-1.0084775041201368</v>
      </c>
      <c r="O324" s="28">
        <f t="shared" si="77"/>
        <v>-3.6337174296220525</v>
      </c>
      <c r="P324" s="29">
        <f t="shared" si="64"/>
        <v>116.92655815727952</v>
      </c>
      <c r="Q324" s="27">
        <f t="shared" si="71"/>
        <v>-3.9265581572795156</v>
      </c>
      <c r="R324" s="27">
        <f t="shared" si="78"/>
        <v>-0.71730500176150258</v>
      </c>
      <c r="S324" s="28">
        <f t="shared" si="79"/>
        <v>-3.209253155518013</v>
      </c>
    </row>
    <row r="325" spans="1:19" s="3" customFormat="1" x14ac:dyDescent="0.25">
      <c r="A325" s="75">
        <v>42178</v>
      </c>
      <c r="B325" s="18">
        <f>VLOOKUP(A325, 'Raw Data'!$A$2:$C$560, 2, TRUE)</f>
        <v>106.2</v>
      </c>
      <c r="C325" s="18">
        <f>VLOOKUP(A325, 'Raw Data'!$A$2:$C$560, 3, TRUE)</f>
        <v>111.5</v>
      </c>
      <c r="D325" s="29">
        <f t="shared" si="65"/>
        <v>116.33613296378876</v>
      </c>
      <c r="E325" s="27">
        <f t="shared" si="66"/>
        <v>-4.8361329637887565</v>
      </c>
      <c r="F325" s="27">
        <f t="shared" si="72"/>
        <v>-1.5421998833017057</v>
      </c>
      <c r="G325" s="28">
        <f t="shared" si="73"/>
        <v>-3.2939330804870508</v>
      </c>
      <c r="H325" s="29">
        <f t="shared" si="67"/>
        <v>118.17841736710027</v>
      </c>
      <c r="I325" s="27">
        <f t="shared" si="68"/>
        <v>-6.6784173671002662</v>
      </c>
      <c r="J325" s="27">
        <f t="shared" si="74"/>
        <v>-1.5205571600315579</v>
      </c>
      <c r="K325" s="28">
        <f t="shared" si="75"/>
        <v>-5.1578602070687083</v>
      </c>
      <c r="L325" s="27">
        <f t="shared" si="69"/>
        <v>117.81838005688813</v>
      </c>
      <c r="M325" s="27">
        <f t="shared" si="70"/>
        <v>-6.318380056888131</v>
      </c>
      <c r="N325" s="27">
        <f t="shared" si="76"/>
        <v>-1.6761851231459417</v>
      </c>
      <c r="O325" s="28">
        <f t="shared" si="77"/>
        <v>-4.6421949337421893</v>
      </c>
      <c r="P325" s="29">
        <f t="shared" si="64"/>
        <v>117.23377090648684</v>
      </c>
      <c r="Q325" s="27">
        <f t="shared" si="71"/>
        <v>-5.7337709064868392</v>
      </c>
      <c r="R325" s="27">
        <f t="shared" si="78"/>
        <v>-1.8072127492073236</v>
      </c>
      <c r="S325" s="28">
        <f t="shared" si="79"/>
        <v>-3.9265581572795156</v>
      </c>
    </row>
    <row r="326" spans="1:19" s="3" customFormat="1" x14ac:dyDescent="0.25">
      <c r="A326" s="75">
        <v>42179</v>
      </c>
      <c r="B326" s="18">
        <f>VLOOKUP(A326, 'Raw Data'!$A$2:$C$560, 2, TRUE)</f>
        <v>107.55</v>
      </c>
      <c r="C326" s="18">
        <f>VLOOKUP(A326, 'Raw Data'!$A$2:$C$560, 3, TRUE)</f>
        <v>113.35</v>
      </c>
      <c r="D326" s="29">
        <f t="shared" si="65"/>
        <v>116.46273261369387</v>
      </c>
      <c r="E326" s="27">
        <f t="shared" si="66"/>
        <v>-3.1127326136938791</v>
      </c>
      <c r="F326" s="27">
        <f t="shared" si="72"/>
        <v>1.7234003500948774</v>
      </c>
      <c r="G326" s="28">
        <f t="shared" si="73"/>
        <v>-4.8361329637887565</v>
      </c>
      <c r="H326" s="29">
        <f t="shared" si="67"/>
        <v>118.24008884719493</v>
      </c>
      <c r="I326" s="27">
        <f t="shared" si="68"/>
        <v>-4.8900888471949315</v>
      </c>
      <c r="J326" s="27">
        <f t="shared" si="74"/>
        <v>1.7883285199053347</v>
      </c>
      <c r="K326" s="28">
        <f t="shared" si="75"/>
        <v>-6.6784173671002662</v>
      </c>
      <c r="L326" s="27">
        <f t="shared" si="69"/>
        <v>118.34693542632594</v>
      </c>
      <c r="M326" s="27">
        <f t="shared" si="70"/>
        <v>-4.9969354263259476</v>
      </c>
      <c r="N326" s="27">
        <f t="shared" si="76"/>
        <v>1.3214446305621834</v>
      </c>
      <c r="O326" s="28">
        <f t="shared" si="77"/>
        <v>-6.318380056888131</v>
      </c>
      <c r="P326" s="29">
        <f t="shared" si="64"/>
        <v>118.15540915410881</v>
      </c>
      <c r="Q326" s="27">
        <f t="shared" si="71"/>
        <v>-4.8054091541088155</v>
      </c>
      <c r="R326" s="27">
        <f t="shared" si="78"/>
        <v>0.92836175237802365</v>
      </c>
      <c r="S326" s="28">
        <f t="shared" si="79"/>
        <v>-5.7337709064868392</v>
      </c>
    </row>
    <row r="327" spans="1:19" s="3" customFormat="1" x14ac:dyDescent="0.25">
      <c r="A327" s="75">
        <v>42180</v>
      </c>
      <c r="B327" s="18">
        <f>VLOOKUP(A327, 'Raw Data'!$A$2:$C$560, 2, TRUE)</f>
        <v>106.85</v>
      </c>
      <c r="C327" s="18">
        <f>VLOOKUP(A327, 'Raw Data'!$A$2:$C$560, 3, TRUE)</f>
        <v>113</v>
      </c>
      <c r="D327" s="29">
        <f t="shared" si="65"/>
        <v>116.39708835078011</v>
      </c>
      <c r="E327" s="27">
        <f t="shared" si="66"/>
        <v>-3.3970883507801091</v>
      </c>
      <c r="F327" s="27">
        <f t="shared" si="72"/>
        <v>-0.28435573708622996</v>
      </c>
      <c r="G327" s="28">
        <f t="shared" si="73"/>
        <v>-3.1127326136938791</v>
      </c>
      <c r="H327" s="29">
        <f t="shared" si="67"/>
        <v>118.2081110427014</v>
      </c>
      <c r="I327" s="27">
        <f t="shared" si="68"/>
        <v>-5.2081110427014039</v>
      </c>
      <c r="J327" s="27">
        <f t="shared" si="74"/>
        <v>-0.31802219550647237</v>
      </c>
      <c r="K327" s="28">
        <f t="shared" si="75"/>
        <v>-4.8900888471949315</v>
      </c>
      <c r="L327" s="27">
        <f t="shared" si="69"/>
        <v>118.07286967921004</v>
      </c>
      <c r="M327" s="27">
        <f t="shared" si="70"/>
        <v>-5.0728696792100436</v>
      </c>
      <c r="N327" s="27">
        <f t="shared" si="76"/>
        <v>-7.5934252884096054E-2</v>
      </c>
      <c r="O327" s="28">
        <f t="shared" si="77"/>
        <v>-4.9969354263259476</v>
      </c>
      <c r="P327" s="29">
        <f t="shared" si="64"/>
        <v>117.67752265534186</v>
      </c>
      <c r="Q327" s="27">
        <f t="shared" si="71"/>
        <v>-4.6775226553418605</v>
      </c>
      <c r="R327" s="27">
        <f t="shared" si="78"/>
        <v>0.12788649876695501</v>
      </c>
      <c r="S327" s="28">
        <f t="shared" si="79"/>
        <v>-4.8054091541088155</v>
      </c>
    </row>
    <row r="328" spans="1:19" s="3" customFormat="1" x14ac:dyDescent="0.25">
      <c r="A328" s="75">
        <v>42181</v>
      </c>
      <c r="B328" s="18">
        <f>VLOOKUP(A328, 'Raw Data'!$A$2:$C$560, 2, TRUE)</f>
        <v>107.2</v>
      </c>
      <c r="C328" s="18">
        <f>VLOOKUP(A328, 'Raw Data'!$A$2:$C$560, 3, TRUE)</f>
        <v>113.45</v>
      </c>
      <c r="D328" s="29">
        <f t="shared" si="65"/>
        <v>116.42991048223699</v>
      </c>
      <c r="E328" s="27">
        <f t="shared" si="66"/>
        <v>-2.9799104822369884</v>
      </c>
      <c r="F328" s="27">
        <f t="shared" si="72"/>
        <v>0.41717786854312067</v>
      </c>
      <c r="G328" s="28">
        <f t="shared" si="73"/>
        <v>-3.3970883507801091</v>
      </c>
      <c r="H328" s="29">
        <f t="shared" si="67"/>
        <v>118.22409994494816</v>
      </c>
      <c r="I328" s="27">
        <f t="shared" si="68"/>
        <v>-4.774099944948162</v>
      </c>
      <c r="J328" s="27">
        <f t="shared" si="74"/>
        <v>0.43401109775324187</v>
      </c>
      <c r="K328" s="28">
        <f t="shared" si="75"/>
        <v>-5.2081110427014039</v>
      </c>
      <c r="L328" s="27">
        <f t="shared" si="69"/>
        <v>118.209902552768</v>
      </c>
      <c r="M328" s="27">
        <f t="shared" si="70"/>
        <v>-4.759902552767997</v>
      </c>
      <c r="N328" s="27">
        <f t="shared" si="76"/>
        <v>0.31296712644204661</v>
      </c>
      <c r="O328" s="28">
        <f t="shared" si="77"/>
        <v>-5.0728696792100436</v>
      </c>
      <c r="P328" s="29">
        <f t="shared" si="64"/>
        <v>117.91646590472534</v>
      </c>
      <c r="Q328" s="27">
        <f t="shared" si="71"/>
        <v>-4.4664659047253394</v>
      </c>
      <c r="R328" s="27">
        <f t="shared" si="78"/>
        <v>0.21105675061652107</v>
      </c>
      <c r="S328" s="28">
        <f t="shared" si="79"/>
        <v>-4.6775226553418605</v>
      </c>
    </row>
    <row r="329" spans="1:19" s="3" customFormat="1" x14ac:dyDescent="0.25">
      <c r="A329" s="75">
        <v>42184</v>
      </c>
      <c r="B329" s="18">
        <f>VLOOKUP(A329, 'Raw Data'!$A$2:$C$560, 2, TRUE)</f>
        <v>106.15</v>
      </c>
      <c r="C329" s="18">
        <f>VLOOKUP(A329, 'Raw Data'!$A$2:$C$560, 3, TRUE)</f>
        <v>112.25</v>
      </c>
      <c r="D329" s="29">
        <f t="shared" si="65"/>
        <v>116.33144408786634</v>
      </c>
      <c r="E329" s="27">
        <f t="shared" si="66"/>
        <v>-4.0814440878663447</v>
      </c>
      <c r="F329" s="27">
        <f t="shared" si="72"/>
        <v>-1.1015336056293563</v>
      </c>
      <c r="G329" s="28">
        <f t="shared" si="73"/>
        <v>-2.9799104822369884</v>
      </c>
      <c r="H329" s="29">
        <f t="shared" si="67"/>
        <v>118.17613323820787</v>
      </c>
      <c r="I329" s="27">
        <f t="shared" si="68"/>
        <v>-5.9261332382078677</v>
      </c>
      <c r="J329" s="27">
        <f t="shared" si="74"/>
        <v>-1.1520332932597057</v>
      </c>
      <c r="K329" s="28">
        <f t="shared" si="75"/>
        <v>-4.774099944948162</v>
      </c>
      <c r="L329" s="27">
        <f t="shared" si="69"/>
        <v>117.79880393209415</v>
      </c>
      <c r="M329" s="27">
        <f t="shared" si="70"/>
        <v>-5.5488039320941454</v>
      </c>
      <c r="N329" s="27">
        <f t="shared" si="76"/>
        <v>-0.78890137932614834</v>
      </c>
      <c r="O329" s="28">
        <f t="shared" si="77"/>
        <v>-4.759902552767997</v>
      </c>
      <c r="P329" s="29">
        <f t="shared" si="64"/>
        <v>117.19963615657493</v>
      </c>
      <c r="Q329" s="27">
        <f t="shared" si="71"/>
        <v>-4.9496361565749254</v>
      </c>
      <c r="R329" s="27">
        <f t="shared" si="78"/>
        <v>-0.48317025184958595</v>
      </c>
      <c r="S329" s="28">
        <f t="shared" si="79"/>
        <v>-4.4664659047253394</v>
      </c>
    </row>
    <row r="330" spans="1:19" s="3" customFormat="1" x14ac:dyDescent="0.25">
      <c r="A330" s="75">
        <v>42185</v>
      </c>
      <c r="B330" s="18">
        <f>VLOOKUP(A330, 'Raw Data'!$A$2:$C$560, 2, TRUE)</f>
        <v>107.65</v>
      </c>
      <c r="C330" s="18">
        <f>VLOOKUP(A330, 'Raw Data'!$A$2:$C$560, 3, TRUE)</f>
        <v>113.9</v>
      </c>
      <c r="D330" s="29">
        <f t="shared" si="65"/>
        <v>116.4721103655387</v>
      </c>
      <c r="E330" s="27">
        <f t="shared" si="66"/>
        <v>-2.5721103655386912</v>
      </c>
      <c r="F330" s="27">
        <f t="shared" si="72"/>
        <v>1.5093337223276535</v>
      </c>
      <c r="G330" s="28">
        <f t="shared" si="73"/>
        <v>-4.0814440878663447</v>
      </c>
      <c r="H330" s="27">
        <f t="shared" si="67"/>
        <v>118.24465710497972</v>
      </c>
      <c r="I330" s="27">
        <f t="shared" si="68"/>
        <v>-4.3446571049797171</v>
      </c>
      <c r="J330" s="27">
        <f t="shared" si="74"/>
        <v>1.5814761332281506</v>
      </c>
      <c r="K330" s="28">
        <f t="shared" si="75"/>
        <v>-5.9261332382078677</v>
      </c>
      <c r="L330" s="27">
        <f t="shared" si="69"/>
        <v>118.38608767591393</v>
      </c>
      <c r="M330" s="27">
        <f t="shared" si="70"/>
        <v>-4.4860876759139217</v>
      </c>
      <c r="N330" s="27">
        <f t="shared" si="76"/>
        <v>1.0627162561802237</v>
      </c>
      <c r="O330" s="28">
        <f t="shared" si="77"/>
        <v>-5.5488039320941454</v>
      </c>
      <c r="P330" s="27">
        <f t="shared" si="64"/>
        <v>118.22367865393267</v>
      </c>
      <c r="Q330" s="27">
        <f t="shared" si="71"/>
        <v>-4.3236786539326602</v>
      </c>
      <c r="R330" s="27">
        <f t="shared" si="78"/>
        <v>0.62595750264226524</v>
      </c>
      <c r="S330" s="28">
        <f t="shared" si="79"/>
        <v>-4.9496361565749254</v>
      </c>
    </row>
    <row r="331" spans="1:19" s="64" customFormat="1" x14ac:dyDescent="0.25">
      <c r="A331" s="75">
        <v>42186</v>
      </c>
      <c r="B331" s="18">
        <f>VLOOKUP(A331, 'Raw Data'!$A$2:$C$560, 2, TRUE)</f>
        <v>106.65</v>
      </c>
      <c r="C331" s="18">
        <f>VLOOKUP(A331, 'Raw Data'!$A$2:$C$560, 3, TRUE)</f>
        <v>112.3</v>
      </c>
      <c r="D331" s="29">
        <f t="shared" si="65"/>
        <v>116.37833284709046</v>
      </c>
      <c r="E331" s="27">
        <f t="shared" si="66"/>
        <v>-4.078332847090465</v>
      </c>
      <c r="F331" s="27">
        <f t="shared" si="72"/>
        <v>-1.5062224815517737</v>
      </c>
      <c r="G331" s="28">
        <f t="shared" si="73"/>
        <v>-2.5721103655386912</v>
      </c>
      <c r="H331" s="27">
        <f t="shared" si="67"/>
        <v>118.19897452713181</v>
      </c>
      <c r="I331" s="27">
        <f t="shared" si="68"/>
        <v>-5.8989745271318128</v>
      </c>
      <c r="J331" s="27">
        <f t="shared" si="74"/>
        <v>-1.5543174221520957</v>
      </c>
      <c r="K331" s="28">
        <f t="shared" si="75"/>
        <v>-4.3446571049797171</v>
      </c>
      <c r="L331" s="27">
        <f t="shared" si="69"/>
        <v>117.99456518003407</v>
      </c>
      <c r="M331" s="27">
        <f t="shared" si="70"/>
        <v>-5.6945651800340755</v>
      </c>
      <c r="N331" s="27">
        <f t="shared" si="76"/>
        <v>-1.2084775041201539</v>
      </c>
      <c r="O331" s="28">
        <f t="shared" si="77"/>
        <v>-4.4860876759139217</v>
      </c>
      <c r="P331" s="27">
        <f t="shared" si="64"/>
        <v>117.54098365569416</v>
      </c>
      <c r="Q331" s="27">
        <f t="shared" si="71"/>
        <v>-5.2409836556941656</v>
      </c>
      <c r="R331" s="27">
        <f t="shared" si="78"/>
        <v>-0.91730500176150542</v>
      </c>
      <c r="S331" s="28">
        <f t="shared" si="79"/>
        <v>-4.3236786539326602</v>
      </c>
    </row>
    <row r="332" spans="1:19" s="64" customFormat="1" x14ac:dyDescent="0.25">
      <c r="A332" s="75">
        <v>42187</v>
      </c>
      <c r="B332" s="18">
        <f>VLOOKUP(A332, 'Raw Data'!$A$2:$C$560, 2, TRUE)</f>
        <v>109.25</v>
      </c>
      <c r="C332" s="18">
        <f>VLOOKUP(A332, 'Raw Data'!$A$2:$C$560, 3, TRUE)</f>
        <v>113.85</v>
      </c>
      <c r="D332" s="29">
        <f t="shared" si="65"/>
        <v>116.62215439505587</v>
      </c>
      <c r="E332" s="27">
        <f t="shared" si="66"/>
        <v>-2.7721543950558782</v>
      </c>
      <c r="F332" s="27">
        <f t="shared" si="72"/>
        <v>1.3061784520345867</v>
      </c>
      <c r="G332" s="28">
        <f t="shared" si="73"/>
        <v>-4.078332847090465</v>
      </c>
      <c r="H332" s="27">
        <f t="shared" si="67"/>
        <v>118.31774922953636</v>
      </c>
      <c r="I332" s="27">
        <f t="shared" si="68"/>
        <v>-4.4677492295363663</v>
      </c>
      <c r="J332" s="27">
        <f t="shared" si="74"/>
        <v>1.4312252975954465</v>
      </c>
      <c r="K332" s="28">
        <f t="shared" si="75"/>
        <v>-5.8989745271318128</v>
      </c>
      <c r="L332" s="27">
        <f t="shared" si="69"/>
        <v>119.01252366932171</v>
      </c>
      <c r="M332" s="27">
        <f t="shared" si="70"/>
        <v>-5.1625236693217147</v>
      </c>
      <c r="N332" s="27">
        <f t="shared" si="76"/>
        <v>0.53204151071236083</v>
      </c>
      <c r="O332" s="28">
        <f t="shared" si="77"/>
        <v>-5.6945651800340755</v>
      </c>
      <c r="P332" s="27">
        <f t="shared" si="64"/>
        <v>119.31599065111426</v>
      </c>
      <c r="Q332" s="27">
        <f t="shared" si="71"/>
        <v>-5.465990651114268</v>
      </c>
      <c r="R332" s="27">
        <f t="shared" si="78"/>
        <v>-0.22500699542010238</v>
      </c>
      <c r="S332" s="28">
        <f t="shared" si="79"/>
        <v>-5.2409836556941656</v>
      </c>
    </row>
    <row r="333" spans="1:19" s="64" customFormat="1" x14ac:dyDescent="0.25">
      <c r="A333" s="75">
        <v>42188</v>
      </c>
      <c r="B333" s="18">
        <f>VLOOKUP(A333, 'Raw Data'!$A$2:$C$560, 2, TRUE)</f>
        <v>108.3</v>
      </c>
      <c r="C333" s="18">
        <f>VLOOKUP(A333, 'Raw Data'!$A$2:$C$560, 3, TRUE)</f>
        <v>113.05</v>
      </c>
      <c r="D333" s="29">
        <f t="shared" si="65"/>
        <v>116.53306575253005</v>
      </c>
      <c r="E333" s="27">
        <f t="shared" si="66"/>
        <v>-3.4830657525300524</v>
      </c>
      <c r="F333" s="27">
        <f t="shared" si="72"/>
        <v>-0.71091135747417411</v>
      </c>
      <c r="G333" s="28">
        <f t="shared" si="73"/>
        <v>-2.7721543950558782</v>
      </c>
      <c r="H333" s="27">
        <f t="shared" si="67"/>
        <v>118.27435078058085</v>
      </c>
      <c r="I333" s="27">
        <f t="shared" si="68"/>
        <v>-5.2243507805808491</v>
      </c>
      <c r="J333" s="27">
        <f t="shared" si="74"/>
        <v>-0.75660155104448279</v>
      </c>
      <c r="K333" s="28">
        <f t="shared" si="75"/>
        <v>-4.4677492295363663</v>
      </c>
      <c r="L333" s="27">
        <f t="shared" si="69"/>
        <v>118.64057729823584</v>
      </c>
      <c r="M333" s="27">
        <f t="shared" si="70"/>
        <v>-5.5905772982358428</v>
      </c>
      <c r="N333" s="27">
        <f t="shared" si="76"/>
        <v>-0.42805362891412813</v>
      </c>
      <c r="O333" s="28">
        <f t="shared" si="77"/>
        <v>-5.1625236693217147</v>
      </c>
      <c r="P333" s="27">
        <f t="shared" si="64"/>
        <v>118.66743040278769</v>
      </c>
      <c r="Q333" s="27">
        <f t="shared" si="71"/>
        <v>-5.61743040278769</v>
      </c>
      <c r="R333" s="27">
        <f t="shared" si="78"/>
        <v>-0.15143975167342205</v>
      </c>
      <c r="S333" s="28">
        <f t="shared" si="79"/>
        <v>-5.465990651114268</v>
      </c>
    </row>
    <row r="334" spans="1:19" s="64" customFormat="1" x14ac:dyDescent="0.25">
      <c r="A334" s="75">
        <v>42191</v>
      </c>
      <c r="B334" s="18">
        <f>VLOOKUP(A334, 'Raw Data'!$A$2:$C$560, 2, TRUE)</f>
        <v>107.45</v>
      </c>
      <c r="C334" s="18">
        <f>VLOOKUP(A334, 'Raw Data'!$A$2:$C$560, 3, TRUE)</f>
        <v>112.15</v>
      </c>
      <c r="D334" s="29">
        <f t="shared" si="65"/>
        <v>116.45335486184905</v>
      </c>
      <c r="E334" s="27">
        <f t="shared" si="66"/>
        <v>-4.3033548618490443</v>
      </c>
      <c r="F334" s="27">
        <f t="shared" si="72"/>
        <v>-0.8202891093189919</v>
      </c>
      <c r="G334" s="28">
        <f t="shared" si="73"/>
        <v>-3.4830657525300524</v>
      </c>
      <c r="H334" s="27">
        <f t="shared" si="67"/>
        <v>118.23552058941014</v>
      </c>
      <c r="I334" s="27">
        <f t="shared" si="68"/>
        <v>-6.0855205894101374</v>
      </c>
      <c r="J334" s="27">
        <f t="shared" si="74"/>
        <v>-0.86116980882928829</v>
      </c>
      <c r="K334" s="28">
        <f t="shared" si="75"/>
        <v>-5.2243507805808491</v>
      </c>
      <c r="L334" s="27">
        <f t="shared" si="69"/>
        <v>118.30778317673796</v>
      </c>
      <c r="M334" s="27">
        <f t="shared" si="70"/>
        <v>-6.1577831767379507</v>
      </c>
      <c r="N334" s="27">
        <f t="shared" si="76"/>
        <v>-0.56720587850210791</v>
      </c>
      <c r="O334" s="28">
        <f t="shared" si="77"/>
        <v>-5.5905772982358428</v>
      </c>
      <c r="P334" s="27">
        <f t="shared" ref="P334:P397" si="80">$F$10*B334+$F$9</f>
        <v>118.08713965428497</v>
      </c>
      <c r="Q334" s="27">
        <f t="shared" si="71"/>
        <v>-5.9371396542849624</v>
      </c>
      <c r="R334" s="27">
        <f t="shared" si="78"/>
        <v>-0.31970925149727236</v>
      </c>
      <c r="S334" s="28">
        <f t="shared" si="79"/>
        <v>-5.61743040278769</v>
      </c>
    </row>
    <row r="335" spans="1:19" s="64" customFormat="1" x14ac:dyDescent="0.25">
      <c r="A335" s="75">
        <v>42192</v>
      </c>
      <c r="B335" s="18">
        <f>VLOOKUP(A335, 'Raw Data'!$A$2:$C$560, 2, TRUE)</f>
        <v>106.05</v>
      </c>
      <c r="C335" s="18">
        <f>VLOOKUP(A335, 'Raw Data'!$A$2:$C$560, 3, TRUE)</f>
        <v>111.9</v>
      </c>
      <c r="D335" s="29">
        <f t="shared" ref="D335:D398" si="81">$F$4*B335+$F$3</f>
        <v>116.32206633602152</v>
      </c>
      <c r="E335" s="27">
        <f t="shared" ref="E335:E398" si="82">C335-D335</f>
        <v>-4.4220663360215156</v>
      </c>
      <c r="F335" s="27">
        <f t="shared" si="72"/>
        <v>-0.1187114741724713</v>
      </c>
      <c r="G335" s="28">
        <f t="shared" si="73"/>
        <v>-4.3033548618490443</v>
      </c>
      <c r="H335" s="27">
        <f t="shared" ref="H335:H398" si="83">$F$6*B335+$F$5</f>
        <v>118.17156498042308</v>
      </c>
      <c r="I335" s="27">
        <f t="shared" ref="I335:I398" si="84">C335-H335</f>
        <v>-6.2715649804230793</v>
      </c>
      <c r="J335" s="27">
        <f t="shared" si="74"/>
        <v>-0.1860443910129419</v>
      </c>
      <c r="K335" s="28">
        <f t="shared" si="75"/>
        <v>-6.0855205894101374</v>
      </c>
      <c r="L335" s="27">
        <f t="shared" ref="L335:L398" si="85">$F$8*B335 +$F$7</f>
        <v>117.75965168250616</v>
      </c>
      <c r="M335" s="27">
        <f t="shared" ref="M335:M398" si="86">C335-L335</f>
        <v>-5.8596516825061542</v>
      </c>
      <c r="N335" s="27">
        <f t="shared" si="76"/>
        <v>0.29813149423179652</v>
      </c>
      <c r="O335" s="28">
        <f t="shared" si="77"/>
        <v>-6.1577831767379507</v>
      </c>
      <c r="P335" s="27">
        <f t="shared" si="80"/>
        <v>117.13136665675107</v>
      </c>
      <c r="Q335" s="27">
        <f t="shared" ref="Q335:Q398" si="87">C335-P335</f>
        <v>-5.2313666567510637</v>
      </c>
      <c r="R335" s="27">
        <f t="shared" si="78"/>
        <v>0.70577299753389866</v>
      </c>
      <c r="S335" s="28">
        <f t="shared" si="79"/>
        <v>-5.9371396542849624</v>
      </c>
    </row>
    <row r="336" spans="1:19" s="64" customFormat="1" x14ac:dyDescent="0.25">
      <c r="A336" s="75">
        <v>42193</v>
      </c>
      <c r="B336" s="18">
        <f>VLOOKUP(A336, 'Raw Data'!$A$2:$C$560, 2, TRUE)</f>
        <v>104.9</v>
      </c>
      <c r="C336" s="18">
        <f>VLOOKUP(A336, 'Raw Data'!$A$2:$C$560, 3, TRUE)</f>
        <v>109.75</v>
      </c>
      <c r="D336" s="29">
        <f t="shared" si="81"/>
        <v>116.21422218980605</v>
      </c>
      <c r="E336" s="27">
        <f t="shared" si="82"/>
        <v>-6.4642221898060512</v>
      </c>
      <c r="F336" s="27">
        <f t="shared" ref="F336:F399" si="88">E336-E335</f>
        <v>-2.0421558537845357</v>
      </c>
      <c r="G336" s="28">
        <f t="shared" ref="G336:G399" si="89">E335</f>
        <v>-4.4220663360215156</v>
      </c>
      <c r="H336" s="27">
        <f t="shared" si="83"/>
        <v>118.11903001589799</v>
      </c>
      <c r="I336" s="27">
        <f t="shared" si="84"/>
        <v>-8.3690300158979909</v>
      </c>
      <c r="J336" s="27">
        <f t="shared" ref="J336:J399" si="90">I336-I335</f>
        <v>-2.0974650354749116</v>
      </c>
      <c r="K336" s="28">
        <f t="shared" ref="K336:K399" si="91">I335</f>
        <v>-6.2715649804230793</v>
      </c>
      <c r="L336" s="27">
        <f t="shared" si="85"/>
        <v>117.30940081224432</v>
      </c>
      <c r="M336" s="27">
        <f t="shared" si="86"/>
        <v>-7.5594008122443199</v>
      </c>
      <c r="N336" s="27">
        <f t="shared" ref="N336:N399" si="92">M336-M335</f>
        <v>-1.6997491297381657</v>
      </c>
      <c r="O336" s="28">
        <f t="shared" ref="O336:O399" si="93">M335</f>
        <v>-5.8596516825061542</v>
      </c>
      <c r="P336" s="27">
        <f t="shared" si="80"/>
        <v>116.3462674087768</v>
      </c>
      <c r="Q336" s="27">
        <f t="shared" si="87"/>
        <v>-6.5962674087767965</v>
      </c>
      <c r="R336" s="27">
        <f t="shared" ref="R336:R399" si="94">Q336-Q335</f>
        <v>-1.3649007520257328</v>
      </c>
      <c r="S336" s="28">
        <f t="shared" ref="S336:S399" si="95">Q335</f>
        <v>-5.2313666567510637</v>
      </c>
    </row>
    <row r="337" spans="1:19" s="64" customFormat="1" x14ac:dyDescent="0.25">
      <c r="A337" s="75">
        <v>42194</v>
      </c>
      <c r="B337" s="18">
        <f>VLOOKUP(A337, 'Raw Data'!$A$2:$C$560, 2, TRUE)</f>
        <v>105</v>
      </c>
      <c r="C337" s="18">
        <f>VLOOKUP(A337, 'Raw Data'!$A$2:$C$560, 3, TRUE)</f>
        <v>113</v>
      </c>
      <c r="D337" s="29">
        <f t="shared" si="81"/>
        <v>116.22359994165087</v>
      </c>
      <c r="E337" s="27">
        <f t="shared" si="82"/>
        <v>-3.2235999416508747</v>
      </c>
      <c r="F337" s="27">
        <f t="shared" si="88"/>
        <v>3.2406222481551765</v>
      </c>
      <c r="G337" s="28">
        <f t="shared" si="89"/>
        <v>-6.4642221898060512</v>
      </c>
      <c r="H337" s="27">
        <f t="shared" si="83"/>
        <v>118.12359827368279</v>
      </c>
      <c r="I337" s="27">
        <f t="shared" si="84"/>
        <v>-5.1235982736827879</v>
      </c>
      <c r="J337" s="27">
        <f t="shared" si="90"/>
        <v>3.245431742215203</v>
      </c>
      <c r="K337" s="28">
        <f t="shared" si="91"/>
        <v>-8.3690300158979909</v>
      </c>
      <c r="L337" s="27">
        <f t="shared" si="85"/>
        <v>117.34855306183229</v>
      </c>
      <c r="M337" s="27">
        <f t="shared" si="86"/>
        <v>-4.3485530618322912</v>
      </c>
      <c r="N337" s="27">
        <f t="shared" si="92"/>
        <v>3.2108477504120287</v>
      </c>
      <c r="O337" s="28">
        <f t="shared" si="93"/>
        <v>-7.5594008122443199</v>
      </c>
      <c r="P337" s="27">
        <f t="shared" si="80"/>
        <v>116.41453690860064</v>
      </c>
      <c r="Q337" s="27">
        <f t="shared" si="87"/>
        <v>-3.4145369086006383</v>
      </c>
      <c r="R337" s="27">
        <f t="shared" si="94"/>
        <v>3.1817305001761582</v>
      </c>
      <c r="S337" s="28">
        <f t="shared" si="95"/>
        <v>-6.5962674087767965</v>
      </c>
    </row>
    <row r="338" spans="1:19" s="64" customFormat="1" x14ac:dyDescent="0.25">
      <c r="A338" s="75">
        <v>42195</v>
      </c>
      <c r="B338" s="18">
        <f>VLOOKUP(A338, 'Raw Data'!$A$2:$C$560, 2, TRUE)</f>
        <v>106.15</v>
      </c>
      <c r="C338" s="18">
        <f>VLOOKUP(A338, 'Raw Data'!$A$2:$C$560, 3, TRUE)</f>
        <v>115.1</v>
      </c>
      <c r="D338" s="29">
        <f t="shared" si="81"/>
        <v>116.33144408786634</v>
      </c>
      <c r="E338" s="27">
        <f t="shared" si="82"/>
        <v>-1.2314440878663504</v>
      </c>
      <c r="F338" s="27">
        <f t="shared" si="88"/>
        <v>1.9921558537845243</v>
      </c>
      <c r="G338" s="28">
        <f t="shared" si="89"/>
        <v>-3.2235999416508747</v>
      </c>
      <c r="H338" s="27">
        <f t="shared" si="83"/>
        <v>118.17613323820787</v>
      </c>
      <c r="I338" s="27">
        <f t="shared" si="84"/>
        <v>-3.0761332382078734</v>
      </c>
      <c r="J338" s="27">
        <f t="shared" si="90"/>
        <v>2.0474650354749144</v>
      </c>
      <c r="K338" s="28">
        <f t="shared" si="91"/>
        <v>-5.1235982736827879</v>
      </c>
      <c r="L338" s="27">
        <f t="shared" si="85"/>
        <v>117.79880393209415</v>
      </c>
      <c r="M338" s="27">
        <f t="shared" si="86"/>
        <v>-2.698803932094151</v>
      </c>
      <c r="N338" s="27">
        <f t="shared" si="92"/>
        <v>1.6497491297381401</v>
      </c>
      <c r="O338" s="28">
        <f t="shared" si="93"/>
        <v>-4.3485530618322912</v>
      </c>
      <c r="P338" s="27">
        <f t="shared" si="80"/>
        <v>117.19963615657493</v>
      </c>
      <c r="Q338" s="27">
        <f t="shared" si="87"/>
        <v>-2.0996361565749311</v>
      </c>
      <c r="R338" s="27">
        <f t="shared" si="94"/>
        <v>1.3149007520257072</v>
      </c>
      <c r="S338" s="28">
        <f t="shared" si="95"/>
        <v>-3.4145369086006383</v>
      </c>
    </row>
    <row r="339" spans="1:19" s="64" customFormat="1" x14ac:dyDescent="0.25">
      <c r="A339" s="75">
        <v>42198</v>
      </c>
      <c r="B339" s="18">
        <f>VLOOKUP(A339, 'Raw Data'!$A$2:$C$560, 2, TRUE)</f>
        <v>106.15</v>
      </c>
      <c r="C339" s="18">
        <f>VLOOKUP(A339, 'Raw Data'!$A$2:$C$560, 3, TRUE)</f>
        <v>113.7</v>
      </c>
      <c r="D339" s="29">
        <f t="shared" si="81"/>
        <v>116.33144408786634</v>
      </c>
      <c r="E339" s="27">
        <f t="shared" si="82"/>
        <v>-2.6314440878663419</v>
      </c>
      <c r="F339" s="27">
        <f t="shared" si="88"/>
        <v>-1.3999999999999915</v>
      </c>
      <c r="G339" s="28">
        <f t="shared" si="89"/>
        <v>-1.2314440878663504</v>
      </c>
      <c r="H339" s="27">
        <f t="shared" si="83"/>
        <v>118.17613323820787</v>
      </c>
      <c r="I339" s="27">
        <f t="shared" si="84"/>
        <v>-4.4761332382078649</v>
      </c>
      <c r="J339" s="27">
        <f t="shared" si="90"/>
        <v>-1.3999999999999915</v>
      </c>
      <c r="K339" s="28">
        <f t="shared" si="91"/>
        <v>-3.0761332382078734</v>
      </c>
      <c r="L339" s="27">
        <f t="shared" si="85"/>
        <v>117.79880393209415</v>
      </c>
      <c r="M339" s="27">
        <f t="shared" si="86"/>
        <v>-4.0988039320941425</v>
      </c>
      <c r="N339" s="27">
        <f t="shared" si="92"/>
        <v>-1.3999999999999915</v>
      </c>
      <c r="O339" s="28">
        <f t="shared" si="93"/>
        <v>-2.698803932094151</v>
      </c>
      <c r="P339" s="27">
        <f t="shared" si="80"/>
        <v>117.19963615657493</v>
      </c>
      <c r="Q339" s="27">
        <f t="shared" si="87"/>
        <v>-3.4996361565749226</v>
      </c>
      <c r="R339" s="27">
        <f t="shared" si="94"/>
        <v>-1.3999999999999915</v>
      </c>
      <c r="S339" s="28">
        <f t="shared" si="95"/>
        <v>-2.0996361565749311</v>
      </c>
    </row>
    <row r="340" spans="1:19" s="64" customFormat="1" x14ac:dyDescent="0.25">
      <c r="A340" s="75">
        <v>42199</v>
      </c>
      <c r="B340" s="18">
        <f>VLOOKUP(A340, 'Raw Data'!$A$2:$C$560, 2, TRUE)</f>
        <v>107</v>
      </c>
      <c r="C340" s="18">
        <f>VLOOKUP(A340, 'Raw Data'!$A$2:$C$560, 3, TRUE)</f>
        <v>117.05</v>
      </c>
      <c r="D340" s="29">
        <f t="shared" si="81"/>
        <v>116.41115497854734</v>
      </c>
      <c r="E340" s="27">
        <f t="shared" si="82"/>
        <v>0.63884502145265287</v>
      </c>
      <c r="F340" s="27">
        <f t="shared" si="88"/>
        <v>3.2702891093189947</v>
      </c>
      <c r="G340" s="28">
        <f t="shared" si="89"/>
        <v>-2.6314440878663419</v>
      </c>
      <c r="H340" s="27">
        <f t="shared" si="83"/>
        <v>118.21496342937859</v>
      </c>
      <c r="I340" s="27">
        <f t="shared" si="84"/>
        <v>-1.164963429378588</v>
      </c>
      <c r="J340" s="27">
        <f t="shared" si="90"/>
        <v>3.3111698088292769</v>
      </c>
      <c r="K340" s="28">
        <f t="shared" si="91"/>
        <v>-4.4761332382078649</v>
      </c>
      <c r="L340" s="27">
        <f t="shared" si="85"/>
        <v>118.13159805359203</v>
      </c>
      <c r="M340" s="27">
        <f t="shared" si="86"/>
        <v>-1.0815980535920318</v>
      </c>
      <c r="N340" s="27">
        <f t="shared" si="92"/>
        <v>3.0172058785021107</v>
      </c>
      <c r="O340" s="28">
        <f t="shared" si="93"/>
        <v>-4.0988039320941425</v>
      </c>
      <c r="P340" s="27">
        <f t="shared" si="80"/>
        <v>117.77992690507764</v>
      </c>
      <c r="Q340" s="27">
        <f t="shared" si="87"/>
        <v>-0.72992690507764735</v>
      </c>
      <c r="R340" s="27">
        <f t="shared" si="94"/>
        <v>2.7697092514972752</v>
      </c>
      <c r="S340" s="28">
        <f t="shared" si="95"/>
        <v>-3.4996361565749226</v>
      </c>
    </row>
    <row r="341" spans="1:19" s="64" customFormat="1" x14ac:dyDescent="0.25">
      <c r="A341" s="75">
        <v>42200</v>
      </c>
      <c r="B341" s="18">
        <f>VLOOKUP(A341, 'Raw Data'!$A$2:$C$560, 2, TRUE)</f>
        <v>106.25</v>
      </c>
      <c r="C341" s="18">
        <f>VLOOKUP(A341, 'Raw Data'!$A$2:$C$560, 3, TRUE)</f>
        <v>116.95</v>
      </c>
      <c r="D341" s="29">
        <f t="shared" si="81"/>
        <v>116.34082183971117</v>
      </c>
      <c r="E341" s="27">
        <f t="shared" si="82"/>
        <v>0.60917816028883465</v>
      </c>
      <c r="F341" s="27">
        <f t="shared" si="88"/>
        <v>-2.9666861163818226E-2</v>
      </c>
      <c r="G341" s="28">
        <f t="shared" si="89"/>
        <v>0.63884502145265287</v>
      </c>
      <c r="H341" s="27">
        <f t="shared" si="83"/>
        <v>118.18070149599265</v>
      </c>
      <c r="I341" s="27">
        <f t="shared" si="84"/>
        <v>-1.2307014959926477</v>
      </c>
      <c r="J341" s="27">
        <f t="shared" si="90"/>
        <v>-6.5738066614059676E-2</v>
      </c>
      <c r="K341" s="28">
        <f t="shared" si="91"/>
        <v>-1.164963429378588</v>
      </c>
      <c r="L341" s="27">
        <f t="shared" si="85"/>
        <v>117.83795618168213</v>
      </c>
      <c r="M341" s="27">
        <f t="shared" si="86"/>
        <v>-0.88795618168212798</v>
      </c>
      <c r="N341" s="27">
        <f t="shared" si="92"/>
        <v>0.19364187190990378</v>
      </c>
      <c r="O341" s="28">
        <f t="shared" si="93"/>
        <v>-1.0815980535920318</v>
      </c>
      <c r="P341" s="27">
        <f t="shared" si="80"/>
        <v>117.26790565639877</v>
      </c>
      <c r="Q341" s="27">
        <f t="shared" si="87"/>
        <v>-0.31790565639876434</v>
      </c>
      <c r="R341" s="27">
        <f t="shared" si="94"/>
        <v>0.41202124867888301</v>
      </c>
      <c r="S341" s="28">
        <f t="shared" si="95"/>
        <v>-0.72992690507764735</v>
      </c>
    </row>
    <row r="342" spans="1:19" s="64" customFormat="1" x14ac:dyDescent="0.25">
      <c r="A342" s="75">
        <v>42201</v>
      </c>
      <c r="B342" s="18">
        <f>VLOOKUP(A342, 'Raw Data'!$A$2:$C$560, 2, TRUE)</f>
        <v>106.95</v>
      </c>
      <c r="C342" s="18">
        <f>VLOOKUP(A342, 'Raw Data'!$A$2:$C$560, 3, TRUE)</f>
        <v>118.15</v>
      </c>
      <c r="D342" s="29">
        <f t="shared" si="81"/>
        <v>116.40646610262493</v>
      </c>
      <c r="E342" s="27">
        <f t="shared" si="82"/>
        <v>1.7435338973750731</v>
      </c>
      <c r="F342" s="27">
        <f t="shared" si="88"/>
        <v>1.1343557370862385</v>
      </c>
      <c r="G342" s="28">
        <f t="shared" si="89"/>
        <v>0.60917816028883465</v>
      </c>
      <c r="H342" s="27">
        <f t="shared" si="83"/>
        <v>118.21267930048619</v>
      </c>
      <c r="I342" s="27">
        <f t="shared" si="84"/>
        <v>-6.2679300486180978E-2</v>
      </c>
      <c r="J342" s="27">
        <f t="shared" si="90"/>
        <v>1.1680221955064667</v>
      </c>
      <c r="K342" s="28">
        <f t="shared" si="91"/>
        <v>-1.2307014959926477</v>
      </c>
      <c r="L342" s="27">
        <f t="shared" si="85"/>
        <v>118.11202192879803</v>
      </c>
      <c r="M342" s="27">
        <f t="shared" si="86"/>
        <v>3.7978071201976604E-2</v>
      </c>
      <c r="N342" s="27">
        <f t="shared" si="92"/>
        <v>0.92593425288410458</v>
      </c>
      <c r="O342" s="28">
        <f t="shared" si="93"/>
        <v>-0.88795618168212798</v>
      </c>
      <c r="P342" s="27">
        <f t="shared" si="80"/>
        <v>117.74579215516572</v>
      </c>
      <c r="Q342" s="27">
        <f t="shared" si="87"/>
        <v>0.40420784483428918</v>
      </c>
      <c r="R342" s="27">
        <f t="shared" si="94"/>
        <v>0.72211350123305351</v>
      </c>
      <c r="S342" s="28">
        <f t="shared" si="95"/>
        <v>-0.31790565639876434</v>
      </c>
    </row>
    <row r="343" spans="1:19" s="64" customFormat="1" x14ac:dyDescent="0.25">
      <c r="A343" s="75">
        <v>42202</v>
      </c>
      <c r="B343" s="18">
        <f>VLOOKUP(A343, 'Raw Data'!$A$2:$C$560, 2, TRUE)</f>
        <v>106.9</v>
      </c>
      <c r="C343" s="18">
        <f>VLOOKUP(A343, 'Raw Data'!$A$2:$C$560, 3, TRUE)</f>
        <v>116</v>
      </c>
      <c r="D343" s="29">
        <f t="shared" si="81"/>
        <v>116.40177722670252</v>
      </c>
      <c r="E343" s="27">
        <f t="shared" si="82"/>
        <v>-0.40177722670252081</v>
      </c>
      <c r="F343" s="27">
        <f t="shared" si="88"/>
        <v>-2.1453111240775939</v>
      </c>
      <c r="G343" s="28">
        <f t="shared" si="89"/>
        <v>1.7435338973750731</v>
      </c>
      <c r="H343" s="27">
        <f t="shared" si="83"/>
        <v>118.21039517159379</v>
      </c>
      <c r="I343" s="27">
        <f t="shared" si="84"/>
        <v>-2.2103951715937882</v>
      </c>
      <c r="J343" s="27">
        <f t="shared" si="90"/>
        <v>-2.1477158711076072</v>
      </c>
      <c r="K343" s="28">
        <f t="shared" si="91"/>
        <v>-6.2679300486180978E-2</v>
      </c>
      <c r="L343" s="27">
        <f t="shared" si="85"/>
        <v>118.09244580400403</v>
      </c>
      <c r="M343" s="27">
        <f t="shared" si="86"/>
        <v>-2.0924458040040292</v>
      </c>
      <c r="N343" s="27">
        <f t="shared" si="92"/>
        <v>-2.1304238752060058</v>
      </c>
      <c r="O343" s="28">
        <f t="shared" si="93"/>
        <v>3.7978071201976604E-2</v>
      </c>
      <c r="P343" s="27">
        <f t="shared" si="80"/>
        <v>117.71165740525379</v>
      </c>
      <c r="Q343" s="27">
        <f t="shared" si="87"/>
        <v>-1.7116574052537885</v>
      </c>
      <c r="R343" s="27">
        <f t="shared" si="94"/>
        <v>-2.1158652500880777</v>
      </c>
      <c r="S343" s="28">
        <f t="shared" si="95"/>
        <v>0.40420784483428918</v>
      </c>
    </row>
    <row r="344" spans="1:19" s="64" customFormat="1" x14ac:dyDescent="0.25">
      <c r="A344" s="75">
        <v>42205</v>
      </c>
      <c r="B344" s="18">
        <f>VLOOKUP(A344, 'Raw Data'!$A$2:$C$560, 2, TRUE)</f>
        <v>105.9</v>
      </c>
      <c r="C344" s="18">
        <f>VLOOKUP(A344, 'Raw Data'!$A$2:$C$560, 3, TRUE)</f>
        <v>115.9</v>
      </c>
      <c r="D344" s="29">
        <f t="shared" si="81"/>
        <v>116.30799970825429</v>
      </c>
      <c r="E344" s="27">
        <f t="shared" si="82"/>
        <v>-0.40799970825428034</v>
      </c>
      <c r="F344" s="27">
        <f t="shared" si="88"/>
        <v>-6.2224815517595289E-3</v>
      </c>
      <c r="G344" s="28">
        <f t="shared" si="89"/>
        <v>-0.40177722670252081</v>
      </c>
      <c r="H344" s="27">
        <f t="shared" si="83"/>
        <v>118.16471259374589</v>
      </c>
      <c r="I344" s="27">
        <f t="shared" si="84"/>
        <v>-2.2647125937458839</v>
      </c>
      <c r="J344" s="27">
        <f t="shared" si="90"/>
        <v>-5.4317422152095673E-2</v>
      </c>
      <c r="K344" s="28">
        <f t="shared" si="91"/>
        <v>-2.2103951715937882</v>
      </c>
      <c r="L344" s="27">
        <f t="shared" si="85"/>
        <v>117.70092330812417</v>
      </c>
      <c r="M344" s="27">
        <f t="shared" si="86"/>
        <v>-1.8009233081241689</v>
      </c>
      <c r="N344" s="27">
        <f t="shared" si="92"/>
        <v>0.29152249587986034</v>
      </c>
      <c r="O344" s="28">
        <f t="shared" si="93"/>
        <v>-2.0924458040040292</v>
      </c>
      <c r="P344" s="27">
        <f t="shared" si="80"/>
        <v>117.0289624070153</v>
      </c>
      <c r="Q344" s="27">
        <f t="shared" si="87"/>
        <v>-1.1289624070152939</v>
      </c>
      <c r="R344" s="27">
        <f t="shared" si="94"/>
        <v>0.58269499823849458</v>
      </c>
      <c r="S344" s="28">
        <f t="shared" si="95"/>
        <v>-1.7116574052537885</v>
      </c>
    </row>
    <row r="345" spans="1:19" s="64" customFormat="1" x14ac:dyDescent="0.25">
      <c r="A345" s="75">
        <v>42206</v>
      </c>
      <c r="B345" s="18">
        <f>VLOOKUP(A345, 'Raw Data'!$A$2:$C$560, 2, TRUE)</f>
        <v>105.2</v>
      </c>
      <c r="C345" s="18">
        <f>VLOOKUP(A345, 'Raw Data'!$A$2:$C$560, 3, TRUE)</f>
        <v>115.05</v>
      </c>
      <c r="D345" s="29">
        <f t="shared" si="81"/>
        <v>116.24235544534052</v>
      </c>
      <c r="E345" s="27">
        <f t="shared" si="82"/>
        <v>-1.1923554453405245</v>
      </c>
      <c r="F345" s="27">
        <f t="shared" si="88"/>
        <v>-0.78435573708624418</v>
      </c>
      <c r="G345" s="28">
        <f t="shared" si="89"/>
        <v>-0.40799970825428034</v>
      </c>
      <c r="H345" s="27">
        <f t="shared" si="83"/>
        <v>118.13273478925237</v>
      </c>
      <c r="I345" s="27">
        <f t="shared" si="84"/>
        <v>-3.0827347892523704</v>
      </c>
      <c r="J345" s="27">
        <f t="shared" si="90"/>
        <v>-0.81802219550648658</v>
      </c>
      <c r="K345" s="28">
        <f t="shared" si="91"/>
        <v>-2.2647125937458839</v>
      </c>
      <c r="L345" s="27">
        <f t="shared" si="85"/>
        <v>117.42685756100828</v>
      </c>
      <c r="M345" s="27">
        <f t="shared" si="86"/>
        <v>-2.3768575610082792</v>
      </c>
      <c r="N345" s="27">
        <f t="shared" si="92"/>
        <v>-0.57593425288411026</v>
      </c>
      <c r="O345" s="28">
        <f t="shared" si="93"/>
        <v>-1.8009233081241689</v>
      </c>
      <c r="P345" s="27">
        <f t="shared" si="80"/>
        <v>116.55107590824835</v>
      </c>
      <c r="Q345" s="27">
        <f t="shared" si="87"/>
        <v>-1.5010759082483531</v>
      </c>
      <c r="R345" s="27">
        <f t="shared" si="94"/>
        <v>-0.3721135012330592</v>
      </c>
      <c r="S345" s="28">
        <f t="shared" si="95"/>
        <v>-1.1289624070152939</v>
      </c>
    </row>
    <row r="346" spans="1:19" s="64" customFormat="1" x14ac:dyDescent="0.25">
      <c r="A346" s="75">
        <v>42207</v>
      </c>
      <c r="B346" s="18">
        <f>VLOOKUP(A346, 'Raw Data'!$A$2:$C$560, 2, TRUE)</f>
        <v>103.45</v>
      </c>
      <c r="C346" s="18">
        <f>VLOOKUP(A346, 'Raw Data'!$A$2:$C$560, 3, TRUE)</f>
        <v>112.95</v>
      </c>
      <c r="D346" s="29">
        <f t="shared" si="81"/>
        <v>116.07824478805611</v>
      </c>
      <c r="E346" s="27">
        <f t="shared" si="82"/>
        <v>-3.128244788056108</v>
      </c>
      <c r="F346" s="27">
        <f t="shared" si="88"/>
        <v>-1.9358893427155834</v>
      </c>
      <c r="G346" s="28">
        <f t="shared" si="89"/>
        <v>-1.1923554453405245</v>
      </c>
      <c r="H346" s="27">
        <f t="shared" si="83"/>
        <v>118.05279027801853</v>
      </c>
      <c r="I346" s="27">
        <f t="shared" si="84"/>
        <v>-5.1027902780185315</v>
      </c>
      <c r="J346" s="27">
        <f t="shared" si="90"/>
        <v>-2.020055488766161</v>
      </c>
      <c r="K346" s="28">
        <f t="shared" si="91"/>
        <v>-3.0827347892523704</v>
      </c>
      <c r="L346" s="27">
        <f t="shared" si="85"/>
        <v>116.74169319321851</v>
      </c>
      <c r="M346" s="27">
        <f t="shared" si="86"/>
        <v>-3.7916931932185065</v>
      </c>
      <c r="N346" s="27">
        <f t="shared" si="92"/>
        <v>-1.4148356322102273</v>
      </c>
      <c r="O346" s="28">
        <f t="shared" si="93"/>
        <v>-2.3768575610082792</v>
      </c>
      <c r="P346" s="27">
        <f t="shared" si="80"/>
        <v>115.35635966133097</v>
      </c>
      <c r="Q346" s="27">
        <f t="shared" si="87"/>
        <v>-2.406359661330967</v>
      </c>
      <c r="R346" s="27">
        <f t="shared" si="94"/>
        <v>-0.90528375308261388</v>
      </c>
      <c r="S346" s="28">
        <f t="shared" si="95"/>
        <v>-1.5010759082483531</v>
      </c>
    </row>
    <row r="347" spans="1:19" s="64" customFormat="1" x14ac:dyDescent="0.25">
      <c r="A347" s="75">
        <v>42208</v>
      </c>
      <c r="B347" s="18">
        <f>VLOOKUP(A347, 'Raw Data'!$A$2:$C$560, 2, TRUE)</f>
        <v>103.4</v>
      </c>
      <c r="C347" s="18">
        <f>VLOOKUP(A347, 'Raw Data'!$A$2:$C$560, 3, TRUE)</f>
        <v>112.05</v>
      </c>
      <c r="D347" s="29">
        <f t="shared" si="81"/>
        <v>116.0735559121337</v>
      </c>
      <c r="E347" s="27">
        <f t="shared" si="82"/>
        <v>-4.0235559121337019</v>
      </c>
      <c r="F347" s="27">
        <f t="shared" si="88"/>
        <v>-0.89531112407759395</v>
      </c>
      <c r="G347" s="28">
        <f t="shared" si="89"/>
        <v>-3.128244788056108</v>
      </c>
      <c r="H347" s="27">
        <f t="shared" si="83"/>
        <v>118.05050614912615</v>
      </c>
      <c r="I347" s="27">
        <f t="shared" si="84"/>
        <v>-6.0005061491261529</v>
      </c>
      <c r="J347" s="27">
        <f t="shared" si="90"/>
        <v>-0.89771587110762141</v>
      </c>
      <c r="K347" s="28">
        <f t="shared" si="91"/>
        <v>-5.1027902780185315</v>
      </c>
      <c r="L347" s="27">
        <f t="shared" si="85"/>
        <v>116.72211706842452</v>
      </c>
      <c r="M347" s="27">
        <f t="shared" si="86"/>
        <v>-4.6721170684245266</v>
      </c>
      <c r="N347" s="27">
        <f t="shared" si="92"/>
        <v>-0.88042387520602006</v>
      </c>
      <c r="O347" s="28">
        <f t="shared" si="93"/>
        <v>-3.7916931932185065</v>
      </c>
      <c r="P347" s="27">
        <f t="shared" si="80"/>
        <v>115.32222491141906</v>
      </c>
      <c r="Q347" s="27">
        <f t="shared" si="87"/>
        <v>-3.2722249114190589</v>
      </c>
      <c r="R347" s="27">
        <f t="shared" si="94"/>
        <v>-0.8658652500880919</v>
      </c>
      <c r="S347" s="28">
        <f t="shared" si="95"/>
        <v>-2.406359661330967</v>
      </c>
    </row>
    <row r="348" spans="1:19" s="64" customFormat="1" x14ac:dyDescent="0.25">
      <c r="A348" s="75">
        <v>42209</v>
      </c>
      <c r="B348" s="18">
        <f>VLOOKUP(A348, 'Raw Data'!$A$2:$C$560, 2, TRUE)</f>
        <v>102.15</v>
      </c>
      <c r="C348" s="18">
        <f>VLOOKUP(A348, 'Raw Data'!$A$2:$C$560, 3, TRUE)</f>
        <v>109.9</v>
      </c>
      <c r="D348" s="29">
        <f t="shared" si="81"/>
        <v>115.95633401407341</v>
      </c>
      <c r="E348" s="27">
        <f t="shared" si="82"/>
        <v>-6.0563340140733999</v>
      </c>
      <c r="F348" s="27">
        <f t="shared" si="88"/>
        <v>-2.032778101939698</v>
      </c>
      <c r="G348" s="28">
        <f t="shared" si="89"/>
        <v>-4.0235559121337019</v>
      </c>
      <c r="H348" s="27">
        <f t="shared" si="83"/>
        <v>117.99340292681627</v>
      </c>
      <c r="I348" s="27">
        <f t="shared" si="84"/>
        <v>-8.0934029268162675</v>
      </c>
      <c r="J348" s="27">
        <f t="shared" si="90"/>
        <v>-2.0928967776901146</v>
      </c>
      <c r="K348" s="28">
        <f t="shared" si="91"/>
        <v>-6.0005061491261529</v>
      </c>
      <c r="L348" s="27">
        <f t="shared" si="85"/>
        <v>116.2327139485747</v>
      </c>
      <c r="M348" s="27">
        <f t="shared" si="86"/>
        <v>-6.3327139485746926</v>
      </c>
      <c r="N348" s="27">
        <f t="shared" si="92"/>
        <v>-1.660596880150166</v>
      </c>
      <c r="O348" s="28">
        <f t="shared" si="93"/>
        <v>-4.6721170684245266</v>
      </c>
      <c r="P348" s="27">
        <f t="shared" si="80"/>
        <v>114.46885616362093</v>
      </c>
      <c r="Q348" s="27">
        <f t="shared" si="87"/>
        <v>-4.5688561636209215</v>
      </c>
      <c r="R348" s="27">
        <f t="shared" si="94"/>
        <v>-1.2966312522018626</v>
      </c>
      <c r="S348" s="28">
        <f t="shared" si="95"/>
        <v>-3.2722249114190589</v>
      </c>
    </row>
    <row r="349" spans="1:19" s="64" customFormat="1" x14ac:dyDescent="0.25">
      <c r="A349" s="75">
        <v>42212</v>
      </c>
      <c r="B349" s="18">
        <f>VLOOKUP(A349, 'Raw Data'!$A$2:$C$560, 2, TRUE)</f>
        <v>103.25</v>
      </c>
      <c r="C349" s="18">
        <f>VLOOKUP(A349, 'Raw Data'!$A$2:$C$560, 3, TRUE)</f>
        <v>109.5</v>
      </c>
      <c r="D349" s="29">
        <f t="shared" si="81"/>
        <v>116.05948928436646</v>
      </c>
      <c r="E349" s="27">
        <f t="shared" si="82"/>
        <v>-6.5594892843664638</v>
      </c>
      <c r="F349" s="27">
        <f t="shared" si="88"/>
        <v>-0.50315527029306395</v>
      </c>
      <c r="G349" s="28">
        <f t="shared" si="89"/>
        <v>-6.0563340140733999</v>
      </c>
      <c r="H349" s="27">
        <f t="shared" si="83"/>
        <v>118.04365376244895</v>
      </c>
      <c r="I349" s="27">
        <f t="shared" si="84"/>
        <v>-8.5436537624489546</v>
      </c>
      <c r="J349" s="27">
        <f t="shared" si="90"/>
        <v>-0.45025083563268709</v>
      </c>
      <c r="K349" s="28">
        <f t="shared" si="91"/>
        <v>-8.0934029268162675</v>
      </c>
      <c r="L349" s="27">
        <f t="shared" si="85"/>
        <v>116.66338869404254</v>
      </c>
      <c r="M349" s="27">
        <f t="shared" si="86"/>
        <v>-7.1633886940425384</v>
      </c>
      <c r="N349" s="27">
        <f t="shared" si="92"/>
        <v>-0.83067474546784581</v>
      </c>
      <c r="O349" s="28">
        <f t="shared" si="93"/>
        <v>-6.3327139485746926</v>
      </c>
      <c r="P349" s="27">
        <f t="shared" si="80"/>
        <v>115.21982066168327</v>
      </c>
      <c r="Q349" s="27">
        <f t="shared" si="87"/>
        <v>-5.7198206616832721</v>
      </c>
      <c r="R349" s="27">
        <f t="shared" si="94"/>
        <v>-1.1509644980623506</v>
      </c>
      <c r="S349" s="28">
        <f t="shared" si="95"/>
        <v>-4.5688561636209215</v>
      </c>
    </row>
    <row r="350" spans="1:19" s="64" customFormat="1" x14ac:dyDescent="0.25">
      <c r="A350" s="75">
        <v>42213</v>
      </c>
      <c r="B350" s="18">
        <f>VLOOKUP(A350, 'Raw Data'!$A$2:$C$560, 2, TRUE)</f>
        <v>103.35</v>
      </c>
      <c r="C350" s="18">
        <f>VLOOKUP(A350, 'Raw Data'!$A$2:$C$560, 3, TRUE)</f>
        <v>108.5</v>
      </c>
      <c r="D350" s="29">
        <f t="shared" si="81"/>
        <v>116.06886703621129</v>
      </c>
      <c r="E350" s="27">
        <f t="shared" si="82"/>
        <v>-7.5688670362112873</v>
      </c>
      <c r="F350" s="27">
        <f t="shared" si="88"/>
        <v>-1.0093777518448235</v>
      </c>
      <c r="G350" s="28">
        <f t="shared" si="89"/>
        <v>-6.5594892843664638</v>
      </c>
      <c r="H350" s="27">
        <f t="shared" si="83"/>
        <v>118.04822202023375</v>
      </c>
      <c r="I350" s="27">
        <f t="shared" si="84"/>
        <v>-9.5482220202337516</v>
      </c>
      <c r="J350" s="27">
        <f t="shared" si="90"/>
        <v>-1.004568257784797</v>
      </c>
      <c r="K350" s="28">
        <f t="shared" si="91"/>
        <v>-8.5436537624489546</v>
      </c>
      <c r="L350" s="27">
        <f t="shared" si="85"/>
        <v>116.70254094363054</v>
      </c>
      <c r="M350" s="27">
        <f t="shared" si="86"/>
        <v>-8.2025409436305381</v>
      </c>
      <c r="N350" s="27">
        <f t="shared" si="92"/>
        <v>-1.0391522495879997</v>
      </c>
      <c r="O350" s="28">
        <f t="shared" si="93"/>
        <v>-7.1633886940425384</v>
      </c>
      <c r="P350" s="27">
        <f t="shared" si="80"/>
        <v>115.28809016150711</v>
      </c>
      <c r="Q350" s="27">
        <f t="shared" si="87"/>
        <v>-6.7880901615071139</v>
      </c>
      <c r="R350" s="27">
        <f t="shared" si="94"/>
        <v>-1.0682694998238418</v>
      </c>
      <c r="S350" s="28">
        <f t="shared" si="95"/>
        <v>-5.7198206616832721</v>
      </c>
    </row>
    <row r="351" spans="1:19" s="64" customFormat="1" x14ac:dyDescent="0.25">
      <c r="A351" s="75">
        <v>42214</v>
      </c>
      <c r="B351" s="18">
        <f>VLOOKUP(A351, 'Raw Data'!$A$2:$C$560, 2, TRUE)</f>
        <v>103.9</v>
      </c>
      <c r="C351" s="18">
        <f>VLOOKUP(A351, 'Raw Data'!$A$2:$C$560, 3, TRUE)</f>
        <v>109.75</v>
      </c>
      <c r="D351" s="29">
        <f t="shared" si="81"/>
        <v>116.12044467135782</v>
      </c>
      <c r="E351" s="27">
        <f t="shared" si="82"/>
        <v>-6.3704446713578164</v>
      </c>
      <c r="F351" s="27">
        <f t="shared" si="88"/>
        <v>1.1984223648534709</v>
      </c>
      <c r="G351" s="28">
        <f t="shared" si="89"/>
        <v>-7.5688670362112873</v>
      </c>
      <c r="H351" s="27">
        <f t="shared" si="83"/>
        <v>118.07334743805009</v>
      </c>
      <c r="I351" s="27">
        <f t="shared" si="84"/>
        <v>-8.3233474380500923</v>
      </c>
      <c r="J351" s="27">
        <f t="shared" si="90"/>
        <v>1.2248745821836593</v>
      </c>
      <c r="K351" s="28">
        <f t="shared" si="91"/>
        <v>-9.5482220202337516</v>
      </c>
      <c r="L351" s="27">
        <f t="shared" si="85"/>
        <v>116.91787831636447</v>
      </c>
      <c r="M351" s="27">
        <f t="shared" si="86"/>
        <v>-7.1678783163644653</v>
      </c>
      <c r="N351" s="27">
        <f t="shared" si="92"/>
        <v>1.0346626272660728</v>
      </c>
      <c r="O351" s="28">
        <f t="shared" si="93"/>
        <v>-8.2025409436305381</v>
      </c>
      <c r="P351" s="27">
        <f t="shared" si="80"/>
        <v>115.66357241053829</v>
      </c>
      <c r="Q351" s="27">
        <f t="shared" si="87"/>
        <v>-5.9135724105382934</v>
      </c>
      <c r="R351" s="27">
        <f t="shared" si="94"/>
        <v>0.87451775096882045</v>
      </c>
      <c r="S351" s="28">
        <f t="shared" si="95"/>
        <v>-6.7880901615071139</v>
      </c>
    </row>
    <row r="352" spans="1:19" s="64" customFormat="1" x14ac:dyDescent="0.25">
      <c r="A352" s="75">
        <v>42215</v>
      </c>
      <c r="B352" s="18">
        <f>VLOOKUP(A352, 'Raw Data'!$A$2:$C$560, 2, TRUE)</f>
        <v>103.85</v>
      </c>
      <c r="C352" s="18">
        <f>VLOOKUP(A352, 'Raw Data'!$A$2:$C$560, 3, TRUE)</f>
        <v>109.1</v>
      </c>
      <c r="D352" s="29">
        <f t="shared" si="81"/>
        <v>116.1157557954354</v>
      </c>
      <c r="E352" s="27">
        <f t="shared" si="82"/>
        <v>-7.0157557954354104</v>
      </c>
      <c r="F352" s="27">
        <f t="shared" si="88"/>
        <v>-0.64531112407759395</v>
      </c>
      <c r="G352" s="28">
        <f t="shared" si="89"/>
        <v>-6.3704446713578164</v>
      </c>
      <c r="H352" s="27">
        <f t="shared" si="83"/>
        <v>118.07106330915769</v>
      </c>
      <c r="I352" s="27">
        <f t="shared" si="84"/>
        <v>-8.9710633091576995</v>
      </c>
      <c r="J352" s="27">
        <f t="shared" si="90"/>
        <v>-0.6477158711076072</v>
      </c>
      <c r="K352" s="28">
        <f t="shared" si="91"/>
        <v>-8.3233474380500923</v>
      </c>
      <c r="L352" s="27">
        <f t="shared" si="85"/>
        <v>116.89830219157045</v>
      </c>
      <c r="M352" s="27">
        <f t="shared" si="86"/>
        <v>-7.7983021915704569</v>
      </c>
      <c r="N352" s="27">
        <f t="shared" si="92"/>
        <v>-0.63042387520599164</v>
      </c>
      <c r="O352" s="28">
        <f t="shared" si="93"/>
        <v>-7.1678783163644653</v>
      </c>
      <c r="P352" s="27">
        <f t="shared" si="80"/>
        <v>115.62943766062637</v>
      </c>
      <c r="Q352" s="27">
        <f t="shared" si="87"/>
        <v>-6.5294376606263711</v>
      </c>
      <c r="R352" s="27">
        <f t="shared" si="94"/>
        <v>-0.61586525008807769</v>
      </c>
      <c r="S352" s="28">
        <f t="shared" si="95"/>
        <v>-5.9135724105382934</v>
      </c>
    </row>
    <row r="353" spans="1:19" s="64" customFormat="1" x14ac:dyDescent="0.25">
      <c r="A353" s="75">
        <v>42216</v>
      </c>
      <c r="B353" s="18">
        <f>VLOOKUP(A353, 'Raw Data'!$A$2:$C$560, 2, TRUE)</f>
        <v>104.7</v>
      </c>
      <c r="C353" s="18">
        <f>VLOOKUP(A353, 'Raw Data'!$A$2:$C$560, 3, TRUE)</f>
        <v>110.4</v>
      </c>
      <c r="D353" s="29">
        <f t="shared" si="81"/>
        <v>116.1954666861164</v>
      </c>
      <c r="E353" s="27">
        <f t="shared" si="82"/>
        <v>-5.7954666861163986</v>
      </c>
      <c r="F353" s="27">
        <f t="shared" si="88"/>
        <v>1.2202891093190118</v>
      </c>
      <c r="G353" s="28">
        <f t="shared" si="89"/>
        <v>-7.0157557954354104</v>
      </c>
      <c r="H353" s="27">
        <f t="shared" si="83"/>
        <v>118.10989350032841</v>
      </c>
      <c r="I353" s="27">
        <f t="shared" si="84"/>
        <v>-7.7098935003284055</v>
      </c>
      <c r="J353" s="27">
        <f t="shared" si="90"/>
        <v>1.261169808829294</v>
      </c>
      <c r="K353" s="28">
        <f t="shared" si="91"/>
        <v>-8.9710633091576995</v>
      </c>
      <c r="L353" s="27">
        <f t="shared" si="85"/>
        <v>117.23109631306835</v>
      </c>
      <c r="M353" s="27">
        <f t="shared" si="86"/>
        <v>-6.8310963130683433</v>
      </c>
      <c r="N353" s="27">
        <f t="shared" si="92"/>
        <v>0.96720587850211359</v>
      </c>
      <c r="O353" s="28">
        <f t="shared" si="93"/>
        <v>-7.7983021915704569</v>
      </c>
      <c r="P353" s="27">
        <f t="shared" si="80"/>
        <v>116.2097284091291</v>
      </c>
      <c r="Q353" s="27">
        <f t="shared" si="87"/>
        <v>-5.8097284091290931</v>
      </c>
      <c r="R353" s="27">
        <f t="shared" si="94"/>
        <v>0.71970925149727805</v>
      </c>
      <c r="S353" s="28">
        <f t="shared" si="95"/>
        <v>-6.5294376606263711</v>
      </c>
    </row>
    <row r="354" spans="1:19" s="64" customFormat="1" x14ac:dyDescent="0.25">
      <c r="A354" s="75">
        <v>42219</v>
      </c>
      <c r="B354" s="18">
        <f>VLOOKUP(A354, 'Raw Data'!$A$2:$C$560, 2, TRUE)</f>
        <v>102.9</v>
      </c>
      <c r="C354" s="18">
        <f>VLOOKUP(A354, 'Raw Data'!$A$2:$C$560, 3, TRUE)</f>
        <v>109.1</v>
      </c>
      <c r="D354" s="29">
        <f t="shared" si="81"/>
        <v>116.02666715290958</v>
      </c>
      <c r="E354" s="27">
        <f t="shared" si="82"/>
        <v>-6.9266671529095873</v>
      </c>
      <c r="F354" s="27">
        <f t="shared" si="88"/>
        <v>-1.1312004667931888</v>
      </c>
      <c r="G354" s="28">
        <f t="shared" si="89"/>
        <v>-5.7954666861163986</v>
      </c>
      <c r="H354" s="27">
        <f t="shared" si="83"/>
        <v>118.02766486020219</v>
      </c>
      <c r="I354" s="27">
        <f t="shared" si="84"/>
        <v>-8.9276648602021993</v>
      </c>
      <c r="J354" s="27">
        <f t="shared" si="90"/>
        <v>-1.2177713598737938</v>
      </c>
      <c r="K354" s="28">
        <f t="shared" si="91"/>
        <v>-7.7098935003284055</v>
      </c>
      <c r="L354" s="27">
        <f t="shared" si="85"/>
        <v>116.5263558204846</v>
      </c>
      <c r="M354" s="27">
        <f t="shared" si="86"/>
        <v>-7.4263558204846021</v>
      </c>
      <c r="N354" s="27">
        <f t="shared" si="92"/>
        <v>-0.59525950741625877</v>
      </c>
      <c r="O354" s="28">
        <f t="shared" si="93"/>
        <v>-6.8310963130683433</v>
      </c>
      <c r="P354" s="27">
        <f t="shared" si="80"/>
        <v>114.9808774122998</v>
      </c>
      <c r="Q354" s="27">
        <f t="shared" si="87"/>
        <v>-5.8808774122998102</v>
      </c>
      <c r="R354" s="27">
        <f t="shared" si="94"/>
        <v>-7.1149003170717151E-2</v>
      </c>
      <c r="S354" s="28">
        <f t="shared" si="95"/>
        <v>-5.8097284091290931</v>
      </c>
    </row>
    <row r="355" spans="1:19" s="64" customFormat="1" x14ac:dyDescent="0.25">
      <c r="A355" s="75">
        <v>42220</v>
      </c>
      <c r="B355" s="18">
        <f>VLOOKUP(A355, 'Raw Data'!$A$2:$C$560, 2, TRUE)</f>
        <v>102.55</v>
      </c>
      <c r="C355" s="18">
        <f>VLOOKUP(A355, 'Raw Data'!$A$2:$C$560, 3, TRUE)</f>
        <v>109.4</v>
      </c>
      <c r="D355" s="29">
        <f t="shared" si="81"/>
        <v>115.9938450214527</v>
      </c>
      <c r="E355" s="27">
        <f t="shared" si="82"/>
        <v>-6.5938450214526938</v>
      </c>
      <c r="F355" s="27">
        <f t="shared" si="88"/>
        <v>0.33282213145689354</v>
      </c>
      <c r="G355" s="28">
        <f t="shared" si="89"/>
        <v>-6.9266671529095873</v>
      </c>
      <c r="H355" s="27">
        <f t="shared" si="83"/>
        <v>118.01167595795543</v>
      </c>
      <c r="I355" s="27">
        <f t="shared" si="84"/>
        <v>-8.611675957955427</v>
      </c>
      <c r="J355" s="27">
        <f t="shared" si="90"/>
        <v>0.31598890224677234</v>
      </c>
      <c r="K355" s="28">
        <f t="shared" si="91"/>
        <v>-8.9276648602021993</v>
      </c>
      <c r="L355" s="27">
        <f t="shared" si="85"/>
        <v>116.38932294692664</v>
      </c>
      <c r="M355" s="27">
        <f t="shared" si="86"/>
        <v>-6.9893229469266345</v>
      </c>
      <c r="N355" s="27">
        <f t="shared" si="92"/>
        <v>0.4370328735579676</v>
      </c>
      <c r="O355" s="28">
        <f t="shared" si="93"/>
        <v>-7.4263558204846021</v>
      </c>
      <c r="P355" s="27">
        <f t="shared" si="80"/>
        <v>114.74193416291632</v>
      </c>
      <c r="Q355" s="27">
        <f t="shared" si="87"/>
        <v>-5.3419341629163171</v>
      </c>
      <c r="R355" s="27">
        <f t="shared" si="94"/>
        <v>0.53894324938349314</v>
      </c>
      <c r="S355" s="28">
        <f t="shared" si="95"/>
        <v>-5.8808774122998102</v>
      </c>
    </row>
    <row r="356" spans="1:19" s="64" customFormat="1" x14ac:dyDescent="0.25">
      <c r="A356" s="75">
        <v>42221</v>
      </c>
      <c r="B356" s="18">
        <f>VLOOKUP(A356, 'Raw Data'!$A$2:$C$560, 2, TRUE)</f>
        <v>102.35</v>
      </c>
      <c r="C356" s="18">
        <f>VLOOKUP(A356, 'Raw Data'!$A$2:$C$560, 3, TRUE)</f>
        <v>111.1</v>
      </c>
      <c r="D356" s="29">
        <f t="shared" si="81"/>
        <v>115.97508951776305</v>
      </c>
      <c r="E356" s="27">
        <f t="shared" si="82"/>
        <v>-4.8750895177630582</v>
      </c>
      <c r="F356" s="27">
        <f t="shared" si="88"/>
        <v>1.7187555036896356</v>
      </c>
      <c r="G356" s="28">
        <f t="shared" si="89"/>
        <v>-6.5938450214526938</v>
      </c>
      <c r="H356" s="27">
        <f t="shared" si="83"/>
        <v>118.00253944238585</v>
      </c>
      <c r="I356" s="27">
        <f t="shared" si="84"/>
        <v>-6.9025394423858586</v>
      </c>
      <c r="J356" s="27">
        <f t="shared" si="90"/>
        <v>1.7091365155695684</v>
      </c>
      <c r="K356" s="28">
        <f t="shared" si="91"/>
        <v>-8.611675957955427</v>
      </c>
      <c r="L356" s="27">
        <f t="shared" si="85"/>
        <v>116.31101844775067</v>
      </c>
      <c r="M356" s="27">
        <f t="shared" si="86"/>
        <v>-5.2110184477506749</v>
      </c>
      <c r="N356" s="27">
        <f t="shared" si="92"/>
        <v>1.7783044991759596</v>
      </c>
      <c r="O356" s="28">
        <f t="shared" si="93"/>
        <v>-6.9893229469266345</v>
      </c>
      <c r="P356" s="27">
        <f t="shared" si="80"/>
        <v>114.60539516326862</v>
      </c>
      <c r="Q356" s="27">
        <f t="shared" si="87"/>
        <v>-3.5053951632686307</v>
      </c>
      <c r="R356" s="27">
        <f t="shared" si="94"/>
        <v>1.8365389996476864</v>
      </c>
      <c r="S356" s="28">
        <f t="shared" si="95"/>
        <v>-5.3419341629163171</v>
      </c>
    </row>
    <row r="357" spans="1:19" s="64" customFormat="1" x14ac:dyDescent="0.25">
      <c r="A357" s="75">
        <v>42222</v>
      </c>
      <c r="B357" s="18">
        <f>VLOOKUP(A357, 'Raw Data'!$A$2:$C$560, 2, TRUE)</f>
        <v>100.9</v>
      </c>
      <c r="C357" s="18">
        <f>VLOOKUP(A357, 'Raw Data'!$A$2:$C$560, 3, TRUE)</f>
        <v>109.45</v>
      </c>
      <c r="D357" s="29">
        <f t="shared" si="81"/>
        <v>115.83911211601311</v>
      </c>
      <c r="E357" s="27">
        <f t="shared" si="82"/>
        <v>-6.3891121160131092</v>
      </c>
      <c r="F357" s="27">
        <f t="shared" si="88"/>
        <v>-1.514022598250051</v>
      </c>
      <c r="G357" s="28">
        <f t="shared" si="89"/>
        <v>-4.8750895177630582</v>
      </c>
      <c r="H357" s="27">
        <f t="shared" si="83"/>
        <v>117.9362997045064</v>
      </c>
      <c r="I357" s="27">
        <f t="shared" si="84"/>
        <v>-8.4862997045063935</v>
      </c>
      <c r="J357" s="27">
        <f t="shared" si="90"/>
        <v>-1.5837602621205349</v>
      </c>
      <c r="K357" s="28">
        <f t="shared" si="91"/>
        <v>-6.9025394423858586</v>
      </c>
      <c r="L357" s="27">
        <f t="shared" si="85"/>
        <v>115.74331082872487</v>
      </c>
      <c r="M357" s="27">
        <f t="shared" si="86"/>
        <v>-6.29331082872487</v>
      </c>
      <c r="N357" s="27">
        <f t="shared" si="92"/>
        <v>-1.0822923809741951</v>
      </c>
      <c r="O357" s="28">
        <f t="shared" si="93"/>
        <v>-5.2110184477506749</v>
      </c>
      <c r="P357" s="27">
        <f t="shared" si="80"/>
        <v>113.6154874158228</v>
      </c>
      <c r="Q357" s="27">
        <f t="shared" si="87"/>
        <v>-4.1654874158227955</v>
      </c>
      <c r="R357" s="27">
        <f t="shared" si="94"/>
        <v>-0.66009225255416482</v>
      </c>
      <c r="S357" s="28">
        <f t="shared" si="95"/>
        <v>-3.5053951632686307</v>
      </c>
    </row>
    <row r="358" spans="1:19" s="64" customFormat="1" x14ac:dyDescent="0.25">
      <c r="A358" s="75">
        <v>42223</v>
      </c>
      <c r="B358" s="18">
        <f>VLOOKUP(A358, 'Raw Data'!$A$2:$C$560, 2, TRUE)</f>
        <v>100.55</v>
      </c>
      <c r="C358" s="18">
        <f>VLOOKUP(A358, 'Raw Data'!$A$2:$C$560, 3, TRUE)</f>
        <v>108.9</v>
      </c>
      <c r="D358" s="29">
        <f t="shared" si="81"/>
        <v>115.80628998455623</v>
      </c>
      <c r="E358" s="27">
        <f t="shared" si="82"/>
        <v>-6.9062899845562242</v>
      </c>
      <c r="F358" s="27">
        <f t="shared" si="88"/>
        <v>-0.51717786854311498</v>
      </c>
      <c r="G358" s="28">
        <f t="shared" si="89"/>
        <v>-6.3891121160131092</v>
      </c>
      <c r="H358" s="27">
        <f t="shared" si="83"/>
        <v>117.92031080225964</v>
      </c>
      <c r="I358" s="27">
        <f t="shared" si="84"/>
        <v>-9.0203108022596297</v>
      </c>
      <c r="J358" s="27">
        <f t="shared" si="90"/>
        <v>-0.53401109775323619</v>
      </c>
      <c r="K358" s="28">
        <f t="shared" si="91"/>
        <v>-8.4862997045063935</v>
      </c>
      <c r="L358" s="27">
        <f t="shared" si="85"/>
        <v>115.60627795516692</v>
      </c>
      <c r="M358" s="27">
        <f t="shared" si="86"/>
        <v>-6.7062779551669109</v>
      </c>
      <c r="N358" s="27">
        <f t="shared" si="92"/>
        <v>-0.41296712644204092</v>
      </c>
      <c r="O358" s="28">
        <f t="shared" si="93"/>
        <v>-6.29331082872487</v>
      </c>
      <c r="P358" s="27">
        <f t="shared" si="80"/>
        <v>113.37654416643933</v>
      </c>
      <c r="Q358" s="27">
        <f t="shared" si="87"/>
        <v>-4.4765441664393251</v>
      </c>
      <c r="R358" s="27">
        <f t="shared" si="94"/>
        <v>-0.3110567506165296</v>
      </c>
      <c r="S358" s="28">
        <f t="shared" si="95"/>
        <v>-4.1654874158227955</v>
      </c>
    </row>
    <row r="359" spans="1:19" s="64" customFormat="1" x14ac:dyDescent="0.25">
      <c r="A359" s="75">
        <v>42226</v>
      </c>
      <c r="B359" s="18">
        <f>VLOOKUP(A359, 'Raw Data'!$A$2:$C$560, 2, TRUE)</f>
        <v>100.35</v>
      </c>
      <c r="C359" s="18">
        <f>VLOOKUP(A359, 'Raw Data'!$A$2:$C$560, 3, TRUE)</f>
        <v>110.05</v>
      </c>
      <c r="D359" s="29">
        <f t="shared" si="81"/>
        <v>115.78753448086658</v>
      </c>
      <c r="E359" s="27">
        <f t="shared" si="82"/>
        <v>-5.7375344808665858</v>
      </c>
      <c r="F359" s="27">
        <f t="shared" si="88"/>
        <v>1.1687555036896384</v>
      </c>
      <c r="G359" s="28">
        <f t="shared" si="89"/>
        <v>-6.9062899845562242</v>
      </c>
      <c r="H359" s="27">
        <f t="shared" si="83"/>
        <v>117.91117428669006</v>
      </c>
      <c r="I359" s="27">
        <f t="shared" si="84"/>
        <v>-7.8611742866900585</v>
      </c>
      <c r="J359" s="27">
        <f t="shared" si="90"/>
        <v>1.1591365155695712</v>
      </c>
      <c r="K359" s="28">
        <f t="shared" si="91"/>
        <v>-9.0203108022596297</v>
      </c>
      <c r="L359" s="27">
        <f t="shared" si="85"/>
        <v>115.52797345599095</v>
      </c>
      <c r="M359" s="27">
        <f t="shared" si="86"/>
        <v>-5.4779734559909485</v>
      </c>
      <c r="N359" s="27">
        <f t="shared" si="92"/>
        <v>1.2283044991759624</v>
      </c>
      <c r="O359" s="28">
        <f t="shared" si="93"/>
        <v>-6.7062779551669109</v>
      </c>
      <c r="P359" s="27">
        <f t="shared" si="80"/>
        <v>113.24000516679162</v>
      </c>
      <c r="Q359" s="27">
        <f t="shared" si="87"/>
        <v>-3.1900051667916216</v>
      </c>
      <c r="R359" s="27">
        <f t="shared" si="94"/>
        <v>1.2865389996477035</v>
      </c>
      <c r="S359" s="28">
        <f t="shared" si="95"/>
        <v>-4.4765441664393251</v>
      </c>
    </row>
    <row r="360" spans="1:19" s="64" customFormat="1" x14ac:dyDescent="0.25">
      <c r="A360" s="75">
        <v>42227</v>
      </c>
      <c r="B360" s="18">
        <f>VLOOKUP(A360, 'Raw Data'!$A$2:$C$560, 2, TRUE)</f>
        <v>101.85</v>
      </c>
      <c r="C360" s="18">
        <f>VLOOKUP(A360, 'Raw Data'!$A$2:$C$560, 3, TRUE)</f>
        <v>112.25</v>
      </c>
      <c r="D360" s="29">
        <f t="shared" si="81"/>
        <v>115.92820075853894</v>
      </c>
      <c r="E360" s="27">
        <f t="shared" si="82"/>
        <v>-3.6782007585389351</v>
      </c>
      <c r="F360" s="27">
        <f t="shared" si="88"/>
        <v>2.0593337223276507</v>
      </c>
      <c r="G360" s="28">
        <f t="shared" si="89"/>
        <v>-5.7375344808665858</v>
      </c>
      <c r="H360" s="27">
        <f t="shared" si="83"/>
        <v>117.9796981534619</v>
      </c>
      <c r="I360" s="27">
        <f t="shared" si="84"/>
        <v>-5.7296981534618965</v>
      </c>
      <c r="J360" s="27">
        <f t="shared" si="90"/>
        <v>2.131476133228162</v>
      </c>
      <c r="K360" s="28">
        <f t="shared" si="91"/>
        <v>-7.8611742866900585</v>
      </c>
      <c r="L360" s="27">
        <f t="shared" si="85"/>
        <v>116.11525719981074</v>
      </c>
      <c r="M360" s="27">
        <f t="shared" si="86"/>
        <v>-3.8652571998107419</v>
      </c>
      <c r="N360" s="27">
        <f t="shared" si="92"/>
        <v>1.6127162561802066</v>
      </c>
      <c r="O360" s="28">
        <f t="shared" si="93"/>
        <v>-5.4779734559909485</v>
      </c>
      <c r="P360" s="27">
        <f t="shared" si="80"/>
        <v>114.26404766414937</v>
      </c>
      <c r="Q360" s="27">
        <f t="shared" si="87"/>
        <v>-2.0140476641493734</v>
      </c>
      <c r="R360" s="27">
        <f t="shared" si="94"/>
        <v>1.1759575026422482</v>
      </c>
      <c r="S360" s="28">
        <f t="shared" si="95"/>
        <v>-3.1900051667916216</v>
      </c>
    </row>
    <row r="361" spans="1:19" s="64" customFormat="1" x14ac:dyDescent="0.25">
      <c r="A361" s="75">
        <v>42228</v>
      </c>
      <c r="B361" s="18">
        <f>VLOOKUP(A361, 'Raw Data'!$A$2:$C$560, 2, TRUE)</f>
        <v>101.15</v>
      </c>
      <c r="C361" s="18">
        <f>VLOOKUP(A361, 'Raw Data'!$A$2:$C$560, 3, TRUE)</f>
        <v>110.4</v>
      </c>
      <c r="D361" s="29">
        <f t="shared" si="81"/>
        <v>115.86255649562517</v>
      </c>
      <c r="E361" s="27">
        <f t="shared" si="82"/>
        <v>-5.4625564956251651</v>
      </c>
      <c r="F361" s="27">
        <f t="shared" si="88"/>
        <v>-1.78435573708623</v>
      </c>
      <c r="G361" s="28">
        <f t="shared" si="89"/>
        <v>-3.6782007585389351</v>
      </c>
      <c r="H361" s="27">
        <f t="shared" si="83"/>
        <v>117.94772034896837</v>
      </c>
      <c r="I361" s="27">
        <f t="shared" si="84"/>
        <v>-7.5477203489683689</v>
      </c>
      <c r="J361" s="27">
        <f t="shared" si="90"/>
        <v>-1.8180221955064724</v>
      </c>
      <c r="K361" s="28">
        <f t="shared" si="91"/>
        <v>-5.7296981534618965</v>
      </c>
      <c r="L361" s="27">
        <f t="shared" si="85"/>
        <v>115.84119145269483</v>
      </c>
      <c r="M361" s="27">
        <f t="shared" si="86"/>
        <v>-5.4411914526948237</v>
      </c>
      <c r="N361" s="27">
        <f t="shared" si="92"/>
        <v>-1.5759342528840818</v>
      </c>
      <c r="O361" s="28">
        <f t="shared" si="93"/>
        <v>-3.8652571998107419</v>
      </c>
      <c r="P361" s="27">
        <f t="shared" si="80"/>
        <v>113.78616116538242</v>
      </c>
      <c r="Q361" s="27">
        <f t="shared" si="87"/>
        <v>-3.3861611653824184</v>
      </c>
      <c r="R361" s="27">
        <f t="shared" si="94"/>
        <v>-1.372113501233045</v>
      </c>
      <c r="S361" s="28">
        <f t="shared" si="95"/>
        <v>-2.0140476641493734</v>
      </c>
    </row>
    <row r="362" spans="1:19" s="64" customFormat="1" x14ac:dyDescent="0.25">
      <c r="A362" s="75">
        <v>42229</v>
      </c>
      <c r="B362" s="18">
        <f>VLOOKUP(A362, 'Raw Data'!$A$2:$C$560, 2, TRUE)</f>
        <v>102.3</v>
      </c>
      <c r="C362" s="18">
        <f>VLOOKUP(A362, 'Raw Data'!$A$2:$C$560, 3, TRUE)</f>
        <v>113.5</v>
      </c>
      <c r="D362" s="29">
        <f t="shared" si="81"/>
        <v>115.97040064184064</v>
      </c>
      <c r="E362" s="27">
        <f t="shared" si="82"/>
        <v>-2.4704006418406408</v>
      </c>
      <c r="F362" s="27">
        <f t="shared" si="88"/>
        <v>2.9921558537845243</v>
      </c>
      <c r="G362" s="28">
        <f t="shared" si="89"/>
        <v>-5.4625564956251651</v>
      </c>
      <c r="H362" s="27">
        <f t="shared" si="83"/>
        <v>118.00025531349345</v>
      </c>
      <c r="I362" s="27">
        <f t="shared" si="84"/>
        <v>-4.5002553134934544</v>
      </c>
      <c r="J362" s="27">
        <f t="shared" si="90"/>
        <v>3.0474650354749144</v>
      </c>
      <c r="K362" s="28">
        <f t="shared" si="91"/>
        <v>-7.5477203489683689</v>
      </c>
      <c r="L362" s="27">
        <f t="shared" si="85"/>
        <v>116.29144232295667</v>
      </c>
      <c r="M362" s="27">
        <f t="shared" si="86"/>
        <v>-2.7914423229566694</v>
      </c>
      <c r="N362" s="27">
        <f t="shared" si="92"/>
        <v>2.6497491297381544</v>
      </c>
      <c r="O362" s="28">
        <f t="shared" si="93"/>
        <v>-5.4411914526948237</v>
      </c>
      <c r="P362" s="27">
        <f t="shared" si="80"/>
        <v>114.5712604133567</v>
      </c>
      <c r="Q362" s="27">
        <f t="shared" si="87"/>
        <v>-1.071260413356697</v>
      </c>
      <c r="R362" s="27">
        <f t="shared" si="94"/>
        <v>2.3149007520257214</v>
      </c>
      <c r="S362" s="28">
        <f t="shared" si="95"/>
        <v>-3.3861611653824184</v>
      </c>
    </row>
    <row r="363" spans="1:19" s="64" customFormat="1" x14ac:dyDescent="0.25">
      <c r="A363" s="75">
        <v>42230</v>
      </c>
      <c r="B363" s="18">
        <f>VLOOKUP(A363, 'Raw Data'!$A$2:$C$560, 2, TRUE)</f>
        <v>101.7</v>
      </c>
      <c r="C363" s="18">
        <f>VLOOKUP(A363, 'Raw Data'!$A$2:$C$560, 3, TRUE)</f>
        <v>113.55</v>
      </c>
      <c r="D363" s="29">
        <f t="shared" si="81"/>
        <v>115.9141341307717</v>
      </c>
      <c r="E363" s="27">
        <f t="shared" si="82"/>
        <v>-2.3641341307717028</v>
      </c>
      <c r="F363" s="27">
        <f t="shared" si="88"/>
        <v>0.10626651106893803</v>
      </c>
      <c r="G363" s="28">
        <f t="shared" si="89"/>
        <v>-2.4704006418406408</v>
      </c>
      <c r="H363" s="27">
        <f t="shared" si="83"/>
        <v>117.97284576678472</v>
      </c>
      <c r="I363" s="27">
        <f t="shared" si="84"/>
        <v>-4.4228457667847181</v>
      </c>
      <c r="J363" s="27">
        <f t="shared" si="90"/>
        <v>7.7409546708736343E-2</v>
      </c>
      <c r="K363" s="28">
        <f t="shared" si="91"/>
        <v>-4.5002553134934544</v>
      </c>
      <c r="L363" s="27">
        <f t="shared" si="85"/>
        <v>116.05652882542876</v>
      </c>
      <c r="M363" s="27">
        <f t="shared" si="86"/>
        <v>-2.5065288254287594</v>
      </c>
      <c r="N363" s="27">
        <f t="shared" si="92"/>
        <v>0.28491349752790995</v>
      </c>
      <c r="O363" s="28">
        <f t="shared" si="93"/>
        <v>-2.7914423229566694</v>
      </c>
      <c r="P363" s="27">
        <f t="shared" si="80"/>
        <v>114.1616434144136</v>
      </c>
      <c r="Q363" s="27">
        <f t="shared" si="87"/>
        <v>-0.61164341441360648</v>
      </c>
      <c r="R363" s="27">
        <f t="shared" si="94"/>
        <v>0.45961699894309049</v>
      </c>
      <c r="S363" s="28">
        <f t="shared" si="95"/>
        <v>-1.071260413356697</v>
      </c>
    </row>
    <row r="364" spans="1:19" s="64" customFormat="1" x14ac:dyDescent="0.25">
      <c r="A364" s="75">
        <v>42233</v>
      </c>
      <c r="B364" s="18">
        <f>VLOOKUP(A364, 'Raw Data'!$A$2:$C$560, 2, TRUE)</f>
        <v>101.5</v>
      </c>
      <c r="C364" s="18">
        <f>VLOOKUP(A364, 'Raw Data'!$A$2:$C$560, 3, TRUE)</f>
        <v>114.1</v>
      </c>
      <c r="D364" s="29">
        <f t="shared" si="81"/>
        <v>115.89537862708205</v>
      </c>
      <c r="E364" s="27">
        <f t="shared" si="82"/>
        <v>-1.7953786270820586</v>
      </c>
      <c r="F364" s="27">
        <f t="shared" si="88"/>
        <v>0.56875550368964412</v>
      </c>
      <c r="G364" s="28">
        <f t="shared" si="89"/>
        <v>-2.3641341307717028</v>
      </c>
      <c r="H364" s="27">
        <f t="shared" si="83"/>
        <v>117.96370925121514</v>
      </c>
      <c r="I364" s="27">
        <f t="shared" si="84"/>
        <v>-3.8637092512151412</v>
      </c>
      <c r="J364" s="27">
        <f t="shared" si="90"/>
        <v>0.55913651556957689</v>
      </c>
      <c r="K364" s="28">
        <f t="shared" si="91"/>
        <v>-4.4228457667847181</v>
      </c>
      <c r="L364" s="27">
        <f t="shared" si="85"/>
        <v>115.97822432625279</v>
      </c>
      <c r="M364" s="27">
        <f t="shared" si="86"/>
        <v>-1.8782243262527913</v>
      </c>
      <c r="N364" s="27">
        <f t="shared" si="92"/>
        <v>0.62830449917596809</v>
      </c>
      <c r="O364" s="28">
        <f t="shared" si="93"/>
        <v>-2.5065288254287594</v>
      </c>
      <c r="P364" s="27">
        <f t="shared" si="80"/>
        <v>114.02510441476591</v>
      </c>
      <c r="Q364" s="27">
        <f t="shared" si="87"/>
        <v>7.4895585234088458E-2</v>
      </c>
      <c r="R364" s="27">
        <f t="shared" si="94"/>
        <v>0.68653899964769494</v>
      </c>
      <c r="S364" s="28">
        <f t="shared" si="95"/>
        <v>-0.61164341441360648</v>
      </c>
    </row>
    <row r="365" spans="1:19" s="64" customFormat="1" x14ac:dyDescent="0.25">
      <c r="A365" s="75">
        <v>42234</v>
      </c>
      <c r="B365" s="18">
        <f>VLOOKUP(A365, 'Raw Data'!$A$2:$C$560, 2, TRUE)</f>
        <v>101.25</v>
      </c>
      <c r="C365" s="18">
        <f>VLOOKUP(A365, 'Raw Data'!$A$2:$C$560, 3, TRUE)</f>
        <v>112.55</v>
      </c>
      <c r="D365" s="29">
        <f t="shared" si="81"/>
        <v>115.87193424746999</v>
      </c>
      <c r="E365" s="27">
        <f t="shared" si="82"/>
        <v>-3.3219342474699971</v>
      </c>
      <c r="F365" s="27">
        <f t="shared" si="88"/>
        <v>-1.5265556203879385</v>
      </c>
      <c r="G365" s="28">
        <f t="shared" si="89"/>
        <v>-1.7953786270820586</v>
      </c>
      <c r="H365" s="27">
        <f t="shared" si="83"/>
        <v>117.95228860675316</v>
      </c>
      <c r="I365" s="27">
        <f t="shared" si="84"/>
        <v>-5.4022886067531601</v>
      </c>
      <c r="J365" s="27">
        <f t="shared" si="90"/>
        <v>-1.5385793555380189</v>
      </c>
      <c r="K365" s="28">
        <f t="shared" si="91"/>
        <v>-3.8637092512151412</v>
      </c>
      <c r="L365" s="27">
        <f t="shared" si="85"/>
        <v>115.88034370228283</v>
      </c>
      <c r="M365" s="27">
        <f t="shared" si="86"/>
        <v>-3.3303437022828319</v>
      </c>
      <c r="N365" s="27">
        <f t="shared" si="92"/>
        <v>-1.4521193760300406</v>
      </c>
      <c r="O365" s="28">
        <f t="shared" si="93"/>
        <v>-1.8782243262527913</v>
      </c>
      <c r="P365" s="27">
        <f t="shared" si="80"/>
        <v>113.85443066520628</v>
      </c>
      <c r="Q365" s="27">
        <f t="shared" si="87"/>
        <v>-1.3044306652062829</v>
      </c>
      <c r="R365" s="27">
        <f t="shared" si="94"/>
        <v>-1.3793262504403714</v>
      </c>
      <c r="S365" s="28">
        <f t="shared" si="95"/>
        <v>7.4895585234088458E-2</v>
      </c>
    </row>
    <row r="366" spans="1:19" s="64" customFormat="1" x14ac:dyDescent="0.25">
      <c r="A366" s="75">
        <v>42235</v>
      </c>
      <c r="B366" s="18">
        <f>VLOOKUP(A366, 'Raw Data'!$A$2:$C$560, 2, TRUE)</f>
        <v>100.75</v>
      </c>
      <c r="C366" s="18">
        <f>VLOOKUP(A366, 'Raw Data'!$A$2:$C$560, 3, TRUE)</f>
        <v>110.25</v>
      </c>
      <c r="D366" s="29">
        <f t="shared" si="81"/>
        <v>115.82504548824588</v>
      </c>
      <c r="E366" s="27">
        <f t="shared" si="82"/>
        <v>-5.5750454882458769</v>
      </c>
      <c r="F366" s="27">
        <f t="shared" si="88"/>
        <v>-2.2531112407758798</v>
      </c>
      <c r="G366" s="28">
        <f t="shared" si="89"/>
        <v>-3.3219342474699971</v>
      </c>
      <c r="H366" s="27">
        <f t="shared" si="83"/>
        <v>117.92944731782922</v>
      </c>
      <c r="I366" s="27">
        <f t="shared" si="84"/>
        <v>-7.6794473178292151</v>
      </c>
      <c r="J366" s="27">
        <f t="shared" si="90"/>
        <v>-2.2771587110760549</v>
      </c>
      <c r="K366" s="28">
        <f t="shared" si="91"/>
        <v>-5.4022886067531601</v>
      </c>
      <c r="L366" s="27">
        <f t="shared" si="85"/>
        <v>115.68458245434289</v>
      </c>
      <c r="M366" s="27">
        <f t="shared" si="86"/>
        <v>-5.4345824543428876</v>
      </c>
      <c r="N366" s="27">
        <f t="shared" si="92"/>
        <v>-2.1042387520600556</v>
      </c>
      <c r="O366" s="28">
        <f t="shared" si="93"/>
        <v>-3.3303437022828319</v>
      </c>
      <c r="P366" s="27">
        <f t="shared" si="80"/>
        <v>113.51308316608703</v>
      </c>
      <c r="Q366" s="27">
        <f t="shared" si="87"/>
        <v>-3.2630831660870285</v>
      </c>
      <c r="R366" s="27">
        <f t="shared" si="94"/>
        <v>-1.9586525008807456</v>
      </c>
      <c r="S366" s="28">
        <f t="shared" si="95"/>
        <v>-1.3044306652062829</v>
      </c>
    </row>
    <row r="367" spans="1:19" s="64" customFormat="1" x14ac:dyDescent="0.25">
      <c r="A367" s="75">
        <v>42236</v>
      </c>
      <c r="B367" s="18">
        <f>VLOOKUP(A367, 'Raw Data'!$A$2:$C$560, 2, TRUE)</f>
        <v>100.5</v>
      </c>
      <c r="C367" s="18">
        <f>VLOOKUP(A367, 'Raw Data'!$A$2:$C$560, 3, TRUE)</f>
        <v>110.7</v>
      </c>
      <c r="D367" s="29">
        <f t="shared" si="81"/>
        <v>115.80160110863382</v>
      </c>
      <c r="E367" s="27">
        <f t="shared" si="82"/>
        <v>-5.1016011086338153</v>
      </c>
      <c r="F367" s="27">
        <f t="shared" si="88"/>
        <v>0.47344437961206154</v>
      </c>
      <c r="G367" s="28">
        <f t="shared" si="89"/>
        <v>-5.5750454882458769</v>
      </c>
      <c r="H367" s="27">
        <f t="shared" si="83"/>
        <v>117.91802667336724</v>
      </c>
      <c r="I367" s="27">
        <f t="shared" si="84"/>
        <v>-7.218026673367234</v>
      </c>
      <c r="J367" s="27">
        <f t="shared" si="90"/>
        <v>0.46142064446198106</v>
      </c>
      <c r="K367" s="28">
        <f t="shared" si="91"/>
        <v>-7.6794473178292151</v>
      </c>
      <c r="L367" s="27">
        <f t="shared" si="85"/>
        <v>115.58670183037293</v>
      </c>
      <c r="M367" s="27">
        <f t="shared" si="86"/>
        <v>-4.8867018303729282</v>
      </c>
      <c r="N367" s="27">
        <f t="shared" si="92"/>
        <v>0.5478806239699594</v>
      </c>
      <c r="O367" s="28">
        <f t="shared" si="93"/>
        <v>-5.4345824543428876</v>
      </c>
      <c r="P367" s="27">
        <f t="shared" si="80"/>
        <v>113.3424094165274</v>
      </c>
      <c r="Q367" s="27">
        <f t="shared" si="87"/>
        <v>-2.6424094165273999</v>
      </c>
      <c r="R367" s="27">
        <f t="shared" si="94"/>
        <v>0.62067374955962862</v>
      </c>
      <c r="S367" s="28">
        <f t="shared" si="95"/>
        <v>-3.2630831660870285</v>
      </c>
    </row>
    <row r="368" spans="1:19" s="64" customFormat="1" x14ac:dyDescent="0.25">
      <c r="A368" s="75">
        <v>42237</v>
      </c>
      <c r="B368" s="18">
        <f>VLOOKUP(A368, 'Raw Data'!$A$2:$C$560, 2, TRUE)</f>
        <v>101.8</v>
      </c>
      <c r="C368" s="18">
        <f>VLOOKUP(A368, 'Raw Data'!$A$2:$C$560, 3, TRUE)</f>
        <v>111.75</v>
      </c>
      <c r="D368" s="29">
        <f t="shared" si="81"/>
        <v>115.92351188261652</v>
      </c>
      <c r="E368" s="27">
        <f t="shared" si="82"/>
        <v>-4.1735118826165234</v>
      </c>
      <c r="F368" s="27">
        <f t="shared" si="88"/>
        <v>0.92808922601729194</v>
      </c>
      <c r="G368" s="28">
        <f t="shared" si="89"/>
        <v>-5.1016011086338153</v>
      </c>
      <c r="H368" s="27">
        <f t="shared" si="83"/>
        <v>117.97741402456951</v>
      </c>
      <c r="I368" s="27">
        <f t="shared" si="84"/>
        <v>-6.2274140245695122</v>
      </c>
      <c r="J368" s="27">
        <f t="shared" si="90"/>
        <v>0.99061264879772182</v>
      </c>
      <c r="K368" s="28">
        <f t="shared" si="91"/>
        <v>-7.218026673367234</v>
      </c>
      <c r="L368" s="27">
        <f t="shared" si="85"/>
        <v>116.09568107501676</v>
      </c>
      <c r="M368" s="27">
        <f t="shared" si="86"/>
        <v>-4.3456810750167563</v>
      </c>
      <c r="N368" s="27">
        <f t="shared" si="92"/>
        <v>0.54102075535617189</v>
      </c>
      <c r="O368" s="28">
        <f t="shared" si="93"/>
        <v>-4.8867018303729282</v>
      </c>
      <c r="P368" s="27">
        <f t="shared" si="80"/>
        <v>114.22991291423745</v>
      </c>
      <c r="Q368" s="27">
        <f t="shared" si="87"/>
        <v>-2.4799129142374454</v>
      </c>
      <c r="R368" s="27">
        <f t="shared" si="94"/>
        <v>0.16249650228995449</v>
      </c>
      <c r="S368" s="28">
        <f t="shared" si="95"/>
        <v>-2.6424094165273999</v>
      </c>
    </row>
    <row r="369" spans="1:19" s="64" customFormat="1" x14ac:dyDescent="0.25">
      <c r="A369" s="75">
        <v>42240</v>
      </c>
      <c r="B369" s="18">
        <f>VLOOKUP(A369, 'Raw Data'!$A$2:$C$560, 2, TRUE)</f>
        <v>101.45</v>
      </c>
      <c r="C369" s="18">
        <f>VLOOKUP(A369, 'Raw Data'!$A$2:$C$560, 3, TRUE)</f>
        <v>113.05</v>
      </c>
      <c r="D369" s="29">
        <f t="shared" si="81"/>
        <v>115.89068975115964</v>
      </c>
      <c r="E369" s="27">
        <f t="shared" si="82"/>
        <v>-2.8406897511596441</v>
      </c>
      <c r="F369" s="27">
        <f t="shared" si="88"/>
        <v>1.3328221314568793</v>
      </c>
      <c r="G369" s="28">
        <f t="shared" si="89"/>
        <v>-4.1735118826165234</v>
      </c>
      <c r="H369" s="27">
        <f t="shared" si="83"/>
        <v>117.96142512232274</v>
      </c>
      <c r="I369" s="27">
        <f t="shared" si="84"/>
        <v>-4.9114251223227399</v>
      </c>
      <c r="J369" s="27">
        <f t="shared" si="90"/>
        <v>1.3159889022467723</v>
      </c>
      <c r="K369" s="28">
        <f t="shared" si="91"/>
        <v>-6.2274140245695122</v>
      </c>
      <c r="L369" s="27">
        <f t="shared" si="85"/>
        <v>115.9586482014588</v>
      </c>
      <c r="M369" s="27">
        <f t="shared" si="86"/>
        <v>-2.9086482014588029</v>
      </c>
      <c r="N369" s="27">
        <f t="shared" si="92"/>
        <v>1.4370328735579534</v>
      </c>
      <c r="O369" s="28">
        <f t="shared" si="93"/>
        <v>-4.3456810750167563</v>
      </c>
      <c r="P369" s="27">
        <f t="shared" si="80"/>
        <v>113.99096966485398</v>
      </c>
      <c r="Q369" s="27">
        <f t="shared" si="87"/>
        <v>-0.9409696648539807</v>
      </c>
      <c r="R369" s="27">
        <f t="shared" si="94"/>
        <v>1.5389432493834647</v>
      </c>
      <c r="S369" s="28">
        <f t="shared" si="95"/>
        <v>-2.4799129142374454</v>
      </c>
    </row>
    <row r="370" spans="1:19" s="64" customFormat="1" x14ac:dyDescent="0.25">
      <c r="A370" s="75">
        <v>42241</v>
      </c>
      <c r="B370" s="18">
        <f>VLOOKUP(A370, 'Raw Data'!$A$2:$C$560, 2, TRUE)</f>
        <v>101.1</v>
      </c>
      <c r="C370" s="18">
        <f>VLOOKUP(A370, 'Raw Data'!$A$2:$C$560, 3, TRUE)</f>
        <v>111.2</v>
      </c>
      <c r="D370" s="29">
        <f t="shared" si="81"/>
        <v>115.85786761970276</v>
      </c>
      <c r="E370" s="27">
        <f t="shared" si="82"/>
        <v>-4.6578676197027562</v>
      </c>
      <c r="F370" s="27">
        <f t="shared" si="88"/>
        <v>-1.8171778685431121</v>
      </c>
      <c r="G370" s="28">
        <f t="shared" si="89"/>
        <v>-2.8406897511596441</v>
      </c>
      <c r="H370" s="27">
        <f t="shared" si="83"/>
        <v>117.94543622007598</v>
      </c>
      <c r="I370" s="27">
        <f t="shared" si="84"/>
        <v>-6.7454362200759732</v>
      </c>
      <c r="J370" s="27">
        <f t="shared" si="90"/>
        <v>-1.8340110977532333</v>
      </c>
      <c r="K370" s="28">
        <f t="shared" si="91"/>
        <v>-4.9114251223227399</v>
      </c>
      <c r="L370" s="27">
        <f t="shared" si="85"/>
        <v>115.82161532790084</v>
      </c>
      <c r="M370" s="27">
        <f t="shared" si="86"/>
        <v>-4.621615327900841</v>
      </c>
      <c r="N370" s="27">
        <f t="shared" si="92"/>
        <v>-1.7129671264420381</v>
      </c>
      <c r="O370" s="28">
        <f t="shared" si="93"/>
        <v>-2.9086482014588029</v>
      </c>
      <c r="P370" s="27">
        <f t="shared" si="80"/>
        <v>113.7520264154705</v>
      </c>
      <c r="Q370" s="27">
        <f t="shared" si="87"/>
        <v>-2.5520264154704932</v>
      </c>
      <c r="R370" s="27">
        <f t="shared" si="94"/>
        <v>-1.6110567506165125</v>
      </c>
      <c r="S370" s="28">
        <f t="shared" si="95"/>
        <v>-0.9409696648539807</v>
      </c>
    </row>
    <row r="371" spans="1:19" s="64" customFormat="1" x14ac:dyDescent="0.25">
      <c r="A371" s="75">
        <v>42242</v>
      </c>
      <c r="B371" s="18">
        <f>VLOOKUP(A371, 'Raw Data'!$A$2:$C$560, 2, TRUE)</f>
        <v>101.95</v>
      </c>
      <c r="C371" s="18">
        <f>VLOOKUP(A371, 'Raw Data'!$A$2:$C$560, 3, TRUE)</f>
        <v>110.8</v>
      </c>
      <c r="D371" s="29">
        <f t="shared" si="81"/>
        <v>115.93757851038376</v>
      </c>
      <c r="E371" s="27">
        <f t="shared" si="82"/>
        <v>-5.1375785103837615</v>
      </c>
      <c r="F371" s="27">
        <f t="shared" si="88"/>
        <v>-0.47971089068100525</v>
      </c>
      <c r="G371" s="28">
        <f t="shared" si="89"/>
        <v>-4.6578676197027562</v>
      </c>
      <c r="H371" s="27">
        <f t="shared" si="83"/>
        <v>117.98426641124669</v>
      </c>
      <c r="I371" s="27">
        <f t="shared" si="84"/>
        <v>-7.1842664112466963</v>
      </c>
      <c r="J371" s="27">
        <f t="shared" si="90"/>
        <v>-0.43883019117072308</v>
      </c>
      <c r="K371" s="28">
        <f t="shared" si="91"/>
        <v>-6.7454362200759732</v>
      </c>
      <c r="L371" s="27">
        <f t="shared" si="85"/>
        <v>116.15440944939873</v>
      </c>
      <c r="M371" s="27">
        <f t="shared" si="86"/>
        <v>-5.3544094493987302</v>
      </c>
      <c r="N371" s="27">
        <f t="shared" si="92"/>
        <v>-0.73279412149788925</v>
      </c>
      <c r="O371" s="28">
        <f t="shared" si="93"/>
        <v>-4.621615327900841</v>
      </c>
      <c r="P371" s="27">
        <f t="shared" si="80"/>
        <v>114.33231716397323</v>
      </c>
      <c r="Q371" s="27">
        <f t="shared" si="87"/>
        <v>-3.5323171639732323</v>
      </c>
      <c r="R371" s="27">
        <f t="shared" si="94"/>
        <v>-0.98029074850273901</v>
      </c>
      <c r="S371" s="28">
        <f t="shared" si="95"/>
        <v>-2.5520264154704932</v>
      </c>
    </row>
    <row r="372" spans="1:19" s="64" customFormat="1" x14ac:dyDescent="0.25">
      <c r="A372" s="75">
        <v>42243</v>
      </c>
      <c r="B372" s="18">
        <f>VLOOKUP(A372, 'Raw Data'!$A$2:$C$560, 2, TRUE)</f>
        <v>100.3</v>
      </c>
      <c r="C372" s="18">
        <f>VLOOKUP(A372, 'Raw Data'!$A$2:$C$560, 3, TRUE)</f>
        <v>108.35</v>
      </c>
      <c r="D372" s="29">
        <f t="shared" si="81"/>
        <v>115.78284560494417</v>
      </c>
      <c r="E372" s="27">
        <f t="shared" si="82"/>
        <v>-7.4328456049441769</v>
      </c>
      <c r="F372" s="27">
        <f t="shared" si="88"/>
        <v>-2.2952670945604154</v>
      </c>
      <c r="G372" s="28">
        <f t="shared" si="89"/>
        <v>-5.1375785103837615</v>
      </c>
      <c r="H372" s="27">
        <f t="shared" si="83"/>
        <v>117.90889015779766</v>
      </c>
      <c r="I372" s="27">
        <f t="shared" si="84"/>
        <v>-9.5588901577976628</v>
      </c>
      <c r="J372" s="27">
        <f t="shared" si="90"/>
        <v>-2.3746237465509665</v>
      </c>
      <c r="K372" s="28">
        <f t="shared" si="91"/>
        <v>-7.1842664112466963</v>
      </c>
      <c r="L372" s="27">
        <f t="shared" si="85"/>
        <v>115.50839733119696</v>
      </c>
      <c r="M372" s="27">
        <f t="shared" si="86"/>
        <v>-7.1583973311969658</v>
      </c>
      <c r="N372" s="27">
        <f t="shared" si="92"/>
        <v>-1.8039878817982355</v>
      </c>
      <c r="O372" s="28">
        <f t="shared" si="93"/>
        <v>-5.3544094493987302</v>
      </c>
      <c r="P372" s="27">
        <f t="shared" si="80"/>
        <v>113.2058704168797</v>
      </c>
      <c r="Q372" s="27">
        <f t="shared" si="87"/>
        <v>-4.8558704168797107</v>
      </c>
      <c r="R372" s="27">
        <f t="shared" si="94"/>
        <v>-1.3235532529064784</v>
      </c>
      <c r="S372" s="28">
        <f t="shared" si="95"/>
        <v>-3.5323171639732323</v>
      </c>
    </row>
    <row r="373" spans="1:19" s="64" customFormat="1" x14ac:dyDescent="0.25">
      <c r="A373" s="75">
        <v>42244</v>
      </c>
      <c r="B373" s="18">
        <f>VLOOKUP(A373, 'Raw Data'!$A$2:$C$560, 2, TRUE)</f>
        <v>101.6</v>
      </c>
      <c r="C373" s="18">
        <f>VLOOKUP(A373, 'Raw Data'!$A$2:$C$560, 3, TRUE)</f>
        <v>110.65</v>
      </c>
      <c r="D373" s="29">
        <f t="shared" si="81"/>
        <v>115.90475637892688</v>
      </c>
      <c r="E373" s="27">
        <f t="shared" si="82"/>
        <v>-5.2547563789268708</v>
      </c>
      <c r="F373" s="27">
        <f t="shared" si="88"/>
        <v>2.1780892260173061</v>
      </c>
      <c r="G373" s="28">
        <f t="shared" si="89"/>
        <v>-7.4328456049441769</v>
      </c>
      <c r="H373" s="27">
        <f t="shared" si="83"/>
        <v>117.96827750899993</v>
      </c>
      <c r="I373" s="27">
        <f t="shared" si="84"/>
        <v>-7.3182775089999268</v>
      </c>
      <c r="J373" s="27">
        <f t="shared" si="90"/>
        <v>2.240612648797736</v>
      </c>
      <c r="K373" s="28">
        <f t="shared" si="91"/>
        <v>-9.5588901577976628</v>
      </c>
      <c r="L373" s="27">
        <f t="shared" si="85"/>
        <v>116.01737657584077</v>
      </c>
      <c r="M373" s="27">
        <f t="shared" si="86"/>
        <v>-5.3673765758407654</v>
      </c>
      <c r="N373" s="27">
        <f t="shared" si="92"/>
        <v>1.7910207553562003</v>
      </c>
      <c r="O373" s="28">
        <f t="shared" si="93"/>
        <v>-7.1583973311969658</v>
      </c>
      <c r="P373" s="27">
        <f t="shared" si="80"/>
        <v>114.09337391458975</v>
      </c>
      <c r="Q373" s="27">
        <f t="shared" si="87"/>
        <v>-3.443373914589742</v>
      </c>
      <c r="R373" s="27">
        <f t="shared" si="94"/>
        <v>1.4124965022899687</v>
      </c>
      <c r="S373" s="28">
        <f t="shared" si="95"/>
        <v>-4.8558704168797107</v>
      </c>
    </row>
    <row r="374" spans="1:19" s="64" customFormat="1" x14ac:dyDescent="0.25">
      <c r="A374" s="75">
        <v>42247</v>
      </c>
      <c r="B374" s="18">
        <f>VLOOKUP(A374, 'Raw Data'!$A$2:$C$560, 2, TRUE)</f>
        <v>106.8</v>
      </c>
      <c r="C374" s="18">
        <f>VLOOKUP(A374, 'Raw Data'!$A$2:$C$560, 3, TRUE)</f>
        <v>115.4</v>
      </c>
      <c r="D374" s="29">
        <f t="shared" si="81"/>
        <v>116.3923994748577</v>
      </c>
      <c r="E374" s="27">
        <f t="shared" si="82"/>
        <v>-0.99239947485769164</v>
      </c>
      <c r="F374" s="27">
        <f t="shared" si="88"/>
        <v>4.2623569040691791</v>
      </c>
      <c r="G374" s="28">
        <f t="shared" si="89"/>
        <v>-5.2547563789268708</v>
      </c>
      <c r="H374" s="27">
        <f t="shared" si="83"/>
        <v>118.20582691380901</v>
      </c>
      <c r="I374" s="27">
        <f t="shared" si="84"/>
        <v>-2.8058269138089997</v>
      </c>
      <c r="J374" s="27">
        <f t="shared" si="90"/>
        <v>4.5124505951909271</v>
      </c>
      <c r="K374" s="28">
        <f t="shared" si="91"/>
        <v>-7.3182775089999268</v>
      </c>
      <c r="L374" s="27">
        <f t="shared" si="85"/>
        <v>118.05329355441606</v>
      </c>
      <c r="M374" s="27">
        <f t="shared" si="86"/>
        <v>-2.6532935544160523</v>
      </c>
      <c r="N374" s="27">
        <f t="shared" si="92"/>
        <v>2.7140830214247131</v>
      </c>
      <c r="O374" s="28">
        <f t="shared" si="93"/>
        <v>-5.3673765758407654</v>
      </c>
      <c r="P374" s="27">
        <f t="shared" si="80"/>
        <v>117.64338790542993</v>
      </c>
      <c r="Q374" s="27">
        <f t="shared" si="87"/>
        <v>-2.2433879054299268</v>
      </c>
      <c r="R374" s="27">
        <f t="shared" si="94"/>
        <v>1.1999860091598151</v>
      </c>
      <c r="S374" s="28">
        <f t="shared" si="95"/>
        <v>-3.443373914589742</v>
      </c>
    </row>
    <row r="375" spans="1:19" s="64" customFormat="1" x14ac:dyDescent="0.25">
      <c r="A375" s="75">
        <v>42248</v>
      </c>
      <c r="B375" s="18">
        <f>VLOOKUP(A375, 'Raw Data'!$A$2:$C$560, 2, TRUE)</f>
        <v>107.15</v>
      </c>
      <c r="C375" s="18">
        <f>VLOOKUP(A375, 'Raw Data'!$A$2:$C$560, 3, TRUE)</f>
        <v>115.95</v>
      </c>
      <c r="D375" s="29">
        <f t="shared" si="81"/>
        <v>116.42522160631458</v>
      </c>
      <c r="E375" s="27">
        <f t="shared" si="82"/>
        <v>-0.47522160631457666</v>
      </c>
      <c r="F375" s="27">
        <f t="shared" si="88"/>
        <v>0.51717786854311498</v>
      </c>
      <c r="G375" s="28">
        <f t="shared" si="89"/>
        <v>-0.99239947485769164</v>
      </c>
      <c r="H375" s="27">
        <f t="shared" si="83"/>
        <v>118.22181581605577</v>
      </c>
      <c r="I375" s="27">
        <f t="shared" si="84"/>
        <v>-2.2718158160557635</v>
      </c>
      <c r="J375" s="27">
        <f t="shared" si="90"/>
        <v>0.53401109775323619</v>
      </c>
      <c r="K375" s="28">
        <f t="shared" si="91"/>
        <v>-2.8058269138089997</v>
      </c>
      <c r="L375" s="27">
        <f t="shared" si="85"/>
        <v>118.190326427974</v>
      </c>
      <c r="M375" s="27">
        <f t="shared" si="86"/>
        <v>-2.2403264279739972</v>
      </c>
      <c r="N375" s="27">
        <f t="shared" si="92"/>
        <v>0.41296712644205513</v>
      </c>
      <c r="O375" s="28">
        <f t="shared" si="93"/>
        <v>-2.6532935544160523</v>
      </c>
      <c r="P375" s="27">
        <f t="shared" si="80"/>
        <v>117.88233115481341</v>
      </c>
      <c r="Q375" s="27">
        <f t="shared" si="87"/>
        <v>-1.9323311548134114</v>
      </c>
      <c r="R375" s="27">
        <f t="shared" si="94"/>
        <v>0.31105675061651539</v>
      </c>
      <c r="S375" s="28">
        <f t="shared" si="95"/>
        <v>-2.2433879054299268</v>
      </c>
    </row>
    <row r="376" spans="1:19" s="64" customFormat="1" x14ac:dyDescent="0.25">
      <c r="A376" s="75">
        <v>42249</v>
      </c>
      <c r="B376" s="18">
        <f>VLOOKUP(A376, 'Raw Data'!$A$2:$C$560, 2, TRUE)</f>
        <v>106.55</v>
      </c>
      <c r="C376" s="18">
        <f>VLOOKUP(A376, 'Raw Data'!$A$2:$C$560, 3, TRUE)</f>
        <v>114.95</v>
      </c>
      <c r="D376" s="29">
        <f t="shared" si="81"/>
        <v>116.36895509524564</v>
      </c>
      <c r="E376" s="27">
        <f t="shared" si="82"/>
        <v>-1.4189550952456358</v>
      </c>
      <c r="F376" s="27">
        <f t="shared" si="88"/>
        <v>-0.94373348893105913</v>
      </c>
      <c r="G376" s="28">
        <f t="shared" si="89"/>
        <v>-0.47522160631457666</v>
      </c>
      <c r="H376" s="27">
        <f t="shared" si="83"/>
        <v>118.19440626934703</v>
      </c>
      <c r="I376" s="27">
        <f t="shared" si="84"/>
        <v>-3.2444062693470244</v>
      </c>
      <c r="J376" s="27">
        <f t="shared" si="90"/>
        <v>-0.97259045329126081</v>
      </c>
      <c r="K376" s="28">
        <f t="shared" si="91"/>
        <v>-2.2718158160557635</v>
      </c>
      <c r="L376" s="27">
        <f t="shared" si="85"/>
        <v>117.95541293044607</v>
      </c>
      <c r="M376" s="27">
        <f t="shared" si="86"/>
        <v>-3.0054129304460702</v>
      </c>
      <c r="N376" s="27">
        <f t="shared" si="92"/>
        <v>-0.76508650247207299</v>
      </c>
      <c r="O376" s="28">
        <f t="shared" si="93"/>
        <v>-2.2403264279739972</v>
      </c>
      <c r="P376" s="27">
        <f t="shared" si="80"/>
        <v>117.47271415587031</v>
      </c>
      <c r="Q376" s="27">
        <f t="shared" si="87"/>
        <v>-2.5227141558703039</v>
      </c>
      <c r="R376" s="27">
        <f t="shared" si="94"/>
        <v>-0.59038300105689245</v>
      </c>
      <c r="S376" s="28">
        <f t="shared" si="95"/>
        <v>-1.9323311548134114</v>
      </c>
    </row>
    <row r="377" spans="1:19" s="64" customFormat="1" x14ac:dyDescent="0.25">
      <c r="A377" s="75">
        <v>42250</v>
      </c>
      <c r="B377" s="18">
        <f>VLOOKUP(A377, 'Raw Data'!$A$2:$C$560, 2, TRUE)</f>
        <v>106.1</v>
      </c>
      <c r="C377" s="18">
        <f>VLOOKUP(A377, 'Raw Data'!$A$2:$C$560, 3, TRUE)</f>
        <v>113.8</v>
      </c>
      <c r="D377" s="29">
        <f t="shared" si="81"/>
        <v>116.32675521194393</v>
      </c>
      <c r="E377" s="27">
        <f t="shared" si="82"/>
        <v>-2.5267552119439358</v>
      </c>
      <c r="F377" s="27">
        <f t="shared" si="88"/>
        <v>-1.1078001166983</v>
      </c>
      <c r="G377" s="28">
        <f t="shared" si="89"/>
        <v>-1.4189550952456358</v>
      </c>
      <c r="H377" s="27">
        <f t="shared" si="83"/>
        <v>118.17384910931547</v>
      </c>
      <c r="I377" s="27">
        <f t="shared" si="84"/>
        <v>-4.3738491093154721</v>
      </c>
      <c r="J377" s="27">
        <f t="shared" si="90"/>
        <v>-1.1294428399684477</v>
      </c>
      <c r="K377" s="28">
        <f t="shared" si="91"/>
        <v>-3.2444062693470244</v>
      </c>
      <c r="L377" s="27">
        <f t="shared" si="85"/>
        <v>117.77922780730015</v>
      </c>
      <c r="M377" s="27">
        <f t="shared" si="86"/>
        <v>-3.9792278073001484</v>
      </c>
      <c r="N377" s="27">
        <f t="shared" si="92"/>
        <v>-0.97381487685407819</v>
      </c>
      <c r="O377" s="28">
        <f t="shared" si="93"/>
        <v>-3.0054129304460702</v>
      </c>
      <c r="P377" s="27">
        <f t="shared" si="80"/>
        <v>117.16550140666298</v>
      </c>
      <c r="Q377" s="27">
        <f t="shared" si="87"/>
        <v>-3.365501406662986</v>
      </c>
      <c r="R377" s="27">
        <f t="shared" si="94"/>
        <v>-0.84278725079268213</v>
      </c>
      <c r="S377" s="28">
        <f t="shared" si="95"/>
        <v>-2.5227141558703039</v>
      </c>
    </row>
    <row r="378" spans="1:19" s="64" customFormat="1" x14ac:dyDescent="0.25">
      <c r="A378" s="75">
        <v>42251</v>
      </c>
      <c r="B378" s="18">
        <f>VLOOKUP(A378, 'Raw Data'!$A$2:$C$560, 2, TRUE)</f>
        <v>107.8</v>
      </c>
      <c r="C378" s="18">
        <f>VLOOKUP(A378, 'Raw Data'!$A$2:$C$560, 3, TRUE)</f>
        <v>113.35</v>
      </c>
      <c r="D378" s="29">
        <f t="shared" si="81"/>
        <v>116.48617699330593</v>
      </c>
      <c r="E378" s="27">
        <f t="shared" si="82"/>
        <v>-3.1361769933059378</v>
      </c>
      <c r="F378" s="27">
        <f t="shared" si="88"/>
        <v>-0.60942178136200198</v>
      </c>
      <c r="G378" s="28">
        <f t="shared" si="89"/>
        <v>-2.5267552119439358</v>
      </c>
      <c r="H378" s="27">
        <f t="shared" si="83"/>
        <v>118.2515094916569</v>
      </c>
      <c r="I378" s="27">
        <f t="shared" si="84"/>
        <v>-4.9015094916569097</v>
      </c>
      <c r="J378" s="27">
        <f t="shared" si="90"/>
        <v>-0.52766038234143764</v>
      </c>
      <c r="K378" s="28">
        <f t="shared" si="91"/>
        <v>-4.3738491093154721</v>
      </c>
      <c r="L378" s="27">
        <f t="shared" si="85"/>
        <v>118.44481605029591</v>
      </c>
      <c r="M378" s="27">
        <f t="shared" si="86"/>
        <v>-5.0948160502959183</v>
      </c>
      <c r="N378" s="27">
        <f t="shared" si="92"/>
        <v>-1.11558824299577</v>
      </c>
      <c r="O378" s="28">
        <f t="shared" si="93"/>
        <v>-3.9792278073001484</v>
      </c>
      <c r="P378" s="27">
        <f t="shared" si="80"/>
        <v>118.32608290366844</v>
      </c>
      <c r="Q378" s="27">
        <f t="shared" si="87"/>
        <v>-4.9760829036684413</v>
      </c>
      <c r="R378" s="27">
        <f t="shared" si="94"/>
        <v>-1.6105814970054553</v>
      </c>
      <c r="S378" s="28">
        <f t="shared" si="95"/>
        <v>-3.365501406662986</v>
      </c>
    </row>
    <row r="379" spans="1:19" s="64" customFormat="1" x14ac:dyDescent="0.25">
      <c r="A379" s="75">
        <v>42254</v>
      </c>
      <c r="B379" s="18">
        <f>VLOOKUP(A379, 'Raw Data'!$A$2:$C$560, 2, TRUE)</f>
        <v>107.4</v>
      </c>
      <c r="C379" s="18">
        <f>VLOOKUP(A379, 'Raw Data'!$A$2:$C$560, 3, TRUE)</f>
        <v>111.3</v>
      </c>
      <c r="D379" s="29">
        <f t="shared" si="81"/>
        <v>116.44866598592664</v>
      </c>
      <c r="E379" s="27">
        <f t="shared" si="82"/>
        <v>-5.148665985926641</v>
      </c>
      <c r="F379" s="27">
        <f t="shared" si="88"/>
        <v>-2.0124889926207032</v>
      </c>
      <c r="G379" s="28">
        <f t="shared" si="89"/>
        <v>-3.1361769933059378</v>
      </c>
      <c r="H379" s="27">
        <f t="shared" si="83"/>
        <v>118.23323646051774</v>
      </c>
      <c r="I379" s="27">
        <f t="shared" si="84"/>
        <v>-6.9332364605177474</v>
      </c>
      <c r="J379" s="27">
        <f t="shared" si="90"/>
        <v>-2.0317269688608377</v>
      </c>
      <c r="K379" s="28">
        <f t="shared" si="91"/>
        <v>-4.9015094916569097</v>
      </c>
      <c r="L379" s="27">
        <f t="shared" si="85"/>
        <v>118.28820705194397</v>
      </c>
      <c r="M379" s="27">
        <f t="shared" si="86"/>
        <v>-6.9882070519439736</v>
      </c>
      <c r="N379" s="27">
        <f t="shared" si="92"/>
        <v>-1.8933910016480553</v>
      </c>
      <c r="O379" s="28">
        <f t="shared" si="93"/>
        <v>-5.0948160502959183</v>
      </c>
      <c r="P379" s="27">
        <f t="shared" si="80"/>
        <v>118.05300490437304</v>
      </c>
      <c r="Q379" s="27">
        <f t="shared" si="87"/>
        <v>-6.7530049043730429</v>
      </c>
      <c r="R379" s="27">
        <f t="shared" si="94"/>
        <v>-1.7769220007046016</v>
      </c>
      <c r="S379" s="28">
        <f t="shared" si="95"/>
        <v>-4.9760829036684413</v>
      </c>
    </row>
    <row r="380" spans="1:19" s="64" customFormat="1" x14ac:dyDescent="0.25">
      <c r="A380" s="75">
        <v>42255</v>
      </c>
      <c r="B380" s="18">
        <f>VLOOKUP(A380, 'Raw Data'!$A$2:$C$560, 2, TRUE)</f>
        <v>106.75</v>
      </c>
      <c r="C380" s="18">
        <f>VLOOKUP(A380, 'Raw Data'!$A$2:$C$560, 3, TRUE)</f>
        <v>111.9</v>
      </c>
      <c r="D380" s="29">
        <f t="shared" si="81"/>
        <v>116.38771059893529</v>
      </c>
      <c r="E380" s="27">
        <f t="shared" si="82"/>
        <v>-4.4877105989352799</v>
      </c>
      <c r="F380" s="27">
        <f t="shared" si="88"/>
        <v>0.66095538699136114</v>
      </c>
      <c r="G380" s="28">
        <f t="shared" si="89"/>
        <v>-5.148665985926641</v>
      </c>
      <c r="H380" s="27">
        <f t="shared" si="83"/>
        <v>118.20354278491661</v>
      </c>
      <c r="I380" s="27">
        <f t="shared" si="84"/>
        <v>-6.3035427849166012</v>
      </c>
      <c r="J380" s="27">
        <f t="shared" si="90"/>
        <v>0.6296936756011462</v>
      </c>
      <c r="K380" s="28">
        <f t="shared" si="91"/>
        <v>-6.9332364605177474</v>
      </c>
      <c r="L380" s="27">
        <f t="shared" si="85"/>
        <v>118.03371742962206</v>
      </c>
      <c r="M380" s="27">
        <f t="shared" si="86"/>
        <v>-6.1337174296220525</v>
      </c>
      <c r="N380" s="27">
        <f t="shared" si="92"/>
        <v>0.85448962232192116</v>
      </c>
      <c r="O380" s="28">
        <f t="shared" si="93"/>
        <v>-6.9882070519439736</v>
      </c>
      <c r="P380" s="27">
        <f t="shared" si="80"/>
        <v>117.60925315551802</v>
      </c>
      <c r="Q380" s="27">
        <f t="shared" si="87"/>
        <v>-5.709253155518013</v>
      </c>
      <c r="R380" s="27">
        <f t="shared" si="94"/>
        <v>1.0437517488550299</v>
      </c>
      <c r="S380" s="28">
        <f t="shared" si="95"/>
        <v>-6.7530049043730429</v>
      </c>
    </row>
    <row r="381" spans="1:19" s="64" customFormat="1" x14ac:dyDescent="0.25">
      <c r="A381" s="75">
        <v>42256</v>
      </c>
      <c r="B381" s="18">
        <f>VLOOKUP(A381, 'Raw Data'!$A$2:$C$560, 2, TRUE)</f>
        <v>108.15</v>
      </c>
      <c r="C381" s="18">
        <f>VLOOKUP(A381, 'Raw Data'!$A$2:$C$560, 3, TRUE)</f>
        <v>112.55</v>
      </c>
      <c r="D381" s="29">
        <f t="shared" si="81"/>
        <v>116.51899912476281</v>
      </c>
      <c r="E381" s="27">
        <f t="shared" si="82"/>
        <v>-3.9689991247628171</v>
      </c>
      <c r="F381" s="27">
        <f t="shared" si="88"/>
        <v>0.51871147417246277</v>
      </c>
      <c r="G381" s="28">
        <f t="shared" si="89"/>
        <v>-4.4877105989352799</v>
      </c>
      <c r="H381" s="27">
        <f t="shared" si="83"/>
        <v>118.26749839390367</v>
      </c>
      <c r="I381" s="27">
        <f t="shared" si="84"/>
        <v>-5.7174983939036679</v>
      </c>
      <c r="J381" s="27">
        <f t="shared" si="90"/>
        <v>0.58604439101293337</v>
      </c>
      <c r="K381" s="28">
        <f t="shared" si="91"/>
        <v>-6.3035427849166012</v>
      </c>
      <c r="L381" s="27">
        <f t="shared" si="85"/>
        <v>118.58184892385387</v>
      </c>
      <c r="M381" s="27">
        <f t="shared" si="86"/>
        <v>-6.0318489238538717</v>
      </c>
      <c r="N381" s="27">
        <f t="shared" si="92"/>
        <v>0.10186850576818074</v>
      </c>
      <c r="O381" s="28">
        <f t="shared" si="93"/>
        <v>-6.1337174296220525</v>
      </c>
      <c r="P381" s="27">
        <f t="shared" si="80"/>
        <v>118.56502615305192</v>
      </c>
      <c r="Q381" s="27">
        <f t="shared" si="87"/>
        <v>-6.0150261530519202</v>
      </c>
      <c r="R381" s="27">
        <f t="shared" si="94"/>
        <v>-0.30577299753390719</v>
      </c>
      <c r="S381" s="28">
        <f t="shared" si="95"/>
        <v>-5.709253155518013</v>
      </c>
    </row>
    <row r="382" spans="1:19" s="64" customFormat="1" x14ac:dyDescent="0.25">
      <c r="A382" s="75">
        <v>42257</v>
      </c>
      <c r="B382" s="18">
        <f>VLOOKUP(A382, 'Raw Data'!$A$2:$C$560, 2, TRUE)</f>
        <v>108.05</v>
      </c>
      <c r="C382" s="18">
        <f>VLOOKUP(A382, 'Raw Data'!$A$2:$C$560, 3, TRUE)</f>
        <v>114.15</v>
      </c>
      <c r="D382" s="29">
        <f t="shared" si="81"/>
        <v>116.50962137291799</v>
      </c>
      <c r="E382" s="27">
        <f t="shared" si="82"/>
        <v>-2.3596213729179851</v>
      </c>
      <c r="F382" s="27">
        <f t="shared" si="88"/>
        <v>1.609377751844832</v>
      </c>
      <c r="G382" s="28">
        <f t="shared" si="89"/>
        <v>-3.9689991247628171</v>
      </c>
      <c r="H382" s="27">
        <f t="shared" si="83"/>
        <v>118.26293013611888</v>
      </c>
      <c r="I382" s="27">
        <f t="shared" si="84"/>
        <v>-4.1129301361188766</v>
      </c>
      <c r="J382" s="27">
        <f t="shared" si="90"/>
        <v>1.6045682577847913</v>
      </c>
      <c r="K382" s="28">
        <f t="shared" si="91"/>
        <v>-5.7174983939036679</v>
      </c>
      <c r="L382" s="27">
        <f t="shared" si="85"/>
        <v>118.54269667426587</v>
      </c>
      <c r="M382" s="27">
        <f t="shared" si="86"/>
        <v>-4.3926966742658635</v>
      </c>
      <c r="N382" s="27">
        <f t="shared" si="92"/>
        <v>1.6391522495880082</v>
      </c>
      <c r="O382" s="28">
        <f t="shared" si="93"/>
        <v>-6.0318489238538717</v>
      </c>
      <c r="P382" s="27">
        <f t="shared" si="80"/>
        <v>118.49675665322806</v>
      </c>
      <c r="Q382" s="27">
        <f t="shared" si="87"/>
        <v>-4.3467566532280557</v>
      </c>
      <c r="R382" s="27">
        <f t="shared" si="94"/>
        <v>1.6682694998238645</v>
      </c>
      <c r="S382" s="28">
        <f t="shared" si="95"/>
        <v>-6.0150261530519202</v>
      </c>
    </row>
    <row r="383" spans="1:19" s="64" customFormat="1" x14ac:dyDescent="0.25">
      <c r="A383" s="75">
        <v>42258</v>
      </c>
      <c r="B383" s="18">
        <f>VLOOKUP(A383, 'Raw Data'!$A$2:$C$560, 2, TRUE)</f>
        <v>108.5</v>
      </c>
      <c r="C383" s="18">
        <f>VLOOKUP(A383, 'Raw Data'!$A$2:$C$560, 3, TRUE)</f>
        <v>114.9</v>
      </c>
      <c r="D383" s="29">
        <f t="shared" si="81"/>
        <v>116.5518212562197</v>
      </c>
      <c r="E383" s="27">
        <f t="shared" si="82"/>
        <v>-1.6518212562196908</v>
      </c>
      <c r="F383" s="27">
        <f t="shared" si="88"/>
        <v>0.70780011669829435</v>
      </c>
      <c r="G383" s="28">
        <f t="shared" si="89"/>
        <v>-2.3596213729179851</v>
      </c>
      <c r="H383" s="27">
        <f t="shared" si="83"/>
        <v>118.28348729615043</v>
      </c>
      <c r="I383" s="27">
        <f t="shared" si="84"/>
        <v>-3.3834872961504203</v>
      </c>
      <c r="J383" s="27">
        <f t="shared" si="90"/>
        <v>0.72944283996845627</v>
      </c>
      <c r="K383" s="28">
        <f t="shared" si="91"/>
        <v>-4.1129301361188766</v>
      </c>
      <c r="L383" s="27">
        <f t="shared" si="85"/>
        <v>118.71888179741181</v>
      </c>
      <c r="M383" s="27">
        <f t="shared" si="86"/>
        <v>-3.8188817974118052</v>
      </c>
      <c r="N383" s="27">
        <f t="shared" si="92"/>
        <v>0.5738148768540583</v>
      </c>
      <c r="O383" s="28">
        <f t="shared" si="93"/>
        <v>-4.3926966742658635</v>
      </c>
      <c r="P383" s="27">
        <f t="shared" si="80"/>
        <v>118.80396940243538</v>
      </c>
      <c r="Q383" s="27">
        <f t="shared" si="87"/>
        <v>-3.9039694024353793</v>
      </c>
      <c r="R383" s="27">
        <f t="shared" si="94"/>
        <v>0.44278725079267645</v>
      </c>
      <c r="S383" s="28">
        <f t="shared" si="95"/>
        <v>-4.3467566532280557</v>
      </c>
    </row>
    <row r="384" spans="1:19" s="64" customFormat="1" x14ac:dyDescent="0.25">
      <c r="A384" s="75">
        <v>42261</v>
      </c>
      <c r="B384" s="18">
        <f>VLOOKUP(A384, 'Raw Data'!$A$2:$C$560, 2, TRUE)</f>
        <v>108.65</v>
      </c>
      <c r="C384" s="18">
        <f>VLOOKUP(A384, 'Raw Data'!$A$2:$C$560, 3, TRUE)</f>
        <v>113.2</v>
      </c>
      <c r="D384" s="29">
        <f t="shared" si="81"/>
        <v>116.56588788398693</v>
      </c>
      <c r="E384" s="27">
        <f t="shared" si="82"/>
        <v>-3.3658878839869288</v>
      </c>
      <c r="F384" s="27">
        <f t="shared" si="88"/>
        <v>-1.7140666277672381</v>
      </c>
      <c r="G384" s="28">
        <f t="shared" si="89"/>
        <v>-1.6518212562196908</v>
      </c>
      <c r="H384" s="27">
        <f t="shared" si="83"/>
        <v>118.29033968282762</v>
      </c>
      <c r="I384" s="27">
        <f t="shared" si="84"/>
        <v>-5.0903396828276186</v>
      </c>
      <c r="J384" s="27">
        <f t="shared" si="90"/>
        <v>-1.7068523866771983</v>
      </c>
      <c r="K384" s="28">
        <f t="shared" si="91"/>
        <v>-3.3834872961504203</v>
      </c>
      <c r="L384" s="27">
        <f t="shared" si="85"/>
        <v>118.7776101717938</v>
      </c>
      <c r="M384" s="27">
        <f t="shared" si="86"/>
        <v>-5.5776101717937934</v>
      </c>
      <c r="N384" s="27">
        <f t="shared" si="92"/>
        <v>-1.7587283743819881</v>
      </c>
      <c r="O384" s="28">
        <f t="shared" si="93"/>
        <v>-3.8188817974118052</v>
      </c>
      <c r="P384" s="27">
        <f t="shared" si="80"/>
        <v>118.90637365217117</v>
      </c>
      <c r="Q384" s="27">
        <f t="shared" si="87"/>
        <v>-5.7063736521711661</v>
      </c>
      <c r="R384" s="27">
        <f t="shared" si="94"/>
        <v>-1.8024042497357868</v>
      </c>
      <c r="S384" s="28">
        <f t="shared" si="95"/>
        <v>-3.9039694024353793</v>
      </c>
    </row>
    <row r="385" spans="1:19" s="64" customFormat="1" x14ac:dyDescent="0.25">
      <c r="A385" s="75">
        <v>42262</v>
      </c>
      <c r="B385" s="18">
        <f>VLOOKUP(A385, 'Raw Data'!$A$2:$C$560, 2, TRUE)</f>
        <v>106.95</v>
      </c>
      <c r="C385" s="18">
        <f>VLOOKUP(A385, 'Raw Data'!$A$2:$C$560, 3, TRUE)</f>
        <v>110.9</v>
      </c>
      <c r="D385" s="29">
        <f t="shared" si="81"/>
        <v>116.40646610262493</v>
      </c>
      <c r="E385" s="27">
        <f t="shared" si="82"/>
        <v>-5.5064661026249269</v>
      </c>
      <c r="F385" s="27">
        <f t="shared" si="88"/>
        <v>-2.140578218637998</v>
      </c>
      <c r="G385" s="28">
        <f t="shared" si="89"/>
        <v>-3.3658878839869288</v>
      </c>
      <c r="H385" s="27">
        <f t="shared" si="83"/>
        <v>118.21267930048619</v>
      </c>
      <c r="I385" s="27">
        <f t="shared" si="84"/>
        <v>-7.312679300486181</v>
      </c>
      <c r="J385" s="27">
        <f t="shared" si="90"/>
        <v>-2.2223396176585624</v>
      </c>
      <c r="K385" s="28">
        <f t="shared" si="91"/>
        <v>-5.0903396828276186</v>
      </c>
      <c r="L385" s="27">
        <f t="shared" si="85"/>
        <v>118.11202192879803</v>
      </c>
      <c r="M385" s="27">
        <f t="shared" si="86"/>
        <v>-7.2120219287980234</v>
      </c>
      <c r="N385" s="27">
        <f t="shared" si="92"/>
        <v>-1.63441175700423</v>
      </c>
      <c r="O385" s="28">
        <f t="shared" si="93"/>
        <v>-5.5776101717937934</v>
      </c>
      <c r="P385" s="27">
        <f t="shared" si="80"/>
        <v>117.74579215516572</v>
      </c>
      <c r="Q385" s="27">
        <f t="shared" si="87"/>
        <v>-6.8457921551657108</v>
      </c>
      <c r="R385" s="27">
        <f t="shared" si="94"/>
        <v>-1.1394185029945447</v>
      </c>
      <c r="S385" s="28">
        <f t="shared" si="95"/>
        <v>-5.7063736521711661</v>
      </c>
    </row>
    <row r="386" spans="1:19" s="64" customFormat="1" x14ac:dyDescent="0.25">
      <c r="A386" s="75">
        <v>42263</v>
      </c>
      <c r="B386" s="18">
        <f>VLOOKUP(A386, 'Raw Data'!$A$2:$C$560, 2, TRUE)</f>
        <v>107.2</v>
      </c>
      <c r="C386" s="18">
        <f>VLOOKUP(A386, 'Raw Data'!$A$2:$C$560, 3, TRUE)</f>
        <v>112.75</v>
      </c>
      <c r="D386" s="29">
        <f t="shared" si="81"/>
        <v>116.42991048223699</v>
      </c>
      <c r="E386" s="27">
        <f t="shared" si="82"/>
        <v>-3.6799104822369912</v>
      </c>
      <c r="F386" s="27">
        <f t="shared" si="88"/>
        <v>1.8265556203879356</v>
      </c>
      <c r="G386" s="28">
        <f t="shared" si="89"/>
        <v>-5.5064661026249269</v>
      </c>
      <c r="H386" s="27">
        <f t="shared" si="83"/>
        <v>118.22409994494816</v>
      </c>
      <c r="I386" s="27">
        <f t="shared" si="84"/>
        <v>-5.4740999449481649</v>
      </c>
      <c r="J386" s="27">
        <f t="shared" si="90"/>
        <v>1.8385793555380161</v>
      </c>
      <c r="K386" s="28">
        <f t="shared" si="91"/>
        <v>-7.312679300486181</v>
      </c>
      <c r="L386" s="27">
        <f t="shared" si="85"/>
        <v>118.209902552768</v>
      </c>
      <c r="M386" s="27">
        <f t="shared" si="86"/>
        <v>-5.4599025527679999</v>
      </c>
      <c r="N386" s="27">
        <f t="shared" si="92"/>
        <v>1.7521193760300235</v>
      </c>
      <c r="O386" s="28">
        <f t="shared" si="93"/>
        <v>-7.2120219287980234</v>
      </c>
      <c r="P386" s="27">
        <f t="shared" si="80"/>
        <v>117.91646590472534</v>
      </c>
      <c r="Q386" s="27">
        <f t="shared" si="87"/>
        <v>-5.1664659047253423</v>
      </c>
      <c r="R386" s="27">
        <f t="shared" si="94"/>
        <v>1.6793262504403685</v>
      </c>
      <c r="S386" s="28">
        <f t="shared" si="95"/>
        <v>-6.8457921551657108</v>
      </c>
    </row>
    <row r="387" spans="1:19" s="64" customFormat="1" x14ac:dyDescent="0.25">
      <c r="A387" s="75">
        <v>42264</v>
      </c>
      <c r="B387" s="18">
        <f>VLOOKUP(A387, 'Raw Data'!$A$2:$C$560, 2, TRUE)</f>
        <v>107.45</v>
      </c>
      <c r="C387" s="18">
        <f>VLOOKUP(A387, 'Raw Data'!$A$2:$C$560, 3, TRUE)</f>
        <v>114.35</v>
      </c>
      <c r="D387" s="29">
        <f t="shared" si="81"/>
        <v>116.45335486184905</v>
      </c>
      <c r="E387" s="27">
        <f t="shared" si="82"/>
        <v>-2.1033548618490556</v>
      </c>
      <c r="F387" s="27">
        <f t="shared" si="88"/>
        <v>1.5765556203879356</v>
      </c>
      <c r="G387" s="28">
        <f t="shared" si="89"/>
        <v>-3.6799104822369912</v>
      </c>
      <c r="H387" s="27">
        <f t="shared" si="83"/>
        <v>118.23552058941014</v>
      </c>
      <c r="I387" s="27">
        <f t="shared" si="84"/>
        <v>-3.8855205894101488</v>
      </c>
      <c r="J387" s="27">
        <f t="shared" si="90"/>
        <v>1.5885793555380161</v>
      </c>
      <c r="K387" s="28">
        <f t="shared" si="91"/>
        <v>-5.4740999449481649</v>
      </c>
      <c r="L387" s="27">
        <f t="shared" si="85"/>
        <v>118.30778317673796</v>
      </c>
      <c r="M387" s="27">
        <f t="shared" si="86"/>
        <v>-3.9577831767379621</v>
      </c>
      <c r="N387" s="27">
        <f t="shared" si="92"/>
        <v>1.5021193760300378</v>
      </c>
      <c r="O387" s="28">
        <f t="shared" si="93"/>
        <v>-5.4599025527679999</v>
      </c>
      <c r="P387" s="27">
        <f t="shared" si="80"/>
        <v>118.08713965428497</v>
      </c>
      <c r="Q387" s="27">
        <f t="shared" si="87"/>
        <v>-3.7371396542849737</v>
      </c>
      <c r="R387" s="27">
        <f t="shared" si="94"/>
        <v>1.4293262504403685</v>
      </c>
      <c r="S387" s="28">
        <f t="shared" si="95"/>
        <v>-5.1664659047253423</v>
      </c>
    </row>
    <row r="388" spans="1:19" s="64" customFormat="1" x14ac:dyDescent="0.25">
      <c r="A388" s="75">
        <v>42265</v>
      </c>
      <c r="B388" s="18">
        <f>VLOOKUP(A388, 'Raw Data'!$A$2:$C$560, 2, TRUE)</f>
        <v>107.75</v>
      </c>
      <c r="C388" s="18">
        <f>VLOOKUP(A388, 'Raw Data'!$A$2:$C$560, 3, TRUE)</f>
        <v>113.3</v>
      </c>
      <c r="D388" s="29">
        <f t="shared" si="81"/>
        <v>116.48148811738352</v>
      </c>
      <c r="E388" s="27">
        <f t="shared" si="82"/>
        <v>-3.1814881173835232</v>
      </c>
      <c r="F388" s="27">
        <f t="shared" si="88"/>
        <v>-1.0781332555344676</v>
      </c>
      <c r="G388" s="28">
        <f t="shared" si="89"/>
        <v>-2.1033548618490556</v>
      </c>
      <c r="H388" s="27">
        <f t="shared" si="83"/>
        <v>118.24922536276451</v>
      </c>
      <c r="I388" s="27">
        <f t="shared" si="84"/>
        <v>-4.9492253627645084</v>
      </c>
      <c r="J388" s="27">
        <f t="shared" si="90"/>
        <v>-1.0637047733543596</v>
      </c>
      <c r="K388" s="28">
        <f t="shared" si="91"/>
        <v>-3.8855205894101488</v>
      </c>
      <c r="L388" s="27">
        <f t="shared" si="85"/>
        <v>118.42523992550193</v>
      </c>
      <c r="M388" s="27">
        <f t="shared" si="86"/>
        <v>-5.1252399255019299</v>
      </c>
      <c r="N388" s="27">
        <f t="shared" si="92"/>
        <v>-1.1674567487639678</v>
      </c>
      <c r="O388" s="28">
        <f t="shared" si="93"/>
        <v>-3.9577831767379621</v>
      </c>
      <c r="P388" s="27">
        <f t="shared" si="80"/>
        <v>118.29194815375651</v>
      </c>
      <c r="Q388" s="27">
        <f t="shared" si="87"/>
        <v>-4.9919481537565105</v>
      </c>
      <c r="R388" s="27">
        <f t="shared" si="94"/>
        <v>-1.2548084994715367</v>
      </c>
      <c r="S388" s="28">
        <f t="shared" si="95"/>
        <v>-3.7371396542849737</v>
      </c>
    </row>
    <row r="389" spans="1:19" s="64" customFormat="1" x14ac:dyDescent="0.25">
      <c r="A389" s="75">
        <v>42268</v>
      </c>
      <c r="B389" s="18">
        <f>VLOOKUP(A389, 'Raw Data'!$A$2:$C$560, 2, TRUE)</f>
        <v>106.55</v>
      </c>
      <c r="C389" s="18">
        <f>VLOOKUP(A389, 'Raw Data'!$A$2:$C$560, 3, TRUE)</f>
        <v>110.5</v>
      </c>
      <c r="D389" s="29">
        <f t="shared" si="81"/>
        <v>116.36895509524564</v>
      </c>
      <c r="E389" s="27">
        <f t="shared" si="82"/>
        <v>-5.8689550952456386</v>
      </c>
      <c r="F389" s="27">
        <f t="shared" si="88"/>
        <v>-2.6874669778621154</v>
      </c>
      <c r="G389" s="28">
        <f t="shared" si="89"/>
        <v>-3.1814881173835232</v>
      </c>
      <c r="H389" s="27">
        <f t="shared" si="83"/>
        <v>118.19440626934703</v>
      </c>
      <c r="I389" s="27">
        <f t="shared" si="84"/>
        <v>-7.6944062693470272</v>
      </c>
      <c r="J389" s="27">
        <f t="shared" si="90"/>
        <v>-2.7451809065825188</v>
      </c>
      <c r="K389" s="28">
        <f t="shared" si="91"/>
        <v>-4.9492253627645084</v>
      </c>
      <c r="L389" s="27">
        <f t="shared" si="85"/>
        <v>117.95541293044607</v>
      </c>
      <c r="M389" s="27">
        <f t="shared" si="86"/>
        <v>-7.455412930446073</v>
      </c>
      <c r="N389" s="27">
        <f t="shared" si="92"/>
        <v>-2.3301730049441431</v>
      </c>
      <c r="O389" s="28">
        <f t="shared" si="93"/>
        <v>-5.1252399255019299</v>
      </c>
      <c r="P389" s="27">
        <f t="shared" si="80"/>
        <v>117.47271415587031</v>
      </c>
      <c r="Q389" s="27">
        <f t="shared" si="87"/>
        <v>-6.9727141558703067</v>
      </c>
      <c r="R389" s="27">
        <f t="shared" si="94"/>
        <v>-1.9807660021137963</v>
      </c>
      <c r="S389" s="28">
        <f t="shared" si="95"/>
        <v>-4.9919481537565105</v>
      </c>
    </row>
    <row r="390" spans="1:19" s="64" customFormat="1" x14ac:dyDescent="0.25">
      <c r="A390" s="75">
        <v>42269</v>
      </c>
      <c r="B390" s="18">
        <f>VLOOKUP(A390, 'Raw Data'!$A$2:$C$560, 2, TRUE)</f>
        <v>106.05</v>
      </c>
      <c r="C390" s="18">
        <f>VLOOKUP(A390, 'Raw Data'!$A$2:$C$560, 3, TRUE)</f>
        <v>111.55</v>
      </c>
      <c r="D390" s="29">
        <f t="shared" si="81"/>
        <v>116.32206633602152</v>
      </c>
      <c r="E390" s="27">
        <f t="shared" si="82"/>
        <v>-4.7720663360215241</v>
      </c>
      <c r="F390" s="27">
        <f t="shared" si="88"/>
        <v>1.0968887592241146</v>
      </c>
      <c r="G390" s="28">
        <f t="shared" si="89"/>
        <v>-5.8689550952456386</v>
      </c>
      <c r="H390" s="27">
        <f t="shared" si="83"/>
        <v>118.17156498042308</v>
      </c>
      <c r="I390" s="27">
        <f t="shared" si="84"/>
        <v>-6.6215649804230878</v>
      </c>
      <c r="J390" s="27">
        <f t="shared" si="90"/>
        <v>1.0728412889239394</v>
      </c>
      <c r="K390" s="28">
        <f t="shared" si="91"/>
        <v>-7.6944062693470272</v>
      </c>
      <c r="L390" s="27">
        <f t="shared" si="85"/>
        <v>117.75965168250616</v>
      </c>
      <c r="M390" s="27">
        <f t="shared" si="86"/>
        <v>-6.2096516825061627</v>
      </c>
      <c r="N390" s="27">
        <f t="shared" si="92"/>
        <v>1.2457612479399103</v>
      </c>
      <c r="O390" s="28">
        <f t="shared" si="93"/>
        <v>-7.455412930446073</v>
      </c>
      <c r="P390" s="27">
        <f t="shared" si="80"/>
        <v>117.13136665675107</v>
      </c>
      <c r="Q390" s="27">
        <f t="shared" si="87"/>
        <v>-5.5813666567510722</v>
      </c>
      <c r="R390" s="27">
        <f t="shared" si="94"/>
        <v>1.3913474991192345</v>
      </c>
      <c r="S390" s="28">
        <f t="shared" si="95"/>
        <v>-6.9727141558703067</v>
      </c>
    </row>
    <row r="391" spans="1:19" s="64" customFormat="1" x14ac:dyDescent="0.25">
      <c r="A391" s="75">
        <v>42270</v>
      </c>
      <c r="B391" s="18">
        <f>VLOOKUP(A391, 'Raw Data'!$A$2:$C$560, 2, TRUE)</f>
        <v>104.35</v>
      </c>
      <c r="C391" s="18">
        <f>VLOOKUP(A391, 'Raw Data'!$A$2:$C$560, 3, TRUE)</f>
        <v>110.35</v>
      </c>
      <c r="D391" s="29">
        <f t="shared" si="81"/>
        <v>116.16264455465952</v>
      </c>
      <c r="E391" s="27">
        <f t="shared" si="82"/>
        <v>-5.8126445546595278</v>
      </c>
      <c r="F391" s="27">
        <f t="shared" si="88"/>
        <v>-1.0405782186380037</v>
      </c>
      <c r="G391" s="28">
        <f t="shared" si="89"/>
        <v>-4.7720663360215241</v>
      </c>
      <c r="H391" s="27">
        <f t="shared" si="83"/>
        <v>118.09390459808165</v>
      </c>
      <c r="I391" s="27">
        <f t="shared" si="84"/>
        <v>-7.7439045980816559</v>
      </c>
      <c r="J391" s="27">
        <f t="shared" si="90"/>
        <v>-1.122339617658568</v>
      </c>
      <c r="K391" s="28">
        <f t="shared" si="91"/>
        <v>-6.6215649804230878</v>
      </c>
      <c r="L391" s="27">
        <f t="shared" si="85"/>
        <v>117.09406343951039</v>
      </c>
      <c r="M391" s="27">
        <f t="shared" si="86"/>
        <v>-6.7440634395103984</v>
      </c>
      <c r="N391" s="27">
        <f t="shared" si="92"/>
        <v>-0.53441175700423571</v>
      </c>
      <c r="O391" s="28">
        <f t="shared" si="93"/>
        <v>-6.2096516825061627</v>
      </c>
      <c r="P391" s="27">
        <f t="shared" si="80"/>
        <v>115.97078515974562</v>
      </c>
      <c r="Q391" s="27">
        <f t="shared" si="87"/>
        <v>-5.6207851597456227</v>
      </c>
      <c r="R391" s="27">
        <f t="shared" si="94"/>
        <v>-3.9418502994550408E-2</v>
      </c>
      <c r="S391" s="28">
        <f t="shared" si="95"/>
        <v>-5.5813666567510722</v>
      </c>
    </row>
    <row r="392" spans="1:19" s="64" customFormat="1" x14ac:dyDescent="0.25">
      <c r="A392" s="75">
        <v>42271</v>
      </c>
      <c r="B392" s="18">
        <f>VLOOKUP(A392, 'Raw Data'!$A$2:$C$560, 2, TRUE)</f>
        <v>104.05</v>
      </c>
      <c r="C392" s="18">
        <f>VLOOKUP(A392, 'Raw Data'!$A$2:$C$560, 3, TRUE)</f>
        <v>111.45</v>
      </c>
      <c r="D392" s="29">
        <f t="shared" si="81"/>
        <v>116.13451129912505</v>
      </c>
      <c r="E392" s="27">
        <f t="shared" si="82"/>
        <v>-4.6845112991250488</v>
      </c>
      <c r="F392" s="27">
        <f t="shared" si="88"/>
        <v>1.128133255534479</v>
      </c>
      <c r="G392" s="28">
        <f t="shared" si="89"/>
        <v>-5.8126445546595278</v>
      </c>
      <c r="H392" s="27">
        <f t="shared" si="83"/>
        <v>118.08019982472727</v>
      </c>
      <c r="I392" s="27">
        <f t="shared" si="84"/>
        <v>-6.6301998247272707</v>
      </c>
      <c r="J392" s="27">
        <f t="shared" si="90"/>
        <v>1.1137047733543852</v>
      </c>
      <c r="K392" s="28">
        <f t="shared" si="91"/>
        <v>-7.7439045980816559</v>
      </c>
      <c r="L392" s="27">
        <f t="shared" si="85"/>
        <v>116.97660669074642</v>
      </c>
      <c r="M392" s="27">
        <f t="shared" si="86"/>
        <v>-5.5266066907464193</v>
      </c>
      <c r="N392" s="27">
        <f t="shared" si="92"/>
        <v>1.2174567487639791</v>
      </c>
      <c r="O392" s="28">
        <f t="shared" si="93"/>
        <v>-6.7440634395103984</v>
      </c>
      <c r="P392" s="27">
        <f t="shared" si="80"/>
        <v>115.76597666027406</v>
      </c>
      <c r="Q392" s="27">
        <f t="shared" si="87"/>
        <v>-4.3159766602740604</v>
      </c>
      <c r="R392" s="27">
        <f t="shared" si="94"/>
        <v>1.3048084994715623</v>
      </c>
      <c r="S392" s="28">
        <f t="shared" si="95"/>
        <v>-5.6207851597456227</v>
      </c>
    </row>
    <row r="393" spans="1:19" s="64" customFormat="1" x14ac:dyDescent="0.25">
      <c r="A393" s="75">
        <v>42272</v>
      </c>
      <c r="B393" s="18">
        <f>VLOOKUP(A393, 'Raw Data'!$A$2:$C$560, 2, TRUE)</f>
        <v>104.3</v>
      </c>
      <c r="C393" s="18">
        <f>VLOOKUP(A393, 'Raw Data'!$A$2:$C$560, 3, TRUE)</f>
        <v>111.5</v>
      </c>
      <c r="D393" s="29">
        <f t="shared" si="81"/>
        <v>116.15795567873711</v>
      </c>
      <c r="E393" s="27">
        <f t="shared" si="82"/>
        <v>-4.6579556787371104</v>
      </c>
      <c r="F393" s="27">
        <f t="shared" si="88"/>
        <v>2.6555620387938461E-2</v>
      </c>
      <c r="G393" s="28">
        <f t="shared" si="89"/>
        <v>-4.6845112991250488</v>
      </c>
      <c r="H393" s="27">
        <f t="shared" si="83"/>
        <v>118.09162046918925</v>
      </c>
      <c r="I393" s="27">
        <f t="shared" si="84"/>
        <v>-6.5916204691892517</v>
      </c>
      <c r="J393" s="27">
        <f t="shared" si="90"/>
        <v>3.8579355538018945E-2</v>
      </c>
      <c r="K393" s="28">
        <f t="shared" si="91"/>
        <v>-6.6301998247272707</v>
      </c>
      <c r="L393" s="27">
        <f t="shared" si="85"/>
        <v>117.07448731471641</v>
      </c>
      <c r="M393" s="27">
        <f t="shared" si="86"/>
        <v>-5.5744873147164071</v>
      </c>
      <c r="N393" s="27">
        <f t="shared" si="92"/>
        <v>-4.7880623969987823E-2</v>
      </c>
      <c r="O393" s="28">
        <f t="shared" si="93"/>
        <v>-5.5266066907464193</v>
      </c>
      <c r="P393" s="27">
        <f t="shared" si="80"/>
        <v>115.93665040983369</v>
      </c>
      <c r="Q393" s="27">
        <f t="shared" si="87"/>
        <v>-4.436650409833689</v>
      </c>
      <c r="R393" s="27">
        <f t="shared" si="94"/>
        <v>-0.12067374955962862</v>
      </c>
      <c r="S393" s="28">
        <f t="shared" si="95"/>
        <v>-4.3159766602740604</v>
      </c>
    </row>
    <row r="394" spans="1:19" s="64" customFormat="1" x14ac:dyDescent="0.25">
      <c r="A394" s="75">
        <v>42275</v>
      </c>
      <c r="B394" s="18">
        <f>VLOOKUP(A394, 'Raw Data'!$A$2:$C$560, 2, TRUE)</f>
        <v>103.25</v>
      </c>
      <c r="C394" s="18">
        <f>VLOOKUP(A394, 'Raw Data'!$A$2:$C$560, 3, TRUE)</f>
        <v>109.75</v>
      </c>
      <c r="D394" s="29">
        <f t="shared" si="81"/>
        <v>116.05948928436646</v>
      </c>
      <c r="E394" s="27">
        <f t="shared" si="82"/>
        <v>-6.3094892843664638</v>
      </c>
      <c r="F394" s="27">
        <f t="shared" si="88"/>
        <v>-1.6515336056293535</v>
      </c>
      <c r="G394" s="28">
        <f t="shared" si="89"/>
        <v>-4.6579556787371104</v>
      </c>
      <c r="H394" s="27">
        <f t="shared" si="83"/>
        <v>118.04365376244895</v>
      </c>
      <c r="I394" s="27">
        <f t="shared" si="84"/>
        <v>-8.2936537624489546</v>
      </c>
      <c r="J394" s="27">
        <f t="shared" si="90"/>
        <v>-1.7020332932597029</v>
      </c>
      <c r="K394" s="28">
        <f t="shared" si="91"/>
        <v>-6.5916204691892517</v>
      </c>
      <c r="L394" s="27">
        <f t="shared" si="85"/>
        <v>116.66338869404254</v>
      </c>
      <c r="M394" s="27">
        <f t="shared" si="86"/>
        <v>-6.9133886940425384</v>
      </c>
      <c r="N394" s="27">
        <f t="shared" si="92"/>
        <v>-1.3389013793261313</v>
      </c>
      <c r="O394" s="28">
        <f t="shared" si="93"/>
        <v>-5.5744873147164071</v>
      </c>
      <c r="P394" s="27">
        <f t="shared" si="80"/>
        <v>115.21982066168327</v>
      </c>
      <c r="Q394" s="27">
        <f t="shared" si="87"/>
        <v>-5.4698206616832721</v>
      </c>
      <c r="R394" s="27">
        <f t="shared" si="94"/>
        <v>-1.0331702518495831</v>
      </c>
      <c r="S394" s="28">
        <f t="shared" si="95"/>
        <v>-4.436650409833689</v>
      </c>
    </row>
    <row r="395" spans="1:19" s="64" customFormat="1" x14ac:dyDescent="0.25">
      <c r="A395" s="75">
        <v>42276</v>
      </c>
      <c r="B395" s="18">
        <f>VLOOKUP(A395, 'Raw Data'!$A$2:$C$560, 2, TRUE)</f>
        <v>102.45</v>
      </c>
      <c r="C395" s="18">
        <f>VLOOKUP(A395, 'Raw Data'!$A$2:$C$560, 3, TRUE)</f>
        <v>109.1</v>
      </c>
      <c r="D395" s="29">
        <f t="shared" si="81"/>
        <v>115.98446726960788</v>
      </c>
      <c r="E395" s="27">
        <f t="shared" si="82"/>
        <v>-6.8844672696078817</v>
      </c>
      <c r="F395" s="27">
        <f t="shared" si="88"/>
        <v>-0.57497798524141785</v>
      </c>
      <c r="G395" s="28">
        <f t="shared" si="89"/>
        <v>-6.3094892843664638</v>
      </c>
      <c r="H395" s="27">
        <f t="shared" si="83"/>
        <v>118.00710770017064</v>
      </c>
      <c r="I395" s="27">
        <f t="shared" si="84"/>
        <v>-8.9071077001706414</v>
      </c>
      <c r="J395" s="27">
        <f t="shared" si="90"/>
        <v>-0.61345393772168677</v>
      </c>
      <c r="K395" s="28">
        <f t="shared" si="91"/>
        <v>-8.2936537624489546</v>
      </c>
      <c r="L395" s="27">
        <f t="shared" si="85"/>
        <v>116.35017069733865</v>
      </c>
      <c r="M395" s="27">
        <f t="shared" si="86"/>
        <v>-7.2501706973386604</v>
      </c>
      <c r="N395" s="27">
        <f t="shared" si="92"/>
        <v>-0.33678200329612196</v>
      </c>
      <c r="O395" s="28">
        <f t="shared" si="93"/>
        <v>-6.9133886940425384</v>
      </c>
      <c r="P395" s="27">
        <f t="shared" si="80"/>
        <v>114.67366466309248</v>
      </c>
      <c r="Q395" s="27">
        <f t="shared" si="87"/>
        <v>-5.5736646630924866</v>
      </c>
      <c r="R395" s="27">
        <f t="shared" si="94"/>
        <v>-0.10384400140921457</v>
      </c>
      <c r="S395" s="28">
        <f t="shared" si="95"/>
        <v>-5.4698206616832721</v>
      </c>
    </row>
    <row r="396" spans="1:19" s="64" customFormat="1" x14ac:dyDescent="0.25">
      <c r="A396" s="75">
        <v>42277</v>
      </c>
      <c r="B396" s="18">
        <f>VLOOKUP(A396, 'Raw Data'!$A$2:$C$560, 2, TRUE)</f>
        <v>102.45</v>
      </c>
      <c r="C396" s="18">
        <f>VLOOKUP(A396, 'Raw Data'!$A$2:$C$560, 3, TRUE)</f>
        <v>110</v>
      </c>
      <c r="D396" s="29">
        <f t="shared" si="81"/>
        <v>115.98446726960788</v>
      </c>
      <c r="E396" s="27">
        <f t="shared" si="82"/>
        <v>-5.984467269607876</v>
      </c>
      <c r="F396" s="27">
        <f t="shared" si="88"/>
        <v>0.90000000000000568</v>
      </c>
      <c r="G396" s="28">
        <f t="shared" si="89"/>
        <v>-6.8844672696078817</v>
      </c>
      <c r="H396" s="27">
        <f t="shared" si="83"/>
        <v>118.00710770017064</v>
      </c>
      <c r="I396" s="27">
        <f t="shared" si="84"/>
        <v>-8.0071077001706357</v>
      </c>
      <c r="J396" s="27">
        <f t="shared" si="90"/>
        <v>0.90000000000000568</v>
      </c>
      <c r="K396" s="28">
        <f t="shared" si="91"/>
        <v>-8.9071077001706414</v>
      </c>
      <c r="L396" s="27">
        <f t="shared" si="85"/>
        <v>116.35017069733865</v>
      </c>
      <c r="M396" s="27">
        <f t="shared" si="86"/>
        <v>-6.3501706973386547</v>
      </c>
      <c r="N396" s="27">
        <f t="shared" si="92"/>
        <v>0.90000000000000568</v>
      </c>
      <c r="O396" s="28">
        <f t="shared" si="93"/>
        <v>-7.2501706973386604</v>
      </c>
      <c r="P396" s="27">
        <f t="shared" si="80"/>
        <v>114.67366466309248</v>
      </c>
      <c r="Q396" s="27">
        <f t="shared" si="87"/>
        <v>-4.673664663092481</v>
      </c>
      <c r="R396" s="27">
        <f t="shared" si="94"/>
        <v>0.90000000000000568</v>
      </c>
      <c r="S396" s="28">
        <f t="shared" si="95"/>
        <v>-5.5736646630924866</v>
      </c>
    </row>
    <row r="397" spans="1:19" s="64" customFormat="1" x14ac:dyDescent="0.25">
      <c r="A397" s="75">
        <v>42278</v>
      </c>
      <c r="B397" s="18">
        <f>VLOOKUP(A397, 'Raw Data'!$A$2:$C$560, 2, TRUE)</f>
        <v>101.85</v>
      </c>
      <c r="C397" s="18">
        <f>VLOOKUP(A397, 'Raw Data'!$A$2:$C$560, 3, TRUE)</f>
        <v>108.1</v>
      </c>
      <c r="D397" s="29">
        <f t="shared" si="81"/>
        <v>115.92820075853894</v>
      </c>
      <c r="E397" s="27">
        <f t="shared" si="82"/>
        <v>-7.8282007585389408</v>
      </c>
      <c r="F397" s="27">
        <f t="shared" si="88"/>
        <v>-1.8437334889310648</v>
      </c>
      <c r="G397" s="28">
        <f t="shared" si="89"/>
        <v>-5.984467269607876</v>
      </c>
      <c r="H397" s="27">
        <f t="shared" si="83"/>
        <v>117.9796981534619</v>
      </c>
      <c r="I397" s="27">
        <f t="shared" si="84"/>
        <v>-9.8796981534619022</v>
      </c>
      <c r="J397" s="27">
        <f t="shared" si="90"/>
        <v>-1.8725904532912665</v>
      </c>
      <c r="K397" s="28">
        <f t="shared" si="91"/>
        <v>-8.0071077001706357</v>
      </c>
      <c r="L397" s="27">
        <f t="shared" si="85"/>
        <v>116.11525719981074</v>
      </c>
      <c r="M397" s="27">
        <f t="shared" si="86"/>
        <v>-8.0152571998107476</v>
      </c>
      <c r="N397" s="27">
        <f t="shared" si="92"/>
        <v>-1.6650865024720929</v>
      </c>
      <c r="O397" s="28">
        <f t="shared" si="93"/>
        <v>-6.3501706973386547</v>
      </c>
      <c r="P397" s="27">
        <f t="shared" si="80"/>
        <v>114.26404766414937</v>
      </c>
      <c r="Q397" s="27">
        <f t="shared" si="87"/>
        <v>-6.1640476641493791</v>
      </c>
      <c r="R397" s="27">
        <f t="shared" si="94"/>
        <v>-1.4903830010568981</v>
      </c>
      <c r="S397" s="28">
        <f t="shared" si="95"/>
        <v>-4.673664663092481</v>
      </c>
    </row>
    <row r="398" spans="1:19" s="64" customFormat="1" x14ac:dyDescent="0.25">
      <c r="A398" s="75">
        <v>42282</v>
      </c>
      <c r="B398" s="18">
        <f>VLOOKUP(A398, 'Raw Data'!$A$2:$C$560, 2, TRUE)</f>
        <v>100.7</v>
      </c>
      <c r="C398" s="18">
        <f>VLOOKUP(A398, 'Raw Data'!$A$2:$C$560, 3, TRUE)</f>
        <v>105.95</v>
      </c>
      <c r="D398" s="29">
        <f t="shared" si="81"/>
        <v>115.82035661232347</v>
      </c>
      <c r="E398" s="27">
        <f t="shared" si="82"/>
        <v>-9.8703566123234623</v>
      </c>
      <c r="F398" s="27">
        <f t="shared" si="88"/>
        <v>-2.0421558537845215</v>
      </c>
      <c r="G398" s="28">
        <f t="shared" si="89"/>
        <v>-7.8282007585389408</v>
      </c>
      <c r="H398" s="27">
        <f t="shared" si="83"/>
        <v>117.92716318893682</v>
      </c>
      <c r="I398" s="27">
        <f t="shared" si="84"/>
        <v>-11.977163188936814</v>
      </c>
      <c r="J398" s="27">
        <f t="shared" si="90"/>
        <v>-2.0974650354749116</v>
      </c>
      <c r="K398" s="28">
        <f t="shared" si="91"/>
        <v>-9.8796981534619022</v>
      </c>
      <c r="L398" s="27">
        <f t="shared" si="85"/>
        <v>115.6650063295489</v>
      </c>
      <c r="M398" s="27">
        <f t="shared" si="86"/>
        <v>-9.7150063295488991</v>
      </c>
      <c r="N398" s="27">
        <f t="shared" si="92"/>
        <v>-1.6997491297381515</v>
      </c>
      <c r="O398" s="28">
        <f t="shared" si="93"/>
        <v>-8.0152571998107476</v>
      </c>
      <c r="P398" s="27">
        <f t="shared" ref="P398:P461" si="96">$F$10*B398+$F$9</f>
        <v>113.4789484161751</v>
      </c>
      <c r="Q398" s="27">
        <f t="shared" si="87"/>
        <v>-7.5289484161750977</v>
      </c>
      <c r="R398" s="27">
        <f t="shared" si="94"/>
        <v>-1.3649007520257186</v>
      </c>
      <c r="S398" s="28">
        <f t="shared" si="95"/>
        <v>-6.1640476641493791</v>
      </c>
    </row>
    <row r="399" spans="1:19" s="64" customFormat="1" x14ac:dyDescent="0.25">
      <c r="A399" s="75">
        <v>42283</v>
      </c>
      <c r="B399" s="18">
        <f>VLOOKUP(A399, 'Raw Data'!$A$2:$C$560, 2, TRUE)</f>
        <v>100.5</v>
      </c>
      <c r="C399" s="18">
        <f>VLOOKUP(A399, 'Raw Data'!$A$2:$C$560, 3, TRUE)</f>
        <v>106.25</v>
      </c>
      <c r="D399" s="29">
        <f t="shared" ref="D399:D462" si="97">$F$4*B399+$F$3</f>
        <v>115.80160110863382</v>
      </c>
      <c r="E399" s="27">
        <f t="shared" ref="E399:E462" si="98">C399-D399</f>
        <v>-9.5516011086338182</v>
      </c>
      <c r="F399" s="27">
        <f t="shared" si="88"/>
        <v>0.31875550368964412</v>
      </c>
      <c r="G399" s="28">
        <f t="shared" si="89"/>
        <v>-9.8703566123234623</v>
      </c>
      <c r="H399" s="27">
        <f t="shared" ref="H399:H462" si="99">$F$6*B399+$F$5</f>
        <v>117.91802667336724</v>
      </c>
      <c r="I399" s="27">
        <f t="shared" ref="I399:I462" si="100">C399-H399</f>
        <v>-11.668026673367237</v>
      </c>
      <c r="J399" s="27">
        <f t="shared" si="90"/>
        <v>0.30913651556957689</v>
      </c>
      <c r="K399" s="28">
        <f t="shared" si="91"/>
        <v>-11.977163188936814</v>
      </c>
      <c r="L399" s="27">
        <f t="shared" ref="L399:L462" si="101">$F$8*B399 +$F$7</f>
        <v>115.58670183037293</v>
      </c>
      <c r="M399" s="27">
        <f t="shared" ref="M399:M462" si="102">C399-L399</f>
        <v>-9.336701830372931</v>
      </c>
      <c r="N399" s="27">
        <f t="shared" si="92"/>
        <v>0.37830449917596809</v>
      </c>
      <c r="O399" s="28">
        <f t="shared" si="93"/>
        <v>-9.7150063295488991</v>
      </c>
      <c r="P399" s="27">
        <f t="shared" si="96"/>
        <v>113.3424094165274</v>
      </c>
      <c r="Q399" s="27">
        <f t="shared" ref="Q399:Q462" si="103">C399-P399</f>
        <v>-7.0924094165274028</v>
      </c>
      <c r="R399" s="27">
        <f t="shared" si="94"/>
        <v>0.43653899964769494</v>
      </c>
      <c r="S399" s="28">
        <f t="shared" si="95"/>
        <v>-7.5289484161750977</v>
      </c>
    </row>
    <row r="400" spans="1:19" s="64" customFormat="1" x14ac:dyDescent="0.25">
      <c r="A400" s="75">
        <v>42284</v>
      </c>
      <c r="B400" s="18">
        <f>VLOOKUP(A400, 'Raw Data'!$A$2:$C$560, 2, TRUE)</f>
        <v>101.25</v>
      </c>
      <c r="C400" s="18">
        <f>VLOOKUP(A400, 'Raw Data'!$A$2:$C$560, 3, TRUE)</f>
        <v>108.9</v>
      </c>
      <c r="D400" s="29">
        <f t="shared" si="97"/>
        <v>115.87193424746999</v>
      </c>
      <c r="E400" s="27">
        <f t="shared" si="98"/>
        <v>-6.9719342474699886</v>
      </c>
      <c r="F400" s="27">
        <f t="shared" ref="F400:F463" si="104">E400-E399</f>
        <v>2.5796668611638296</v>
      </c>
      <c r="G400" s="28">
        <f t="shared" ref="G400:G463" si="105">E399</f>
        <v>-9.5516011086338182</v>
      </c>
      <c r="H400" s="27">
        <f t="shared" si="99"/>
        <v>117.95228860675316</v>
      </c>
      <c r="I400" s="27">
        <f t="shared" si="100"/>
        <v>-9.0522886067531516</v>
      </c>
      <c r="J400" s="27">
        <f t="shared" ref="J400:J463" si="106">I400-I399</f>
        <v>2.6157380666140853</v>
      </c>
      <c r="K400" s="28">
        <f t="shared" ref="K400:K463" si="107">I399</f>
        <v>-11.668026673367237</v>
      </c>
      <c r="L400" s="27">
        <f t="shared" si="101"/>
        <v>115.88034370228283</v>
      </c>
      <c r="M400" s="27">
        <f t="shared" si="102"/>
        <v>-6.9803437022828234</v>
      </c>
      <c r="N400" s="27">
        <f t="shared" ref="N400:N463" si="108">M400-M399</f>
        <v>2.3563581280901076</v>
      </c>
      <c r="O400" s="28">
        <f t="shared" ref="O400:O463" si="109">M399</f>
        <v>-9.336701830372931</v>
      </c>
      <c r="P400" s="27">
        <f t="shared" si="96"/>
        <v>113.85443066520628</v>
      </c>
      <c r="Q400" s="27">
        <f t="shared" si="103"/>
        <v>-4.9544306652062744</v>
      </c>
      <c r="R400" s="27">
        <f t="shared" ref="R400:R463" si="110">Q400-Q399</f>
        <v>2.1379787513211284</v>
      </c>
      <c r="S400" s="28">
        <f t="shared" ref="S400:S463" si="111">Q399</f>
        <v>-7.0924094165274028</v>
      </c>
    </row>
    <row r="401" spans="1:19" s="64" customFormat="1" x14ac:dyDescent="0.25">
      <c r="A401" s="75">
        <v>42285</v>
      </c>
      <c r="B401" s="18">
        <f>VLOOKUP(A401, 'Raw Data'!$A$2:$C$560, 2, TRUE)</f>
        <v>99.95</v>
      </c>
      <c r="C401" s="18">
        <f>VLOOKUP(A401, 'Raw Data'!$A$2:$C$560, 3, TRUE)</f>
        <v>108.7</v>
      </c>
      <c r="D401" s="29">
        <f t="shared" si="97"/>
        <v>115.75002347348729</v>
      </c>
      <c r="E401" s="27">
        <f t="shared" si="98"/>
        <v>-7.0500234734872862</v>
      </c>
      <c r="F401" s="27">
        <f t="shared" si="104"/>
        <v>-7.8089226017297619E-2</v>
      </c>
      <c r="G401" s="28">
        <f t="shared" si="105"/>
        <v>-6.9719342474699886</v>
      </c>
      <c r="H401" s="27">
        <f t="shared" si="99"/>
        <v>117.8929012555509</v>
      </c>
      <c r="I401" s="27">
        <f t="shared" si="100"/>
        <v>-9.1929012555508933</v>
      </c>
      <c r="J401" s="27">
        <f t="shared" si="106"/>
        <v>-0.14061264879774171</v>
      </c>
      <c r="K401" s="28">
        <f t="shared" si="107"/>
        <v>-9.0522886067531516</v>
      </c>
      <c r="L401" s="27">
        <f t="shared" si="101"/>
        <v>115.371364457639</v>
      </c>
      <c r="M401" s="27">
        <f t="shared" si="102"/>
        <v>-6.671364457639001</v>
      </c>
      <c r="N401" s="27">
        <f t="shared" si="108"/>
        <v>0.30897924464382243</v>
      </c>
      <c r="O401" s="28">
        <f t="shared" si="109"/>
        <v>-6.9803437022828234</v>
      </c>
      <c r="P401" s="27">
        <f t="shared" si="96"/>
        <v>112.96692716749622</v>
      </c>
      <c r="Q401" s="27">
        <f t="shared" si="103"/>
        <v>-4.2669271674962204</v>
      </c>
      <c r="R401" s="27">
        <f t="shared" si="110"/>
        <v>0.68750349771005403</v>
      </c>
      <c r="S401" s="28">
        <f t="shared" si="111"/>
        <v>-4.9544306652062744</v>
      </c>
    </row>
    <row r="402" spans="1:19" s="64" customFormat="1" x14ac:dyDescent="0.25">
      <c r="A402" s="75">
        <v>42286</v>
      </c>
      <c r="B402" s="18">
        <f>VLOOKUP(A402, 'Raw Data'!$A$2:$C$560, 2, TRUE)</f>
        <v>102.75</v>
      </c>
      <c r="C402" s="18">
        <f>VLOOKUP(A402, 'Raw Data'!$A$2:$C$560, 3, TRUE)</f>
        <v>115.15</v>
      </c>
      <c r="D402" s="29">
        <f t="shared" si="97"/>
        <v>116.01260052514235</v>
      </c>
      <c r="E402" s="27">
        <f t="shared" si="98"/>
        <v>-0.86260052514234076</v>
      </c>
      <c r="F402" s="27">
        <f t="shared" si="104"/>
        <v>6.1874229483449454</v>
      </c>
      <c r="G402" s="28">
        <f t="shared" si="105"/>
        <v>-7.0500234734872862</v>
      </c>
      <c r="H402" s="27">
        <f t="shared" si="99"/>
        <v>118.02081247352501</v>
      </c>
      <c r="I402" s="27">
        <f t="shared" si="100"/>
        <v>-2.8708124735250067</v>
      </c>
      <c r="J402" s="27">
        <f t="shared" si="106"/>
        <v>6.3220887820258866</v>
      </c>
      <c r="K402" s="28">
        <f t="shared" si="107"/>
        <v>-9.1929012555508933</v>
      </c>
      <c r="L402" s="27">
        <f t="shared" si="101"/>
        <v>116.46762744610261</v>
      </c>
      <c r="M402" s="27">
        <f t="shared" si="102"/>
        <v>-1.3176274461026054</v>
      </c>
      <c r="N402" s="27">
        <f t="shared" si="108"/>
        <v>5.3537370115363956</v>
      </c>
      <c r="O402" s="28">
        <f t="shared" si="109"/>
        <v>-6.671364457639001</v>
      </c>
      <c r="P402" s="27">
        <f t="shared" si="96"/>
        <v>114.87847316256402</v>
      </c>
      <c r="Q402" s="27">
        <f t="shared" si="103"/>
        <v>0.27152683743598516</v>
      </c>
      <c r="R402" s="27">
        <f t="shared" si="110"/>
        <v>4.5384540049322055</v>
      </c>
      <c r="S402" s="28">
        <f t="shared" si="111"/>
        <v>-4.2669271674962204</v>
      </c>
    </row>
    <row r="403" spans="1:19" s="64" customFormat="1" x14ac:dyDescent="0.25">
      <c r="A403" s="75">
        <v>42289</v>
      </c>
      <c r="B403" s="18">
        <f>VLOOKUP(A403, 'Raw Data'!$A$2:$C$560, 2, TRUE)</f>
        <v>101.55</v>
      </c>
      <c r="C403" s="18">
        <f>VLOOKUP(A403, 'Raw Data'!$A$2:$C$560, 3, TRUE)</f>
        <v>116.7</v>
      </c>
      <c r="D403" s="29">
        <f t="shared" si="97"/>
        <v>115.90006750300446</v>
      </c>
      <c r="E403" s="27">
        <f t="shared" si="98"/>
        <v>0.79993249699553814</v>
      </c>
      <c r="F403" s="27">
        <f t="shared" si="104"/>
        <v>1.6625330221378789</v>
      </c>
      <c r="G403" s="28">
        <f t="shared" si="105"/>
        <v>-0.86260052514234076</v>
      </c>
      <c r="H403" s="27">
        <f t="shared" si="99"/>
        <v>117.96599338010753</v>
      </c>
      <c r="I403" s="27">
        <f t="shared" si="100"/>
        <v>-1.2659933801075312</v>
      </c>
      <c r="J403" s="27">
        <f t="shared" si="106"/>
        <v>1.6048190934174755</v>
      </c>
      <c r="K403" s="28">
        <f t="shared" si="107"/>
        <v>-2.8708124735250067</v>
      </c>
      <c r="L403" s="27">
        <f t="shared" si="101"/>
        <v>115.99780045104677</v>
      </c>
      <c r="M403" s="27">
        <f t="shared" si="102"/>
        <v>0.70219954895323156</v>
      </c>
      <c r="N403" s="27">
        <f t="shared" si="108"/>
        <v>2.019826995055837</v>
      </c>
      <c r="O403" s="28">
        <f t="shared" si="109"/>
        <v>-1.3176274461026054</v>
      </c>
      <c r="P403" s="27">
        <f t="shared" si="96"/>
        <v>114.05923916467782</v>
      </c>
      <c r="Q403" s="27">
        <f t="shared" si="103"/>
        <v>2.6407608353221832</v>
      </c>
      <c r="R403" s="27">
        <f t="shared" si="110"/>
        <v>2.369233997886198</v>
      </c>
      <c r="S403" s="28">
        <f t="shared" si="111"/>
        <v>0.27152683743598516</v>
      </c>
    </row>
    <row r="404" spans="1:19" s="64" customFormat="1" x14ac:dyDescent="0.25">
      <c r="A404" s="75">
        <v>42290</v>
      </c>
      <c r="B404" s="18">
        <f>VLOOKUP(A404, 'Raw Data'!$A$2:$C$560, 2, TRUE)</f>
        <v>102</v>
      </c>
      <c r="C404" s="18">
        <f>VLOOKUP(A404, 'Raw Data'!$A$2:$C$560, 3, TRUE)</f>
        <v>115.4</v>
      </c>
      <c r="D404" s="29">
        <f t="shared" si="97"/>
        <v>115.94226738630617</v>
      </c>
      <c r="E404" s="27">
        <f t="shared" si="98"/>
        <v>-0.54226738630616467</v>
      </c>
      <c r="F404" s="27">
        <f t="shared" si="104"/>
        <v>-1.3421998833017028</v>
      </c>
      <c r="G404" s="28">
        <f t="shared" si="105"/>
        <v>0.79993249699553814</v>
      </c>
      <c r="H404" s="27">
        <f t="shared" si="99"/>
        <v>117.98655054013909</v>
      </c>
      <c r="I404" s="27">
        <f t="shared" si="100"/>
        <v>-2.5865505401390863</v>
      </c>
      <c r="J404" s="27">
        <f t="shared" si="106"/>
        <v>-1.3205571600315551</v>
      </c>
      <c r="K404" s="28">
        <f t="shared" si="107"/>
        <v>-1.2659933801075312</v>
      </c>
      <c r="L404" s="27">
        <f t="shared" si="101"/>
        <v>116.17398557419273</v>
      </c>
      <c r="M404" s="27">
        <f t="shared" si="102"/>
        <v>-0.77398557419272151</v>
      </c>
      <c r="N404" s="27">
        <f t="shared" si="108"/>
        <v>-1.4761851231459531</v>
      </c>
      <c r="O404" s="28">
        <f t="shared" si="109"/>
        <v>0.70219954895323156</v>
      </c>
      <c r="P404" s="27">
        <f t="shared" si="96"/>
        <v>114.36645191388514</v>
      </c>
      <c r="Q404" s="27">
        <f t="shared" si="103"/>
        <v>1.0335480861148625</v>
      </c>
      <c r="R404" s="27">
        <f t="shared" si="110"/>
        <v>-1.6072127492073207</v>
      </c>
      <c r="S404" s="28">
        <f t="shared" si="111"/>
        <v>2.6407608353221832</v>
      </c>
    </row>
    <row r="405" spans="1:19" x14ac:dyDescent="0.25">
      <c r="A405" s="75">
        <v>42291</v>
      </c>
      <c r="B405" s="18">
        <f>VLOOKUP(A405, 'Raw Data'!$A$2:$C$560, 2, TRUE)</f>
        <v>101.45</v>
      </c>
      <c r="C405" s="18">
        <f>VLOOKUP(A405, 'Raw Data'!$A$2:$C$560, 3, TRUE)</f>
        <v>116.45</v>
      </c>
      <c r="D405" s="29">
        <f t="shared" si="97"/>
        <v>115.89068975115964</v>
      </c>
      <c r="E405" s="27">
        <f t="shared" si="98"/>
        <v>0.55931024884036162</v>
      </c>
      <c r="F405" s="27">
        <f t="shared" si="104"/>
        <v>1.1015776351465263</v>
      </c>
      <c r="G405" s="28">
        <f t="shared" si="105"/>
        <v>-0.54226738630616467</v>
      </c>
      <c r="H405" s="27">
        <f t="shared" si="99"/>
        <v>117.96142512232274</v>
      </c>
      <c r="I405" s="27">
        <f t="shared" si="100"/>
        <v>-1.5114251223227342</v>
      </c>
      <c r="J405" s="27">
        <f t="shared" si="106"/>
        <v>1.0751254178163521</v>
      </c>
      <c r="K405" s="28">
        <f t="shared" si="107"/>
        <v>-2.5865505401390863</v>
      </c>
      <c r="L405" s="27">
        <f t="shared" si="101"/>
        <v>115.9586482014588</v>
      </c>
      <c r="M405" s="27">
        <f t="shared" si="102"/>
        <v>0.49135179854120281</v>
      </c>
      <c r="N405" s="27">
        <f t="shared" si="108"/>
        <v>1.2653373727339243</v>
      </c>
      <c r="O405" s="28">
        <f t="shared" si="109"/>
        <v>-0.77398557419272151</v>
      </c>
      <c r="P405" s="27">
        <f t="shared" si="96"/>
        <v>113.99096966485398</v>
      </c>
      <c r="Q405" s="27">
        <f t="shared" si="103"/>
        <v>2.459030335146025</v>
      </c>
      <c r="R405" s="27">
        <f t="shared" si="110"/>
        <v>1.4254822490311625</v>
      </c>
      <c r="S405" s="28">
        <f t="shared" si="111"/>
        <v>1.0335480861148625</v>
      </c>
    </row>
    <row r="406" spans="1:19" x14ac:dyDescent="0.25">
      <c r="A406" s="75">
        <v>42292</v>
      </c>
      <c r="B406" s="18">
        <f>VLOOKUP(A406, 'Raw Data'!$A$2:$C$560, 2, TRUE)</f>
        <v>100.25</v>
      </c>
      <c r="C406" s="18">
        <f>VLOOKUP(A406, 'Raw Data'!$A$2:$C$560, 3, TRUE)</f>
        <v>116.15</v>
      </c>
      <c r="D406" s="29">
        <f t="shared" si="97"/>
        <v>115.77815672902176</v>
      </c>
      <c r="E406" s="27">
        <f t="shared" si="98"/>
        <v>0.37184327097824621</v>
      </c>
      <c r="F406" s="27">
        <f t="shared" si="104"/>
        <v>-0.18746697786211541</v>
      </c>
      <c r="G406" s="28">
        <f t="shared" si="105"/>
        <v>0.55931024884036162</v>
      </c>
      <c r="H406" s="27">
        <f t="shared" si="99"/>
        <v>117.90660602890526</v>
      </c>
      <c r="I406" s="27">
        <f t="shared" si="100"/>
        <v>-1.756606028905253</v>
      </c>
      <c r="J406" s="27">
        <f t="shared" si="106"/>
        <v>-0.24518090658251879</v>
      </c>
      <c r="K406" s="28">
        <f t="shared" si="107"/>
        <v>-1.5114251223227342</v>
      </c>
      <c r="L406" s="27">
        <f t="shared" si="101"/>
        <v>115.48882120640296</v>
      </c>
      <c r="M406" s="27">
        <f t="shared" si="102"/>
        <v>0.66117879359704546</v>
      </c>
      <c r="N406" s="27">
        <f t="shared" si="108"/>
        <v>0.16982699505584264</v>
      </c>
      <c r="O406" s="28">
        <f t="shared" si="109"/>
        <v>0.49135179854120281</v>
      </c>
      <c r="P406" s="27">
        <f t="shared" si="96"/>
        <v>113.17173566696778</v>
      </c>
      <c r="Q406" s="27">
        <f t="shared" si="103"/>
        <v>2.9782643330322287</v>
      </c>
      <c r="R406" s="27">
        <f t="shared" si="110"/>
        <v>0.51923399788620372</v>
      </c>
      <c r="S406" s="28">
        <f t="shared" si="111"/>
        <v>2.459030335146025</v>
      </c>
    </row>
    <row r="407" spans="1:19" x14ac:dyDescent="0.25">
      <c r="A407" s="75">
        <v>42293</v>
      </c>
      <c r="B407" s="18">
        <f>VLOOKUP(A407, 'Raw Data'!$A$2:$C$560, 2, TRUE)</f>
        <v>99.7</v>
      </c>
      <c r="C407" s="18">
        <f>VLOOKUP(A407, 'Raw Data'!$A$2:$C$560, 3, TRUE)</f>
        <v>116.8</v>
      </c>
      <c r="D407" s="29">
        <f t="shared" si="97"/>
        <v>115.72657909387523</v>
      </c>
      <c r="E407" s="27">
        <f t="shared" si="98"/>
        <v>1.0734209061247668</v>
      </c>
      <c r="F407" s="27">
        <f t="shared" si="104"/>
        <v>0.70157763514652061</v>
      </c>
      <c r="G407" s="28">
        <f t="shared" si="105"/>
        <v>0.37184327097824621</v>
      </c>
      <c r="H407" s="27">
        <f t="shared" si="99"/>
        <v>117.88148061108892</v>
      </c>
      <c r="I407" s="27">
        <f t="shared" si="100"/>
        <v>-1.0814806110889208</v>
      </c>
      <c r="J407" s="27">
        <f t="shared" si="106"/>
        <v>0.67512541781633217</v>
      </c>
      <c r="K407" s="28">
        <f t="shared" si="107"/>
        <v>-1.756606028905253</v>
      </c>
      <c r="L407" s="27">
        <f t="shared" si="101"/>
        <v>115.27348383366905</v>
      </c>
      <c r="M407" s="27">
        <f t="shared" si="102"/>
        <v>1.5265161663309499</v>
      </c>
      <c r="N407" s="27">
        <f t="shared" si="108"/>
        <v>0.86533737273390443</v>
      </c>
      <c r="O407" s="28">
        <f t="shared" si="109"/>
        <v>0.66117879359704546</v>
      </c>
      <c r="P407" s="27">
        <f t="shared" si="96"/>
        <v>112.79625341793661</v>
      </c>
      <c r="Q407" s="27">
        <f t="shared" si="103"/>
        <v>4.0037465820633855</v>
      </c>
      <c r="R407" s="27">
        <f t="shared" si="110"/>
        <v>1.0254822490311568</v>
      </c>
      <c r="S407" s="28">
        <f t="shared" si="111"/>
        <v>2.9782643330322287</v>
      </c>
    </row>
    <row r="408" spans="1:19" x14ac:dyDescent="0.25">
      <c r="A408" s="75">
        <v>42296</v>
      </c>
      <c r="B408" s="18">
        <f>VLOOKUP(A408, 'Raw Data'!$A$2:$C$560, 2, TRUE)</f>
        <v>98.4</v>
      </c>
      <c r="C408" s="18">
        <f>VLOOKUP(A408, 'Raw Data'!$A$2:$C$560, 3, TRUE)</f>
        <v>115.85</v>
      </c>
      <c r="D408" s="29">
        <f t="shared" si="97"/>
        <v>115.60466831989253</v>
      </c>
      <c r="E408" s="27">
        <f t="shared" si="98"/>
        <v>0.2453316801074692</v>
      </c>
      <c r="F408" s="27">
        <f t="shared" si="104"/>
        <v>-0.82808922601729762</v>
      </c>
      <c r="G408" s="28">
        <f t="shared" si="105"/>
        <v>1.0734209061247668</v>
      </c>
      <c r="H408" s="27">
        <f t="shared" si="99"/>
        <v>117.82209325988666</v>
      </c>
      <c r="I408" s="27">
        <f t="shared" si="100"/>
        <v>-1.9720932598866625</v>
      </c>
      <c r="J408" s="27">
        <f t="shared" si="106"/>
        <v>-0.89061264879774171</v>
      </c>
      <c r="K408" s="28">
        <f t="shared" si="107"/>
        <v>-1.0814806110889208</v>
      </c>
      <c r="L408" s="27">
        <f t="shared" si="101"/>
        <v>114.76450458902522</v>
      </c>
      <c r="M408" s="27">
        <f t="shared" si="102"/>
        <v>1.0854954109747723</v>
      </c>
      <c r="N408" s="27">
        <f t="shared" si="108"/>
        <v>-0.44102075535617757</v>
      </c>
      <c r="O408" s="28">
        <f t="shared" si="109"/>
        <v>1.5265161663309499</v>
      </c>
      <c r="P408" s="27">
        <f t="shared" si="96"/>
        <v>111.90874992022655</v>
      </c>
      <c r="Q408" s="27">
        <f t="shared" si="103"/>
        <v>3.9412500797734396</v>
      </c>
      <c r="R408" s="27">
        <f t="shared" si="110"/>
        <v>-6.2496502289945965E-2</v>
      </c>
      <c r="S408" s="28">
        <f t="shared" si="111"/>
        <v>4.0037465820633855</v>
      </c>
    </row>
    <row r="409" spans="1:19" x14ac:dyDescent="0.25">
      <c r="A409" s="75">
        <v>42297</v>
      </c>
      <c r="B409" s="18">
        <f>VLOOKUP(A409, 'Raw Data'!$A$2:$C$560, 2, TRUE)</f>
        <v>98.15</v>
      </c>
      <c r="C409" s="18">
        <f>VLOOKUP(A409, 'Raw Data'!$A$2:$C$560, 3, TRUE)</f>
        <v>115.3</v>
      </c>
      <c r="D409" s="29">
        <f t="shared" si="97"/>
        <v>115.58122394028047</v>
      </c>
      <c r="E409" s="27">
        <f t="shared" si="98"/>
        <v>-0.28122394028046926</v>
      </c>
      <c r="F409" s="27">
        <f t="shared" si="104"/>
        <v>-0.52655562038793846</v>
      </c>
      <c r="G409" s="28">
        <f t="shared" si="105"/>
        <v>0.2453316801074692</v>
      </c>
      <c r="H409" s="27">
        <f t="shared" si="99"/>
        <v>117.81067261542468</v>
      </c>
      <c r="I409" s="27">
        <f t="shared" si="100"/>
        <v>-2.5106726154246815</v>
      </c>
      <c r="J409" s="27">
        <f t="shared" si="106"/>
        <v>-0.53857935553801894</v>
      </c>
      <c r="K409" s="28">
        <f t="shared" si="107"/>
        <v>-1.9720932598866625</v>
      </c>
      <c r="L409" s="27">
        <f t="shared" si="101"/>
        <v>114.66662396505527</v>
      </c>
      <c r="M409" s="27">
        <f t="shared" si="102"/>
        <v>0.63337603494473171</v>
      </c>
      <c r="N409" s="27">
        <f t="shared" si="108"/>
        <v>-0.4521193760300406</v>
      </c>
      <c r="O409" s="28">
        <f t="shared" si="109"/>
        <v>1.0854954109747723</v>
      </c>
      <c r="P409" s="27">
        <f t="shared" si="96"/>
        <v>111.73807617066693</v>
      </c>
      <c r="Q409" s="27">
        <f t="shared" si="103"/>
        <v>3.5619238293330682</v>
      </c>
      <c r="R409" s="27">
        <f t="shared" si="110"/>
        <v>-0.37932625044037138</v>
      </c>
      <c r="S409" s="28">
        <f t="shared" si="111"/>
        <v>3.9412500797734396</v>
      </c>
    </row>
    <row r="410" spans="1:19" x14ac:dyDescent="0.25">
      <c r="A410" s="75">
        <v>42298</v>
      </c>
      <c r="B410" s="18">
        <f>VLOOKUP(A410, 'Raw Data'!$A$2:$C$560, 2, TRUE)</f>
        <v>96.65</v>
      </c>
      <c r="C410" s="18">
        <f>VLOOKUP(A410, 'Raw Data'!$A$2:$C$560, 3, TRUE)</f>
        <v>112.45</v>
      </c>
      <c r="D410" s="29">
        <f t="shared" si="97"/>
        <v>115.44055766260811</v>
      </c>
      <c r="E410" s="27">
        <f t="shared" si="98"/>
        <v>-2.9905576626081114</v>
      </c>
      <c r="F410" s="27">
        <f t="shared" si="104"/>
        <v>-2.7093337223276421</v>
      </c>
      <c r="G410" s="28">
        <f t="shared" si="105"/>
        <v>-0.28122394028046926</v>
      </c>
      <c r="H410" s="27">
        <f t="shared" si="99"/>
        <v>117.74214874865282</v>
      </c>
      <c r="I410" s="27">
        <f t="shared" si="100"/>
        <v>-5.2921487486528207</v>
      </c>
      <c r="J410" s="27">
        <f t="shared" si="106"/>
        <v>-2.7814761332281392</v>
      </c>
      <c r="K410" s="28">
        <f t="shared" si="107"/>
        <v>-2.5106726154246815</v>
      </c>
      <c r="L410" s="27">
        <f t="shared" si="101"/>
        <v>114.07934022123547</v>
      </c>
      <c r="M410" s="27">
        <f t="shared" si="102"/>
        <v>-1.6293402212354664</v>
      </c>
      <c r="N410" s="27">
        <f t="shared" si="108"/>
        <v>-2.2627162561801981</v>
      </c>
      <c r="O410" s="28">
        <f t="shared" si="109"/>
        <v>0.63337603494473171</v>
      </c>
      <c r="P410" s="27">
        <f t="shared" si="96"/>
        <v>110.71403367330919</v>
      </c>
      <c r="Q410" s="27">
        <f t="shared" si="103"/>
        <v>1.7359663266908143</v>
      </c>
      <c r="R410" s="27">
        <f t="shared" si="110"/>
        <v>-1.8259575026422539</v>
      </c>
      <c r="S410" s="28">
        <f t="shared" si="111"/>
        <v>3.5619238293330682</v>
      </c>
    </row>
    <row r="411" spans="1:19" x14ac:dyDescent="0.25">
      <c r="A411" s="75">
        <v>42299</v>
      </c>
      <c r="B411" s="18">
        <f>VLOOKUP(A411, 'Raw Data'!$A$2:$C$560, 2, TRUE)</f>
        <v>94.5</v>
      </c>
      <c r="C411" s="18">
        <f>VLOOKUP(A411, 'Raw Data'!$A$2:$C$560, 3, TRUE)</f>
        <v>113.55</v>
      </c>
      <c r="D411" s="29">
        <f t="shared" si="97"/>
        <v>115.23893599794442</v>
      </c>
      <c r="E411" s="27">
        <f t="shared" si="98"/>
        <v>-1.6889359979444265</v>
      </c>
      <c r="F411" s="27">
        <f t="shared" si="104"/>
        <v>1.3016216646636849</v>
      </c>
      <c r="G411" s="28">
        <f t="shared" si="105"/>
        <v>-2.9905576626081114</v>
      </c>
      <c r="H411" s="27">
        <f t="shared" si="99"/>
        <v>117.64393120627985</v>
      </c>
      <c r="I411" s="27">
        <f t="shared" si="100"/>
        <v>-4.0939312062798479</v>
      </c>
      <c r="J411" s="27">
        <f t="shared" si="106"/>
        <v>1.1982175423729728</v>
      </c>
      <c r="K411" s="28">
        <f t="shared" si="107"/>
        <v>-5.2921487486528207</v>
      </c>
      <c r="L411" s="27">
        <f t="shared" si="101"/>
        <v>113.23756685509377</v>
      </c>
      <c r="M411" s="27">
        <f t="shared" si="102"/>
        <v>0.31243314490622254</v>
      </c>
      <c r="N411" s="27">
        <f t="shared" si="108"/>
        <v>1.9417733661416889</v>
      </c>
      <c r="O411" s="28">
        <f t="shared" si="109"/>
        <v>-1.6293402212354664</v>
      </c>
      <c r="P411" s="27">
        <f t="shared" si="96"/>
        <v>109.24623942709641</v>
      </c>
      <c r="Q411" s="27">
        <f t="shared" si="103"/>
        <v>4.3037605729035846</v>
      </c>
      <c r="R411" s="27">
        <f t="shared" si="110"/>
        <v>2.5677942462127703</v>
      </c>
      <c r="S411" s="28">
        <f t="shared" si="111"/>
        <v>1.7359663266908143</v>
      </c>
    </row>
    <row r="412" spans="1:19" x14ac:dyDescent="0.25">
      <c r="A412" s="75">
        <v>42300</v>
      </c>
      <c r="B412" s="18">
        <f>VLOOKUP(A412, 'Raw Data'!$A$2:$C$560, 2, TRUE)</f>
        <v>95.4</v>
      </c>
      <c r="C412" s="18">
        <f>VLOOKUP(A412, 'Raw Data'!$A$2:$C$560, 3, TRUE)</f>
        <v>113.5</v>
      </c>
      <c r="D412" s="29">
        <f t="shared" si="97"/>
        <v>115.32333576454783</v>
      </c>
      <c r="E412" s="27">
        <f t="shared" si="98"/>
        <v>-1.823335764547835</v>
      </c>
      <c r="F412" s="27">
        <f t="shared" si="104"/>
        <v>-0.13439976660340847</v>
      </c>
      <c r="G412" s="28">
        <f t="shared" si="105"/>
        <v>-1.6889359979444265</v>
      </c>
      <c r="H412" s="27">
        <f t="shared" si="99"/>
        <v>117.68504552634295</v>
      </c>
      <c r="I412" s="27">
        <f t="shared" si="100"/>
        <v>-4.1850455263429467</v>
      </c>
      <c r="J412" s="27">
        <f t="shared" si="106"/>
        <v>-9.111432006309883E-2</v>
      </c>
      <c r="K412" s="28">
        <f t="shared" si="107"/>
        <v>-4.0939312062798479</v>
      </c>
      <c r="L412" s="27">
        <f t="shared" si="101"/>
        <v>113.58993710138564</v>
      </c>
      <c r="M412" s="27">
        <f t="shared" si="102"/>
        <v>-8.9937101385643814E-2</v>
      </c>
      <c r="N412" s="27">
        <f t="shared" si="108"/>
        <v>-0.40237024629186635</v>
      </c>
      <c r="O412" s="28">
        <f t="shared" si="109"/>
        <v>0.31243314490622254</v>
      </c>
      <c r="P412" s="27">
        <f t="shared" si="96"/>
        <v>109.86066492551106</v>
      </c>
      <c r="Q412" s="27">
        <f t="shared" si="103"/>
        <v>3.6393350744889403</v>
      </c>
      <c r="R412" s="27">
        <f t="shared" si="110"/>
        <v>-0.66442549841464427</v>
      </c>
      <c r="S412" s="28">
        <f t="shared" si="111"/>
        <v>4.3037605729035846</v>
      </c>
    </row>
    <row r="413" spans="1:19" x14ac:dyDescent="0.25">
      <c r="A413" s="75">
        <v>42303</v>
      </c>
      <c r="B413" s="18">
        <f>VLOOKUP(A413, 'Raw Data'!$A$2:$C$560, 2, TRUE)</f>
        <v>93.85</v>
      </c>
      <c r="C413" s="18">
        <f>VLOOKUP(A413, 'Raw Data'!$A$2:$C$560, 3, TRUE)</f>
        <v>113.3</v>
      </c>
      <c r="D413" s="29">
        <f t="shared" si="97"/>
        <v>115.17798061095306</v>
      </c>
      <c r="E413" s="27">
        <f t="shared" si="98"/>
        <v>-1.8779806109530597</v>
      </c>
      <c r="F413" s="27">
        <f t="shared" si="104"/>
        <v>-5.4644846405224712E-2</v>
      </c>
      <c r="G413" s="28">
        <f t="shared" si="105"/>
        <v>-1.823335764547835</v>
      </c>
      <c r="H413" s="27">
        <f t="shared" si="99"/>
        <v>117.61423753067871</v>
      </c>
      <c r="I413" s="27">
        <f t="shared" si="100"/>
        <v>-4.3142375306787102</v>
      </c>
      <c r="J413" s="27">
        <f t="shared" si="106"/>
        <v>-0.1291920043357635</v>
      </c>
      <c r="K413" s="28">
        <f t="shared" si="107"/>
        <v>-4.1850455263429467</v>
      </c>
      <c r="L413" s="27">
        <f t="shared" si="101"/>
        <v>112.98307723277185</v>
      </c>
      <c r="M413" s="27">
        <f t="shared" si="102"/>
        <v>0.31692276722814938</v>
      </c>
      <c r="N413" s="27">
        <f t="shared" si="108"/>
        <v>0.4068598686137932</v>
      </c>
      <c r="O413" s="28">
        <f t="shared" si="109"/>
        <v>-8.9937101385643814E-2</v>
      </c>
      <c r="P413" s="27">
        <f t="shared" si="96"/>
        <v>108.80248767824139</v>
      </c>
      <c r="Q413" s="27">
        <f t="shared" si="103"/>
        <v>4.4975123217586059</v>
      </c>
      <c r="R413" s="27">
        <f t="shared" si="110"/>
        <v>0.8581772472696656</v>
      </c>
      <c r="S413" s="28">
        <f t="shared" si="111"/>
        <v>3.6393350744889403</v>
      </c>
    </row>
    <row r="414" spans="1:19" x14ac:dyDescent="0.25">
      <c r="A414" s="75">
        <v>42304</v>
      </c>
      <c r="B414" s="18">
        <f>VLOOKUP(A414, 'Raw Data'!$A$2:$C$560, 2, TRUE)</f>
        <v>94.3</v>
      </c>
      <c r="C414" s="18">
        <f>VLOOKUP(A414, 'Raw Data'!$A$2:$C$560, 3, TRUE)</f>
        <v>113.25</v>
      </c>
      <c r="D414" s="29">
        <f t="shared" si="97"/>
        <v>115.22018049425478</v>
      </c>
      <c r="E414" s="27">
        <f t="shared" si="98"/>
        <v>-1.9701804942547767</v>
      </c>
      <c r="F414" s="27">
        <f t="shared" si="104"/>
        <v>-9.2199883301717023E-2</v>
      </c>
      <c r="G414" s="28">
        <f t="shared" si="105"/>
        <v>-1.8779806109530597</v>
      </c>
      <c r="H414" s="27">
        <f t="shared" si="99"/>
        <v>117.63479469071027</v>
      </c>
      <c r="I414" s="27">
        <f t="shared" si="100"/>
        <v>-4.3847946907102653</v>
      </c>
      <c r="J414" s="27">
        <f t="shared" si="106"/>
        <v>-7.05571600315551E-2</v>
      </c>
      <c r="K414" s="28">
        <f t="shared" si="107"/>
        <v>-4.3142375306787102</v>
      </c>
      <c r="L414" s="27">
        <f t="shared" si="101"/>
        <v>113.15926235591779</v>
      </c>
      <c r="M414" s="27">
        <f t="shared" si="102"/>
        <v>9.0737644082210522E-2</v>
      </c>
      <c r="N414" s="27">
        <f t="shared" si="108"/>
        <v>-0.22618512314593886</v>
      </c>
      <c r="O414" s="28">
        <f t="shared" si="109"/>
        <v>0.31692276722814938</v>
      </c>
      <c r="P414" s="27">
        <f t="shared" si="96"/>
        <v>109.10970042744871</v>
      </c>
      <c r="Q414" s="27">
        <f t="shared" si="103"/>
        <v>4.1402995725512852</v>
      </c>
      <c r="R414" s="27">
        <f t="shared" si="110"/>
        <v>-0.35721274920732071</v>
      </c>
      <c r="S414" s="28">
        <f t="shared" si="111"/>
        <v>4.4975123217586059</v>
      </c>
    </row>
    <row r="415" spans="1:19" x14ac:dyDescent="0.25">
      <c r="A415" s="75">
        <v>42305</v>
      </c>
      <c r="B415" s="18">
        <f>VLOOKUP(A415, 'Raw Data'!$A$2:$C$560, 2, TRUE)</f>
        <v>94.6</v>
      </c>
      <c r="C415" s="18">
        <f>VLOOKUP(A415, 'Raw Data'!$A$2:$C$560, 3, TRUE)</f>
        <v>112.65</v>
      </c>
      <c r="D415" s="29">
        <f t="shared" si="97"/>
        <v>115.24831374978923</v>
      </c>
      <c r="E415" s="27">
        <f t="shared" si="98"/>
        <v>-2.5983137497892272</v>
      </c>
      <c r="F415" s="27">
        <f t="shared" si="104"/>
        <v>-0.62813325553445054</v>
      </c>
      <c r="G415" s="28">
        <f t="shared" si="105"/>
        <v>-1.9701804942547767</v>
      </c>
      <c r="H415" s="27">
        <f t="shared" si="99"/>
        <v>117.64849946406463</v>
      </c>
      <c r="I415" s="27">
        <f t="shared" si="100"/>
        <v>-4.9984994640646221</v>
      </c>
      <c r="J415" s="27">
        <f t="shared" si="106"/>
        <v>-0.6137047733543568</v>
      </c>
      <c r="K415" s="28">
        <f t="shared" si="107"/>
        <v>-4.3847946907102653</v>
      </c>
      <c r="L415" s="27">
        <f t="shared" si="101"/>
        <v>113.27671910468175</v>
      </c>
      <c r="M415" s="27">
        <f t="shared" si="102"/>
        <v>-0.62671910468174019</v>
      </c>
      <c r="N415" s="27">
        <f t="shared" si="108"/>
        <v>-0.71745674876395071</v>
      </c>
      <c r="O415" s="28">
        <f t="shared" si="109"/>
        <v>9.0737644082210522E-2</v>
      </c>
      <c r="P415" s="27">
        <f t="shared" si="96"/>
        <v>109.31450892692025</v>
      </c>
      <c r="Q415" s="27">
        <f t="shared" si="103"/>
        <v>3.3354910730797513</v>
      </c>
      <c r="R415" s="27">
        <f t="shared" si="110"/>
        <v>-0.80480849947153388</v>
      </c>
      <c r="S415" s="28">
        <f t="shared" si="111"/>
        <v>4.1402995725512852</v>
      </c>
    </row>
    <row r="416" spans="1:19" x14ac:dyDescent="0.25">
      <c r="A416" s="75">
        <v>42306</v>
      </c>
      <c r="B416" s="18">
        <f>VLOOKUP(A416, 'Raw Data'!$A$2:$C$560, 2, TRUE)</f>
        <v>94.5</v>
      </c>
      <c r="C416" s="18">
        <f>VLOOKUP(A416, 'Raw Data'!$A$2:$C$560, 3, TRUE)</f>
        <v>111.25</v>
      </c>
      <c r="D416" s="29">
        <f t="shared" si="97"/>
        <v>115.23893599794442</v>
      </c>
      <c r="E416" s="27">
        <f t="shared" si="98"/>
        <v>-3.9889359979444237</v>
      </c>
      <c r="F416" s="27">
        <f t="shared" si="104"/>
        <v>-1.3906222481551964</v>
      </c>
      <c r="G416" s="28">
        <f t="shared" si="105"/>
        <v>-2.5983137497892272</v>
      </c>
      <c r="H416" s="27">
        <f t="shared" si="99"/>
        <v>117.64393120627985</v>
      </c>
      <c r="I416" s="27">
        <f t="shared" si="100"/>
        <v>-6.393931206279845</v>
      </c>
      <c r="J416" s="27">
        <f t="shared" si="106"/>
        <v>-1.3954317422152229</v>
      </c>
      <c r="K416" s="28">
        <f t="shared" si="107"/>
        <v>-4.9984994640646221</v>
      </c>
      <c r="L416" s="27">
        <f t="shared" si="101"/>
        <v>113.23756685509377</v>
      </c>
      <c r="M416" s="27">
        <f t="shared" si="102"/>
        <v>-1.9875668550937746</v>
      </c>
      <c r="N416" s="27">
        <f t="shared" si="108"/>
        <v>-1.3608477504120344</v>
      </c>
      <c r="O416" s="28">
        <f t="shared" si="109"/>
        <v>-0.62671910468174019</v>
      </c>
      <c r="P416" s="27">
        <f t="shared" si="96"/>
        <v>109.24623942709641</v>
      </c>
      <c r="Q416" s="27">
        <f t="shared" si="103"/>
        <v>2.0037605729035874</v>
      </c>
      <c r="R416" s="27">
        <f t="shared" si="110"/>
        <v>-1.3317305001761639</v>
      </c>
      <c r="S416" s="28">
        <f t="shared" si="111"/>
        <v>3.3354910730797513</v>
      </c>
    </row>
    <row r="417" spans="1:19" x14ac:dyDescent="0.25">
      <c r="A417" s="75">
        <v>42307</v>
      </c>
      <c r="B417" s="18">
        <f>VLOOKUP(A417, 'Raw Data'!$A$2:$C$560, 2, TRUE)</f>
        <v>96.2</v>
      </c>
      <c r="C417" s="18">
        <f>VLOOKUP(A417, 'Raw Data'!$A$2:$C$560, 3, TRUE)</f>
        <v>111.35</v>
      </c>
      <c r="D417" s="29">
        <f t="shared" si="97"/>
        <v>115.39835777930641</v>
      </c>
      <c r="E417" s="27">
        <f t="shared" si="98"/>
        <v>-4.0483577793064143</v>
      </c>
      <c r="F417" s="27">
        <f t="shared" si="104"/>
        <v>-5.9421781361990611E-2</v>
      </c>
      <c r="G417" s="28">
        <f t="shared" si="105"/>
        <v>-3.9889359979444237</v>
      </c>
      <c r="H417" s="27">
        <f t="shared" si="99"/>
        <v>117.72159158862127</v>
      </c>
      <c r="I417" s="27">
        <f t="shared" si="100"/>
        <v>-6.3715915886212713</v>
      </c>
      <c r="J417" s="27">
        <f t="shared" si="106"/>
        <v>2.2339617658573729E-2</v>
      </c>
      <c r="K417" s="28">
        <f t="shared" si="107"/>
        <v>-6.393931206279845</v>
      </c>
      <c r="L417" s="27">
        <f t="shared" si="101"/>
        <v>113.90315509808953</v>
      </c>
      <c r="M417" s="27">
        <f t="shared" si="102"/>
        <v>-2.5531550980895332</v>
      </c>
      <c r="N417" s="27">
        <f t="shared" si="108"/>
        <v>-0.56558824299575861</v>
      </c>
      <c r="O417" s="28">
        <f t="shared" si="109"/>
        <v>-1.9875668550937746</v>
      </c>
      <c r="P417" s="27">
        <f t="shared" si="96"/>
        <v>110.40682092410186</v>
      </c>
      <c r="Q417" s="27">
        <f t="shared" si="103"/>
        <v>0.94317907589812933</v>
      </c>
      <c r="R417" s="27">
        <f t="shared" si="110"/>
        <v>-1.0605814970054581</v>
      </c>
      <c r="S417" s="28">
        <f t="shared" si="111"/>
        <v>2.0037605729035874</v>
      </c>
    </row>
    <row r="418" spans="1:19" x14ac:dyDescent="0.25">
      <c r="A418" s="75">
        <v>42310</v>
      </c>
      <c r="B418" s="18">
        <f>VLOOKUP(A418, 'Raw Data'!$A$2:$C$560, 2, TRUE)</f>
        <v>97</v>
      </c>
      <c r="C418" s="18">
        <f>VLOOKUP(A418, 'Raw Data'!$A$2:$C$560, 3, TRUE)</f>
        <v>111.35</v>
      </c>
      <c r="D418" s="29">
        <f t="shared" si="97"/>
        <v>115.473379794065</v>
      </c>
      <c r="E418" s="27">
        <f t="shared" si="98"/>
        <v>-4.1233797940650021</v>
      </c>
      <c r="F418" s="27">
        <f t="shared" si="104"/>
        <v>-7.5022014758587829E-2</v>
      </c>
      <c r="G418" s="28">
        <f t="shared" si="105"/>
        <v>-4.0483577793064143</v>
      </c>
      <c r="H418" s="27">
        <f t="shared" si="99"/>
        <v>117.75813765089958</v>
      </c>
      <c r="I418" s="27">
        <f t="shared" si="100"/>
        <v>-6.4081376508995902</v>
      </c>
      <c r="J418" s="27">
        <f t="shared" si="106"/>
        <v>-3.6546062278318914E-2</v>
      </c>
      <c r="K418" s="28">
        <f t="shared" si="107"/>
        <v>-6.3715915886212713</v>
      </c>
      <c r="L418" s="27">
        <f t="shared" si="101"/>
        <v>114.21637309479343</v>
      </c>
      <c r="M418" s="27">
        <f t="shared" si="102"/>
        <v>-2.8663730947934312</v>
      </c>
      <c r="N418" s="27">
        <f t="shared" si="108"/>
        <v>-0.31321799670389794</v>
      </c>
      <c r="O418" s="28">
        <f t="shared" si="109"/>
        <v>-2.5531550980895332</v>
      </c>
      <c r="P418" s="27">
        <f t="shared" si="96"/>
        <v>110.95297692269266</v>
      </c>
      <c r="Q418" s="27">
        <f t="shared" si="103"/>
        <v>0.39702307730733821</v>
      </c>
      <c r="R418" s="27">
        <f t="shared" si="110"/>
        <v>-0.54615599859079111</v>
      </c>
      <c r="S418" s="28">
        <f t="shared" si="111"/>
        <v>0.94317907589812933</v>
      </c>
    </row>
    <row r="419" spans="1:19" x14ac:dyDescent="0.25">
      <c r="A419" s="75">
        <v>42311</v>
      </c>
      <c r="B419" s="18">
        <f>VLOOKUP(A419, 'Raw Data'!$A$2:$C$560, 2, TRUE)</f>
        <v>98.05</v>
      </c>
      <c r="C419" s="18">
        <f>VLOOKUP(A419, 'Raw Data'!$A$2:$C$560, 3, TRUE)</f>
        <v>110.95</v>
      </c>
      <c r="D419" s="29">
        <f t="shared" si="97"/>
        <v>115.57184618843564</v>
      </c>
      <c r="E419" s="27">
        <f t="shared" si="98"/>
        <v>-4.6218461884356401</v>
      </c>
      <c r="F419" s="27">
        <f t="shared" si="104"/>
        <v>-0.498466394370638</v>
      </c>
      <c r="G419" s="28">
        <f t="shared" si="105"/>
        <v>-4.1233797940650021</v>
      </c>
      <c r="H419" s="27">
        <f t="shared" si="99"/>
        <v>117.80610435763988</v>
      </c>
      <c r="I419" s="27">
        <f t="shared" si="100"/>
        <v>-6.8561043576398788</v>
      </c>
      <c r="J419" s="27">
        <f t="shared" si="106"/>
        <v>-0.4479667067402886</v>
      </c>
      <c r="K419" s="28">
        <f t="shared" si="107"/>
        <v>-6.4081376508995902</v>
      </c>
      <c r="L419" s="27">
        <f t="shared" si="101"/>
        <v>114.62747171546727</v>
      </c>
      <c r="M419" s="27">
        <f t="shared" si="102"/>
        <v>-3.6774717154672629</v>
      </c>
      <c r="N419" s="27">
        <f t="shared" si="108"/>
        <v>-0.81109862067383176</v>
      </c>
      <c r="O419" s="28">
        <f t="shared" si="109"/>
        <v>-2.8663730947934312</v>
      </c>
      <c r="P419" s="27">
        <f t="shared" si="96"/>
        <v>111.66980667084307</v>
      </c>
      <c r="Q419" s="27">
        <f t="shared" si="103"/>
        <v>-0.71980667084307015</v>
      </c>
      <c r="R419" s="27">
        <f t="shared" si="110"/>
        <v>-1.1168297481504084</v>
      </c>
      <c r="S419" s="28">
        <f t="shared" si="111"/>
        <v>0.39702307730733821</v>
      </c>
    </row>
    <row r="420" spans="1:19" x14ac:dyDescent="0.25">
      <c r="A420" s="75">
        <v>42312</v>
      </c>
      <c r="B420" s="18">
        <f>VLOOKUP(A420, 'Raw Data'!$A$2:$C$560, 2, TRUE)</f>
        <v>97.7</v>
      </c>
      <c r="C420" s="18">
        <f>VLOOKUP(A420, 'Raw Data'!$A$2:$C$560, 3, TRUE)</f>
        <v>110.1</v>
      </c>
      <c r="D420" s="29">
        <f t="shared" si="97"/>
        <v>115.53902405697876</v>
      </c>
      <c r="E420" s="27">
        <f t="shared" si="98"/>
        <v>-5.4390240569787665</v>
      </c>
      <c r="F420" s="27">
        <f t="shared" si="104"/>
        <v>-0.81717786854312635</v>
      </c>
      <c r="G420" s="28">
        <f t="shared" si="105"/>
        <v>-4.6218461884356401</v>
      </c>
      <c r="H420" s="27">
        <f t="shared" si="99"/>
        <v>117.79011545539312</v>
      </c>
      <c r="I420" s="27">
        <f t="shared" si="100"/>
        <v>-7.6901154553931264</v>
      </c>
      <c r="J420" s="27">
        <f t="shared" si="106"/>
        <v>-0.83401109775324755</v>
      </c>
      <c r="K420" s="28">
        <f t="shared" si="107"/>
        <v>-6.8561043576398788</v>
      </c>
      <c r="L420" s="27">
        <f t="shared" si="101"/>
        <v>114.49043884190932</v>
      </c>
      <c r="M420" s="27">
        <f t="shared" si="102"/>
        <v>-4.3904388419093294</v>
      </c>
      <c r="N420" s="27">
        <f t="shared" si="108"/>
        <v>-0.7129671264420665</v>
      </c>
      <c r="O420" s="28">
        <f t="shared" si="109"/>
        <v>-3.6774717154672629</v>
      </c>
      <c r="P420" s="27">
        <f t="shared" si="96"/>
        <v>111.43086342145961</v>
      </c>
      <c r="Q420" s="27">
        <f t="shared" si="103"/>
        <v>-1.3308634214596111</v>
      </c>
      <c r="R420" s="27">
        <f t="shared" si="110"/>
        <v>-0.61105675061654097</v>
      </c>
      <c r="S420" s="28">
        <f t="shared" si="111"/>
        <v>-0.71980667084307015</v>
      </c>
    </row>
    <row r="421" spans="1:19" x14ac:dyDescent="0.25">
      <c r="A421" s="75">
        <v>42313</v>
      </c>
      <c r="B421" s="18">
        <f>VLOOKUP(A421, 'Raw Data'!$A$2:$C$560, 2, TRUE)</f>
        <v>99.3</v>
      </c>
      <c r="C421" s="18">
        <f>VLOOKUP(A421, 'Raw Data'!$A$2:$C$560, 3, TRUE)</f>
        <v>109.05</v>
      </c>
      <c r="D421" s="29">
        <f t="shared" si="97"/>
        <v>115.68906808649594</v>
      </c>
      <c r="E421" s="27">
        <f t="shared" si="98"/>
        <v>-6.6390680864959393</v>
      </c>
      <c r="F421" s="27">
        <f t="shared" si="104"/>
        <v>-1.2000440295171728</v>
      </c>
      <c r="G421" s="28">
        <f t="shared" si="105"/>
        <v>-5.4390240569787665</v>
      </c>
      <c r="H421" s="27">
        <f t="shared" si="99"/>
        <v>117.86320757994976</v>
      </c>
      <c r="I421" s="27">
        <f t="shared" si="100"/>
        <v>-8.8132075799497613</v>
      </c>
      <c r="J421" s="27">
        <f t="shared" si="106"/>
        <v>-1.123092124556635</v>
      </c>
      <c r="K421" s="28">
        <f t="shared" si="107"/>
        <v>-7.6901154553931264</v>
      </c>
      <c r="L421" s="27">
        <f t="shared" si="101"/>
        <v>115.11687483531711</v>
      </c>
      <c r="M421" s="27">
        <f t="shared" si="102"/>
        <v>-6.0668748353171082</v>
      </c>
      <c r="N421" s="27">
        <f t="shared" si="108"/>
        <v>-1.6764359934077788</v>
      </c>
      <c r="O421" s="28">
        <f t="shared" si="109"/>
        <v>-4.3904388419093294</v>
      </c>
      <c r="P421" s="27">
        <f t="shared" si="96"/>
        <v>112.5231754186412</v>
      </c>
      <c r="Q421" s="27">
        <f t="shared" si="103"/>
        <v>-3.4731754186412047</v>
      </c>
      <c r="R421" s="27">
        <f t="shared" si="110"/>
        <v>-2.1423119971815936</v>
      </c>
      <c r="S421" s="28">
        <f t="shared" si="111"/>
        <v>-1.3308634214596111</v>
      </c>
    </row>
    <row r="422" spans="1:19" x14ac:dyDescent="0.25">
      <c r="A422" s="75">
        <v>42314</v>
      </c>
      <c r="B422" s="18">
        <f>VLOOKUP(A422, 'Raw Data'!$A$2:$C$560, 2, TRUE)</f>
        <v>100.95</v>
      </c>
      <c r="C422" s="18">
        <f>VLOOKUP(A422, 'Raw Data'!$A$2:$C$560, 3, TRUE)</f>
        <v>110.35</v>
      </c>
      <c r="D422" s="29">
        <f t="shared" si="97"/>
        <v>115.84380099193552</v>
      </c>
      <c r="E422" s="27">
        <f t="shared" si="98"/>
        <v>-5.4938009919355295</v>
      </c>
      <c r="F422" s="27">
        <f t="shared" si="104"/>
        <v>1.1452670945604098</v>
      </c>
      <c r="G422" s="28">
        <f t="shared" si="105"/>
        <v>-6.6390680864959393</v>
      </c>
      <c r="H422" s="27">
        <f t="shared" si="99"/>
        <v>117.93858383339879</v>
      </c>
      <c r="I422" s="27">
        <f t="shared" si="100"/>
        <v>-7.5885838333988005</v>
      </c>
      <c r="J422" s="27">
        <f t="shared" si="106"/>
        <v>1.2246237465509608</v>
      </c>
      <c r="K422" s="28">
        <f t="shared" si="107"/>
        <v>-8.8132075799497613</v>
      </c>
      <c r="L422" s="27">
        <f t="shared" si="101"/>
        <v>115.76288695351886</v>
      </c>
      <c r="M422" s="27">
        <f t="shared" si="102"/>
        <v>-5.4128869535188642</v>
      </c>
      <c r="N422" s="27">
        <f t="shared" si="108"/>
        <v>0.65398788179824408</v>
      </c>
      <c r="O422" s="28">
        <f t="shared" si="109"/>
        <v>-6.0668748353171082</v>
      </c>
      <c r="P422" s="27">
        <f t="shared" si="96"/>
        <v>113.64962216573473</v>
      </c>
      <c r="Q422" s="27">
        <f t="shared" si="103"/>
        <v>-3.299622165734732</v>
      </c>
      <c r="R422" s="27">
        <f t="shared" si="110"/>
        <v>0.17355325290647272</v>
      </c>
      <c r="S422" s="28">
        <f t="shared" si="111"/>
        <v>-3.4731754186412047</v>
      </c>
    </row>
    <row r="423" spans="1:19" x14ac:dyDescent="0.25">
      <c r="A423" s="75">
        <v>42317</v>
      </c>
      <c r="B423" s="18">
        <f>VLOOKUP(A423, 'Raw Data'!$A$2:$C$560, 2, TRUE)</f>
        <v>100.35</v>
      </c>
      <c r="C423" s="18">
        <f>VLOOKUP(A423, 'Raw Data'!$A$2:$C$560, 3, TRUE)</f>
        <v>109.8</v>
      </c>
      <c r="D423" s="29">
        <f t="shared" si="97"/>
        <v>115.78753448086658</v>
      </c>
      <c r="E423" s="27">
        <f t="shared" si="98"/>
        <v>-5.9875344808665858</v>
      </c>
      <c r="F423" s="27">
        <f t="shared" si="104"/>
        <v>-0.49373348893105629</v>
      </c>
      <c r="G423" s="28">
        <f t="shared" si="105"/>
        <v>-5.4938009919355295</v>
      </c>
      <c r="H423" s="27">
        <f t="shared" si="99"/>
        <v>117.91117428669006</v>
      </c>
      <c r="I423" s="27">
        <f t="shared" si="100"/>
        <v>-8.1111742866900585</v>
      </c>
      <c r="J423" s="27">
        <f t="shared" si="106"/>
        <v>-0.52259045329125797</v>
      </c>
      <c r="K423" s="28">
        <f t="shared" si="107"/>
        <v>-7.5885838333988005</v>
      </c>
      <c r="L423" s="27">
        <f t="shared" si="101"/>
        <v>115.52797345599095</v>
      </c>
      <c r="M423" s="27">
        <f t="shared" si="102"/>
        <v>-5.7279734559909485</v>
      </c>
      <c r="N423" s="27">
        <f t="shared" si="108"/>
        <v>-0.31508650247208436</v>
      </c>
      <c r="O423" s="28">
        <f t="shared" si="109"/>
        <v>-5.4128869535188642</v>
      </c>
      <c r="P423" s="27">
        <f t="shared" si="96"/>
        <v>113.24000516679162</v>
      </c>
      <c r="Q423" s="27">
        <f t="shared" si="103"/>
        <v>-3.4400051667916216</v>
      </c>
      <c r="R423" s="27">
        <f t="shared" si="110"/>
        <v>-0.14038300105688961</v>
      </c>
      <c r="S423" s="28">
        <f t="shared" si="111"/>
        <v>-3.299622165734732</v>
      </c>
    </row>
    <row r="424" spans="1:19" x14ac:dyDescent="0.25">
      <c r="A424" s="75">
        <v>42318</v>
      </c>
      <c r="B424" s="18">
        <f>VLOOKUP(A424, 'Raw Data'!$A$2:$C$560, 2, TRUE)</f>
        <v>99.75</v>
      </c>
      <c r="C424" s="18">
        <f>VLOOKUP(A424, 'Raw Data'!$A$2:$C$560, 3, TRUE)</f>
        <v>108.2</v>
      </c>
      <c r="D424" s="29">
        <f t="shared" si="97"/>
        <v>115.73126796979764</v>
      </c>
      <c r="E424" s="27">
        <f t="shared" si="98"/>
        <v>-7.5312679697976392</v>
      </c>
      <c r="F424" s="27">
        <f t="shared" si="104"/>
        <v>-1.5437334889310534</v>
      </c>
      <c r="G424" s="28">
        <f t="shared" si="105"/>
        <v>-5.9875344808665858</v>
      </c>
      <c r="H424" s="27">
        <f t="shared" si="99"/>
        <v>117.88376473998132</v>
      </c>
      <c r="I424" s="27">
        <f t="shared" si="100"/>
        <v>-9.6837647399813136</v>
      </c>
      <c r="J424" s="27">
        <f t="shared" si="106"/>
        <v>-1.5725904532912551</v>
      </c>
      <c r="K424" s="28">
        <f t="shared" si="107"/>
        <v>-8.1111742866900585</v>
      </c>
      <c r="L424" s="27">
        <f t="shared" si="101"/>
        <v>115.29305995846303</v>
      </c>
      <c r="M424" s="27">
        <f t="shared" si="102"/>
        <v>-7.0930599584630301</v>
      </c>
      <c r="N424" s="27">
        <f t="shared" si="108"/>
        <v>-1.3650865024720815</v>
      </c>
      <c r="O424" s="28">
        <f t="shared" si="109"/>
        <v>-5.7279734559909485</v>
      </c>
      <c r="P424" s="27">
        <f t="shared" si="96"/>
        <v>112.83038816784853</v>
      </c>
      <c r="Q424" s="27">
        <f t="shared" si="103"/>
        <v>-4.6303881678485226</v>
      </c>
      <c r="R424" s="27">
        <f t="shared" si="110"/>
        <v>-1.190383001056901</v>
      </c>
      <c r="S424" s="28">
        <f t="shared" si="111"/>
        <v>-3.4400051667916216</v>
      </c>
    </row>
    <row r="425" spans="1:19" x14ac:dyDescent="0.25">
      <c r="A425" s="75">
        <v>42319</v>
      </c>
      <c r="B425" s="18">
        <f>VLOOKUP(A425, 'Raw Data'!$A$2:$C$560, 2, TRUE)</f>
        <v>99.55</v>
      </c>
      <c r="C425" s="18">
        <f>VLOOKUP(A425, 'Raw Data'!$A$2:$C$560, 3, TRUE)</f>
        <v>105.9</v>
      </c>
      <c r="D425" s="29">
        <f t="shared" si="97"/>
        <v>115.712512466108</v>
      </c>
      <c r="E425" s="27">
        <f t="shared" si="98"/>
        <v>-9.8125124661079894</v>
      </c>
      <c r="F425" s="27">
        <f t="shared" si="104"/>
        <v>-2.2812444963103502</v>
      </c>
      <c r="G425" s="28">
        <f t="shared" si="105"/>
        <v>-7.5312679697976392</v>
      </c>
      <c r="H425" s="27">
        <f t="shared" si="99"/>
        <v>117.87462822441174</v>
      </c>
      <c r="I425" s="27">
        <f t="shared" si="100"/>
        <v>-11.974628224411731</v>
      </c>
      <c r="J425" s="27">
        <f t="shared" si="106"/>
        <v>-2.2908634844304174</v>
      </c>
      <c r="K425" s="28">
        <f t="shared" si="107"/>
        <v>-9.6837647399813136</v>
      </c>
      <c r="L425" s="27">
        <f t="shared" si="101"/>
        <v>115.21475545928706</v>
      </c>
      <c r="M425" s="27">
        <f t="shared" si="102"/>
        <v>-9.3147554592870563</v>
      </c>
      <c r="N425" s="27">
        <f t="shared" si="108"/>
        <v>-2.2216955008240262</v>
      </c>
      <c r="O425" s="28">
        <f t="shared" si="109"/>
        <v>-7.0930599584630301</v>
      </c>
      <c r="P425" s="27">
        <f t="shared" si="96"/>
        <v>112.69384916820083</v>
      </c>
      <c r="Q425" s="27">
        <f t="shared" si="103"/>
        <v>-6.793849168200822</v>
      </c>
      <c r="R425" s="27">
        <f t="shared" si="110"/>
        <v>-2.1634610003522994</v>
      </c>
      <c r="S425" s="28">
        <f t="shared" si="111"/>
        <v>-4.6303881678485226</v>
      </c>
    </row>
    <row r="426" spans="1:19" x14ac:dyDescent="0.25">
      <c r="A426" s="75">
        <v>42320</v>
      </c>
      <c r="B426" s="18">
        <f>VLOOKUP(A426, 'Raw Data'!$A$2:$C$560, 2, TRUE)</f>
        <v>98.65</v>
      </c>
      <c r="C426" s="18">
        <f>VLOOKUP(A426, 'Raw Data'!$A$2:$C$560, 3, TRUE)</f>
        <v>106.75</v>
      </c>
      <c r="D426" s="29">
        <f t="shared" si="97"/>
        <v>115.62811269950458</v>
      </c>
      <c r="E426" s="27">
        <f t="shared" si="98"/>
        <v>-8.8781126995045838</v>
      </c>
      <c r="F426" s="27">
        <f t="shared" si="104"/>
        <v>0.93439976660340562</v>
      </c>
      <c r="G426" s="28">
        <f t="shared" si="105"/>
        <v>-9.8125124661079894</v>
      </c>
      <c r="H426" s="27">
        <f t="shared" si="99"/>
        <v>117.83351390434862</v>
      </c>
      <c r="I426" s="27">
        <f t="shared" si="100"/>
        <v>-11.083513904348621</v>
      </c>
      <c r="J426" s="27">
        <f t="shared" si="106"/>
        <v>0.8911143200631102</v>
      </c>
      <c r="K426" s="28">
        <f t="shared" si="107"/>
        <v>-11.974628224411731</v>
      </c>
      <c r="L426" s="27">
        <f t="shared" si="101"/>
        <v>114.86238521299518</v>
      </c>
      <c r="M426" s="27">
        <f t="shared" si="102"/>
        <v>-8.1123852129951786</v>
      </c>
      <c r="N426" s="27">
        <f t="shared" si="108"/>
        <v>1.2023702462918777</v>
      </c>
      <c r="O426" s="28">
        <f t="shared" si="109"/>
        <v>-9.3147554592870563</v>
      </c>
      <c r="P426" s="27">
        <f t="shared" si="96"/>
        <v>112.07942366978618</v>
      </c>
      <c r="Q426" s="27">
        <f t="shared" si="103"/>
        <v>-5.3294236697861805</v>
      </c>
      <c r="R426" s="27">
        <f t="shared" si="110"/>
        <v>1.4644254984146414</v>
      </c>
      <c r="S426" s="28">
        <f t="shared" si="111"/>
        <v>-6.793849168200822</v>
      </c>
    </row>
    <row r="427" spans="1:19" x14ac:dyDescent="0.25">
      <c r="A427" s="75">
        <v>42321</v>
      </c>
      <c r="B427" s="18">
        <f>VLOOKUP(A427, 'Raw Data'!$A$2:$C$560, 2, TRUE)</f>
        <v>98.45</v>
      </c>
      <c r="C427" s="18">
        <f>VLOOKUP(A427, 'Raw Data'!$A$2:$C$560, 3, TRUE)</f>
        <v>106.55</v>
      </c>
      <c r="D427" s="29">
        <f t="shared" si="97"/>
        <v>115.60935719581494</v>
      </c>
      <c r="E427" s="27">
        <f t="shared" si="98"/>
        <v>-9.0593571958149397</v>
      </c>
      <c r="F427" s="27">
        <f t="shared" si="104"/>
        <v>-0.18124449631035588</v>
      </c>
      <c r="G427" s="28">
        <f t="shared" si="105"/>
        <v>-8.8781126995045838</v>
      </c>
      <c r="H427" s="27">
        <f t="shared" si="99"/>
        <v>117.82437738877904</v>
      </c>
      <c r="I427" s="27">
        <f t="shared" si="100"/>
        <v>-11.274377388779044</v>
      </c>
      <c r="J427" s="27">
        <f t="shared" si="106"/>
        <v>-0.19086348443042311</v>
      </c>
      <c r="K427" s="28">
        <f t="shared" si="107"/>
        <v>-11.083513904348621</v>
      </c>
      <c r="L427" s="27">
        <f t="shared" si="101"/>
        <v>114.78408071381921</v>
      </c>
      <c r="M427" s="27">
        <f t="shared" si="102"/>
        <v>-8.2340807138192105</v>
      </c>
      <c r="N427" s="27">
        <f t="shared" si="108"/>
        <v>-0.12169550082403191</v>
      </c>
      <c r="O427" s="28">
        <f t="shared" si="109"/>
        <v>-8.1123852129951786</v>
      </c>
      <c r="P427" s="27">
        <f t="shared" si="96"/>
        <v>111.94288467013848</v>
      </c>
      <c r="Q427" s="27">
        <f t="shared" si="103"/>
        <v>-5.3928846701384856</v>
      </c>
      <c r="R427" s="27">
        <f t="shared" si="110"/>
        <v>-6.3461000352305064E-2</v>
      </c>
      <c r="S427" s="28">
        <f t="shared" si="111"/>
        <v>-5.3294236697861805</v>
      </c>
    </row>
    <row r="428" spans="1:19" x14ac:dyDescent="0.25">
      <c r="A428" s="75">
        <v>42324</v>
      </c>
      <c r="B428" s="18">
        <f>VLOOKUP(A428, 'Raw Data'!$A$2:$C$560, 2, TRUE)</f>
        <v>96.6</v>
      </c>
      <c r="C428" s="18">
        <f>VLOOKUP(A428, 'Raw Data'!$A$2:$C$560, 3, TRUE)</f>
        <v>105.1</v>
      </c>
      <c r="D428" s="29">
        <f t="shared" si="97"/>
        <v>115.4358687866857</v>
      </c>
      <c r="E428" s="27">
        <f t="shared" si="98"/>
        <v>-10.335868786685708</v>
      </c>
      <c r="F428" s="27">
        <f t="shared" si="104"/>
        <v>-1.2765115908707685</v>
      </c>
      <c r="G428" s="28">
        <f t="shared" si="105"/>
        <v>-9.0593571958149397</v>
      </c>
      <c r="H428" s="27">
        <f t="shared" si="99"/>
        <v>117.73986461976043</v>
      </c>
      <c r="I428" s="27">
        <f t="shared" si="100"/>
        <v>-12.639864619760431</v>
      </c>
      <c r="J428" s="27">
        <f t="shared" si="106"/>
        <v>-1.3654872309813868</v>
      </c>
      <c r="K428" s="28">
        <f t="shared" si="107"/>
        <v>-11.274377388779044</v>
      </c>
      <c r="L428" s="27">
        <f t="shared" si="101"/>
        <v>114.05976409644147</v>
      </c>
      <c r="M428" s="27">
        <f t="shared" si="102"/>
        <v>-8.9597640964414751</v>
      </c>
      <c r="N428" s="27">
        <f t="shared" si="108"/>
        <v>-0.72568338262226462</v>
      </c>
      <c r="O428" s="28">
        <f t="shared" si="109"/>
        <v>-8.2340807138192105</v>
      </c>
      <c r="P428" s="27">
        <f t="shared" si="96"/>
        <v>110.67989892339726</v>
      </c>
      <c r="Q428" s="27">
        <f t="shared" si="103"/>
        <v>-5.5798989233972662</v>
      </c>
      <c r="R428" s="27">
        <f t="shared" si="110"/>
        <v>-0.18701425325878063</v>
      </c>
      <c r="S428" s="28">
        <f t="shared" si="111"/>
        <v>-5.3928846701384856</v>
      </c>
    </row>
    <row r="429" spans="1:19" x14ac:dyDescent="0.25">
      <c r="A429" s="75">
        <v>42325</v>
      </c>
      <c r="B429" s="18">
        <f>VLOOKUP(A429, 'Raw Data'!$A$2:$C$560, 2, TRUE)</f>
        <v>96.95</v>
      </c>
      <c r="C429" s="18">
        <f>VLOOKUP(A429, 'Raw Data'!$A$2:$C$560, 3, TRUE)</f>
        <v>104.65</v>
      </c>
      <c r="D429" s="29">
        <f t="shared" si="97"/>
        <v>115.46869091814258</v>
      </c>
      <c r="E429" s="27">
        <f t="shared" si="98"/>
        <v>-10.818690918142579</v>
      </c>
      <c r="F429" s="27">
        <f t="shared" si="104"/>
        <v>-0.48282213145687081</v>
      </c>
      <c r="G429" s="28">
        <f t="shared" si="105"/>
        <v>-10.335868786685708</v>
      </c>
      <c r="H429" s="27">
        <f t="shared" si="99"/>
        <v>117.7558535220072</v>
      </c>
      <c r="I429" s="27">
        <f t="shared" si="100"/>
        <v>-13.105853522007195</v>
      </c>
      <c r="J429" s="27">
        <f t="shared" si="106"/>
        <v>-0.46598890224676381</v>
      </c>
      <c r="K429" s="28">
        <f t="shared" si="107"/>
        <v>-12.639864619760431</v>
      </c>
      <c r="L429" s="27">
        <f t="shared" si="101"/>
        <v>114.19679696999943</v>
      </c>
      <c r="M429" s="27">
        <f t="shared" si="102"/>
        <v>-9.54679696999942</v>
      </c>
      <c r="N429" s="27">
        <f t="shared" si="108"/>
        <v>-0.58703287355794487</v>
      </c>
      <c r="O429" s="28">
        <f t="shared" si="109"/>
        <v>-8.9597640964414751</v>
      </c>
      <c r="P429" s="27">
        <f t="shared" si="96"/>
        <v>110.91884217278073</v>
      </c>
      <c r="Q429" s="27">
        <f t="shared" si="103"/>
        <v>-6.2688421727807224</v>
      </c>
      <c r="R429" s="27">
        <f t="shared" si="110"/>
        <v>-0.68894324938345619</v>
      </c>
      <c r="S429" s="28">
        <f t="shared" si="111"/>
        <v>-5.5798989233972662</v>
      </c>
    </row>
    <row r="430" spans="1:19" x14ac:dyDescent="0.25">
      <c r="A430" s="75">
        <v>42326</v>
      </c>
      <c r="B430" s="18">
        <f>VLOOKUP(A430, 'Raw Data'!$A$2:$C$560, 2, TRUE)</f>
        <v>96.95</v>
      </c>
      <c r="C430" s="18">
        <f>VLOOKUP(A430, 'Raw Data'!$A$2:$C$560, 3, TRUE)</f>
        <v>104.95</v>
      </c>
      <c r="D430" s="29">
        <f t="shared" si="97"/>
        <v>115.46869091814258</v>
      </c>
      <c r="E430" s="27">
        <f t="shared" si="98"/>
        <v>-10.518690918142582</v>
      </c>
      <c r="F430" s="27">
        <f t="shared" si="104"/>
        <v>0.29999999999999716</v>
      </c>
      <c r="G430" s="28">
        <f t="shared" si="105"/>
        <v>-10.818690918142579</v>
      </c>
      <c r="H430" s="27">
        <f t="shared" si="99"/>
        <v>117.7558535220072</v>
      </c>
      <c r="I430" s="27">
        <f t="shared" si="100"/>
        <v>-12.805853522007197</v>
      </c>
      <c r="J430" s="27">
        <f t="shared" si="106"/>
        <v>0.29999999999999716</v>
      </c>
      <c r="K430" s="28">
        <f t="shared" si="107"/>
        <v>-13.105853522007195</v>
      </c>
      <c r="L430" s="27">
        <f t="shared" si="101"/>
        <v>114.19679696999943</v>
      </c>
      <c r="M430" s="27">
        <f t="shared" si="102"/>
        <v>-9.2467969699994228</v>
      </c>
      <c r="N430" s="27">
        <f t="shared" si="108"/>
        <v>0.29999999999999716</v>
      </c>
      <c r="O430" s="28">
        <f t="shared" si="109"/>
        <v>-9.54679696999942</v>
      </c>
      <c r="P430" s="27">
        <f t="shared" si="96"/>
        <v>110.91884217278073</v>
      </c>
      <c r="Q430" s="27">
        <f t="shared" si="103"/>
        <v>-5.9688421727807253</v>
      </c>
      <c r="R430" s="27">
        <f t="shared" si="110"/>
        <v>0.29999999999999716</v>
      </c>
      <c r="S430" s="28">
        <f t="shared" si="111"/>
        <v>-6.2688421727807224</v>
      </c>
    </row>
    <row r="431" spans="1:19" x14ac:dyDescent="0.25">
      <c r="A431" s="75">
        <v>42327</v>
      </c>
      <c r="B431" s="18">
        <f>VLOOKUP(A431, 'Raw Data'!$A$2:$C$560, 2, TRUE)</f>
        <v>96.65</v>
      </c>
      <c r="C431" s="18">
        <f>VLOOKUP(A431, 'Raw Data'!$A$2:$C$560, 3, TRUE)</f>
        <v>104.8</v>
      </c>
      <c r="D431" s="29">
        <f t="shared" si="97"/>
        <v>115.44055766260811</v>
      </c>
      <c r="E431" s="27">
        <f t="shared" si="98"/>
        <v>-10.640557662608117</v>
      </c>
      <c r="F431" s="27">
        <f t="shared" si="104"/>
        <v>-0.12186674446553525</v>
      </c>
      <c r="G431" s="28">
        <f t="shared" si="105"/>
        <v>-10.518690918142582</v>
      </c>
      <c r="H431" s="27">
        <f t="shared" si="99"/>
        <v>117.74214874865282</v>
      </c>
      <c r="I431" s="27">
        <f t="shared" si="100"/>
        <v>-12.942148748652826</v>
      </c>
      <c r="J431" s="27">
        <f t="shared" si="106"/>
        <v>-0.13629522664562899</v>
      </c>
      <c r="K431" s="28">
        <f t="shared" si="107"/>
        <v>-12.805853522007197</v>
      </c>
      <c r="L431" s="27">
        <f t="shared" si="101"/>
        <v>114.07934022123547</v>
      </c>
      <c r="M431" s="27">
        <f t="shared" si="102"/>
        <v>-9.2793402212354721</v>
      </c>
      <c r="N431" s="27">
        <f t="shared" si="108"/>
        <v>-3.2543251236049286E-2</v>
      </c>
      <c r="O431" s="28">
        <f t="shared" si="109"/>
        <v>-9.2467969699994228</v>
      </c>
      <c r="P431" s="27">
        <f t="shared" si="96"/>
        <v>110.71403367330919</v>
      </c>
      <c r="Q431" s="27">
        <f t="shared" si="103"/>
        <v>-5.9140336733091914</v>
      </c>
      <c r="R431" s="27">
        <f t="shared" si="110"/>
        <v>5.4808499471533878E-2</v>
      </c>
      <c r="S431" s="28">
        <f t="shared" si="111"/>
        <v>-5.9688421727807253</v>
      </c>
    </row>
    <row r="432" spans="1:19" x14ac:dyDescent="0.25">
      <c r="A432" s="75">
        <v>42328</v>
      </c>
      <c r="B432" s="18">
        <f>VLOOKUP(A432, 'Raw Data'!$A$2:$C$560, 2, TRUE)</f>
        <v>95.55</v>
      </c>
      <c r="C432" s="18">
        <f>VLOOKUP(A432, 'Raw Data'!$A$2:$C$560, 3, TRUE)</f>
        <v>104.95</v>
      </c>
      <c r="D432" s="29">
        <f t="shared" si="97"/>
        <v>115.33740239231506</v>
      </c>
      <c r="E432" s="27">
        <f t="shared" si="98"/>
        <v>-10.387402392315053</v>
      </c>
      <c r="F432" s="27">
        <f t="shared" si="104"/>
        <v>0.25315527029306395</v>
      </c>
      <c r="G432" s="28">
        <f t="shared" si="105"/>
        <v>-10.640557662608117</v>
      </c>
      <c r="H432" s="27">
        <f t="shared" si="99"/>
        <v>117.69189791302014</v>
      </c>
      <c r="I432" s="27">
        <f t="shared" si="100"/>
        <v>-12.741897913020139</v>
      </c>
      <c r="J432" s="27">
        <f t="shared" si="106"/>
        <v>0.20025083563268709</v>
      </c>
      <c r="K432" s="28">
        <f t="shared" si="107"/>
        <v>-12.942148748652826</v>
      </c>
      <c r="L432" s="27">
        <f t="shared" si="101"/>
        <v>113.64866547576761</v>
      </c>
      <c r="M432" s="27">
        <f t="shared" si="102"/>
        <v>-8.6986654757676121</v>
      </c>
      <c r="N432" s="27">
        <f t="shared" si="108"/>
        <v>0.58067474546786002</v>
      </c>
      <c r="O432" s="28">
        <f t="shared" si="109"/>
        <v>-9.2793402212354721</v>
      </c>
      <c r="P432" s="27">
        <f t="shared" si="96"/>
        <v>109.96306917524683</v>
      </c>
      <c r="Q432" s="27">
        <f t="shared" si="103"/>
        <v>-5.0130691752468266</v>
      </c>
      <c r="R432" s="27">
        <f t="shared" si="110"/>
        <v>0.90096449806236478</v>
      </c>
      <c r="S432" s="28">
        <f t="shared" si="111"/>
        <v>-5.9140336733091914</v>
      </c>
    </row>
    <row r="433" spans="1:19" x14ac:dyDescent="0.25">
      <c r="A433" s="75">
        <v>42331</v>
      </c>
      <c r="B433" s="18">
        <f>VLOOKUP(A433, 'Raw Data'!$A$2:$C$560, 2, TRUE)</f>
        <v>95</v>
      </c>
      <c r="C433" s="18">
        <f>VLOOKUP(A433, 'Raw Data'!$A$2:$C$560, 3, TRUE)</f>
        <v>104.7</v>
      </c>
      <c r="D433" s="29">
        <f t="shared" si="97"/>
        <v>115.28582475716853</v>
      </c>
      <c r="E433" s="27">
        <f t="shared" si="98"/>
        <v>-10.585824757168524</v>
      </c>
      <c r="F433" s="27">
        <f t="shared" si="104"/>
        <v>-0.19842236485347087</v>
      </c>
      <c r="G433" s="28">
        <f t="shared" si="105"/>
        <v>-10.387402392315053</v>
      </c>
      <c r="H433" s="27">
        <f t="shared" si="99"/>
        <v>117.66677249520379</v>
      </c>
      <c r="I433" s="27">
        <f t="shared" si="100"/>
        <v>-12.966772495203784</v>
      </c>
      <c r="J433" s="27">
        <f t="shared" si="106"/>
        <v>-0.22487458218364509</v>
      </c>
      <c r="K433" s="28">
        <f t="shared" si="107"/>
        <v>-12.741897913020139</v>
      </c>
      <c r="L433" s="27">
        <f t="shared" si="101"/>
        <v>113.43332810303369</v>
      </c>
      <c r="M433" s="27">
        <f t="shared" si="102"/>
        <v>-8.7333281030336849</v>
      </c>
      <c r="N433" s="27">
        <f t="shared" si="108"/>
        <v>-3.4662627266072832E-2</v>
      </c>
      <c r="O433" s="28">
        <f t="shared" si="109"/>
        <v>-8.6986654757676121</v>
      </c>
      <c r="P433" s="27">
        <f t="shared" si="96"/>
        <v>109.58758692621566</v>
      </c>
      <c r="Q433" s="27">
        <f t="shared" si="103"/>
        <v>-4.8875869262156613</v>
      </c>
      <c r="R433" s="27">
        <f t="shared" si="110"/>
        <v>0.12548224903116534</v>
      </c>
      <c r="S433" s="28">
        <f t="shared" si="111"/>
        <v>-5.0130691752468266</v>
      </c>
    </row>
    <row r="434" spans="1:19" x14ac:dyDescent="0.25">
      <c r="A434" s="75">
        <v>42332</v>
      </c>
      <c r="B434" s="18">
        <f>VLOOKUP(A434, 'Raw Data'!$A$2:$C$560, 2, TRUE)</f>
        <v>95.8</v>
      </c>
      <c r="C434" s="18">
        <f>VLOOKUP(A434, 'Raw Data'!$A$2:$C$560, 3, TRUE)</f>
        <v>106.45</v>
      </c>
      <c r="D434" s="29">
        <f t="shared" si="97"/>
        <v>115.36084677192711</v>
      </c>
      <c r="E434" s="27">
        <f t="shared" si="98"/>
        <v>-8.9108467719271118</v>
      </c>
      <c r="F434" s="27">
        <f t="shared" si="104"/>
        <v>1.6749779852414122</v>
      </c>
      <c r="G434" s="28">
        <f t="shared" si="105"/>
        <v>-10.585824757168524</v>
      </c>
      <c r="H434" s="27">
        <f t="shared" si="99"/>
        <v>117.70331855748211</v>
      </c>
      <c r="I434" s="27">
        <f t="shared" si="100"/>
        <v>-11.253318557482103</v>
      </c>
      <c r="J434" s="27">
        <f t="shared" si="106"/>
        <v>1.7134539377216811</v>
      </c>
      <c r="K434" s="28">
        <f t="shared" si="107"/>
        <v>-12.966772495203784</v>
      </c>
      <c r="L434" s="27">
        <f t="shared" si="101"/>
        <v>113.74654609973759</v>
      </c>
      <c r="M434" s="27">
        <f t="shared" si="102"/>
        <v>-7.2965460997375828</v>
      </c>
      <c r="N434" s="27">
        <f t="shared" si="108"/>
        <v>1.4367820032961021</v>
      </c>
      <c r="O434" s="28">
        <f t="shared" si="109"/>
        <v>-8.7333281030336849</v>
      </c>
      <c r="P434" s="27">
        <f t="shared" si="96"/>
        <v>110.13374292480646</v>
      </c>
      <c r="Q434" s="27">
        <f t="shared" si="103"/>
        <v>-3.6837429248064524</v>
      </c>
      <c r="R434" s="27">
        <f t="shared" si="110"/>
        <v>1.2038440014092089</v>
      </c>
      <c r="S434" s="28">
        <f t="shared" si="111"/>
        <v>-4.8875869262156613</v>
      </c>
    </row>
    <row r="435" spans="1:19" x14ac:dyDescent="0.25">
      <c r="A435" s="75">
        <v>42333</v>
      </c>
      <c r="B435" s="18">
        <f>VLOOKUP(A435, 'Raw Data'!$A$2:$C$560, 2, TRUE)</f>
        <v>96.4</v>
      </c>
      <c r="C435" s="18">
        <f>VLOOKUP(A435, 'Raw Data'!$A$2:$C$560, 3, TRUE)</f>
        <v>107.1</v>
      </c>
      <c r="D435" s="29">
        <f t="shared" si="97"/>
        <v>115.41711328299606</v>
      </c>
      <c r="E435" s="27">
        <f t="shared" si="98"/>
        <v>-8.3171132829960612</v>
      </c>
      <c r="F435" s="27">
        <f t="shared" si="104"/>
        <v>0.5937334889310506</v>
      </c>
      <c r="G435" s="28">
        <f t="shared" si="105"/>
        <v>-8.9108467719271118</v>
      </c>
      <c r="H435" s="27">
        <f t="shared" si="99"/>
        <v>117.73072810419085</v>
      </c>
      <c r="I435" s="27">
        <f t="shared" si="100"/>
        <v>-10.630728104190851</v>
      </c>
      <c r="J435" s="27">
        <f t="shared" si="106"/>
        <v>0.62259045329125229</v>
      </c>
      <c r="K435" s="28">
        <f t="shared" si="107"/>
        <v>-11.253318557482103</v>
      </c>
      <c r="L435" s="27">
        <f t="shared" si="101"/>
        <v>113.98145959726551</v>
      </c>
      <c r="M435" s="27">
        <f t="shared" si="102"/>
        <v>-6.8814595972655184</v>
      </c>
      <c r="N435" s="27">
        <f t="shared" si="108"/>
        <v>0.41508650247206447</v>
      </c>
      <c r="O435" s="28">
        <f t="shared" si="109"/>
        <v>-7.2965460997375828</v>
      </c>
      <c r="P435" s="27">
        <f t="shared" si="96"/>
        <v>110.54335992374956</v>
      </c>
      <c r="Q435" s="27">
        <f t="shared" si="103"/>
        <v>-3.4433599237495685</v>
      </c>
      <c r="R435" s="27">
        <f t="shared" si="110"/>
        <v>0.24038300105688393</v>
      </c>
      <c r="S435" s="28">
        <f t="shared" si="111"/>
        <v>-3.6837429248064524</v>
      </c>
    </row>
    <row r="436" spans="1:19" x14ac:dyDescent="0.25">
      <c r="A436" s="75">
        <v>42334</v>
      </c>
      <c r="B436" s="18">
        <f>VLOOKUP(A436, 'Raw Data'!$A$2:$C$560, 2, TRUE)</f>
        <v>100.55</v>
      </c>
      <c r="C436" s="18">
        <f>VLOOKUP(A436, 'Raw Data'!$A$2:$C$560, 3, TRUE)</f>
        <v>109.15</v>
      </c>
      <c r="D436" s="29">
        <f t="shared" si="97"/>
        <v>115.80628998455623</v>
      </c>
      <c r="E436" s="27">
        <f t="shared" si="98"/>
        <v>-6.6562899845562242</v>
      </c>
      <c r="F436" s="27">
        <f t="shared" si="104"/>
        <v>1.660823298439837</v>
      </c>
      <c r="G436" s="28">
        <f t="shared" si="105"/>
        <v>-8.3171132829960612</v>
      </c>
      <c r="H436" s="27">
        <f t="shared" si="99"/>
        <v>117.92031080225964</v>
      </c>
      <c r="I436" s="27">
        <f t="shared" si="100"/>
        <v>-8.7703108022596297</v>
      </c>
      <c r="J436" s="27">
        <f t="shared" si="106"/>
        <v>1.8604173019312213</v>
      </c>
      <c r="K436" s="28">
        <f t="shared" si="107"/>
        <v>-10.630728104190851</v>
      </c>
      <c r="L436" s="27">
        <f t="shared" si="101"/>
        <v>115.60627795516692</v>
      </c>
      <c r="M436" s="27">
        <f t="shared" si="102"/>
        <v>-6.4562779551669109</v>
      </c>
      <c r="N436" s="27">
        <f t="shared" si="108"/>
        <v>0.42518164209860743</v>
      </c>
      <c r="O436" s="28">
        <f t="shared" si="109"/>
        <v>-6.8814595972655184</v>
      </c>
      <c r="P436" s="27">
        <f t="shared" si="96"/>
        <v>113.37654416643933</v>
      </c>
      <c r="Q436" s="27">
        <f t="shared" si="103"/>
        <v>-4.2265441664393251</v>
      </c>
      <c r="R436" s="27">
        <f t="shared" si="110"/>
        <v>-0.78318424268975662</v>
      </c>
      <c r="S436" s="28">
        <f t="shared" si="111"/>
        <v>-3.4433599237495685</v>
      </c>
    </row>
    <row r="437" spans="1:19" x14ac:dyDescent="0.25">
      <c r="A437" s="75">
        <v>42335</v>
      </c>
      <c r="B437" s="18">
        <f>VLOOKUP(A437, 'Raw Data'!$A$2:$C$560, 2, TRUE)</f>
        <v>96.95</v>
      </c>
      <c r="C437" s="18">
        <f>VLOOKUP(A437, 'Raw Data'!$A$2:$C$560, 3, TRUE)</f>
        <v>108.05</v>
      </c>
      <c r="D437" s="29">
        <f t="shared" si="97"/>
        <v>115.46869091814258</v>
      </c>
      <c r="E437" s="27">
        <f t="shared" si="98"/>
        <v>-7.4186909181425875</v>
      </c>
      <c r="F437" s="27">
        <f t="shared" si="104"/>
        <v>-0.76240093358636329</v>
      </c>
      <c r="G437" s="28">
        <f t="shared" si="105"/>
        <v>-6.6562899845562242</v>
      </c>
      <c r="H437" s="27">
        <f t="shared" si="99"/>
        <v>117.7558535220072</v>
      </c>
      <c r="I437" s="27">
        <f t="shared" si="100"/>
        <v>-9.7058535220072031</v>
      </c>
      <c r="J437" s="27">
        <f t="shared" si="106"/>
        <v>-0.93554271974757341</v>
      </c>
      <c r="K437" s="28">
        <f t="shared" si="107"/>
        <v>-8.7703108022596297</v>
      </c>
      <c r="L437" s="27">
        <f t="shared" si="101"/>
        <v>114.19679696999943</v>
      </c>
      <c r="M437" s="27">
        <f t="shared" si="102"/>
        <v>-6.1467969699994285</v>
      </c>
      <c r="N437" s="27">
        <f t="shared" si="108"/>
        <v>0.30948098516748246</v>
      </c>
      <c r="O437" s="28">
        <f t="shared" si="109"/>
        <v>-6.4562779551669109</v>
      </c>
      <c r="P437" s="27">
        <f t="shared" si="96"/>
        <v>110.91884217278073</v>
      </c>
      <c r="Q437" s="27">
        <f t="shared" si="103"/>
        <v>-2.8688421727807309</v>
      </c>
      <c r="R437" s="27">
        <f t="shared" si="110"/>
        <v>1.3577019936585941</v>
      </c>
      <c r="S437" s="28">
        <f t="shared" si="111"/>
        <v>-4.2265441664393251</v>
      </c>
    </row>
    <row r="438" spans="1:19" x14ac:dyDescent="0.25">
      <c r="A438" s="75">
        <v>42338</v>
      </c>
      <c r="B438" s="18">
        <f>VLOOKUP(A438, 'Raw Data'!$A$2:$C$560, 2, TRUE)</f>
        <v>97</v>
      </c>
      <c r="C438" s="18">
        <f>VLOOKUP(A438, 'Raw Data'!$A$2:$C$560, 3, TRUE)</f>
        <v>109.85</v>
      </c>
      <c r="D438" s="29">
        <f t="shared" si="97"/>
        <v>115.473379794065</v>
      </c>
      <c r="E438" s="27">
        <f t="shared" si="98"/>
        <v>-5.6233797940650021</v>
      </c>
      <c r="F438" s="27">
        <f t="shared" si="104"/>
        <v>1.7953111240775854</v>
      </c>
      <c r="G438" s="28">
        <f t="shared" si="105"/>
        <v>-7.4186909181425875</v>
      </c>
      <c r="H438" s="27">
        <f t="shared" si="99"/>
        <v>117.75813765089958</v>
      </c>
      <c r="I438" s="27">
        <f t="shared" si="100"/>
        <v>-7.9081376508995902</v>
      </c>
      <c r="J438" s="27">
        <f t="shared" si="106"/>
        <v>1.7977158711076129</v>
      </c>
      <c r="K438" s="28">
        <f t="shared" si="107"/>
        <v>-9.7058535220072031</v>
      </c>
      <c r="L438" s="27">
        <f t="shared" si="101"/>
        <v>114.21637309479343</v>
      </c>
      <c r="M438" s="27">
        <f t="shared" si="102"/>
        <v>-4.3663730947934312</v>
      </c>
      <c r="N438" s="27">
        <f t="shared" si="108"/>
        <v>1.7804238752059973</v>
      </c>
      <c r="O438" s="28">
        <f t="shared" si="109"/>
        <v>-6.1467969699994285</v>
      </c>
      <c r="P438" s="27">
        <f t="shared" si="96"/>
        <v>110.95297692269266</v>
      </c>
      <c r="Q438" s="27">
        <f t="shared" si="103"/>
        <v>-1.1029769226926618</v>
      </c>
      <c r="R438" s="27">
        <f t="shared" si="110"/>
        <v>1.7658652500880692</v>
      </c>
      <c r="S438" s="28">
        <f t="shared" si="111"/>
        <v>-2.8688421727807309</v>
      </c>
    </row>
    <row r="439" spans="1:19" x14ac:dyDescent="0.25">
      <c r="A439" s="75">
        <v>42339</v>
      </c>
      <c r="B439" s="18">
        <f>VLOOKUP(A439, 'Raw Data'!$A$2:$C$560, 2, TRUE)</f>
        <v>98.9</v>
      </c>
      <c r="C439" s="18">
        <f>VLOOKUP(A439, 'Raw Data'!$A$2:$C$560, 3, TRUE)</f>
        <v>110.8</v>
      </c>
      <c r="D439" s="29">
        <f t="shared" si="97"/>
        <v>115.65155707911664</v>
      </c>
      <c r="E439" s="27">
        <f t="shared" si="98"/>
        <v>-4.8515570791166454</v>
      </c>
      <c r="F439" s="27">
        <f t="shared" si="104"/>
        <v>0.77182271494835675</v>
      </c>
      <c r="G439" s="28">
        <f t="shared" si="105"/>
        <v>-5.6233797940650021</v>
      </c>
      <c r="H439" s="27">
        <f t="shared" si="99"/>
        <v>117.8449345488106</v>
      </c>
      <c r="I439" s="27">
        <f t="shared" si="100"/>
        <v>-7.0449345488106019</v>
      </c>
      <c r="J439" s="27">
        <f t="shared" si="106"/>
        <v>0.86320310208898832</v>
      </c>
      <c r="K439" s="28">
        <f t="shared" si="107"/>
        <v>-7.9081376508995902</v>
      </c>
      <c r="L439" s="27">
        <f t="shared" si="101"/>
        <v>114.96026583696516</v>
      </c>
      <c r="M439" s="27">
        <f t="shared" si="102"/>
        <v>-4.1602658369651664</v>
      </c>
      <c r="N439" s="27">
        <f t="shared" si="108"/>
        <v>0.20610725782826478</v>
      </c>
      <c r="O439" s="28">
        <f t="shared" si="109"/>
        <v>-4.3663730947934312</v>
      </c>
      <c r="P439" s="27">
        <f t="shared" si="96"/>
        <v>112.25009741934581</v>
      </c>
      <c r="Q439" s="27">
        <f t="shared" si="103"/>
        <v>-1.4500974193458092</v>
      </c>
      <c r="R439" s="27">
        <f t="shared" si="110"/>
        <v>-0.34712049665314737</v>
      </c>
      <c r="S439" s="28">
        <f t="shared" si="111"/>
        <v>-1.1029769226926618</v>
      </c>
    </row>
    <row r="440" spans="1:19" x14ac:dyDescent="0.25">
      <c r="A440" s="75">
        <v>42340</v>
      </c>
      <c r="B440" s="18">
        <f>VLOOKUP(A440, 'Raw Data'!$A$2:$C$560, 2, TRUE)</f>
        <v>99.25</v>
      </c>
      <c r="C440" s="18">
        <f>VLOOKUP(A440, 'Raw Data'!$A$2:$C$560, 3, TRUE)</f>
        <v>110</v>
      </c>
      <c r="D440" s="29">
        <f t="shared" si="97"/>
        <v>115.68437921057352</v>
      </c>
      <c r="E440" s="27">
        <f t="shared" si="98"/>
        <v>-5.6843792105735247</v>
      </c>
      <c r="F440" s="27">
        <f t="shared" si="104"/>
        <v>-0.83282213145687933</v>
      </c>
      <c r="G440" s="28">
        <f t="shared" si="105"/>
        <v>-4.8515570791166454</v>
      </c>
      <c r="H440" s="27">
        <f t="shared" si="99"/>
        <v>117.86092345105736</v>
      </c>
      <c r="I440" s="27">
        <f t="shared" si="100"/>
        <v>-7.86092345105736</v>
      </c>
      <c r="J440" s="27">
        <f t="shared" si="106"/>
        <v>-0.81598890224675813</v>
      </c>
      <c r="K440" s="28">
        <f t="shared" si="107"/>
        <v>-7.0449345488106019</v>
      </c>
      <c r="L440" s="27">
        <f t="shared" si="101"/>
        <v>115.09729871052311</v>
      </c>
      <c r="M440" s="27">
        <f t="shared" si="102"/>
        <v>-5.0972987105231056</v>
      </c>
      <c r="N440" s="27">
        <f t="shared" si="108"/>
        <v>-0.93703287355793918</v>
      </c>
      <c r="O440" s="28">
        <f t="shared" si="109"/>
        <v>-4.1602658369651664</v>
      </c>
      <c r="P440" s="27">
        <f t="shared" si="96"/>
        <v>112.48904066872927</v>
      </c>
      <c r="Q440" s="27">
        <f t="shared" si="103"/>
        <v>-2.4890406687292739</v>
      </c>
      <c r="R440" s="27">
        <f t="shared" si="110"/>
        <v>-1.0389432493834647</v>
      </c>
      <c r="S440" s="28">
        <f t="shared" si="111"/>
        <v>-1.4500974193458092</v>
      </c>
    </row>
    <row r="441" spans="1:19" x14ac:dyDescent="0.25">
      <c r="A441" s="75">
        <v>42341</v>
      </c>
      <c r="B441" s="18">
        <f>VLOOKUP(A441, 'Raw Data'!$A$2:$C$560, 2, TRUE)</f>
        <v>99.5</v>
      </c>
      <c r="C441" s="18">
        <f>VLOOKUP(A441, 'Raw Data'!$A$2:$C$560, 3, TRUE)</f>
        <v>111.1</v>
      </c>
      <c r="D441" s="29">
        <f t="shared" si="97"/>
        <v>115.70782359018558</v>
      </c>
      <c r="E441" s="27">
        <f t="shared" si="98"/>
        <v>-4.6078235901855891</v>
      </c>
      <c r="F441" s="27">
        <f t="shared" si="104"/>
        <v>1.0765556203879356</v>
      </c>
      <c r="G441" s="28">
        <f t="shared" si="105"/>
        <v>-5.6843792105735247</v>
      </c>
      <c r="H441" s="27">
        <f t="shared" si="99"/>
        <v>117.87234409551934</v>
      </c>
      <c r="I441" s="27">
        <f t="shared" si="100"/>
        <v>-6.7723440955193439</v>
      </c>
      <c r="J441" s="27">
        <f t="shared" si="106"/>
        <v>1.0885793555380161</v>
      </c>
      <c r="K441" s="28">
        <f t="shared" si="107"/>
        <v>-7.86092345105736</v>
      </c>
      <c r="L441" s="27">
        <f t="shared" si="101"/>
        <v>115.19517933449308</v>
      </c>
      <c r="M441" s="27">
        <f t="shared" si="102"/>
        <v>-4.095179334493082</v>
      </c>
      <c r="N441" s="27">
        <f t="shared" si="108"/>
        <v>1.0021193760300235</v>
      </c>
      <c r="O441" s="28">
        <f t="shared" si="109"/>
        <v>-5.0972987105231056</v>
      </c>
      <c r="P441" s="27">
        <f t="shared" si="96"/>
        <v>112.6597144182889</v>
      </c>
      <c r="Q441" s="27">
        <f t="shared" si="103"/>
        <v>-1.5597144182889053</v>
      </c>
      <c r="R441" s="27">
        <f t="shared" si="110"/>
        <v>0.92932625044036854</v>
      </c>
      <c r="S441" s="28">
        <f t="shared" si="111"/>
        <v>-2.4890406687292739</v>
      </c>
    </row>
    <row r="442" spans="1:19" x14ac:dyDescent="0.25">
      <c r="A442" s="75">
        <v>42342</v>
      </c>
      <c r="B442" s="18">
        <f>VLOOKUP(A442, 'Raw Data'!$A$2:$C$560, 2, TRUE)</f>
        <v>101.45</v>
      </c>
      <c r="C442" s="18">
        <f>VLOOKUP(A442, 'Raw Data'!$A$2:$C$560, 3, TRUE)</f>
        <v>112.85</v>
      </c>
      <c r="D442" s="29">
        <f t="shared" si="97"/>
        <v>115.89068975115964</v>
      </c>
      <c r="E442" s="27">
        <f t="shared" si="98"/>
        <v>-3.0406897511596469</v>
      </c>
      <c r="F442" s="27">
        <f t="shared" si="104"/>
        <v>1.5671338390259422</v>
      </c>
      <c r="G442" s="28">
        <f t="shared" si="105"/>
        <v>-4.6078235901855891</v>
      </c>
      <c r="H442" s="27">
        <f t="shared" si="99"/>
        <v>117.96142512232274</v>
      </c>
      <c r="I442" s="27">
        <f t="shared" si="100"/>
        <v>-5.1114251223227427</v>
      </c>
      <c r="J442" s="27">
        <f t="shared" si="106"/>
        <v>1.6609189731966012</v>
      </c>
      <c r="K442" s="28">
        <f t="shared" si="107"/>
        <v>-6.7723440955193439</v>
      </c>
      <c r="L442" s="27">
        <f t="shared" si="101"/>
        <v>115.9586482014588</v>
      </c>
      <c r="M442" s="27">
        <f t="shared" si="102"/>
        <v>-3.1086482014588057</v>
      </c>
      <c r="N442" s="27">
        <f t="shared" si="108"/>
        <v>0.98653113303427631</v>
      </c>
      <c r="O442" s="28">
        <f t="shared" si="109"/>
        <v>-4.095179334493082</v>
      </c>
      <c r="P442" s="27">
        <f t="shared" si="96"/>
        <v>113.99096966485398</v>
      </c>
      <c r="Q442" s="27">
        <f t="shared" si="103"/>
        <v>-1.1409696648539835</v>
      </c>
      <c r="R442" s="27">
        <f t="shared" si="110"/>
        <v>0.41874475343492179</v>
      </c>
      <c r="S442" s="28">
        <f t="shared" si="111"/>
        <v>-1.5597144182889053</v>
      </c>
    </row>
    <row r="443" spans="1:19" x14ac:dyDescent="0.25">
      <c r="A443" s="75">
        <v>42345</v>
      </c>
      <c r="B443" s="18">
        <f>VLOOKUP(A443, 'Raw Data'!$A$2:$C$560, 2, TRUE)</f>
        <v>99.35</v>
      </c>
      <c r="C443" s="18">
        <f>VLOOKUP(A443, 'Raw Data'!$A$2:$C$560, 3, TRUE)</f>
        <v>112.3</v>
      </c>
      <c r="D443" s="29">
        <f t="shared" si="97"/>
        <v>115.69375696241835</v>
      </c>
      <c r="E443" s="27">
        <f t="shared" si="98"/>
        <v>-3.393756962418351</v>
      </c>
      <c r="F443" s="27">
        <f t="shared" si="104"/>
        <v>-0.35306721125870411</v>
      </c>
      <c r="G443" s="28">
        <f t="shared" si="105"/>
        <v>-3.0406897511596469</v>
      </c>
      <c r="H443" s="27">
        <f t="shared" si="99"/>
        <v>117.86549170884216</v>
      </c>
      <c r="I443" s="27">
        <f t="shared" si="100"/>
        <v>-5.5654917088421598</v>
      </c>
      <c r="J443" s="27">
        <f t="shared" si="106"/>
        <v>-0.45406658651941711</v>
      </c>
      <c r="K443" s="28">
        <f t="shared" si="107"/>
        <v>-5.1114251223227427</v>
      </c>
      <c r="L443" s="27">
        <f t="shared" si="101"/>
        <v>115.13645096011109</v>
      </c>
      <c r="M443" s="27">
        <f t="shared" si="102"/>
        <v>-2.8364509601110939</v>
      </c>
      <c r="N443" s="27">
        <f t="shared" si="108"/>
        <v>0.27219724134771184</v>
      </c>
      <c r="O443" s="28">
        <f t="shared" si="109"/>
        <v>-3.1086482014588057</v>
      </c>
      <c r="P443" s="27">
        <f t="shared" si="96"/>
        <v>112.55731016855313</v>
      </c>
      <c r="Q443" s="27">
        <f t="shared" si="103"/>
        <v>-0.25731016855313271</v>
      </c>
      <c r="R443" s="27">
        <f t="shared" si="110"/>
        <v>0.88365949630085083</v>
      </c>
      <c r="S443" s="28">
        <f t="shared" si="111"/>
        <v>-1.1409696648539835</v>
      </c>
    </row>
    <row r="444" spans="1:19" x14ac:dyDescent="0.25">
      <c r="A444" s="75">
        <v>42346</v>
      </c>
      <c r="B444" s="18">
        <f>VLOOKUP(A444, 'Raw Data'!$A$2:$C$560, 2, TRUE)</f>
        <v>98.7</v>
      </c>
      <c r="C444" s="18">
        <f>VLOOKUP(A444, 'Raw Data'!$A$2:$C$560, 3, TRUE)</f>
        <v>113.8</v>
      </c>
      <c r="D444" s="29">
        <f t="shared" si="97"/>
        <v>115.632801575427</v>
      </c>
      <c r="E444" s="27">
        <f t="shared" si="98"/>
        <v>-1.8328015754269984</v>
      </c>
      <c r="F444" s="27">
        <f t="shared" si="104"/>
        <v>1.5609553869913526</v>
      </c>
      <c r="G444" s="28">
        <f t="shared" si="105"/>
        <v>-3.393756962418351</v>
      </c>
      <c r="H444" s="27">
        <f t="shared" si="99"/>
        <v>117.83579803324102</v>
      </c>
      <c r="I444" s="27">
        <f t="shared" si="100"/>
        <v>-4.0357980332410222</v>
      </c>
      <c r="J444" s="27">
        <f t="shared" si="106"/>
        <v>1.5296936756011377</v>
      </c>
      <c r="K444" s="28">
        <f t="shared" si="107"/>
        <v>-5.5654917088421598</v>
      </c>
      <c r="L444" s="27">
        <f t="shared" si="101"/>
        <v>114.88196133778918</v>
      </c>
      <c r="M444" s="27">
        <f t="shared" si="102"/>
        <v>-1.0819613377891812</v>
      </c>
      <c r="N444" s="27">
        <f t="shared" si="108"/>
        <v>1.7544896223219126</v>
      </c>
      <c r="O444" s="28">
        <f t="shared" si="109"/>
        <v>-2.8364509601110939</v>
      </c>
      <c r="P444" s="27">
        <f t="shared" si="96"/>
        <v>112.11355841969811</v>
      </c>
      <c r="Q444" s="27">
        <f t="shared" si="103"/>
        <v>1.6864415803018886</v>
      </c>
      <c r="R444" s="27">
        <f t="shared" si="110"/>
        <v>1.9437517488550213</v>
      </c>
      <c r="S444" s="28">
        <f t="shared" si="111"/>
        <v>-0.25731016855313271</v>
      </c>
    </row>
    <row r="445" spans="1:19" x14ac:dyDescent="0.25">
      <c r="A445" s="75">
        <v>42347</v>
      </c>
      <c r="B445" s="18">
        <f>VLOOKUP(A445, 'Raw Data'!$A$2:$C$560, 2, TRUE)</f>
        <v>99.95</v>
      </c>
      <c r="C445" s="18">
        <f>VLOOKUP(A445, 'Raw Data'!$A$2:$C$560, 3, TRUE)</f>
        <v>113.9</v>
      </c>
      <c r="D445" s="29">
        <f t="shared" si="97"/>
        <v>115.75002347348729</v>
      </c>
      <c r="E445" s="27">
        <f t="shared" si="98"/>
        <v>-1.8500234734872834</v>
      </c>
      <c r="F445" s="27">
        <f t="shared" si="104"/>
        <v>-1.7221898060284957E-2</v>
      </c>
      <c r="G445" s="28">
        <f t="shared" si="105"/>
        <v>-1.8328015754269984</v>
      </c>
      <c r="H445" s="27">
        <f t="shared" si="99"/>
        <v>117.8929012555509</v>
      </c>
      <c r="I445" s="27">
        <f t="shared" si="100"/>
        <v>-3.9929012555508905</v>
      </c>
      <c r="J445" s="27">
        <f t="shared" si="106"/>
        <v>4.2896777690131671E-2</v>
      </c>
      <c r="K445" s="28">
        <f t="shared" si="107"/>
        <v>-4.0357980332410222</v>
      </c>
      <c r="L445" s="27">
        <f t="shared" si="101"/>
        <v>115.371364457639</v>
      </c>
      <c r="M445" s="27">
        <f t="shared" si="102"/>
        <v>-1.4713644576389981</v>
      </c>
      <c r="N445" s="27">
        <f t="shared" si="108"/>
        <v>-0.3894031198498169</v>
      </c>
      <c r="O445" s="28">
        <f t="shared" si="109"/>
        <v>-1.0819613377891812</v>
      </c>
      <c r="P445" s="27">
        <f t="shared" si="96"/>
        <v>112.96692716749622</v>
      </c>
      <c r="Q445" s="27">
        <f t="shared" si="103"/>
        <v>0.93307283250378248</v>
      </c>
      <c r="R445" s="27">
        <f t="shared" si="110"/>
        <v>-0.75336874779810614</v>
      </c>
      <c r="S445" s="28">
        <f t="shared" si="111"/>
        <v>1.6864415803018886</v>
      </c>
    </row>
    <row r="446" spans="1:19" x14ac:dyDescent="0.25">
      <c r="A446" s="75">
        <v>42348</v>
      </c>
      <c r="B446" s="18">
        <f>VLOOKUP(A446, 'Raw Data'!$A$2:$C$560, 2, TRUE)</f>
        <v>99.65</v>
      </c>
      <c r="C446" s="18">
        <f>VLOOKUP(A446, 'Raw Data'!$A$2:$C$560, 3, TRUE)</f>
        <v>114.05</v>
      </c>
      <c r="D446" s="29">
        <f t="shared" si="97"/>
        <v>115.72189021795282</v>
      </c>
      <c r="E446" s="27">
        <f t="shared" si="98"/>
        <v>-1.6718902179528214</v>
      </c>
      <c r="F446" s="27">
        <f t="shared" si="104"/>
        <v>0.17813325553446191</v>
      </c>
      <c r="G446" s="28">
        <f t="shared" si="105"/>
        <v>-1.8500234734872834</v>
      </c>
      <c r="H446" s="27">
        <f t="shared" si="99"/>
        <v>117.87919648219652</v>
      </c>
      <c r="I446" s="27">
        <f t="shared" si="100"/>
        <v>-3.8291964821965223</v>
      </c>
      <c r="J446" s="27">
        <f t="shared" si="106"/>
        <v>0.16370477335436817</v>
      </c>
      <c r="K446" s="28">
        <f t="shared" si="107"/>
        <v>-3.9929012555508905</v>
      </c>
      <c r="L446" s="27">
        <f t="shared" si="101"/>
        <v>115.25390770887505</v>
      </c>
      <c r="M446" s="27">
        <f t="shared" si="102"/>
        <v>-1.2039077088750503</v>
      </c>
      <c r="N446" s="27">
        <f t="shared" si="108"/>
        <v>0.26745674876394787</v>
      </c>
      <c r="O446" s="28">
        <f t="shared" si="109"/>
        <v>-1.4713644576389981</v>
      </c>
      <c r="P446" s="27">
        <f t="shared" si="96"/>
        <v>112.76211866802468</v>
      </c>
      <c r="Q446" s="27">
        <f t="shared" si="103"/>
        <v>1.2878813319753135</v>
      </c>
      <c r="R446" s="27">
        <f t="shared" si="110"/>
        <v>0.35480849947153104</v>
      </c>
      <c r="S446" s="28">
        <f t="shared" si="111"/>
        <v>0.93307283250378248</v>
      </c>
    </row>
    <row r="447" spans="1:19" x14ac:dyDescent="0.25">
      <c r="A447" s="75">
        <v>42349</v>
      </c>
      <c r="B447" s="18">
        <f>VLOOKUP(A447, 'Raw Data'!$A$2:$C$560, 2, TRUE)</f>
        <v>99.95</v>
      </c>
      <c r="C447" s="18">
        <f>VLOOKUP(A447, 'Raw Data'!$A$2:$C$560, 3, TRUE)</f>
        <v>116.15</v>
      </c>
      <c r="D447" s="29">
        <f t="shared" si="97"/>
        <v>115.75002347348729</v>
      </c>
      <c r="E447" s="27">
        <f t="shared" si="98"/>
        <v>0.39997652651271665</v>
      </c>
      <c r="F447" s="27">
        <f t="shared" si="104"/>
        <v>2.0718667444655381</v>
      </c>
      <c r="G447" s="28">
        <f t="shared" si="105"/>
        <v>-1.6718902179528214</v>
      </c>
      <c r="H447" s="27">
        <f t="shared" si="99"/>
        <v>117.8929012555509</v>
      </c>
      <c r="I447" s="27">
        <f t="shared" si="100"/>
        <v>-1.7429012555508905</v>
      </c>
      <c r="J447" s="27">
        <f t="shared" si="106"/>
        <v>2.0862952266456318</v>
      </c>
      <c r="K447" s="28">
        <f t="shared" si="107"/>
        <v>-3.8291964821965223</v>
      </c>
      <c r="L447" s="27">
        <f t="shared" si="101"/>
        <v>115.371364457639</v>
      </c>
      <c r="M447" s="27">
        <f t="shared" si="102"/>
        <v>0.77863554236100185</v>
      </c>
      <c r="N447" s="27">
        <f t="shared" si="108"/>
        <v>1.9825432512360521</v>
      </c>
      <c r="O447" s="28">
        <f t="shared" si="109"/>
        <v>-1.2039077088750503</v>
      </c>
      <c r="P447" s="27">
        <f t="shared" si="96"/>
        <v>112.96692716749622</v>
      </c>
      <c r="Q447" s="27">
        <f t="shared" si="103"/>
        <v>3.1830728325037825</v>
      </c>
      <c r="R447" s="27">
        <f t="shared" si="110"/>
        <v>1.895191500528469</v>
      </c>
      <c r="S447" s="28">
        <f t="shared" si="111"/>
        <v>1.2878813319753135</v>
      </c>
    </row>
    <row r="448" spans="1:19" x14ac:dyDescent="0.25">
      <c r="A448" s="75">
        <v>42352</v>
      </c>
      <c r="B448" s="18">
        <f>VLOOKUP(A448, 'Raw Data'!$A$2:$C$560, 2, TRUE)</f>
        <v>100.3</v>
      </c>
      <c r="C448" s="18">
        <f>VLOOKUP(A448, 'Raw Data'!$A$2:$C$560, 3, TRUE)</f>
        <v>116.45</v>
      </c>
      <c r="D448" s="29">
        <f t="shared" si="97"/>
        <v>115.78284560494417</v>
      </c>
      <c r="E448" s="27">
        <f t="shared" si="98"/>
        <v>0.66715439505583163</v>
      </c>
      <c r="F448" s="27">
        <f t="shared" si="104"/>
        <v>0.26717786854311498</v>
      </c>
      <c r="G448" s="28">
        <f t="shared" si="105"/>
        <v>0.39997652651271665</v>
      </c>
      <c r="H448" s="27">
        <f t="shared" si="99"/>
        <v>117.90889015779766</v>
      </c>
      <c r="I448" s="27">
        <f t="shared" si="100"/>
        <v>-1.4588901577976543</v>
      </c>
      <c r="J448" s="27">
        <f t="shared" si="106"/>
        <v>0.28401109775323619</v>
      </c>
      <c r="K448" s="28">
        <f t="shared" si="107"/>
        <v>-1.7429012555508905</v>
      </c>
      <c r="L448" s="27">
        <f t="shared" si="101"/>
        <v>115.50839733119696</v>
      </c>
      <c r="M448" s="27">
        <f t="shared" si="102"/>
        <v>0.94160266880304277</v>
      </c>
      <c r="N448" s="27">
        <f t="shared" si="108"/>
        <v>0.16296712644204092</v>
      </c>
      <c r="O448" s="28">
        <f t="shared" si="109"/>
        <v>0.77863554236100185</v>
      </c>
      <c r="P448" s="27">
        <f t="shared" si="96"/>
        <v>113.2058704168797</v>
      </c>
      <c r="Q448" s="27">
        <f t="shared" si="103"/>
        <v>3.2441295831202979</v>
      </c>
      <c r="R448" s="27">
        <f t="shared" si="110"/>
        <v>6.1056750616515387E-2</v>
      </c>
      <c r="S448" s="28">
        <f t="shared" si="111"/>
        <v>3.1830728325037825</v>
      </c>
    </row>
    <row r="449" spans="1:19" x14ac:dyDescent="0.25">
      <c r="A449" s="75">
        <v>42353</v>
      </c>
      <c r="B449" s="18">
        <f>VLOOKUP(A449, 'Raw Data'!$A$2:$C$560, 2, TRUE)</f>
        <v>98.55</v>
      </c>
      <c r="C449" s="18">
        <f>VLOOKUP(A449, 'Raw Data'!$A$2:$C$560, 3, TRUE)</f>
        <v>113.5</v>
      </c>
      <c r="D449" s="29">
        <f t="shared" si="97"/>
        <v>115.61873494765976</v>
      </c>
      <c r="E449" s="27">
        <f t="shared" si="98"/>
        <v>-2.1187349476597603</v>
      </c>
      <c r="F449" s="27">
        <f t="shared" si="104"/>
        <v>-2.785889342715592</v>
      </c>
      <c r="G449" s="28">
        <f t="shared" si="105"/>
        <v>0.66715439505583163</v>
      </c>
      <c r="H449" s="27">
        <f t="shared" si="99"/>
        <v>117.82894564656384</v>
      </c>
      <c r="I449" s="27">
        <f t="shared" si="100"/>
        <v>-4.3289456465638381</v>
      </c>
      <c r="J449" s="27">
        <f t="shared" si="106"/>
        <v>-2.8700554887661838</v>
      </c>
      <c r="K449" s="28">
        <f t="shared" si="107"/>
        <v>-1.4588901577976543</v>
      </c>
      <c r="L449" s="27">
        <f t="shared" si="101"/>
        <v>114.82323296340721</v>
      </c>
      <c r="M449" s="27">
        <f t="shared" si="102"/>
        <v>-1.3232329634072073</v>
      </c>
      <c r="N449" s="27">
        <f t="shared" si="108"/>
        <v>-2.2648356322102501</v>
      </c>
      <c r="O449" s="28">
        <f t="shared" si="109"/>
        <v>0.94160266880304277</v>
      </c>
      <c r="P449" s="27">
        <f t="shared" si="96"/>
        <v>112.01115416996232</v>
      </c>
      <c r="Q449" s="27">
        <f t="shared" si="103"/>
        <v>1.4888458300376755</v>
      </c>
      <c r="R449" s="27">
        <f t="shared" si="110"/>
        <v>-1.7552837530826224</v>
      </c>
      <c r="S449" s="28">
        <f t="shared" si="111"/>
        <v>3.2441295831202979</v>
      </c>
    </row>
    <row r="450" spans="1:19" x14ac:dyDescent="0.25">
      <c r="A450" s="75">
        <v>42354</v>
      </c>
      <c r="B450" s="18">
        <f>VLOOKUP(A450, 'Raw Data'!$A$2:$C$560, 2, TRUE)</f>
        <v>99.55</v>
      </c>
      <c r="C450" s="18">
        <f>VLOOKUP(A450, 'Raw Data'!$A$2:$C$560, 3, TRUE)</f>
        <v>110.9</v>
      </c>
      <c r="D450" s="29">
        <f t="shared" si="97"/>
        <v>115.712512466108</v>
      </c>
      <c r="E450" s="27">
        <f t="shared" si="98"/>
        <v>-4.8125124661079894</v>
      </c>
      <c r="F450" s="27">
        <f t="shared" si="104"/>
        <v>-2.6937775184482291</v>
      </c>
      <c r="G450" s="28">
        <f t="shared" si="105"/>
        <v>-2.1187349476597603</v>
      </c>
      <c r="H450" s="27">
        <f t="shared" si="99"/>
        <v>117.87462822441174</v>
      </c>
      <c r="I450" s="27">
        <f t="shared" si="100"/>
        <v>-6.974628224411731</v>
      </c>
      <c r="J450" s="27">
        <f t="shared" si="106"/>
        <v>-2.645682577847893</v>
      </c>
      <c r="K450" s="28">
        <f t="shared" si="107"/>
        <v>-4.3289456465638381</v>
      </c>
      <c r="L450" s="27">
        <f t="shared" si="101"/>
        <v>115.21475545928706</v>
      </c>
      <c r="M450" s="27">
        <f t="shared" si="102"/>
        <v>-4.3147554592870563</v>
      </c>
      <c r="N450" s="27">
        <f t="shared" si="108"/>
        <v>-2.991522495879849</v>
      </c>
      <c r="O450" s="28">
        <f t="shared" si="109"/>
        <v>-1.3232329634072073</v>
      </c>
      <c r="P450" s="27">
        <f t="shared" si="96"/>
        <v>112.69384916820083</v>
      </c>
      <c r="Q450" s="27">
        <f t="shared" si="103"/>
        <v>-1.793849168200822</v>
      </c>
      <c r="R450" s="27">
        <f t="shared" si="110"/>
        <v>-3.2826949982384974</v>
      </c>
      <c r="S450" s="28">
        <f t="shared" si="111"/>
        <v>1.4888458300376755</v>
      </c>
    </row>
    <row r="451" spans="1:19" x14ac:dyDescent="0.25">
      <c r="A451" s="75">
        <v>42355</v>
      </c>
      <c r="B451" s="18">
        <f>VLOOKUP(A451, 'Raw Data'!$A$2:$C$560, 2, TRUE)</f>
        <v>98.5</v>
      </c>
      <c r="C451" s="18">
        <f>VLOOKUP(A451, 'Raw Data'!$A$2:$C$560, 3, TRUE)</f>
        <v>107.8</v>
      </c>
      <c r="D451" s="29">
        <f t="shared" si="97"/>
        <v>115.61404607173735</v>
      </c>
      <c r="E451" s="27">
        <f t="shared" si="98"/>
        <v>-7.8140460717373514</v>
      </c>
      <c r="F451" s="27">
        <f t="shared" si="104"/>
        <v>-3.001533605629362</v>
      </c>
      <c r="G451" s="28">
        <f t="shared" si="105"/>
        <v>-4.8125124661079894</v>
      </c>
      <c r="H451" s="27">
        <f t="shared" si="99"/>
        <v>117.82666151767144</v>
      </c>
      <c r="I451" s="27">
        <f t="shared" si="100"/>
        <v>-10.026661517671442</v>
      </c>
      <c r="J451" s="27">
        <f t="shared" si="106"/>
        <v>-3.0520332932597114</v>
      </c>
      <c r="K451" s="28">
        <f t="shared" si="107"/>
        <v>-6.974628224411731</v>
      </c>
      <c r="L451" s="27">
        <f t="shared" si="101"/>
        <v>114.80365683861321</v>
      </c>
      <c r="M451" s="27">
        <f t="shared" si="102"/>
        <v>-7.0036568386132103</v>
      </c>
      <c r="N451" s="27">
        <f t="shared" si="108"/>
        <v>-2.688901379326154</v>
      </c>
      <c r="O451" s="28">
        <f t="shared" si="109"/>
        <v>-4.3147554592870563</v>
      </c>
      <c r="P451" s="27">
        <f t="shared" si="96"/>
        <v>111.97701942005041</v>
      </c>
      <c r="Q451" s="27">
        <f t="shared" si="103"/>
        <v>-4.1770194200504136</v>
      </c>
      <c r="R451" s="27">
        <f t="shared" si="110"/>
        <v>-2.3831702518495916</v>
      </c>
      <c r="S451" s="28">
        <f t="shared" si="111"/>
        <v>-1.793849168200822</v>
      </c>
    </row>
    <row r="452" spans="1:19" x14ac:dyDescent="0.25">
      <c r="A452" s="75">
        <v>42356</v>
      </c>
      <c r="B452" s="18">
        <f>VLOOKUP(A452, 'Raw Data'!$A$2:$C$560, 2, TRUE)</f>
        <v>99.6</v>
      </c>
      <c r="C452" s="18">
        <f>VLOOKUP(A452, 'Raw Data'!$A$2:$C$560, 3, TRUE)</f>
        <v>111.8</v>
      </c>
      <c r="D452" s="29">
        <f t="shared" si="97"/>
        <v>115.71720134203041</v>
      </c>
      <c r="E452" s="27">
        <f t="shared" si="98"/>
        <v>-3.9172013420304097</v>
      </c>
      <c r="F452" s="27">
        <f t="shared" si="104"/>
        <v>3.8968447297069417</v>
      </c>
      <c r="G452" s="28">
        <f t="shared" si="105"/>
        <v>-7.8140460717373514</v>
      </c>
      <c r="H452" s="27">
        <f t="shared" si="99"/>
        <v>117.87691235330414</v>
      </c>
      <c r="I452" s="27">
        <f t="shared" si="100"/>
        <v>-6.076912353304138</v>
      </c>
      <c r="J452" s="27">
        <f t="shared" si="106"/>
        <v>3.9497491643673044</v>
      </c>
      <c r="K452" s="28">
        <f t="shared" si="107"/>
        <v>-10.026661517671442</v>
      </c>
      <c r="L452" s="27">
        <f t="shared" si="101"/>
        <v>115.23433158408105</v>
      </c>
      <c r="M452" s="27">
        <f t="shared" si="102"/>
        <v>-3.4343315840810504</v>
      </c>
      <c r="N452" s="27">
        <f t="shared" si="108"/>
        <v>3.5693252545321599</v>
      </c>
      <c r="O452" s="28">
        <f t="shared" si="109"/>
        <v>-7.0036568386132103</v>
      </c>
      <c r="P452" s="27">
        <f t="shared" si="96"/>
        <v>112.72798391811276</v>
      </c>
      <c r="Q452" s="27">
        <f t="shared" si="103"/>
        <v>-0.92798391811275849</v>
      </c>
      <c r="R452" s="27">
        <f t="shared" si="110"/>
        <v>3.2490355019376551</v>
      </c>
      <c r="S452" s="28">
        <f t="shared" si="111"/>
        <v>-4.1770194200504136</v>
      </c>
    </row>
    <row r="453" spans="1:19" x14ac:dyDescent="0.25">
      <c r="A453" s="75">
        <v>42359</v>
      </c>
      <c r="B453" s="18">
        <f>VLOOKUP(A453, 'Raw Data'!$A$2:$C$560, 2, TRUE)</f>
        <v>100.45</v>
      </c>
      <c r="C453" s="18">
        <f>VLOOKUP(A453, 'Raw Data'!$A$2:$C$560, 3, TRUE)</f>
        <v>115</v>
      </c>
      <c r="D453" s="29">
        <f t="shared" si="97"/>
        <v>115.79691223271141</v>
      </c>
      <c r="E453" s="27">
        <f t="shared" si="98"/>
        <v>-0.79691223271140643</v>
      </c>
      <c r="F453" s="27">
        <f t="shared" si="104"/>
        <v>3.1202891093190033</v>
      </c>
      <c r="G453" s="28">
        <f t="shared" si="105"/>
        <v>-3.9172013420304097</v>
      </c>
      <c r="H453" s="27">
        <f t="shared" si="99"/>
        <v>117.91574254447484</v>
      </c>
      <c r="I453" s="27">
        <f t="shared" si="100"/>
        <v>-2.9157425444748384</v>
      </c>
      <c r="J453" s="27">
        <f t="shared" si="106"/>
        <v>3.1611698088292997</v>
      </c>
      <c r="K453" s="28">
        <f t="shared" si="107"/>
        <v>-6.076912353304138</v>
      </c>
      <c r="L453" s="27">
        <f t="shared" si="101"/>
        <v>115.56712570557895</v>
      </c>
      <c r="M453" s="27">
        <f t="shared" si="102"/>
        <v>-0.56712570557894537</v>
      </c>
      <c r="N453" s="27">
        <f t="shared" si="108"/>
        <v>2.8672058785021051</v>
      </c>
      <c r="O453" s="28">
        <f t="shared" si="109"/>
        <v>-3.4343315840810504</v>
      </c>
      <c r="P453" s="27">
        <f t="shared" si="96"/>
        <v>113.30827466661547</v>
      </c>
      <c r="Q453" s="27">
        <f t="shared" si="103"/>
        <v>1.6917253333845252</v>
      </c>
      <c r="R453" s="27">
        <f t="shared" si="110"/>
        <v>2.6197092514972837</v>
      </c>
      <c r="S453" s="28">
        <f t="shared" si="111"/>
        <v>-0.92798391811275849</v>
      </c>
    </row>
    <row r="454" spans="1:19" x14ac:dyDescent="0.25">
      <c r="A454" s="75">
        <v>42360</v>
      </c>
      <c r="B454" s="18">
        <f>VLOOKUP(A454, 'Raw Data'!$A$2:$C$560, 2, TRUE)</f>
        <v>99.7</v>
      </c>
      <c r="C454" s="18">
        <f>VLOOKUP(A454, 'Raw Data'!$A$2:$C$560, 3, TRUE)</f>
        <v>113.2</v>
      </c>
      <c r="D454" s="29">
        <f t="shared" si="97"/>
        <v>115.72657909387523</v>
      </c>
      <c r="E454" s="27">
        <f t="shared" si="98"/>
        <v>-2.5265790938752275</v>
      </c>
      <c r="F454" s="27">
        <f t="shared" si="104"/>
        <v>-1.7296668611638211</v>
      </c>
      <c r="G454" s="28">
        <f t="shared" si="105"/>
        <v>-0.79691223271140643</v>
      </c>
      <c r="H454" s="27">
        <f t="shared" si="99"/>
        <v>117.88148061108892</v>
      </c>
      <c r="I454" s="27">
        <f t="shared" si="100"/>
        <v>-4.6814806110889151</v>
      </c>
      <c r="J454" s="27">
        <f t="shared" si="106"/>
        <v>-1.7657380666140767</v>
      </c>
      <c r="K454" s="28">
        <f t="shared" si="107"/>
        <v>-2.9157425444748384</v>
      </c>
      <c r="L454" s="27">
        <f t="shared" si="101"/>
        <v>115.27348383366905</v>
      </c>
      <c r="M454" s="27">
        <f t="shared" si="102"/>
        <v>-2.0734838336690444</v>
      </c>
      <c r="N454" s="27">
        <f t="shared" si="108"/>
        <v>-1.5063581280900991</v>
      </c>
      <c r="O454" s="28">
        <f t="shared" si="109"/>
        <v>-0.56712570557894537</v>
      </c>
      <c r="P454" s="27">
        <f t="shared" si="96"/>
        <v>112.79625341793661</v>
      </c>
      <c r="Q454" s="27">
        <f t="shared" si="103"/>
        <v>0.4037465820633912</v>
      </c>
      <c r="R454" s="27">
        <f t="shared" si="110"/>
        <v>-1.287978751321134</v>
      </c>
      <c r="S454" s="28">
        <f t="shared" si="111"/>
        <v>1.6917253333845252</v>
      </c>
    </row>
    <row r="455" spans="1:19" x14ac:dyDescent="0.25">
      <c r="A455" s="75">
        <v>42361</v>
      </c>
      <c r="B455" s="18">
        <f>VLOOKUP(A455, 'Raw Data'!$A$2:$C$560, 2, TRUE)</f>
        <v>101.5</v>
      </c>
      <c r="C455" s="18">
        <f>VLOOKUP(A455, 'Raw Data'!$A$2:$C$560, 3, TRUE)</f>
        <v>115.4</v>
      </c>
      <c r="D455" s="29">
        <f t="shared" si="97"/>
        <v>115.89537862708205</v>
      </c>
      <c r="E455" s="27">
        <f t="shared" si="98"/>
        <v>-0.49537862708204727</v>
      </c>
      <c r="F455" s="27">
        <f t="shared" si="104"/>
        <v>2.0312004667931802</v>
      </c>
      <c r="G455" s="28">
        <f t="shared" si="105"/>
        <v>-2.5265790938752275</v>
      </c>
      <c r="H455" s="27">
        <f t="shared" si="99"/>
        <v>117.96370925121514</v>
      </c>
      <c r="I455" s="27">
        <f t="shared" si="100"/>
        <v>-2.5637092512151298</v>
      </c>
      <c r="J455" s="27">
        <f t="shared" si="106"/>
        <v>2.1177713598737853</v>
      </c>
      <c r="K455" s="28">
        <f t="shared" si="107"/>
        <v>-4.6814806110889151</v>
      </c>
      <c r="L455" s="27">
        <f t="shared" si="101"/>
        <v>115.97822432625279</v>
      </c>
      <c r="M455" s="27">
        <f t="shared" si="102"/>
        <v>-0.57822432625277997</v>
      </c>
      <c r="N455" s="27">
        <f t="shared" si="108"/>
        <v>1.4952595074162645</v>
      </c>
      <c r="O455" s="28">
        <f t="shared" si="109"/>
        <v>-2.0734838336690444</v>
      </c>
      <c r="P455" s="27">
        <f t="shared" si="96"/>
        <v>114.02510441476591</v>
      </c>
      <c r="Q455" s="27">
        <f t="shared" si="103"/>
        <v>1.3748955852340998</v>
      </c>
      <c r="R455" s="27">
        <f t="shared" si="110"/>
        <v>0.97114900317070862</v>
      </c>
      <c r="S455" s="28">
        <f t="shared" si="111"/>
        <v>0.4037465820633912</v>
      </c>
    </row>
    <row r="456" spans="1:19" x14ac:dyDescent="0.25">
      <c r="A456" s="75">
        <v>42362</v>
      </c>
      <c r="B456" s="18">
        <f>VLOOKUP(A456, 'Raw Data'!$A$2:$C$560, 2, TRUE)</f>
        <v>100.8</v>
      </c>
      <c r="C456" s="18">
        <f>VLOOKUP(A456, 'Raw Data'!$A$2:$C$560, 3, TRUE)</f>
        <v>115.2</v>
      </c>
      <c r="D456" s="29">
        <f t="shared" si="97"/>
        <v>115.82973436416829</v>
      </c>
      <c r="E456" s="27">
        <f t="shared" si="98"/>
        <v>-0.62973436416828577</v>
      </c>
      <c r="F456" s="27">
        <f t="shared" si="104"/>
        <v>-0.13435573708623849</v>
      </c>
      <c r="G456" s="28">
        <f t="shared" si="105"/>
        <v>-0.49537862708204727</v>
      </c>
      <c r="H456" s="27">
        <f t="shared" si="99"/>
        <v>117.93173144672161</v>
      </c>
      <c r="I456" s="27">
        <f t="shared" si="100"/>
        <v>-2.7317314467216107</v>
      </c>
      <c r="J456" s="27">
        <f t="shared" si="106"/>
        <v>-0.1680221955064809</v>
      </c>
      <c r="K456" s="28">
        <f t="shared" si="107"/>
        <v>-2.5637092512151298</v>
      </c>
      <c r="L456" s="27">
        <f t="shared" si="101"/>
        <v>115.70415857913689</v>
      </c>
      <c r="M456" s="27">
        <f t="shared" si="102"/>
        <v>-0.50415857913688455</v>
      </c>
      <c r="N456" s="27">
        <f t="shared" si="108"/>
        <v>7.4065747115895419E-2</v>
      </c>
      <c r="O456" s="28">
        <f t="shared" si="109"/>
        <v>-0.57822432625277997</v>
      </c>
      <c r="P456" s="27">
        <f t="shared" si="96"/>
        <v>113.54721791599894</v>
      </c>
      <c r="Q456" s="27">
        <f t="shared" si="103"/>
        <v>1.6527820840010605</v>
      </c>
      <c r="R456" s="27">
        <f t="shared" si="110"/>
        <v>0.2778864987669607</v>
      </c>
      <c r="S456" s="28">
        <f t="shared" si="111"/>
        <v>1.3748955852340998</v>
      </c>
    </row>
    <row r="457" spans="1:19" x14ac:dyDescent="0.25">
      <c r="A457" s="75">
        <v>42366</v>
      </c>
      <c r="B457" s="18">
        <f>VLOOKUP(A457, 'Raw Data'!$A$2:$C$560, 2, TRUE)</f>
        <v>100.55</v>
      </c>
      <c r="C457" s="18">
        <f>VLOOKUP(A457, 'Raw Data'!$A$2:$C$560, 3, TRUE)</f>
        <v>115</v>
      </c>
      <c r="D457" s="29">
        <f t="shared" si="97"/>
        <v>115.80628998455623</v>
      </c>
      <c r="E457" s="27">
        <f t="shared" si="98"/>
        <v>-0.80628998455622991</v>
      </c>
      <c r="F457" s="27">
        <f t="shared" si="104"/>
        <v>-0.17655562038794415</v>
      </c>
      <c r="G457" s="28">
        <f t="shared" si="105"/>
        <v>-0.62973436416828577</v>
      </c>
      <c r="H457" s="27">
        <f t="shared" si="99"/>
        <v>117.92031080225964</v>
      </c>
      <c r="I457" s="27">
        <f t="shared" si="100"/>
        <v>-2.9203108022596354</v>
      </c>
      <c r="J457" s="27">
        <f t="shared" si="106"/>
        <v>-0.18857935553802463</v>
      </c>
      <c r="K457" s="28">
        <f t="shared" si="107"/>
        <v>-2.7317314467216107</v>
      </c>
      <c r="L457" s="27">
        <f t="shared" si="101"/>
        <v>115.60627795516692</v>
      </c>
      <c r="M457" s="27">
        <f t="shared" si="102"/>
        <v>-0.60627795516691663</v>
      </c>
      <c r="N457" s="27">
        <f t="shared" si="108"/>
        <v>-0.10211937603003207</v>
      </c>
      <c r="O457" s="28">
        <f t="shared" si="109"/>
        <v>-0.50415857913688455</v>
      </c>
      <c r="P457" s="27">
        <f t="shared" si="96"/>
        <v>113.37654416643933</v>
      </c>
      <c r="Q457" s="27">
        <f t="shared" si="103"/>
        <v>1.6234558335606692</v>
      </c>
      <c r="R457" s="27">
        <f t="shared" si="110"/>
        <v>-2.9326250440391277E-2</v>
      </c>
      <c r="S457" s="28">
        <f t="shared" si="111"/>
        <v>1.6527820840010605</v>
      </c>
    </row>
    <row r="458" spans="1:19" x14ac:dyDescent="0.25">
      <c r="A458" s="75">
        <v>42367</v>
      </c>
      <c r="B458" s="18">
        <f>VLOOKUP(A458, 'Raw Data'!$A$2:$C$560, 2, TRUE)</f>
        <v>100.7</v>
      </c>
      <c r="C458" s="18">
        <f>VLOOKUP(A458, 'Raw Data'!$A$2:$C$560, 3, TRUE)</f>
        <v>117.7</v>
      </c>
      <c r="D458" s="29">
        <f t="shared" si="97"/>
        <v>115.82035661232347</v>
      </c>
      <c r="E458" s="27">
        <f t="shared" si="98"/>
        <v>1.8796433876765377</v>
      </c>
      <c r="F458" s="27">
        <f t="shared" si="104"/>
        <v>2.6859333722327676</v>
      </c>
      <c r="G458" s="28">
        <f t="shared" si="105"/>
        <v>-0.80628998455622991</v>
      </c>
      <c r="H458" s="27">
        <f t="shared" si="99"/>
        <v>117.92716318893682</v>
      </c>
      <c r="I458" s="27">
        <f t="shared" si="100"/>
        <v>-0.22716318893681375</v>
      </c>
      <c r="J458" s="27">
        <f t="shared" si="106"/>
        <v>2.6931476133228216</v>
      </c>
      <c r="K458" s="28">
        <f t="shared" si="107"/>
        <v>-2.9203108022596354</v>
      </c>
      <c r="L458" s="27">
        <f t="shared" si="101"/>
        <v>115.6650063295489</v>
      </c>
      <c r="M458" s="27">
        <f t="shared" si="102"/>
        <v>2.0349936704511009</v>
      </c>
      <c r="N458" s="27">
        <f t="shared" si="108"/>
        <v>2.6412716256180175</v>
      </c>
      <c r="O458" s="28">
        <f t="shared" si="109"/>
        <v>-0.60627795516691663</v>
      </c>
      <c r="P458" s="27">
        <f t="shared" si="96"/>
        <v>113.4789484161751</v>
      </c>
      <c r="Q458" s="27">
        <f t="shared" si="103"/>
        <v>4.2210515838249023</v>
      </c>
      <c r="R458" s="27">
        <f t="shared" si="110"/>
        <v>2.5975957502642331</v>
      </c>
      <c r="S458" s="28">
        <f t="shared" si="111"/>
        <v>1.6234558335606692</v>
      </c>
    </row>
    <row r="459" spans="1:19" x14ac:dyDescent="0.25">
      <c r="A459" s="75">
        <v>42368</v>
      </c>
      <c r="B459" s="18">
        <f>VLOOKUP(A459, 'Raw Data'!$A$2:$C$560, 2, TRUE)</f>
        <v>101.15</v>
      </c>
      <c r="C459" s="18">
        <f>VLOOKUP(A459, 'Raw Data'!$A$2:$C$560, 3, TRUE)</f>
        <v>119.2</v>
      </c>
      <c r="D459" s="29">
        <f t="shared" si="97"/>
        <v>115.86255649562517</v>
      </c>
      <c r="E459" s="27">
        <f t="shared" si="98"/>
        <v>3.3374435043748321</v>
      </c>
      <c r="F459" s="27">
        <f t="shared" si="104"/>
        <v>1.4578001166982943</v>
      </c>
      <c r="G459" s="28">
        <f t="shared" si="105"/>
        <v>1.8796433876765377</v>
      </c>
      <c r="H459" s="27">
        <f t="shared" si="99"/>
        <v>117.94772034896837</v>
      </c>
      <c r="I459" s="27">
        <f t="shared" si="100"/>
        <v>1.2522796510316283</v>
      </c>
      <c r="J459" s="27">
        <f t="shared" si="106"/>
        <v>1.4794428399684421</v>
      </c>
      <c r="K459" s="28">
        <f t="shared" si="107"/>
        <v>-0.22716318893681375</v>
      </c>
      <c r="L459" s="27">
        <f t="shared" si="101"/>
        <v>115.84119145269483</v>
      </c>
      <c r="M459" s="27">
        <f t="shared" si="102"/>
        <v>3.3588085473051734</v>
      </c>
      <c r="N459" s="27">
        <f t="shared" si="108"/>
        <v>1.3238148768540725</v>
      </c>
      <c r="O459" s="28">
        <f t="shared" si="109"/>
        <v>2.0349936704511009</v>
      </c>
      <c r="P459" s="27">
        <f t="shared" si="96"/>
        <v>113.78616116538242</v>
      </c>
      <c r="Q459" s="27">
        <f t="shared" si="103"/>
        <v>5.4138388346175788</v>
      </c>
      <c r="R459" s="27">
        <f t="shared" si="110"/>
        <v>1.1927872507926764</v>
      </c>
      <c r="S459" s="28">
        <f t="shared" si="111"/>
        <v>4.2210515838249023</v>
      </c>
    </row>
    <row r="460" spans="1:19" x14ac:dyDescent="0.25">
      <c r="A460" s="75">
        <v>42369</v>
      </c>
      <c r="B460" s="18">
        <f>VLOOKUP(A460, 'Raw Data'!$A$2:$C$560, 2, TRUE)</f>
        <v>100.15</v>
      </c>
      <c r="C460" s="18">
        <f>VLOOKUP(A460, 'Raw Data'!$A$2:$C$560, 3, TRUE)</f>
        <v>118.05</v>
      </c>
      <c r="D460" s="29">
        <f t="shared" si="97"/>
        <v>115.76877897717694</v>
      </c>
      <c r="E460" s="27">
        <f t="shared" si="98"/>
        <v>2.2812210228230612</v>
      </c>
      <c r="F460" s="27">
        <f t="shared" si="104"/>
        <v>-1.0562224815517709</v>
      </c>
      <c r="G460" s="28">
        <f t="shared" si="105"/>
        <v>3.3374435043748321</v>
      </c>
      <c r="H460" s="27">
        <f t="shared" si="99"/>
        <v>117.90203777112048</v>
      </c>
      <c r="I460" s="27">
        <f t="shared" si="100"/>
        <v>0.14796222887952126</v>
      </c>
      <c r="J460" s="27">
        <f t="shared" si="106"/>
        <v>-1.104317422152107</v>
      </c>
      <c r="K460" s="28">
        <f t="shared" si="107"/>
        <v>1.2522796510316283</v>
      </c>
      <c r="L460" s="27">
        <f t="shared" si="101"/>
        <v>115.44966895681497</v>
      </c>
      <c r="M460" s="27">
        <f t="shared" si="102"/>
        <v>2.6003310431850224</v>
      </c>
      <c r="N460" s="27">
        <f t="shared" si="108"/>
        <v>-0.75847750412015102</v>
      </c>
      <c r="O460" s="28">
        <f t="shared" si="109"/>
        <v>3.3588085473051734</v>
      </c>
      <c r="P460" s="27">
        <f t="shared" si="96"/>
        <v>113.10346616714394</v>
      </c>
      <c r="Q460" s="27">
        <f t="shared" si="103"/>
        <v>4.946533832856062</v>
      </c>
      <c r="R460" s="27">
        <f t="shared" si="110"/>
        <v>-0.46730500176151679</v>
      </c>
      <c r="S460" s="28">
        <f t="shared" si="111"/>
        <v>5.4138388346175788</v>
      </c>
    </row>
    <row r="461" spans="1:19" x14ac:dyDescent="0.25">
      <c r="A461" s="75">
        <v>42370</v>
      </c>
      <c r="B461" s="18">
        <f>VLOOKUP(A461, 'Raw Data'!$A$2:$C$560, 2, TRUE)</f>
        <v>100.35</v>
      </c>
      <c r="C461" s="18">
        <f>VLOOKUP(A461, 'Raw Data'!$A$2:$C$560, 3, TRUE)</f>
        <v>118.55</v>
      </c>
      <c r="D461" s="29">
        <f t="shared" si="97"/>
        <v>115.78753448086658</v>
      </c>
      <c r="E461" s="27">
        <f t="shared" si="98"/>
        <v>2.7624655191334142</v>
      </c>
      <c r="F461" s="27">
        <f t="shared" si="104"/>
        <v>0.48124449631035304</v>
      </c>
      <c r="G461" s="28">
        <f t="shared" si="105"/>
        <v>2.2812210228230612</v>
      </c>
      <c r="H461" s="27">
        <f t="shared" si="99"/>
        <v>117.91117428669006</v>
      </c>
      <c r="I461" s="27">
        <f t="shared" si="100"/>
        <v>0.63882571330994153</v>
      </c>
      <c r="J461" s="27">
        <f t="shared" si="106"/>
        <v>0.49086348443042027</v>
      </c>
      <c r="K461" s="28">
        <f t="shared" si="107"/>
        <v>0.14796222887952126</v>
      </c>
      <c r="L461" s="27">
        <f t="shared" si="101"/>
        <v>115.52797345599095</v>
      </c>
      <c r="M461" s="27">
        <f t="shared" si="102"/>
        <v>3.0220265440090515</v>
      </c>
      <c r="N461" s="27">
        <f t="shared" si="108"/>
        <v>0.42169550082402907</v>
      </c>
      <c r="O461" s="28">
        <f t="shared" si="109"/>
        <v>2.6003310431850224</v>
      </c>
      <c r="P461" s="27">
        <f t="shared" si="96"/>
        <v>113.24000516679162</v>
      </c>
      <c r="Q461" s="27">
        <f t="shared" si="103"/>
        <v>5.3099948332083784</v>
      </c>
      <c r="R461" s="27">
        <f t="shared" si="110"/>
        <v>0.36346100035231643</v>
      </c>
      <c r="S461" s="28">
        <f t="shared" si="111"/>
        <v>4.946533832856062</v>
      </c>
    </row>
    <row r="462" spans="1:19" x14ac:dyDescent="0.25">
      <c r="A462" s="75">
        <v>42373</v>
      </c>
      <c r="B462" s="18">
        <f>VLOOKUP(A462, 'Raw Data'!$A$2:$C$560, 2, TRUE)</f>
        <v>98.85</v>
      </c>
      <c r="C462" s="18">
        <f>VLOOKUP(A462, 'Raw Data'!$A$2:$C$560, 3, TRUE)</f>
        <v>116.7</v>
      </c>
      <c r="D462" s="29">
        <f t="shared" si="97"/>
        <v>115.64686820319423</v>
      </c>
      <c r="E462" s="27">
        <f t="shared" si="98"/>
        <v>1.0531317968057721</v>
      </c>
      <c r="F462" s="27">
        <f t="shared" si="104"/>
        <v>-1.7093337223276421</v>
      </c>
      <c r="G462" s="28">
        <f t="shared" si="105"/>
        <v>2.7624655191334142</v>
      </c>
      <c r="H462" s="27">
        <f t="shared" si="99"/>
        <v>117.8426504199182</v>
      </c>
      <c r="I462" s="27">
        <f t="shared" si="100"/>
        <v>-1.1426504199181977</v>
      </c>
      <c r="J462" s="27">
        <f t="shared" si="106"/>
        <v>-1.7814761332281392</v>
      </c>
      <c r="K462" s="28">
        <f t="shared" si="107"/>
        <v>0.63882571330994153</v>
      </c>
      <c r="L462" s="27">
        <f t="shared" si="101"/>
        <v>114.94068971217115</v>
      </c>
      <c r="M462" s="27">
        <f t="shared" si="102"/>
        <v>1.7593102878288533</v>
      </c>
      <c r="N462" s="27">
        <f t="shared" si="108"/>
        <v>-1.2627162561801981</v>
      </c>
      <c r="O462" s="28">
        <f t="shared" si="109"/>
        <v>3.0220265440090515</v>
      </c>
      <c r="P462" s="27">
        <f t="shared" ref="P462:P525" si="112">$F$10*B462+$F$9</f>
        <v>112.21596266943388</v>
      </c>
      <c r="Q462" s="27">
        <f t="shared" si="103"/>
        <v>4.4840373305661245</v>
      </c>
      <c r="R462" s="27">
        <f t="shared" si="110"/>
        <v>-0.82595750264225387</v>
      </c>
      <c r="S462" s="28">
        <f t="shared" si="111"/>
        <v>5.3099948332083784</v>
      </c>
    </row>
    <row r="463" spans="1:19" x14ac:dyDescent="0.25">
      <c r="A463" s="75">
        <v>42374</v>
      </c>
      <c r="B463" s="18">
        <f>VLOOKUP(A463, 'Raw Data'!$A$2:$C$560, 2, TRUE)</f>
        <v>98.3</v>
      </c>
      <c r="C463" s="18">
        <f>VLOOKUP(A463, 'Raw Data'!$A$2:$C$560, 3, TRUE)</f>
        <v>114.25</v>
      </c>
      <c r="D463" s="29">
        <f t="shared" ref="D463:D526" si="113">$F$4*B463+$F$3</f>
        <v>115.5952905680477</v>
      </c>
      <c r="E463" s="27">
        <f t="shared" ref="E463:E526" si="114">C463-D463</f>
        <v>-1.3452905680477016</v>
      </c>
      <c r="F463" s="27">
        <f t="shared" si="104"/>
        <v>-2.3984223648534737</v>
      </c>
      <c r="G463" s="28">
        <f t="shared" si="105"/>
        <v>1.0531317968057721</v>
      </c>
      <c r="H463" s="27">
        <f t="shared" ref="H463:H526" si="115">$F$6*B463+$F$5</f>
        <v>117.81752500210186</v>
      </c>
      <c r="I463" s="27">
        <f t="shared" ref="I463:I526" si="116">C463-H463</f>
        <v>-3.5675250021018599</v>
      </c>
      <c r="J463" s="27">
        <f t="shared" si="106"/>
        <v>-2.4248745821836621</v>
      </c>
      <c r="K463" s="28">
        <f t="shared" si="107"/>
        <v>-1.1426504199181977</v>
      </c>
      <c r="L463" s="27">
        <f t="shared" ref="L463:L526" si="117">$F$8*B463 +$F$7</f>
        <v>114.72535233943724</v>
      </c>
      <c r="M463" s="27">
        <f t="shared" ref="M463:M526" si="118">C463-L463</f>
        <v>-0.47535233943723654</v>
      </c>
      <c r="N463" s="27">
        <f t="shared" si="108"/>
        <v>-2.2346626272660899</v>
      </c>
      <c r="O463" s="28">
        <f t="shared" si="109"/>
        <v>1.7593102878288533</v>
      </c>
      <c r="P463" s="27">
        <f t="shared" si="112"/>
        <v>111.8404804204027</v>
      </c>
      <c r="Q463" s="27">
        <f t="shared" ref="Q463:Q526" si="119">C463-P463</f>
        <v>2.4095195795973012</v>
      </c>
      <c r="R463" s="27">
        <f t="shared" si="110"/>
        <v>-2.0745177509688233</v>
      </c>
      <c r="S463" s="28">
        <f t="shared" si="111"/>
        <v>4.4840373305661245</v>
      </c>
    </row>
    <row r="464" spans="1:19" x14ac:dyDescent="0.25">
      <c r="A464" s="75">
        <v>42375</v>
      </c>
      <c r="B464" s="18">
        <f>VLOOKUP(A464, 'Raw Data'!$A$2:$C$560, 2, TRUE)</f>
        <v>99.25</v>
      </c>
      <c r="C464" s="18">
        <f>VLOOKUP(A464, 'Raw Data'!$A$2:$C$560, 3, TRUE)</f>
        <v>112.55</v>
      </c>
      <c r="D464" s="29">
        <f t="shared" si="113"/>
        <v>115.68437921057352</v>
      </c>
      <c r="E464" s="27">
        <f t="shared" si="114"/>
        <v>-3.1343792105735275</v>
      </c>
      <c r="F464" s="27">
        <f t="shared" ref="F464:F527" si="120">E464-E463</f>
        <v>-1.7890886425258259</v>
      </c>
      <c r="G464" s="28">
        <f t="shared" ref="G464:G527" si="121">E463</f>
        <v>-1.3452905680477016</v>
      </c>
      <c r="H464" s="27">
        <f t="shared" si="115"/>
        <v>117.86092345105736</v>
      </c>
      <c r="I464" s="27">
        <f t="shared" si="116"/>
        <v>-5.3109234510573629</v>
      </c>
      <c r="J464" s="27">
        <f t="shared" ref="J464:J527" si="122">I464-I463</f>
        <v>-1.743398448955503</v>
      </c>
      <c r="K464" s="28">
        <f t="shared" ref="K464:K527" si="123">I463</f>
        <v>-3.5675250021018599</v>
      </c>
      <c r="L464" s="27">
        <f t="shared" si="117"/>
        <v>115.09729871052311</v>
      </c>
      <c r="M464" s="27">
        <f t="shared" si="118"/>
        <v>-2.5472987105231084</v>
      </c>
      <c r="N464" s="27">
        <f t="shared" ref="N464:N527" si="124">M464-M463</f>
        <v>-2.0719463710858719</v>
      </c>
      <c r="O464" s="28">
        <f t="shared" ref="O464:O527" si="125">M463</f>
        <v>-0.47535233943723654</v>
      </c>
      <c r="P464" s="27">
        <f t="shared" si="112"/>
        <v>112.48904066872927</v>
      </c>
      <c r="Q464" s="27">
        <f t="shared" si="119"/>
        <v>6.0959331270723283E-2</v>
      </c>
      <c r="R464" s="27">
        <f t="shared" ref="R464:R527" si="126">Q464-Q463</f>
        <v>-2.3485602483265779</v>
      </c>
      <c r="S464" s="28">
        <f t="shared" ref="S464:S527" si="127">Q463</f>
        <v>2.4095195795973012</v>
      </c>
    </row>
    <row r="465" spans="1:19" x14ac:dyDescent="0.25">
      <c r="A465" s="75">
        <v>42376</v>
      </c>
      <c r="B465" s="18">
        <f>VLOOKUP(A465, 'Raw Data'!$A$2:$C$560, 2, TRUE)</f>
        <v>98.5</v>
      </c>
      <c r="C465" s="18">
        <f>VLOOKUP(A465, 'Raw Data'!$A$2:$C$560, 3, TRUE)</f>
        <v>110.2</v>
      </c>
      <c r="D465" s="29">
        <f t="shared" si="113"/>
        <v>115.61404607173735</v>
      </c>
      <c r="E465" s="27">
        <f t="shared" si="114"/>
        <v>-5.4140460717373458</v>
      </c>
      <c r="F465" s="27">
        <f t="shared" si="120"/>
        <v>-2.2796668611638182</v>
      </c>
      <c r="G465" s="28">
        <f t="shared" si="121"/>
        <v>-3.1343792105735275</v>
      </c>
      <c r="H465" s="27">
        <f t="shared" si="115"/>
        <v>117.82666151767144</v>
      </c>
      <c r="I465" s="27">
        <f t="shared" si="116"/>
        <v>-7.6266615176714367</v>
      </c>
      <c r="J465" s="27">
        <f t="shared" si="122"/>
        <v>-2.3157380666140739</v>
      </c>
      <c r="K465" s="28">
        <f t="shared" si="123"/>
        <v>-5.3109234510573629</v>
      </c>
      <c r="L465" s="27">
        <f t="shared" si="117"/>
        <v>114.80365683861321</v>
      </c>
      <c r="M465" s="27">
        <f t="shared" si="118"/>
        <v>-4.6036568386132046</v>
      </c>
      <c r="N465" s="27">
        <f t="shared" si="124"/>
        <v>-2.0563581280900962</v>
      </c>
      <c r="O465" s="28">
        <f t="shared" si="125"/>
        <v>-2.5472987105231084</v>
      </c>
      <c r="P465" s="27">
        <f t="shared" si="112"/>
        <v>111.97701942005041</v>
      </c>
      <c r="Q465" s="27">
        <f t="shared" si="119"/>
        <v>-1.7770194200504079</v>
      </c>
      <c r="R465" s="27">
        <f t="shared" si="126"/>
        <v>-1.8379787513211312</v>
      </c>
      <c r="S465" s="28">
        <f t="shared" si="127"/>
        <v>6.0959331270723283E-2</v>
      </c>
    </row>
    <row r="466" spans="1:19" x14ac:dyDescent="0.25">
      <c r="A466" s="75">
        <v>42377</v>
      </c>
      <c r="B466" s="18">
        <f>VLOOKUP(A466, 'Raw Data'!$A$2:$C$560, 2, TRUE)</f>
        <v>100.15</v>
      </c>
      <c r="C466" s="18">
        <f>VLOOKUP(A466, 'Raw Data'!$A$2:$C$560, 3, TRUE)</f>
        <v>109.2</v>
      </c>
      <c r="D466" s="29">
        <f t="shared" si="113"/>
        <v>115.76877897717694</v>
      </c>
      <c r="E466" s="27">
        <f t="shared" si="114"/>
        <v>-6.5687789771769332</v>
      </c>
      <c r="F466" s="27">
        <f t="shared" si="120"/>
        <v>-1.1547329054395874</v>
      </c>
      <c r="G466" s="28">
        <f t="shared" si="121"/>
        <v>-5.4140460717373458</v>
      </c>
      <c r="H466" s="27">
        <f t="shared" si="115"/>
        <v>117.90203777112048</v>
      </c>
      <c r="I466" s="27">
        <f t="shared" si="116"/>
        <v>-8.7020377711204731</v>
      </c>
      <c r="J466" s="27">
        <f t="shared" si="122"/>
        <v>-1.0753762534490363</v>
      </c>
      <c r="K466" s="28">
        <f t="shared" si="123"/>
        <v>-7.6266615176714367</v>
      </c>
      <c r="L466" s="27">
        <f t="shared" si="117"/>
        <v>115.44966895681497</v>
      </c>
      <c r="M466" s="27">
        <f t="shared" si="118"/>
        <v>-6.2496689568149719</v>
      </c>
      <c r="N466" s="27">
        <f t="shared" si="124"/>
        <v>-1.6460121182017673</v>
      </c>
      <c r="O466" s="28">
        <f t="shared" si="125"/>
        <v>-4.6036568386132046</v>
      </c>
      <c r="P466" s="27">
        <f t="shared" si="112"/>
        <v>113.10346616714394</v>
      </c>
      <c r="Q466" s="27">
        <f t="shared" si="119"/>
        <v>-3.9034661671439324</v>
      </c>
      <c r="R466" s="27">
        <f t="shared" si="126"/>
        <v>-2.1264467470935244</v>
      </c>
      <c r="S466" s="28">
        <f t="shared" si="127"/>
        <v>-1.7770194200504079</v>
      </c>
    </row>
    <row r="467" spans="1:19" x14ac:dyDescent="0.25">
      <c r="A467" s="75">
        <v>42380</v>
      </c>
      <c r="B467" s="18">
        <f>VLOOKUP(A467, 'Raw Data'!$A$2:$C$560, 2, TRUE)</f>
        <v>98.35</v>
      </c>
      <c r="C467" s="18">
        <f>VLOOKUP(A467, 'Raw Data'!$A$2:$C$560, 3, TRUE)</f>
        <v>107.25</v>
      </c>
      <c r="D467" s="29">
        <f t="shared" si="113"/>
        <v>115.59997944397011</v>
      </c>
      <c r="E467" s="27">
        <f t="shared" si="114"/>
        <v>-8.3499794439701134</v>
      </c>
      <c r="F467" s="27">
        <f t="shared" si="120"/>
        <v>-1.7812004667931802</v>
      </c>
      <c r="G467" s="28">
        <f t="shared" si="121"/>
        <v>-6.5687789771769332</v>
      </c>
      <c r="H467" s="27">
        <f t="shared" si="115"/>
        <v>117.81980913099426</v>
      </c>
      <c r="I467" s="27">
        <f t="shared" si="116"/>
        <v>-10.569809130994258</v>
      </c>
      <c r="J467" s="27">
        <f t="shared" si="122"/>
        <v>-1.8677713598737853</v>
      </c>
      <c r="K467" s="28">
        <f t="shared" si="123"/>
        <v>-8.7020377711204731</v>
      </c>
      <c r="L467" s="27">
        <f t="shared" si="117"/>
        <v>114.74492846423124</v>
      </c>
      <c r="M467" s="27">
        <f t="shared" si="118"/>
        <v>-7.4949284642312364</v>
      </c>
      <c r="N467" s="27">
        <f t="shared" si="124"/>
        <v>-1.2452595074162645</v>
      </c>
      <c r="O467" s="28">
        <f t="shared" si="125"/>
        <v>-6.2496689568149719</v>
      </c>
      <c r="P467" s="27">
        <f t="shared" si="112"/>
        <v>111.87461517031463</v>
      </c>
      <c r="Q467" s="27">
        <f t="shared" si="119"/>
        <v>-4.6246151703146268</v>
      </c>
      <c r="R467" s="27">
        <f t="shared" si="126"/>
        <v>-0.72114900317069441</v>
      </c>
      <c r="S467" s="28">
        <f t="shared" si="127"/>
        <v>-3.9034661671439324</v>
      </c>
    </row>
    <row r="468" spans="1:19" x14ac:dyDescent="0.25">
      <c r="A468" s="75">
        <v>42381</v>
      </c>
      <c r="B468" s="18">
        <f>VLOOKUP(A468, 'Raw Data'!$A$2:$C$560, 2, TRUE)</f>
        <v>97.75</v>
      </c>
      <c r="C468" s="18">
        <f>VLOOKUP(A468, 'Raw Data'!$A$2:$C$560, 3, TRUE)</f>
        <v>107.9</v>
      </c>
      <c r="D468" s="29">
        <f t="shared" si="113"/>
        <v>115.54371293290117</v>
      </c>
      <c r="E468" s="27">
        <f t="shared" si="114"/>
        <v>-7.6437129329011668</v>
      </c>
      <c r="F468" s="27">
        <f t="shared" si="120"/>
        <v>0.70626651106894656</v>
      </c>
      <c r="G468" s="28">
        <f t="shared" si="121"/>
        <v>-8.3499794439701134</v>
      </c>
      <c r="H468" s="27">
        <f t="shared" si="115"/>
        <v>117.79239958428552</v>
      </c>
      <c r="I468" s="27">
        <f t="shared" si="116"/>
        <v>-9.8923995842855135</v>
      </c>
      <c r="J468" s="27">
        <f t="shared" si="122"/>
        <v>0.67740954670874487</v>
      </c>
      <c r="K468" s="28">
        <f t="shared" si="123"/>
        <v>-10.569809130994258</v>
      </c>
      <c r="L468" s="27">
        <f t="shared" si="117"/>
        <v>114.51001496670331</v>
      </c>
      <c r="M468" s="27">
        <f t="shared" si="118"/>
        <v>-6.6100149667033037</v>
      </c>
      <c r="N468" s="27">
        <f t="shared" si="124"/>
        <v>0.88491349752793269</v>
      </c>
      <c r="O468" s="28">
        <f t="shared" si="125"/>
        <v>-7.4949284642312364</v>
      </c>
      <c r="P468" s="27">
        <f t="shared" si="112"/>
        <v>111.46499817137153</v>
      </c>
      <c r="Q468" s="27">
        <f t="shared" si="119"/>
        <v>-3.5649981713715277</v>
      </c>
      <c r="R468" s="27">
        <f t="shared" si="126"/>
        <v>1.059616998943099</v>
      </c>
      <c r="S468" s="28">
        <f t="shared" si="127"/>
        <v>-4.6246151703146268</v>
      </c>
    </row>
    <row r="469" spans="1:19" x14ac:dyDescent="0.25">
      <c r="A469" s="75">
        <v>42382</v>
      </c>
      <c r="B469" s="18">
        <f>VLOOKUP(A469, 'Raw Data'!$A$2:$C$560, 2, TRUE)</f>
        <v>98.15</v>
      </c>
      <c r="C469" s="18">
        <f>VLOOKUP(A469, 'Raw Data'!$A$2:$C$560, 3, TRUE)</f>
        <v>108.65</v>
      </c>
      <c r="D469" s="29">
        <f t="shared" si="113"/>
        <v>115.58122394028047</v>
      </c>
      <c r="E469" s="27">
        <f t="shared" si="114"/>
        <v>-6.9312239402804607</v>
      </c>
      <c r="F469" s="27">
        <f t="shared" si="120"/>
        <v>0.71248899262070609</v>
      </c>
      <c r="G469" s="28">
        <f t="shared" si="121"/>
        <v>-7.6437129329011668</v>
      </c>
      <c r="H469" s="27">
        <f t="shared" si="115"/>
        <v>117.81067261542468</v>
      </c>
      <c r="I469" s="27">
        <f t="shared" si="116"/>
        <v>-9.1606726154246729</v>
      </c>
      <c r="J469" s="27">
        <f t="shared" si="122"/>
        <v>0.73172696886084054</v>
      </c>
      <c r="K469" s="28">
        <f t="shared" si="123"/>
        <v>-9.8923995842855135</v>
      </c>
      <c r="L469" s="27">
        <f t="shared" si="117"/>
        <v>114.66662396505527</v>
      </c>
      <c r="M469" s="27">
        <f t="shared" si="118"/>
        <v>-6.0166239650552598</v>
      </c>
      <c r="N469" s="27">
        <f t="shared" si="124"/>
        <v>0.59339100164804393</v>
      </c>
      <c r="O469" s="28">
        <f t="shared" si="125"/>
        <v>-6.6100149667033037</v>
      </c>
      <c r="P469" s="27">
        <f t="shared" si="112"/>
        <v>111.73807617066693</v>
      </c>
      <c r="Q469" s="27">
        <f t="shared" si="119"/>
        <v>-3.0880761706669233</v>
      </c>
      <c r="R469" s="27">
        <f t="shared" si="126"/>
        <v>0.47692200070460444</v>
      </c>
      <c r="S469" s="28">
        <f t="shared" si="127"/>
        <v>-3.5649981713715277</v>
      </c>
    </row>
    <row r="470" spans="1:19" x14ac:dyDescent="0.25">
      <c r="A470" s="75">
        <v>42383</v>
      </c>
      <c r="B470" s="18">
        <f>VLOOKUP(A470, 'Raw Data'!$A$2:$C$560, 2, TRUE)</f>
        <v>100.7</v>
      </c>
      <c r="C470" s="18">
        <f>VLOOKUP(A470, 'Raw Data'!$A$2:$C$560, 3, TRUE)</f>
        <v>109.85</v>
      </c>
      <c r="D470" s="29">
        <f t="shared" si="113"/>
        <v>115.82035661232347</v>
      </c>
      <c r="E470" s="27">
        <f t="shared" si="114"/>
        <v>-5.9703566123234708</v>
      </c>
      <c r="F470" s="27">
        <f t="shared" si="120"/>
        <v>0.96086732795698993</v>
      </c>
      <c r="G470" s="28">
        <f t="shared" si="121"/>
        <v>-6.9312239402804607</v>
      </c>
      <c r="H470" s="27">
        <f t="shared" si="115"/>
        <v>117.92716318893682</v>
      </c>
      <c r="I470" s="27">
        <f t="shared" si="116"/>
        <v>-8.0771631889368223</v>
      </c>
      <c r="J470" s="27">
        <f t="shared" si="122"/>
        <v>1.0835094264878506</v>
      </c>
      <c r="K470" s="28">
        <f t="shared" si="123"/>
        <v>-9.1606726154246729</v>
      </c>
      <c r="L470" s="27">
        <f t="shared" si="117"/>
        <v>115.6650063295489</v>
      </c>
      <c r="M470" s="27">
        <f t="shared" si="118"/>
        <v>-5.8150063295489076</v>
      </c>
      <c r="N470" s="27">
        <f t="shared" si="124"/>
        <v>0.20161763550635214</v>
      </c>
      <c r="O470" s="28">
        <f t="shared" si="125"/>
        <v>-6.0166239650552598</v>
      </c>
      <c r="P470" s="27">
        <f t="shared" si="112"/>
        <v>113.4789484161751</v>
      </c>
      <c r="Q470" s="27">
        <f t="shared" si="119"/>
        <v>-3.6289484161751062</v>
      </c>
      <c r="R470" s="27">
        <f t="shared" si="126"/>
        <v>-0.54087224550818291</v>
      </c>
      <c r="S470" s="28">
        <f t="shared" si="127"/>
        <v>-3.0880761706669233</v>
      </c>
    </row>
    <row r="471" spans="1:19" x14ac:dyDescent="0.25">
      <c r="A471" s="75">
        <v>42384</v>
      </c>
      <c r="B471" s="18">
        <f>VLOOKUP(A471, 'Raw Data'!$A$2:$C$560, 2, TRUE)</f>
        <v>100.45</v>
      </c>
      <c r="C471" s="18">
        <f>VLOOKUP(A471, 'Raw Data'!$A$2:$C$560, 3, TRUE)</f>
        <v>108.9</v>
      </c>
      <c r="D471" s="29">
        <f t="shared" si="113"/>
        <v>115.79691223271141</v>
      </c>
      <c r="E471" s="27">
        <f t="shared" si="114"/>
        <v>-6.8969122327114007</v>
      </c>
      <c r="F471" s="27">
        <f t="shared" si="120"/>
        <v>-0.92655562038792993</v>
      </c>
      <c r="G471" s="28">
        <f t="shared" si="121"/>
        <v>-5.9703566123234708</v>
      </c>
      <c r="H471" s="27">
        <f t="shared" si="115"/>
        <v>117.91574254447484</v>
      </c>
      <c r="I471" s="27">
        <f t="shared" si="116"/>
        <v>-9.0157425444748327</v>
      </c>
      <c r="J471" s="27">
        <f t="shared" si="122"/>
        <v>-0.93857935553801042</v>
      </c>
      <c r="K471" s="28">
        <f t="shared" si="123"/>
        <v>-8.0771631889368223</v>
      </c>
      <c r="L471" s="27">
        <f t="shared" si="117"/>
        <v>115.56712570557895</v>
      </c>
      <c r="M471" s="27">
        <f t="shared" si="118"/>
        <v>-6.6671257055789397</v>
      </c>
      <c r="N471" s="27">
        <f t="shared" si="124"/>
        <v>-0.85211937603003207</v>
      </c>
      <c r="O471" s="28">
        <f t="shared" si="125"/>
        <v>-5.8150063295489076</v>
      </c>
      <c r="P471" s="27">
        <f t="shared" si="112"/>
        <v>113.30827466661547</v>
      </c>
      <c r="Q471" s="27">
        <f t="shared" si="119"/>
        <v>-4.4082746666154691</v>
      </c>
      <c r="R471" s="27">
        <f t="shared" si="126"/>
        <v>-0.77932625044036286</v>
      </c>
      <c r="S471" s="28">
        <f t="shared" si="127"/>
        <v>-3.6289484161751062</v>
      </c>
    </row>
    <row r="472" spans="1:19" x14ac:dyDescent="0.25">
      <c r="A472" s="75">
        <v>42387</v>
      </c>
      <c r="B472" s="18">
        <f>VLOOKUP(A472, 'Raw Data'!$A$2:$C$560, 2, TRUE)</f>
        <v>101.1</v>
      </c>
      <c r="C472" s="18">
        <f>VLOOKUP(A472, 'Raw Data'!$A$2:$C$560, 3, TRUE)</f>
        <v>109</v>
      </c>
      <c r="D472" s="29">
        <f t="shared" si="113"/>
        <v>115.85786761970276</v>
      </c>
      <c r="E472" s="27">
        <f t="shared" si="114"/>
        <v>-6.857867619702759</v>
      </c>
      <c r="F472" s="27">
        <f t="shared" si="120"/>
        <v>3.9044613008641704E-2</v>
      </c>
      <c r="G472" s="28">
        <f t="shared" si="121"/>
        <v>-6.8969122327114007</v>
      </c>
      <c r="H472" s="27">
        <f t="shared" si="115"/>
        <v>117.94543622007598</v>
      </c>
      <c r="I472" s="27">
        <f t="shared" si="116"/>
        <v>-8.9454362200759761</v>
      </c>
      <c r="J472" s="27">
        <f t="shared" si="122"/>
        <v>7.0306324398856646E-2</v>
      </c>
      <c r="K472" s="28">
        <f t="shared" si="123"/>
        <v>-9.0157425444748327</v>
      </c>
      <c r="L472" s="27">
        <f t="shared" si="117"/>
        <v>115.82161532790084</v>
      </c>
      <c r="M472" s="27">
        <f t="shared" si="118"/>
        <v>-6.8216153279008438</v>
      </c>
      <c r="N472" s="27">
        <f t="shared" si="124"/>
        <v>-0.15448962232190411</v>
      </c>
      <c r="O472" s="28">
        <f t="shared" si="125"/>
        <v>-6.6671257055789397</v>
      </c>
      <c r="P472" s="27">
        <f t="shared" si="112"/>
        <v>113.7520264154705</v>
      </c>
      <c r="Q472" s="27">
        <f t="shared" si="119"/>
        <v>-4.7520264154704961</v>
      </c>
      <c r="R472" s="27">
        <f t="shared" si="126"/>
        <v>-0.34375174885502702</v>
      </c>
      <c r="S472" s="28">
        <f t="shared" si="127"/>
        <v>-4.4082746666154691</v>
      </c>
    </row>
    <row r="473" spans="1:19" x14ac:dyDescent="0.25">
      <c r="A473" s="75">
        <v>42388</v>
      </c>
      <c r="B473" s="18">
        <f>VLOOKUP(A473, 'Raw Data'!$A$2:$C$560, 2, TRUE)</f>
        <v>100.85</v>
      </c>
      <c r="C473" s="18">
        <f>VLOOKUP(A473, 'Raw Data'!$A$2:$C$560, 3, TRUE)</f>
        <v>110.55</v>
      </c>
      <c r="D473" s="29">
        <f t="shared" si="113"/>
        <v>115.8344232400907</v>
      </c>
      <c r="E473" s="27">
        <f t="shared" si="114"/>
        <v>-5.2844232400907032</v>
      </c>
      <c r="F473" s="27">
        <f t="shared" si="120"/>
        <v>1.5734443796120559</v>
      </c>
      <c r="G473" s="28">
        <f t="shared" si="121"/>
        <v>-6.857867619702759</v>
      </c>
      <c r="H473" s="27">
        <f t="shared" si="115"/>
        <v>117.934015575614</v>
      </c>
      <c r="I473" s="27">
        <f t="shared" si="116"/>
        <v>-7.3840155756140007</v>
      </c>
      <c r="J473" s="27">
        <f t="shared" si="122"/>
        <v>1.5614206444619754</v>
      </c>
      <c r="K473" s="28">
        <f t="shared" si="123"/>
        <v>-8.9454362200759761</v>
      </c>
      <c r="L473" s="27">
        <f t="shared" si="117"/>
        <v>115.72373470393089</v>
      </c>
      <c r="M473" s="27">
        <f t="shared" si="118"/>
        <v>-5.1737347039308901</v>
      </c>
      <c r="N473" s="27">
        <f t="shared" si="124"/>
        <v>1.6478806239699537</v>
      </c>
      <c r="O473" s="28">
        <f t="shared" si="125"/>
        <v>-6.8216153279008438</v>
      </c>
      <c r="P473" s="27">
        <f t="shared" si="112"/>
        <v>113.58135266591087</v>
      </c>
      <c r="Q473" s="27">
        <f t="shared" si="119"/>
        <v>-3.0313526659108732</v>
      </c>
      <c r="R473" s="27">
        <f t="shared" si="126"/>
        <v>1.7206737495596229</v>
      </c>
      <c r="S473" s="28">
        <f t="shared" si="127"/>
        <v>-4.7520264154704961</v>
      </c>
    </row>
    <row r="474" spans="1:19" x14ac:dyDescent="0.25">
      <c r="A474" s="75">
        <v>42389</v>
      </c>
      <c r="B474" s="18">
        <f>VLOOKUP(A474, 'Raw Data'!$A$2:$C$560, 2, TRUE)</f>
        <v>100.15</v>
      </c>
      <c r="C474" s="18">
        <f>VLOOKUP(A474, 'Raw Data'!$A$2:$C$560, 3, TRUE)</f>
        <v>109.75</v>
      </c>
      <c r="D474" s="29">
        <f t="shared" si="113"/>
        <v>115.76877897717694</v>
      </c>
      <c r="E474" s="27">
        <f t="shared" si="114"/>
        <v>-6.018778977176936</v>
      </c>
      <c r="F474" s="27">
        <f t="shared" si="120"/>
        <v>-0.73435573708623281</v>
      </c>
      <c r="G474" s="28">
        <f t="shared" si="121"/>
        <v>-5.2844232400907032</v>
      </c>
      <c r="H474" s="27">
        <f t="shared" si="115"/>
        <v>117.90203777112048</v>
      </c>
      <c r="I474" s="27">
        <f t="shared" si="116"/>
        <v>-8.1520377711204759</v>
      </c>
      <c r="J474" s="27">
        <f t="shared" si="122"/>
        <v>-0.76802219550647521</v>
      </c>
      <c r="K474" s="28">
        <f t="shared" si="123"/>
        <v>-7.3840155756140007</v>
      </c>
      <c r="L474" s="27">
        <f t="shared" si="117"/>
        <v>115.44966895681497</v>
      </c>
      <c r="M474" s="27">
        <f t="shared" si="118"/>
        <v>-5.6996689568149748</v>
      </c>
      <c r="N474" s="27">
        <f t="shared" si="124"/>
        <v>-0.52593425288408469</v>
      </c>
      <c r="O474" s="28">
        <f t="shared" si="125"/>
        <v>-5.1737347039308901</v>
      </c>
      <c r="P474" s="27">
        <f t="shared" si="112"/>
        <v>113.10346616714394</v>
      </c>
      <c r="Q474" s="27">
        <f t="shared" si="119"/>
        <v>-3.3534661671439352</v>
      </c>
      <c r="R474" s="27">
        <f t="shared" si="126"/>
        <v>-0.32211350123306204</v>
      </c>
      <c r="S474" s="28">
        <f t="shared" si="127"/>
        <v>-3.0313526659108732</v>
      </c>
    </row>
    <row r="475" spans="1:19" x14ac:dyDescent="0.25">
      <c r="A475" s="75">
        <v>42390</v>
      </c>
      <c r="B475" s="18">
        <f>VLOOKUP(A475, 'Raw Data'!$A$2:$C$560, 2, TRUE)</f>
        <v>101.05</v>
      </c>
      <c r="C475" s="18">
        <f>VLOOKUP(A475, 'Raw Data'!$A$2:$C$560, 3, TRUE)</f>
        <v>111.8</v>
      </c>
      <c r="D475" s="29">
        <f t="shared" si="113"/>
        <v>115.85317874378035</v>
      </c>
      <c r="E475" s="27">
        <f t="shared" si="114"/>
        <v>-4.0531787437803501</v>
      </c>
      <c r="F475" s="27">
        <f t="shared" si="120"/>
        <v>1.9656002333965858</v>
      </c>
      <c r="G475" s="28">
        <f t="shared" si="121"/>
        <v>-6.018778977176936</v>
      </c>
      <c r="H475" s="27">
        <f t="shared" si="115"/>
        <v>117.94315209118358</v>
      </c>
      <c r="I475" s="27">
        <f t="shared" si="116"/>
        <v>-6.1431520911835804</v>
      </c>
      <c r="J475" s="27">
        <f t="shared" si="122"/>
        <v>2.0088856799368955</v>
      </c>
      <c r="K475" s="28">
        <f t="shared" si="123"/>
        <v>-8.1520377711204759</v>
      </c>
      <c r="L475" s="27">
        <f t="shared" si="117"/>
        <v>115.80203920310686</v>
      </c>
      <c r="M475" s="27">
        <f t="shared" si="118"/>
        <v>-4.002039203106861</v>
      </c>
      <c r="N475" s="27">
        <f t="shared" si="124"/>
        <v>1.6976297537081138</v>
      </c>
      <c r="O475" s="28">
        <f t="shared" si="125"/>
        <v>-5.6996689568149748</v>
      </c>
      <c r="P475" s="27">
        <f t="shared" si="112"/>
        <v>113.71789166555857</v>
      </c>
      <c r="Q475" s="27">
        <f t="shared" si="119"/>
        <v>-1.9178916655585709</v>
      </c>
      <c r="R475" s="27">
        <f t="shared" si="126"/>
        <v>1.4355745015853643</v>
      </c>
      <c r="S475" s="28">
        <f t="shared" si="127"/>
        <v>-3.3534661671439352</v>
      </c>
    </row>
    <row r="476" spans="1:19" x14ac:dyDescent="0.25">
      <c r="A476" s="75">
        <v>42391</v>
      </c>
      <c r="B476" s="18">
        <f>VLOOKUP(A476, 'Raw Data'!$A$2:$C$560, 2, TRUE)</f>
        <v>100.75</v>
      </c>
      <c r="C476" s="18">
        <f>VLOOKUP(A476, 'Raw Data'!$A$2:$C$560, 3, TRUE)</f>
        <v>110.75</v>
      </c>
      <c r="D476" s="29">
        <f t="shared" si="113"/>
        <v>115.82504548824588</v>
      </c>
      <c r="E476" s="27">
        <f t="shared" si="114"/>
        <v>-5.0750454882458769</v>
      </c>
      <c r="F476" s="27">
        <f t="shared" si="120"/>
        <v>-1.0218667444655267</v>
      </c>
      <c r="G476" s="28">
        <f t="shared" si="121"/>
        <v>-4.0531787437803501</v>
      </c>
      <c r="H476" s="27">
        <f t="shared" si="115"/>
        <v>117.92944731782922</v>
      </c>
      <c r="I476" s="27">
        <f t="shared" si="116"/>
        <v>-7.1794473178292151</v>
      </c>
      <c r="J476" s="27">
        <f t="shared" si="122"/>
        <v>-1.0362952266456347</v>
      </c>
      <c r="K476" s="28">
        <f t="shared" si="123"/>
        <v>-6.1431520911835804</v>
      </c>
      <c r="L476" s="27">
        <f t="shared" si="117"/>
        <v>115.68458245434289</v>
      </c>
      <c r="M476" s="27">
        <f t="shared" si="118"/>
        <v>-4.9345824543428876</v>
      </c>
      <c r="N476" s="27">
        <f t="shared" si="124"/>
        <v>-0.93254325123602655</v>
      </c>
      <c r="O476" s="28">
        <f t="shared" si="125"/>
        <v>-4.002039203106861</v>
      </c>
      <c r="P476" s="27">
        <f t="shared" si="112"/>
        <v>113.51308316608703</v>
      </c>
      <c r="Q476" s="27">
        <f t="shared" si="119"/>
        <v>-2.7630831660870285</v>
      </c>
      <c r="R476" s="27">
        <f t="shared" si="126"/>
        <v>-0.8451915005284576</v>
      </c>
      <c r="S476" s="28">
        <f t="shared" si="127"/>
        <v>-1.9178916655585709</v>
      </c>
    </row>
    <row r="477" spans="1:19" x14ac:dyDescent="0.25">
      <c r="A477" s="75">
        <v>42394</v>
      </c>
      <c r="B477" s="18">
        <f>VLOOKUP(A477, 'Raw Data'!$A$2:$C$560, 2, TRUE)</f>
        <v>100.5</v>
      </c>
      <c r="C477" s="18">
        <f>VLOOKUP(A477, 'Raw Data'!$A$2:$C$560, 3, TRUE)</f>
        <v>110.15</v>
      </c>
      <c r="D477" s="29">
        <f t="shared" si="113"/>
        <v>115.80160110863382</v>
      </c>
      <c r="E477" s="27">
        <f t="shared" si="114"/>
        <v>-5.6516011086338125</v>
      </c>
      <c r="F477" s="27">
        <f t="shared" si="120"/>
        <v>-0.57655562038793562</v>
      </c>
      <c r="G477" s="28">
        <f t="shared" si="121"/>
        <v>-5.0750454882458769</v>
      </c>
      <c r="H477" s="27">
        <f t="shared" si="115"/>
        <v>117.91802667336724</v>
      </c>
      <c r="I477" s="27">
        <f t="shared" si="116"/>
        <v>-7.7680266733672312</v>
      </c>
      <c r="J477" s="27">
        <f t="shared" si="122"/>
        <v>-0.5885793555380161</v>
      </c>
      <c r="K477" s="28">
        <f t="shared" si="123"/>
        <v>-7.1794473178292151</v>
      </c>
      <c r="L477" s="27">
        <f t="shared" si="117"/>
        <v>115.58670183037293</v>
      </c>
      <c r="M477" s="27">
        <f t="shared" si="118"/>
        <v>-5.4367018303729253</v>
      </c>
      <c r="N477" s="27">
        <f t="shared" si="124"/>
        <v>-0.50211937603003776</v>
      </c>
      <c r="O477" s="28">
        <f t="shared" si="125"/>
        <v>-4.9345824543428876</v>
      </c>
      <c r="P477" s="27">
        <f t="shared" si="112"/>
        <v>113.3424094165274</v>
      </c>
      <c r="Q477" s="27">
        <f t="shared" si="119"/>
        <v>-3.1924094165273971</v>
      </c>
      <c r="R477" s="27">
        <f t="shared" si="126"/>
        <v>-0.42932625044036854</v>
      </c>
      <c r="S477" s="28">
        <f t="shared" si="127"/>
        <v>-2.7630831660870285</v>
      </c>
    </row>
    <row r="478" spans="1:19" x14ac:dyDescent="0.25">
      <c r="A478" s="75">
        <v>42397</v>
      </c>
      <c r="B478" s="18">
        <f>VLOOKUP(A478, 'Raw Data'!$A$2:$C$560, 2, TRUE)</f>
        <v>103.35</v>
      </c>
      <c r="C478" s="18">
        <f>VLOOKUP(A478, 'Raw Data'!$A$2:$C$560, 3, TRUE)</f>
        <v>113.8</v>
      </c>
      <c r="D478" s="29">
        <f t="shared" si="113"/>
        <v>116.06886703621129</v>
      </c>
      <c r="E478" s="27">
        <f t="shared" si="114"/>
        <v>-2.2688670362112902</v>
      </c>
      <c r="F478" s="27">
        <f t="shared" si="120"/>
        <v>3.3827340724225223</v>
      </c>
      <c r="G478" s="28">
        <f t="shared" si="121"/>
        <v>-5.6516011086338125</v>
      </c>
      <c r="H478" s="27">
        <f t="shared" si="115"/>
        <v>118.04822202023375</v>
      </c>
      <c r="I478" s="27">
        <f t="shared" si="116"/>
        <v>-4.2482220202337544</v>
      </c>
      <c r="J478" s="27">
        <f t="shared" si="122"/>
        <v>3.5198046531334768</v>
      </c>
      <c r="K478" s="28">
        <f t="shared" si="123"/>
        <v>-7.7680266733672312</v>
      </c>
      <c r="L478" s="27">
        <f t="shared" si="117"/>
        <v>116.70254094363054</v>
      </c>
      <c r="M478" s="27">
        <f t="shared" si="118"/>
        <v>-2.9025409436305409</v>
      </c>
      <c r="N478" s="27">
        <f t="shared" si="124"/>
        <v>2.5341608867423844</v>
      </c>
      <c r="O478" s="28">
        <f t="shared" si="125"/>
        <v>-5.4367018303729253</v>
      </c>
      <c r="P478" s="27">
        <f t="shared" si="112"/>
        <v>115.28809016150711</v>
      </c>
      <c r="Q478" s="27">
        <f t="shared" si="119"/>
        <v>-1.4880901615071167</v>
      </c>
      <c r="R478" s="27">
        <f t="shared" si="126"/>
        <v>1.7043192550202804</v>
      </c>
      <c r="S478" s="28">
        <f t="shared" si="127"/>
        <v>-3.1924094165273971</v>
      </c>
    </row>
    <row r="479" spans="1:19" x14ac:dyDescent="0.25">
      <c r="A479" s="75">
        <v>42398</v>
      </c>
      <c r="B479" s="18">
        <f>VLOOKUP(A479, 'Raw Data'!$A$2:$C$560, 2, TRUE)</f>
        <v>103.85</v>
      </c>
      <c r="C479" s="18">
        <f>VLOOKUP(A479, 'Raw Data'!$A$2:$C$560, 3, TRUE)</f>
        <v>117.15</v>
      </c>
      <c r="D479" s="29">
        <f t="shared" si="113"/>
        <v>116.1157557954354</v>
      </c>
      <c r="E479" s="27">
        <f t="shared" si="114"/>
        <v>1.034244204564601</v>
      </c>
      <c r="F479" s="27">
        <f t="shared" si="120"/>
        <v>3.3031112407758911</v>
      </c>
      <c r="G479" s="28">
        <f t="shared" si="121"/>
        <v>-2.2688670362112902</v>
      </c>
      <c r="H479" s="27">
        <f t="shared" si="115"/>
        <v>118.07106330915769</v>
      </c>
      <c r="I479" s="27">
        <f t="shared" si="116"/>
        <v>-0.92106330915768808</v>
      </c>
      <c r="J479" s="27">
        <f t="shared" si="122"/>
        <v>3.3271587110760663</v>
      </c>
      <c r="K479" s="28">
        <f t="shared" si="123"/>
        <v>-4.2482220202337544</v>
      </c>
      <c r="L479" s="27">
        <f t="shared" si="117"/>
        <v>116.89830219157045</v>
      </c>
      <c r="M479" s="27">
        <f t="shared" si="118"/>
        <v>0.25169780842955447</v>
      </c>
      <c r="N479" s="27">
        <f t="shared" si="124"/>
        <v>3.1542387520600954</v>
      </c>
      <c r="O479" s="28">
        <f t="shared" si="125"/>
        <v>-2.9025409436305409</v>
      </c>
      <c r="P479" s="27">
        <f t="shared" si="112"/>
        <v>115.62943766062637</v>
      </c>
      <c r="Q479" s="27">
        <f t="shared" si="119"/>
        <v>1.5205623393736403</v>
      </c>
      <c r="R479" s="27">
        <f t="shared" si="126"/>
        <v>3.008652500880757</v>
      </c>
      <c r="S479" s="28">
        <f t="shared" si="127"/>
        <v>-1.4880901615071167</v>
      </c>
    </row>
    <row r="480" spans="1:19" x14ac:dyDescent="0.25">
      <c r="A480" s="75">
        <v>42401</v>
      </c>
      <c r="B480" s="18">
        <f>VLOOKUP(A480, 'Raw Data'!$A$2:$C$560, 2, TRUE)</f>
        <v>104.2</v>
      </c>
      <c r="C480" s="18">
        <f>VLOOKUP(A480, 'Raw Data'!$A$2:$C$560, 3, TRUE)</f>
        <v>118.8</v>
      </c>
      <c r="D480" s="29">
        <f t="shared" si="113"/>
        <v>116.14857792689229</v>
      </c>
      <c r="E480" s="27">
        <f t="shared" si="114"/>
        <v>2.6514220731077103</v>
      </c>
      <c r="F480" s="27">
        <f t="shared" si="120"/>
        <v>1.6171778685431093</v>
      </c>
      <c r="G480" s="28">
        <f t="shared" si="121"/>
        <v>1.034244204564601</v>
      </c>
      <c r="H480" s="27">
        <f t="shared" si="115"/>
        <v>118.08705221140447</v>
      </c>
      <c r="I480" s="27">
        <f t="shared" si="116"/>
        <v>0.71294778859552821</v>
      </c>
      <c r="J480" s="27">
        <f t="shared" si="122"/>
        <v>1.6340110977532163</v>
      </c>
      <c r="K480" s="28">
        <f t="shared" si="123"/>
        <v>-0.92106330915768808</v>
      </c>
      <c r="L480" s="27">
        <f t="shared" si="117"/>
        <v>117.03533506512841</v>
      </c>
      <c r="M480" s="27">
        <f t="shared" si="118"/>
        <v>1.7646649348715897</v>
      </c>
      <c r="N480" s="27">
        <f t="shared" si="124"/>
        <v>1.5129671264420352</v>
      </c>
      <c r="O480" s="28">
        <f t="shared" si="125"/>
        <v>0.25169780842955447</v>
      </c>
      <c r="P480" s="27">
        <f t="shared" si="112"/>
        <v>115.86838091000985</v>
      </c>
      <c r="Q480" s="27">
        <f t="shared" si="119"/>
        <v>2.93161908999015</v>
      </c>
      <c r="R480" s="27">
        <f t="shared" si="126"/>
        <v>1.4110567506165097</v>
      </c>
      <c r="S480" s="28">
        <f t="shared" si="127"/>
        <v>1.5205623393736403</v>
      </c>
    </row>
    <row r="481" spans="1:19" x14ac:dyDescent="0.25">
      <c r="A481" s="75">
        <v>42402</v>
      </c>
      <c r="B481" s="18">
        <f>VLOOKUP(A481, 'Raw Data'!$A$2:$C$560, 2, TRUE)</f>
        <v>102.9</v>
      </c>
      <c r="C481" s="18">
        <f>VLOOKUP(A481, 'Raw Data'!$A$2:$C$560, 3, TRUE)</f>
        <v>119.5</v>
      </c>
      <c r="D481" s="29">
        <f t="shared" si="113"/>
        <v>116.02666715290958</v>
      </c>
      <c r="E481" s="27">
        <f t="shared" si="114"/>
        <v>3.4733328470904183</v>
      </c>
      <c r="F481" s="27">
        <f t="shared" si="120"/>
        <v>0.82191077398270806</v>
      </c>
      <c r="G481" s="28">
        <f t="shared" si="121"/>
        <v>2.6514220731077103</v>
      </c>
      <c r="H481" s="27">
        <f t="shared" si="115"/>
        <v>118.02766486020219</v>
      </c>
      <c r="I481" s="27">
        <f t="shared" si="116"/>
        <v>1.4723351397978064</v>
      </c>
      <c r="J481" s="27">
        <f t="shared" si="122"/>
        <v>0.75938735120227818</v>
      </c>
      <c r="K481" s="28">
        <f t="shared" si="123"/>
        <v>0.71294778859552821</v>
      </c>
      <c r="L481" s="27">
        <f t="shared" si="117"/>
        <v>116.5263558204846</v>
      </c>
      <c r="M481" s="27">
        <f t="shared" si="118"/>
        <v>2.9736441795154036</v>
      </c>
      <c r="N481" s="27">
        <f t="shared" si="124"/>
        <v>1.2089792446438139</v>
      </c>
      <c r="O481" s="28">
        <f t="shared" si="125"/>
        <v>1.7646649348715897</v>
      </c>
      <c r="P481" s="27">
        <f t="shared" si="112"/>
        <v>114.9808774122998</v>
      </c>
      <c r="Q481" s="27">
        <f t="shared" si="119"/>
        <v>4.5191225877001955</v>
      </c>
      <c r="R481" s="27">
        <f t="shared" si="126"/>
        <v>1.5875034977100455</v>
      </c>
      <c r="S481" s="28">
        <f t="shared" si="127"/>
        <v>2.93161908999015</v>
      </c>
    </row>
    <row r="482" spans="1:19" x14ac:dyDescent="0.25">
      <c r="A482" s="75">
        <v>42403</v>
      </c>
      <c r="B482" s="18">
        <f>VLOOKUP(A482, 'Raw Data'!$A$2:$C$560, 2, TRUE)</f>
        <v>104.05</v>
      </c>
      <c r="C482" s="18">
        <f>VLOOKUP(A482, 'Raw Data'!$A$2:$C$560, 3, TRUE)</f>
        <v>122.45</v>
      </c>
      <c r="D482" s="29">
        <f t="shared" si="113"/>
        <v>116.13451129912505</v>
      </c>
      <c r="E482" s="27">
        <f t="shared" si="114"/>
        <v>6.3154887008749512</v>
      </c>
      <c r="F482" s="27">
        <f t="shared" si="120"/>
        <v>2.8421558537845328</v>
      </c>
      <c r="G482" s="28">
        <f t="shared" si="121"/>
        <v>3.4733328470904183</v>
      </c>
      <c r="H482" s="27">
        <f t="shared" si="115"/>
        <v>118.08019982472727</v>
      </c>
      <c r="I482" s="27">
        <f t="shared" si="116"/>
        <v>4.3698001752727293</v>
      </c>
      <c r="J482" s="27">
        <f t="shared" si="122"/>
        <v>2.897465035474923</v>
      </c>
      <c r="K482" s="28">
        <f t="shared" si="123"/>
        <v>1.4723351397978064</v>
      </c>
      <c r="L482" s="27">
        <f t="shared" si="117"/>
        <v>116.97660669074642</v>
      </c>
      <c r="M482" s="27">
        <f t="shared" si="118"/>
        <v>5.4733933092535807</v>
      </c>
      <c r="N482" s="27">
        <f t="shared" si="124"/>
        <v>2.4997491297381771</v>
      </c>
      <c r="O482" s="28">
        <f t="shared" si="125"/>
        <v>2.9736441795154036</v>
      </c>
      <c r="P482" s="27">
        <f t="shared" si="112"/>
        <v>115.76597666027406</v>
      </c>
      <c r="Q482" s="27">
        <f t="shared" si="119"/>
        <v>6.6840233397259396</v>
      </c>
      <c r="R482" s="27">
        <f t="shared" si="126"/>
        <v>2.1649007520257442</v>
      </c>
      <c r="S482" s="28">
        <f t="shared" si="127"/>
        <v>4.5191225877001955</v>
      </c>
    </row>
    <row r="483" spans="1:19" x14ac:dyDescent="0.25">
      <c r="A483" s="75">
        <v>42404</v>
      </c>
      <c r="B483" s="18">
        <f>VLOOKUP(A483, 'Raw Data'!$A$2:$C$560, 2, TRUE)</f>
        <v>104.45</v>
      </c>
      <c r="C483" s="18">
        <f>VLOOKUP(A483, 'Raw Data'!$A$2:$C$560, 3, TRUE)</f>
        <v>122.35</v>
      </c>
      <c r="D483" s="29">
        <f t="shared" si="113"/>
        <v>116.17202230650435</v>
      </c>
      <c r="E483" s="27">
        <f t="shared" si="114"/>
        <v>6.1779776934956487</v>
      </c>
      <c r="F483" s="27">
        <f t="shared" si="120"/>
        <v>-0.13751100737930244</v>
      </c>
      <c r="G483" s="28">
        <f t="shared" si="121"/>
        <v>6.3154887008749512</v>
      </c>
      <c r="H483" s="27">
        <f t="shared" si="115"/>
        <v>118.09847285586643</v>
      </c>
      <c r="I483" s="27">
        <f t="shared" si="116"/>
        <v>4.2515271441335614</v>
      </c>
      <c r="J483" s="27">
        <f t="shared" si="122"/>
        <v>-0.11827303113916798</v>
      </c>
      <c r="K483" s="28">
        <f t="shared" si="123"/>
        <v>4.3698001752727293</v>
      </c>
      <c r="L483" s="27">
        <f t="shared" si="117"/>
        <v>117.13321568909838</v>
      </c>
      <c r="M483" s="27">
        <f t="shared" si="118"/>
        <v>5.2167843109016161</v>
      </c>
      <c r="N483" s="27">
        <f t="shared" si="124"/>
        <v>-0.2566089983519646</v>
      </c>
      <c r="O483" s="28">
        <f t="shared" si="125"/>
        <v>5.4733933092535807</v>
      </c>
      <c r="P483" s="27">
        <f t="shared" si="112"/>
        <v>116.03905465956947</v>
      </c>
      <c r="Q483" s="27">
        <f t="shared" si="119"/>
        <v>6.3109453404305214</v>
      </c>
      <c r="R483" s="27">
        <f t="shared" si="126"/>
        <v>-0.37307799929541829</v>
      </c>
      <c r="S483" s="28">
        <f t="shared" si="127"/>
        <v>6.6840233397259396</v>
      </c>
    </row>
    <row r="484" spans="1:19" x14ac:dyDescent="0.25">
      <c r="A484" s="75">
        <v>42405</v>
      </c>
      <c r="B484" s="18">
        <f>VLOOKUP(A484, 'Raw Data'!$A$2:$C$560, 2, TRUE)</f>
        <v>102.3</v>
      </c>
      <c r="C484" s="18">
        <f>VLOOKUP(A484, 'Raw Data'!$A$2:$C$560, 3, TRUE)</f>
        <v>120.2</v>
      </c>
      <c r="D484" s="29">
        <f t="shared" si="113"/>
        <v>115.97040064184064</v>
      </c>
      <c r="E484" s="27">
        <f t="shared" si="114"/>
        <v>4.2295993581593621</v>
      </c>
      <c r="F484" s="27">
        <f t="shared" si="120"/>
        <v>-1.9483783353362867</v>
      </c>
      <c r="G484" s="28">
        <f t="shared" si="121"/>
        <v>6.1779776934956487</v>
      </c>
      <c r="H484" s="27">
        <f t="shared" si="115"/>
        <v>118.00025531349345</v>
      </c>
      <c r="I484" s="27">
        <f t="shared" si="116"/>
        <v>2.1997446865065484</v>
      </c>
      <c r="J484" s="27">
        <f t="shared" si="122"/>
        <v>-2.0517824576270129</v>
      </c>
      <c r="K484" s="28">
        <f t="shared" si="123"/>
        <v>4.2515271441335614</v>
      </c>
      <c r="L484" s="27">
        <f t="shared" si="117"/>
        <v>116.29144232295667</v>
      </c>
      <c r="M484" s="27">
        <f t="shared" si="118"/>
        <v>3.9085576770433335</v>
      </c>
      <c r="N484" s="27">
        <f t="shared" si="124"/>
        <v>-1.3082266338582826</v>
      </c>
      <c r="O484" s="28">
        <f t="shared" si="125"/>
        <v>5.2167843109016161</v>
      </c>
      <c r="P484" s="27">
        <f t="shared" si="112"/>
        <v>114.5712604133567</v>
      </c>
      <c r="Q484" s="27">
        <f t="shared" si="119"/>
        <v>5.6287395866433059</v>
      </c>
      <c r="R484" s="27">
        <f t="shared" si="126"/>
        <v>-0.68220575378721549</v>
      </c>
      <c r="S484" s="28">
        <f t="shared" si="127"/>
        <v>6.3109453404305214</v>
      </c>
    </row>
    <row r="485" spans="1:19" x14ac:dyDescent="0.25">
      <c r="A485" s="75">
        <v>42408</v>
      </c>
      <c r="B485" s="18">
        <f>VLOOKUP(A485, 'Raw Data'!$A$2:$C$560, 2, TRUE)</f>
        <v>102.55</v>
      </c>
      <c r="C485" s="18">
        <f>VLOOKUP(A485, 'Raw Data'!$A$2:$C$560, 3, TRUE)</f>
        <v>124.65</v>
      </c>
      <c r="D485" s="29">
        <f t="shared" si="113"/>
        <v>115.9938450214527</v>
      </c>
      <c r="E485" s="27">
        <f t="shared" si="114"/>
        <v>8.6561549785473062</v>
      </c>
      <c r="F485" s="27">
        <f t="shared" si="120"/>
        <v>4.4265556203879441</v>
      </c>
      <c r="G485" s="28">
        <f t="shared" si="121"/>
        <v>4.2295993581593621</v>
      </c>
      <c r="H485" s="27">
        <f t="shared" si="115"/>
        <v>118.01167595795543</v>
      </c>
      <c r="I485" s="27">
        <f t="shared" si="116"/>
        <v>6.638324042044573</v>
      </c>
      <c r="J485" s="27">
        <f t="shared" si="122"/>
        <v>4.4385793555380246</v>
      </c>
      <c r="K485" s="28">
        <f t="shared" si="123"/>
        <v>2.1997446865065484</v>
      </c>
      <c r="L485" s="27">
        <f t="shared" si="117"/>
        <v>116.38932294692664</v>
      </c>
      <c r="M485" s="27">
        <f t="shared" si="118"/>
        <v>8.2606770530733655</v>
      </c>
      <c r="N485" s="27">
        <f t="shared" si="124"/>
        <v>4.3521193760300321</v>
      </c>
      <c r="O485" s="28">
        <f t="shared" si="125"/>
        <v>3.9085576770433335</v>
      </c>
      <c r="P485" s="27">
        <f t="shared" si="112"/>
        <v>114.74193416291632</v>
      </c>
      <c r="Q485" s="27">
        <f t="shared" si="119"/>
        <v>9.9080658370836829</v>
      </c>
      <c r="R485" s="27">
        <f t="shared" si="126"/>
        <v>4.2793262504403771</v>
      </c>
      <c r="S485" s="28">
        <f t="shared" si="127"/>
        <v>5.6287395866433059</v>
      </c>
    </row>
    <row r="486" spans="1:19" x14ac:dyDescent="0.25">
      <c r="A486" s="75">
        <v>42409</v>
      </c>
      <c r="B486" s="18">
        <f>VLOOKUP(A486, 'Raw Data'!$A$2:$C$560, 2, TRUE)</f>
        <v>101.2</v>
      </c>
      <c r="C486" s="18">
        <f>VLOOKUP(A486, 'Raw Data'!$A$2:$C$560, 3, TRUE)</f>
        <v>123.7</v>
      </c>
      <c r="D486" s="29">
        <f t="shared" si="113"/>
        <v>115.86724537154758</v>
      </c>
      <c r="E486" s="27">
        <f t="shared" si="114"/>
        <v>7.8327546284524203</v>
      </c>
      <c r="F486" s="27">
        <f t="shared" si="120"/>
        <v>-0.82340035009488588</v>
      </c>
      <c r="G486" s="28">
        <f t="shared" si="121"/>
        <v>8.6561549785473062</v>
      </c>
      <c r="H486" s="27">
        <f t="shared" si="115"/>
        <v>117.95000447786077</v>
      </c>
      <c r="I486" s="27">
        <f t="shared" si="116"/>
        <v>5.7499955221392298</v>
      </c>
      <c r="J486" s="27">
        <f t="shared" si="122"/>
        <v>-0.88832851990534323</v>
      </c>
      <c r="K486" s="28">
        <f t="shared" si="123"/>
        <v>6.638324042044573</v>
      </c>
      <c r="L486" s="27">
        <f t="shared" si="117"/>
        <v>115.86076757748883</v>
      </c>
      <c r="M486" s="27">
        <f t="shared" si="118"/>
        <v>7.8392324225111736</v>
      </c>
      <c r="N486" s="27">
        <f t="shared" si="124"/>
        <v>-0.42144463056219195</v>
      </c>
      <c r="O486" s="28">
        <f t="shared" si="125"/>
        <v>8.2606770530733655</v>
      </c>
      <c r="P486" s="27">
        <f t="shared" si="112"/>
        <v>113.82029591529435</v>
      </c>
      <c r="Q486" s="27">
        <f t="shared" si="119"/>
        <v>9.8797040847056508</v>
      </c>
      <c r="R486" s="27">
        <f t="shared" si="126"/>
        <v>-2.8361752378032179E-2</v>
      </c>
      <c r="S486" s="28">
        <f t="shared" si="127"/>
        <v>9.9080658370836829</v>
      </c>
    </row>
    <row r="487" spans="1:19" x14ac:dyDescent="0.25">
      <c r="A487" s="75">
        <v>42410</v>
      </c>
      <c r="B487" s="18">
        <f>VLOOKUP(A487, 'Raw Data'!$A$2:$C$560, 2, TRUE)</f>
        <v>101.3</v>
      </c>
      <c r="C487" s="18">
        <f>VLOOKUP(A487, 'Raw Data'!$A$2:$C$560, 3, TRUE)</f>
        <v>122.85</v>
      </c>
      <c r="D487" s="29">
        <f t="shared" si="113"/>
        <v>115.87662312339241</v>
      </c>
      <c r="E487" s="27">
        <f t="shared" si="114"/>
        <v>6.9733768766075883</v>
      </c>
      <c r="F487" s="27">
        <f t="shared" si="120"/>
        <v>-0.85937775184483201</v>
      </c>
      <c r="G487" s="28">
        <f t="shared" si="121"/>
        <v>7.8327546284524203</v>
      </c>
      <c r="H487" s="27">
        <f t="shared" si="115"/>
        <v>117.95457273564556</v>
      </c>
      <c r="I487" s="27">
        <f t="shared" si="116"/>
        <v>4.8954272643544385</v>
      </c>
      <c r="J487" s="27">
        <f t="shared" si="122"/>
        <v>-0.85456825778479129</v>
      </c>
      <c r="K487" s="28">
        <f t="shared" si="123"/>
        <v>5.7499955221392298</v>
      </c>
      <c r="L487" s="27">
        <f t="shared" si="117"/>
        <v>115.89991982707681</v>
      </c>
      <c r="M487" s="27">
        <f t="shared" si="118"/>
        <v>6.9500801729231796</v>
      </c>
      <c r="N487" s="27">
        <f t="shared" si="124"/>
        <v>-0.88915224958799399</v>
      </c>
      <c r="O487" s="28">
        <f t="shared" si="125"/>
        <v>7.8392324225111736</v>
      </c>
      <c r="P487" s="27">
        <f t="shared" si="112"/>
        <v>113.88856541511819</v>
      </c>
      <c r="Q487" s="27">
        <f t="shared" si="119"/>
        <v>8.9614345848818004</v>
      </c>
      <c r="R487" s="27">
        <f t="shared" si="126"/>
        <v>-0.91826949982385031</v>
      </c>
      <c r="S487" s="28">
        <f t="shared" si="127"/>
        <v>9.8797040847056508</v>
      </c>
    </row>
    <row r="488" spans="1:19" x14ac:dyDescent="0.25">
      <c r="A488" s="75">
        <v>42411</v>
      </c>
      <c r="B488" s="18">
        <f>VLOOKUP(A488, 'Raw Data'!$A$2:$C$560, 2, TRUE)</f>
        <v>102.1</v>
      </c>
      <c r="C488" s="18">
        <f>VLOOKUP(A488, 'Raw Data'!$A$2:$C$560, 3, TRUE)</f>
        <v>126.2</v>
      </c>
      <c r="D488" s="29">
        <f t="shared" si="113"/>
        <v>115.95164513815099</v>
      </c>
      <c r="E488" s="27">
        <f t="shared" si="114"/>
        <v>10.248354861849009</v>
      </c>
      <c r="F488" s="27">
        <f t="shared" si="120"/>
        <v>3.2749779852414207</v>
      </c>
      <c r="G488" s="28">
        <f t="shared" si="121"/>
        <v>6.9733768766075883</v>
      </c>
      <c r="H488" s="27">
        <f t="shared" si="115"/>
        <v>117.99111879792387</v>
      </c>
      <c r="I488" s="27">
        <f t="shared" si="116"/>
        <v>8.2088812020761281</v>
      </c>
      <c r="J488" s="27">
        <f t="shared" si="122"/>
        <v>3.3134539377216896</v>
      </c>
      <c r="K488" s="28">
        <f t="shared" si="123"/>
        <v>4.8954272643544385</v>
      </c>
      <c r="L488" s="27">
        <f t="shared" si="117"/>
        <v>116.2131378237807</v>
      </c>
      <c r="M488" s="27">
        <f t="shared" si="118"/>
        <v>9.9868621762193044</v>
      </c>
      <c r="N488" s="27">
        <f t="shared" si="124"/>
        <v>3.0367820032961248</v>
      </c>
      <c r="O488" s="28">
        <f t="shared" si="125"/>
        <v>6.9500801729231796</v>
      </c>
      <c r="P488" s="27">
        <f t="shared" si="112"/>
        <v>114.434721413709</v>
      </c>
      <c r="Q488" s="27">
        <f t="shared" si="119"/>
        <v>11.765278586291004</v>
      </c>
      <c r="R488" s="27">
        <f t="shared" si="126"/>
        <v>2.8038440014092032</v>
      </c>
      <c r="S488" s="28">
        <f t="shared" si="127"/>
        <v>8.9614345848818004</v>
      </c>
    </row>
    <row r="489" spans="1:19" x14ac:dyDescent="0.25">
      <c r="A489" s="75">
        <v>42412</v>
      </c>
      <c r="B489" s="18">
        <f>VLOOKUP(A489, 'Raw Data'!$A$2:$C$560, 2, TRUE)</f>
        <v>102.6</v>
      </c>
      <c r="C489" s="18">
        <f>VLOOKUP(A489, 'Raw Data'!$A$2:$C$560, 3, TRUE)</f>
        <v>126.2</v>
      </c>
      <c r="D489" s="29">
        <f t="shared" si="113"/>
        <v>115.99853389737511</v>
      </c>
      <c r="E489" s="27">
        <f t="shared" si="114"/>
        <v>10.201466102624892</v>
      </c>
      <c r="F489" s="27">
        <f t="shared" si="120"/>
        <v>-4.6888759224117393E-2</v>
      </c>
      <c r="G489" s="28">
        <f t="shared" si="121"/>
        <v>10.248354861849009</v>
      </c>
      <c r="H489" s="27">
        <f t="shared" si="115"/>
        <v>118.01396008684783</v>
      </c>
      <c r="I489" s="27">
        <f t="shared" si="116"/>
        <v>8.1860399131521717</v>
      </c>
      <c r="J489" s="27">
        <f t="shared" si="122"/>
        <v>-2.2841288923956427E-2</v>
      </c>
      <c r="K489" s="28">
        <f t="shared" si="123"/>
        <v>8.2088812020761281</v>
      </c>
      <c r="L489" s="27">
        <f t="shared" si="117"/>
        <v>116.40889907172064</v>
      </c>
      <c r="M489" s="27">
        <f t="shared" si="118"/>
        <v>9.7911009282793628</v>
      </c>
      <c r="N489" s="27">
        <f t="shared" si="124"/>
        <v>-0.19576124793994154</v>
      </c>
      <c r="O489" s="28">
        <f t="shared" si="125"/>
        <v>9.9868621762193044</v>
      </c>
      <c r="P489" s="27">
        <f t="shared" si="112"/>
        <v>114.77606891282824</v>
      </c>
      <c r="Q489" s="27">
        <f t="shared" si="119"/>
        <v>11.423931087171766</v>
      </c>
      <c r="R489" s="27">
        <f t="shared" si="126"/>
        <v>-0.34134749911923734</v>
      </c>
      <c r="S489" s="28">
        <f t="shared" si="127"/>
        <v>11.765278586291004</v>
      </c>
    </row>
    <row r="490" spans="1:19" x14ac:dyDescent="0.25">
      <c r="A490" s="75">
        <v>42415</v>
      </c>
      <c r="B490" s="18">
        <f>VLOOKUP(A490, 'Raw Data'!$A$2:$C$560, 2, TRUE)</f>
        <v>103.15</v>
      </c>
      <c r="C490" s="18">
        <f>VLOOKUP(A490, 'Raw Data'!$A$2:$C$560, 3, TRUE)</f>
        <v>124.3</v>
      </c>
      <c r="D490" s="29">
        <f t="shared" si="113"/>
        <v>116.05011153252164</v>
      </c>
      <c r="E490" s="27">
        <f t="shared" si="114"/>
        <v>8.2498884674783568</v>
      </c>
      <c r="F490" s="27">
        <f t="shared" si="120"/>
        <v>-1.9515776351465348</v>
      </c>
      <c r="G490" s="28">
        <f t="shared" si="121"/>
        <v>10.201466102624892</v>
      </c>
      <c r="H490" s="27">
        <f t="shared" si="115"/>
        <v>118.03908550466417</v>
      </c>
      <c r="I490" s="27">
        <f t="shared" si="116"/>
        <v>6.2609144953358253</v>
      </c>
      <c r="J490" s="27">
        <f t="shared" si="122"/>
        <v>-1.9251254178163464</v>
      </c>
      <c r="K490" s="28">
        <f t="shared" si="123"/>
        <v>8.1860399131521717</v>
      </c>
      <c r="L490" s="27">
        <f t="shared" si="117"/>
        <v>116.62423644445457</v>
      </c>
      <c r="M490" s="27">
        <f t="shared" si="118"/>
        <v>7.67576355554543</v>
      </c>
      <c r="N490" s="27">
        <f t="shared" si="124"/>
        <v>-2.1153373727339329</v>
      </c>
      <c r="O490" s="28">
        <f t="shared" si="125"/>
        <v>9.7911009282793628</v>
      </c>
      <c r="P490" s="27">
        <f t="shared" si="112"/>
        <v>115.15155116185943</v>
      </c>
      <c r="Q490" s="27">
        <f t="shared" si="119"/>
        <v>9.1484488381405669</v>
      </c>
      <c r="R490" s="27">
        <f t="shared" si="126"/>
        <v>-2.2754822490311994</v>
      </c>
      <c r="S490" s="28">
        <f t="shared" si="127"/>
        <v>11.423931087171766</v>
      </c>
    </row>
    <row r="491" spans="1:19" x14ac:dyDescent="0.25">
      <c r="A491" s="75">
        <v>42416</v>
      </c>
      <c r="B491" s="18">
        <f>VLOOKUP(A491, 'Raw Data'!$A$2:$C$560, 2, TRUE)</f>
        <v>105</v>
      </c>
      <c r="C491" s="18">
        <f>VLOOKUP(A491, 'Raw Data'!$A$2:$C$560, 3, TRUE)</f>
        <v>122.95</v>
      </c>
      <c r="D491" s="29">
        <f t="shared" si="113"/>
        <v>116.22359994165087</v>
      </c>
      <c r="E491" s="27">
        <f t="shared" si="114"/>
        <v>6.7264000583491281</v>
      </c>
      <c r="F491" s="27">
        <f t="shared" si="120"/>
        <v>-1.5234884091292287</v>
      </c>
      <c r="G491" s="28">
        <f t="shared" si="121"/>
        <v>8.2498884674783568</v>
      </c>
      <c r="H491" s="27">
        <f t="shared" si="115"/>
        <v>118.12359827368279</v>
      </c>
      <c r="I491" s="27">
        <f t="shared" si="116"/>
        <v>4.826401726317215</v>
      </c>
      <c r="J491" s="27">
        <f t="shared" si="122"/>
        <v>-1.4345127690186104</v>
      </c>
      <c r="K491" s="28">
        <f t="shared" si="123"/>
        <v>6.2609144953358253</v>
      </c>
      <c r="L491" s="27">
        <f t="shared" si="117"/>
        <v>117.34855306183229</v>
      </c>
      <c r="M491" s="27">
        <f t="shared" si="118"/>
        <v>5.6014469381677117</v>
      </c>
      <c r="N491" s="27">
        <f t="shared" si="124"/>
        <v>-2.0743166173777183</v>
      </c>
      <c r="O491" s="28">
        <f t="shared" si="125"/>
        <v>7.67576355554543</v>
      </c>
      <c r="P491" s="27">
        <f t="shared" si="112"/>
        <v>116.41453690860064</v>
      </c>
      <c r="Q491" s="27">
        <f t="shared" si="119"/>
        <v>6.5354630913993645</v>
      </c>
      <c r="R491" s="27">
        <f t="shared" si="126"/>
        <v>-2.6129857467412023</v>
      </c>
      <c r="S491" s="28">
        <f t="shared" si="127"/>
        <v>9.1484488381405669</v>
      </c>
    </row>
    <row r="492" spans="1:19" x14ac:dyDescent="0.25">
      <c r="A492" s="75">
        <v>42417</v>
      </c>
      <c r="B492" s="18">
        <f>VLOOKUP(A492, 'Raw Data'!$A$2:$C$560, 2, TRUE)</f>
        <v>104.7</v>
      </c>
      <c r="C492" s="18">
        <f>VLOOKUP(A492, 'Raw Data'!$A$2:$C$560, 3, TRUE)</f>
        <v>119.3</v>
      </c>
      <c r="D492" s="29">
        <f t="shared" si="113"/>
        <v>116.1954666861164</v>
      </c>
      <c r="E492" s="27">
        <f t="shared" si="114"/>
        <v>3.1045333138835929</v>
      </c>
      <c r="F492" s="27">
        <f t="shared" si="120"/>
        <v>-3.6218667444655352</v>
      </c>
      <c r="G492" s="28">
        <f t="shared" si="121"/>
        <v>6.7264000583491281</v>
      </c>
      <c r="H492" s="27">
        <f t="shared" si="115"/>
        <v>118.10989350032841</v>
      </c>
      <c r="I492" s="27">
        <f t="shared" si="116"/>
        <v>1.190106499671586</v>
      </c>
      <c r="J492" s="27">
        <f t="shared" si="122"/>
        <v>-3.636295226645629</v>
      </c>
      <c r="K492" s="28">
        <f t="shared" si="123"/>
        <v>4.826401726317215</v>
      </c>
      <c r="L492" s="27">
        <f t="shared" si="117"/>
        <v>117.23109631306835</v>
      </c>
      <c r="M492" s="27">
        <f t="shared" si="118"/>
        <v>2.0689036869316482</v>
      </c>
      <c r="N492" s="27">
        <f t="shared" si="124"/>
        <v>-3.5325432512360635</v>
      </c>
      <c r="O492" s="28">
        <f t="shared" si="125"/>
        <v>5.6014469381677117</v>
      </c>
      <c r="P492" s="27">
        <f t="shared" si="112"/>
        <v>116.2097284091291</v>
      </c>
      <c r="Q492" s="27">
        <f t="shared" si="119"/>
        <v>3.0902715908708984</v>
      </c>
      <c r="R492" s="27">
        <f t="shared" si="126"/>
        <v>-3.4451915005284661</v>
      </c>
      <c r="S492" s="28">
        <f t="shared" si="127"/>
        <v>6.5354630913993645</v>
      </c>
    </row>
    <row r="493" spans="1:19" x14ac:dyDescent="0.25">
      <c r="A493" s="75">
        <v>42418</v>
      </c>
      <c r="B493" s="18">
        <f>VLOOKUP(A493, 'Raw Data'!$A$2:$C$560, 2, TRUE)</f>
        <v>105.25</v>
      </c>
      <c r="C493" s="18">
        <f>VLOOKUP(A493, 'Raw Data'!$A$2:$C$560, 3, TRUE)</f>
        <v>118.6</v>
      </c>
      <c r="D493" s="29">
        <f t="shared" si="113"/>
        <v>116.24704432126293</v>
      </c>
      <c r="E493" s="27">
        <f t="shared" si="114"/>
        <v>2.3529556787370609</v>
      </c>
      <c r="F493" s="27">
        <f t="shared" si="120"/>
        <v>-0.75157763514653197</v>
      </c>
      <c r="G493" s="28">
        <f t="shared" si="121"/>
        <v>3.1045333138835929</v>
      </c>
      <c r="H493" s="27">
        <f t="shared" si="115"/>
        <v>118.13501891814475</v>
      </c>
      <c r="I493" s="27">
        <f t="shared" si="116"/>
        <v>0.46498108185524245</v>
      </c>
      <c r="J493" s="27">
        <f t="shared" si="122"/>
        <v>-0.72512541781634354</v>
      </c>
      <c r="K493" s="28">
        <f t="shared" si="123"/>
        <v>1.190106499671586</v>
      </c>
      <c r="L493" s="27">
        <f t="shared" si="117"/>
        <v>117.44643368580228</v>
      </c>
      <c r="M493" s="27">
        <f t="shared" si="118"/>
        <v>1.1535663141977182</v>
      </c>
      <c r="N493" s="27">
        <f t="shared" si="124"/>
        <v>-0.91533737273393001</v>
      </c>
      <c r="O493" s="28">
        <f t="shared" si="125"/>
        <v>2.0689036869316482</v>
      </c>
      <c r="P493" s="27">
        <f t="shared" si="112"/>
        <v>116.58521065816026</v>
      </c>
      <c r="Q493" s="27">
        <f t="shared" si="119"/>
        <v>2.0147893418397302</v>
      </c>
      <c r="R493" s="27">
        <f t="shared" si="126"/>
        <v>-1.0754822490311682</v>
      </c>
      <c r="S493" s="28">
        <f t="shared" si="127"/>
        <v>3.0902715908708984</v>
      </c>
    </row>
    <row r="494" spans="1:19" x14ac:dyDescent="0.25">
      <c r="A494" s="75">
        <v>42419</v>
      </c>
      <c r="B494" s="18">
        <f>VLOOKUP(A494, 'Raw Data'!$A$2:$C$560, 2, TRUE)</f>
        <v>107.65</v>
      </c>
      <c r="C494" s="18">
        <f>VLOOKUP(A494, 'Raw Data'!$A$2:$C$560, 3, TRUE)</f>
        <v>119.25</v>
      </c>
      <c r="D494" s="29">
        <f t="shared" si="113"/>
        <v>116.4721103655387</v>
      </c>
      <c r="E494" s="27">
        <f t="shared" si="114"/>
        <v>2.7778896344613031</v>
      </c>
      <c r="F494" s="27">
        <f t="shared" si="120"/>
        <v>0.4249339557242422</v>
      </c>
      <c r="G494" s="28">
        <f t="shared" si="121"/>
        <v>2.3529556787370609</v>
      </c>
      <c r="H494" s="27">
        <f t="shared" si="115"/>
        <v>118.24465710497972</v>
      </c>
      <c r="I494" s="27">
        <f t="shared" si="116"/>
        <v>1.0053428950202772</v>
      </c>
      <c r="J494" s="27">
        <f t="shared" si="122"/>
        <v>0.54036181316503473</v>
      </c>
      <c r="K494" s="28">
        <f t="shared" si="123"/>
        <v>0.46498108185524245</v>
      </c>
      <c r="L494" s="27">
        <f t="shared" si="117"/>
        <v>118.38608767591393</v>
      </c>
      <c r="M494" s="27">
        <f t="shared" si="118"/>
        <v>0.86391232408607266</v>
      </c>
      <c r="N494" s="27">
        <f t="shared" si="124"/>
        <v>-0.2896539901116455</v>
      </c>
      <c r="O494" s="28">
        <f t="shared" si="125"/>
        <v>1.1535663141977182</v>
      </c>
      <c r="P494" s="27">
        <f t="shared" si="112"/>
        <v>118.22367865393267</v>
      </c>
      <c r="Q494" s="27">
        <f t="shared" si="119"/>
        <v>1.0263213460673342</v>
      </c>
      <c r="R494" s="27">
        <f t="shared" si="126"/>
        <v>-0.98846799577239608</v>
      </c>
      <c r="S494" s="28">
        <f t="shared" si="127"/>
        <v>2.0147893418397302</v>
      </c>
    </row>
    <row r="495" spans="1:19" x14ac:dyDescent="0.25">
      <c r="A495" s="75">
        <v>42422</v>
      </c>
      <c r="B495" s="18">
        <f>VLOOKUP(A495, 'Raw Data'!$A$2:$C$560, 2, TRUE)</f>
        <v>108.9</v>
      </c>
      <c r="C495" s="18">
        <f>VLOOKUP(A495, 'Raw Data'!$A$2:$C$560, 3, TRUE)</f>
        <v>118.1</v>
      </c>
      <c r="D495" s="29">
        <f t="shared" si="113"/>
        <v>116.58933226359899</v>
      </c>
      <c r="E495" s="27">
        <f t="shared" si="114"/>
        <v>1.5106677364010039</v>
      </c>
      <c r="F495" s="27">
        <f t="shared" si="120"/>
        <v>-1.2672218980602992</v>
      </c>
      <c r="G495" s="28">
        <f t="shared" si="121"/>
        <v>2.7778896344613031</v>
      </c>
      <c r="H495" s="27">
        <f t="shared" si="115"/>
        <v>118.30176032728959</v>
      </c>
      <c r="I495" s="27">
        <f t="shared" si="116"/>
        <v>-0.20176032728959115</v>
      </c>
      <c r="J495" s="27">
        <f t="shared" si="122"/>
        <v>-1.2071032223098683</v>
      </c>
      <c r="K495" s="28">
        <f t="shared" si="123"/>
        <v>1.0053428950202772</v>
      </c>
      <c r="L495" s="27">
        <f t="shared" si="117"/>
        <v>118.87549079576377</v>
      </c>
      <c r="M495" s="27">
        <f t="shared" si="118"/>
        <v>-0.77549079576377267</v>
      </c>
      <c r="N495" s="27">
        <f t="shared" si="124"/>
        <v>-1.6394031198498453</v>
      </c>
      <c r="O495" s="28">
        <f t="shared" si="125"/>
        <v>0.86391232408607266</v>
      </c>
      <c r="P495" s="27">
        <f t="shared" si="112"/>
        <v>119.07704740173079</v>
      </c>
      <c r="Q495" s="27">
        <f t="shared" si="119"/>
        <v>-0.9770474017308004</v>
      </c>
      <c r="R495" s="27">
        <f t="shared" si="126"/>
        <v>-2.0033687477981346</v>
      </c>
      <c r="S495" s="28">
        <f t="shared" si="127"/>
        <v>1.0263213460673342</v>
      </c>
    </row>
    <row r="496" spans="1:19" x14ac:dyDescent="0.25">
      <c r="A496" s="75">
        <v>42423</v>
      </c>
      <c r="B496" s="18">
        <f>VLOOKUP(A496, 'Raw Data'!$A$2:$C$560, 2, TRUE)</f>
        <v>107</v>
      </c>
      <c r="C496" s="18">
        <f>VLOOKUP(A496, 'Raw Data'!$A$2:$C$560, 3, TRUE)</f>
        <v>116.95</v>
      </c>
      <c r="D496" s="29">
        <f t="shared" si="113"/>
        <v>116.41115497854734</v>
      </c>
      <c r="E496" s="27">
        <f t="shared" si="114"/>
        <v>0.53884502145265856</v>
      </c>
      <c r="F496" s="27">
        <f t="shared" si="120"/>
        <v>-0.97182271494834538</v>
      </c>
      <c r="G496" s="28">
        <f t="shared" si="121"/>
        <v>1.5106677364010039</v>
      </c>
      <c r="H496" s="27">
        <f t="shared" si="115"/>
        <v>118.21496342937859</v>
      </c>
      <c r="I496" s="27">
        <f t="shared" si="116"/>
        <v>-1.2649634293785823</v>
      </c>
      <c r="J496" s="27">
        <f t="shared" si="122"/>
        <v>-1.0632031020889912</v>
      </c>
      <c r="K496" s="28">
        <f t="shared" si="123"/>
        <v>-0.20176032728959115</v>
      </c>
      <c r="L496" s="27">
        <f t="shared" si="117"/>
        <v>118.13159805359203</v>
      </c>
      <c r="M496" s="27">
        <f t="shared" si="118"/>
        <v>-1.1815980535920261</v>
      </c>
      <c r="N496" s="27">
        <f t="shared" si="124"/>
        <v>-0.40610725782825341</v>
      </c>
      <c r="O496" s="28">
        <f t="shared" si="125"/>
        <v>-0.77549079576377267</v>
      </c>
      <c r="P496" s="27">
        <f t="shared" si="112"/>
        <v>117.77992690507764</v>
      </c>
      <c r="Q496" s="27">
        <f t="shared" si="119"/>
        <v>-0.82992690507764166</v>
      </c>
      <c r="R496" s="27">
        <f t="shared" si="126"/>
        <v>0.14712049665315874</v>
      </c>
      <c r="S496" s="28">
        <f t="shared" si="127"/>
        <v>-0.9770474017308004</v>
      </c>
    </row>
    <row r="497" spans="1:19" x14ac:dyDescent="0.25">
      <c r="A497" s="75">
        <v>42424</v>
      </c>
      <c r="B497" s="18">
        <f>VLOOKUP(A497, 'Raw Data'!$A$2:$C$560, 2, TRUE)</f>
        <v>108.65</v>
      </c>
      <c r="C497" s="18">
        <f>VLOOKUP(A497, 'Raw Data'!$A$2:$C$560, 3, TRUE)</f>
        <v>117.35</v>
      </c>
      <c r="D497" s="29">
        <f t="shared" si="113"/>
        <v>116.56588788398693</v>
      </c>
      <c r="E497" s="27">
        <f t="shared" si="114"/>
        <v>0.78411211601306263</v>
      </c>
      <c r="F497" s="27">
        <f t="shared" si="120"/>
        <v>0.24526709456040408</v>
      </c>
      <c r="G497" s="28">
        <f t="shared" si="121"/>
        <v>0.53884502145265856</v>
      </c>
      <c r="H497" s="27">
        <f t="shared" si="115"/>
        <v>118.29033968282762</v>
      </c>
      <c r="I497" s="27">
        <f t="shared" si="116"/>
        <v>-0.94033968282762714</v>
      </c>
      <c r="J497" s="27">
        <f t="shared" si="122"/>
        <v>0.32462374655095516</v>
      </c>
      <c r="K497" s="28">
        <f t="shared" si="123"/>
        <v>-1.2649634293785823</v>
      </c>
      <c r="L497" s="27">
        <f t="shared" si="117"/>
        <v>118.7776101717938</v>
      </c>
      <c r="M497" s="27">
        <f t="shared" si="118"/>
        <v>-1.4276101717938019</v>
      </c>
      <c r="N497" s="27">
        <f t="shared" si="124"/>
        <v>-0.24601211820177582</v>
      </c>
      <c r="O497" s="28">
        <f t="shared" si="125"/>
        <v>-1.1815980535920261</v>
      </c>
      <c r="P497" s="27">
        <f t="shared" si="112"/>
        <v>118.90637365217117</v>
      </c>
      <c r="Q497" s="27">
        <f t="shared" si="119"/>
        <v>-1.5563736521711746</v>
      </c>
      <c r="R497" s="27">
        <f t="shared" si="126"/>
        <v>-0.72644674709353296</v>
      </c>
      <c r="S497" s="28">
        <f t="shared" si="127"/>
        <v>-0.82992690507764166</v>
      </c>
    </row>
    <row r="498" spans="1:19" x14ac:dyDescent="0.25">
      <c r="A498" s="75">
        <v>42425</v>
      </c>
      <c r="B498" s="18">
        <f>VLOOKUP(A498, 'Raw Data'!$A$2:$C$560, 2, TRUE)</f>
        <v>108.45</v>
      </c>
      <c r="C498" s="18">
        <f>VLOOKUP(A498, 'Raw Data'!$A$2:$C$560, 3, TRUE)</f>
        <v>116.2</v>
      </c>
      <c r="D498" s="29">
        <f t="shared" si="113"/>
        <v>116.54713238029728</v>
      </c>
      <c r="E498" s="27">
        <f t="shared" si="114"/>
        <v>-0.34713238029728188</v>
      </c>
      <c r="F498" s="27">
        <f t="shared" si="120"/>
        <v>-1.1312444963103445</v>
      </c>
      <c r="G498" s="28">
        <f t="shared" si="121"/>
        <v>0.78411211601306263</v>
      </c>
      <c r="H498" s="27">
        <f t="shared" si="115"/>
        <v>118.28120316725804</v>
      </c>
      <c r="I498" s="27">
        <f t="shared" si="116"/>
        <v>-2.0812031672580389</v>
      </c>
      <c r="J498" s="27">
        <f t="shared" si="122"/>
        <v>-1.1408634844304117</v>
      </c>
      <c r="K498" s="28">
        <f t="shared" si="123"/>
        <v>-0.94033968282762714</v>
      </c>
      <c r="L498" s="27">
        <f t="shared" si="117"/>
        <v>118.69930567261781</v>
      </c>
      <c r="M498" s="27">
        <f t="shared" si="118"/>
        <v>-2.4993056726178082</v>
      </c>
      <c r="N498" s="27">
        <f t="shared" si="124"/>
        <v>-1.0716955008240063</v>
      </c>
      <c r="O498" s="28">
        <f t="shared" si="125"/>
        <v>-1.4276101717938019</v>
      </c>
      <c r="P498" s="27">
        <f t="shared" si="112"/>
        <v>118.76983465252346</v>
      </c>
      <c r="Q498" s="27">
        <f t="shared" si="119"/>
        <v>-2.5698346525234541</v>
      </c>
      <c r="R498" s="27">
        <f t="shared" si="126"/>
        <v>-1.0134610003522795</v>
      </c>
      <c r="S498" s="28">
        <f t="shared" si="127"/>
        <v>-1.5563736521711746</v>
      </c>
    </row>
    <row r="499" spans="1:19" x14ac:dyDescent="0.25">
      <c r="A499" s="75">
        <v>42426</v>
      </c>
      <c r="B499" s="18">
        <f>VLOOKUP(A499, 'Raw Data'!$A$2:$C$560, 2, TRUE)</f>
        <v>108.35</v>
      </c>
      <c r="C499" s="18">
        <f>VLOOKUP(A499, 'Raw Data'!$A$2:$C$560, 3, TRUE)</f>
        <v>120.6</v>
      </c>
      <c r="D499" s="29">
        <f t="shared" si="113"/>
        <v>116.53775462845246</v>
      </c>
      <c r="E499" s="27">
        <f t="shared" si="114"/>
        <v>4.0622453715475331</v>
      </c>
      <c r="F499" s="27">
        <f t="shared" si="120"/>
        <v>4.409377751844815</v>
      </c>
      <c r="G499" s="28">
        <f t="shared" si="121"/>
        <v>-0.34713238029728188</v>
      </c>
      <c r="H499" s="27">
        <f t="shared" si="115"/>
        <v>118.27663490947324</v>
      </c>
      <c r="I499" s="27">
        <f t="shared" si="116"/>
        <v>2.3233650905267496</v>
      </c>
      <c r="J499" s="27">
        <f t="shared" si="122"/>
        <v>4.4045682577847884</v>
      </c>
      <c r="K499" s="28">
        <f t="shared" si="123"/>
        <v>-2.0812031672580389</v>
      </c>
      <c r="L499" s="27">
        <f t="shared" si="117"/>
        <v>118.66015342302984</v>
      </c>
      <c r="M499" s="27">
        <f t="shared" si="118"/>
        <v>1.9398465769701545</v>
      </c>
      <c r="N499" s="27">
        <f t="shared" si="124"/>
        <v>4.4391522495879627</v>
      </c>
      <c r="O499" s="28">
        <f t="shared" si="125"/>
        <v>-2.4993056726178082</v>
      </c>
      <c r="P499" s="27">
        <f t="shared" si="112"/>
        <v>118.7015651526996</v>
      </c>
      <c r="Q499" s="27">
        <f t="shared" si="119"/>
        <v>1.8984348473003934</v>
      </c>
      <c r="R499" s="27">
        <f t="shared" si="126"/>
        <v>4.4682694998238475</v>
      </c>
      <c r="S499" s="28">
        <f t="shared" si="127"/>
        <v>-2.5698346525234541</v>
      </c>
    </row>
    <row r="500" spans="1:19" x14ac:dyDescent="0.25">
      <c r="A500" s="75">
        <v>42429</v>
      </c>
      <c r="B500" s="18">
        <f>VLOOKUP(A500, 'Raw Data'!$A$2:$C$560, 2, TRUE)</f>
        <v>108.2</v>
      </c>
      <c r="C500" s="18">
        <f>VLOOKUP(A500, 'Raw Data'!$A$2:$C$560, 3, TRUE)</f>
        <v>120.6</v>
      </c>
      <c r="D500" s="29">
        <f t="shared" si="113"/>
        <v>116.52368800068523</v>
      </c>
      <c r="E500" s="27">
        <f t="shared" si="114"/>
        <v>4.0763119993147683</v>
      </c>
      <c r="F500" s="27">
        <f t="shared" si="120"/>
        <v>1.4066627767235218E-2</v>
      </c>
      <c r="G500" s="28">
        <f t="shared" si="121"/>
        <v>4.0622453715475331</v>
      </c>
      <c r="H500" s="27">
        <f t="shared" si="115"/>
        <v>118.26978252279606</v>
      </c>
      <c r="I500" s="27">
        <f t="shared" si="116"/>
        <v>2.3302174772039308</v>
      </c>
      <c r="J500" s="27">
        <f t="shared" si="122"/>
        <v>6.8523866771812436E-3</v>
      </c>
      <c r="K500" s="28">
        <f t="shared" si="123"/>
        <v>2.3233650905267496</v>
      </c>
      <c r="L500" s="27">
        <f t="shared" si="117"/>
        <v>118.60142504864785</v>
      </c>
      <c r="M500" s="27">
        <f t="shared" si="118"/>
        <v>1.9985749513521398</v>
      </c>
      <c r="N500" s="27">
        <f t="shared" si="124"/>
        <v>5.8728374381985304E-2</v>
      </c>
      <c r="O500" s="28">
        <f t="shared" si="125"/>
        <v>1.9398465769701545</v>
      </c>
      <c r="P500" s="27">
        <f t="shared" si="112"/>
        <v>118.59916090296383</v>
      </c>
      <c r="Q500" s="27">
        <f t="shared" si="119"/>
        <v>2.0008390970361631</v>
      </c>
      <c r="R500" s="27">
        <f t="shared" si="126"/>
        <v>0.10240424973576978</v>
      </c>
      <c r="S500" s="28">
        <f t="shared" si="127"/>
        <v>1.8984348473003934</v>
      </c>
    </row>
    <row r="501" spans="1:19" x14ac:dyDescent="0.25">
      <c r="A501" s="75">
        <v>42430</v>
      </c>
      <c r="B501" s="18">
        <f>VLOOKUP(A501, 'Raw Data'!$A$2:$C$560, 2, TRUE)</f>
        <v>107.35</v>
      </c>
      <c r="C501" s="18">
        <f>VLOOKUP(A501, 'Raw Data'!$A$2:$C$560, 3, TRUE)</f>
        <v>121.05</v>
      </c>
      <c r="D501" s="29">
        <f t="shared" si="113"/>
        <v>116.44397711000423</v>
      </c>
      <c r="E501" s="27">
        <f t="shared" si="114"/>
        <v>4.6060228899957707</v>
      </c>
      <c r="F501" s="27">
        <f t="shared" si="120"/>
        <v>0.52971089068100241</v>
      </c>
      <c r="G501" s="28">
        <f t="shared" si="121"/>
        <v>4.0763119993147683</v>
      </c>
      <c r="H501" s="27">
        <f t="shared" si="115"/>
        <v>118.23095233162535</v>
      </c>
      <c r="I501" s="27">
        <f t="shared" si="116"/>
        <v>2.819047668374651</v>
      </c>
      <c r="J501" s="27">
        <f t="shared" si="122"/>
        <v>0.48883019117072024</v>
      </c>
      <c r="K501" s="28">
        <f t="shared" si="123"/>
        <v>2.3302174772039308</v>
      </c>
      <c r="L501" s="27">
        <f t="shared" si="117"/>
        <v>118.26863092714997</v>
      </c>
      <c r="M501" s="27">
        <f t="shared" si="118"/>
        <v>2.7813690728500262</v>
      </c>
      <c r="N501" s="27">
        <f t="shared" si="124"/>
        <v>0.78279412149788641</v>
      </c>
      <c r="O501" s="28">
        <f t="shared" si="125"/>
        <v>1.9985749513521398</v>
      </c>
      <c r="P501" s="27">
        <f t="shared" si="112"/>
        <v>118.01887015446111</v>
      </c>
      <c r="Q501" s="27">
        <f t="shared" si="119"/>
        <v>3.0311298455388851</v>
      </c>
      <c r="R501" s="27">
        <f t="shared" si="126"/>
        <v>1.030290748502722</v>
      </c>
      <c r="S501" s="28">
        <f t="shared" si="127"/>
        <v>2.0008390970361631</v>
      </c>
    </row>
    <row r="502" spans="1:19" x14ac:dyDescent="0.25">
      <c r="A502" s="75">
        <v>42431</v>
      </c>
      <c r="B502" s="18">
        <f>VLOOKUP(A502, 'Raw Data'!$A$2:$C$560, 2, TRUE)</f>
        <v>107.7</v>
      </c>
      <c r="C502" s="18">
        <f>VLOOKUP(A502, 'Raw Data'!$A$2:$C$560, 3, TRUE)</f>
        <v>122.8</v>
      </c>
      <c r="D502" s="29">
        <f t="shared" si="113"/>
        <v>116.47679924146111</v>
      </c>
      <c r="E502" s="27">
        <f t="shared" si="114"/>
        <v>6.3232007585388885</v>
      </c>
      <c r="F502" s="27">
        <f t="shared" si="120"/>
        <v>1.7171778685431178</v>
      </c>
      <c r="G502" s="28">
        <f t="shared" si="121"/>
        <v>4.6060228899957707</v>
      </c>
      <c r="H502" s="27">
        <f t="shared" si="115"/>
        <v>118.24694123387211</v>
      </c>
      <c r="I502" s="27">
        <f t="shared" si="116"/>
        <v>4.5530587661278901</v>
      </c>
      <c r="J502" s="27">
        <f t="shared" si="122"/>
        <v>1.734011097753239</v>
      </c>
      <c r="K502" s="28">
        <f t="shared" si="123"/>
        <v>2.819047668374651</v>
      </c>
      <c r="L502" s="27">
        <f t="shared" si="117"/>
        <v>118.40566380070793</v>
      </c>
      <c r="M502" s="27">
        <f t="shared" si="118"/>
        <v>4.39433619929207</v>
      </c>
      <c r="N502" s="27">
        <f t="shared" si="124"/>
        <v>1.6129671264420438</v>
      </c>
      <c r="O502" s="28">
        <f t="shared" si="125"/>
        <v>2.7813690728500262</v>
      </c>
      <c r="P502" s="27">
        <f t="shared" si="112"/>
        <v>118.25781340384459</v>
      </c>
      <c r="Q502" s="27">
        <f t="shared" si="119"/>
        <v>4.5421865961554033</v>
      </c>
      <c r="R502" s="27">
        <f t="shared" si="126"/>
        <v>1.5110567506165182</v>
      </c>
      <c r="S502" s="28">
        <f t="shared" si="127"/>
        <v>3.0311298455388851</v>
      </c>
    </row>
    <row r="503" spans="1:19" x14ac:dyDescent="0.25">
      <c r="A503" s="75">
        <v>42432</v>
      </c>
      <c r="B503" s="18">
        <f>VLOOKUP(A503, 'Raw Data'!$A$2:$C$560, 2, TRUE)</f>
        <v>106.25</v>
      </c>
      <c r="C503" s="18">
        <f>VLOOKUP(A503, 'Raw Data'!$A$2:$C$560, 3, TRUE)</f>
        <v>124</v>
      </c>
      <c r="D503" s="29">
        <f t="shared" si="113"/>
        <v>116.34082183971117</v>
      </c>
      <c r="E503" s="27">
        <f t="shared" si="114"/>
        <v>7.6591781602888318</v>
      </c>
      <c r="F503" s="27">
        <f t="shared" si="120"/>
        <v>1.3359774017499433</v>
      </c>
      <c r="G503" s="28">
        <f t="shared" si="121"/>
        <v>6.3232007585388885</v>
      </c>
      <c r="H503" s="27">
        <f t="shared" si="115"/>
        <v>118.18070149599265</v>
      </c>
      <c r="I503" s="27">
        <f t="shared" si="116"/>
        <v>5.8192985040073495</v>
      </c>
      <c r="J503" s="27">
        <f t="shared" si="122"/>
        <v>1.2662397378794594</v>
      </c>
      <c r="K503" s="28">
        <f t="shared" si="123"/>
        <v>4.5530587661278901</v>
      </c>
      <c r="L503" s="27">
        <f t="shared" si="117"/>
        <v>117.83795618168213</v>
      </c>
      <c r="M503" s="27">
        <f t="shared" si="118"/>
        <v>6.1620438183178692</v>
      </c>
      <c r="N503" s="27">
        <f t="shared" si="124"/>
        <v>1.7677076190257992</v>
      </c>
      <c r="O503" s="28">
        <f t="shared" si="125"/>
        <v>4.39433619929207</v>
      </c>
      <c r="P503" s="27">
        <f t="shared" si="112"/>
        <v>117.26790565639877</v>
      </c>
      <c r="Q503" s="27">
        <f t="shared" si="119"/>
        <v>6.7320943436012328</v>
      </c>
      <c r="R503" s="27">
        <f t="shared" si="126"/>
        <v>2.1899077474458295</v>
      </c>
      <c r="S503" s="28">
        <f t="shared" si="127"/>
        <v>4.5421865961554033</v>
      </c>
    </row>
    <row r="504" spans="1:19" x14ac:dyDescent="0.25">
      <c r="A504" s="75">
        <v>42433</v>
      </c>
      <c r="B504" s="18">
        <f>VLOOKUP(A504, 'Raw Data'!$A$2:$C$560, 2, TRUE)</f>
        <v>106.6</v>
      </c>
      <c r="C504" s="18">
        <f>VLOOKUP(A504, 'Raw Data'!$A$2:$C$560, 3, TRUE)</f>
        <v>125.25</v>
      </c>
      <c r="D504" s="29">
        <f t="shared" si="113"/>
        <v>116.37364397116805</v>
      </c>
      <c r="E504" s="27">
        <f t="shared" si="114"/>
        <v>8.8763560288319496</v>
      </c>
      <c r="F504" s="27">
        <f t="shared" si="120"/>
        <v>1.2171778685431178</v>
      </c>
      <c r="G504" s="28">
        <f t="shared" si="121"/>
        <v>7.6591781602888318</v>
      </c>
      <c r="H504" s="27">
        <f t="shared" si="115"/>
        <v>118.19669039823943</v>
      </c>
      <c r="I504" s="27">
        <f t="shared" si="116"/>
        <v>7.0533096017605743</v>
      </c>
      <c r="J504" s="27">
        <f t="shared" si="122"/>
        <v>1.2340110977532248</v>
      </c>
      <c r="K504" s="28">
        <f t="shared" si="123"/>
        <v>5.8192985040073495</v>
      </c>
      <c r="L504" s="27">
        <f t="shared" si="117"/>
        <v>117.97498905524007</v>
      </c>
      <c r="M504" s="27">
        <f t="shared" si="118"/>
        <v>7.2750109447599272</v>
      </c>
      <c r="N504" s="27">
        <f t="shared" si="124"/>
        <v>1.112967126442058</v>
      </c>
      <c r="O504" s="28">
        <f t="shared" si="125"/>
        <v>6.1620438183178692</v>
      </c>
      <c r="P504" s="27">
        <f t="shared" si="112"/>
        <v>117.50684890578223</v>
      </c>
      <c r="Q504" s="27">
        <f t="shared" si="119"/>
        <v>7.7431510942177653</v>
      </c>
      <c r="R504" s="27">
        <f t="shared" si="126"/>
        <v>1.0110567506165324</v>
      </c>
      <c r="S504" s="28">
        <f t="shared" si="127"/>
        <v>6.7320943436012328</v>
      </c>
    </row>
    <row r="505" spans="1:19" x14ac:dyDescent="0.25">
      <c r="A505" s="75">
        <v>42436</v>
      </c>
      <c r="B505" s="18">
        <f>VLOOKUP(A505, 'Raw Data'!$A$2:$C$560, 2, TRUE)</f>
        <v>107.4</v>
      </c>
      <c r="C505" s="18">
        <f>VLOOKUP(A505, 'Raw Data'!$A$2:$C$560, 3, TRUE)</f>
        <v>125.3</v>
      </c>
      <c r="D505" s="29">
        <f t="shared" si="113"/>
        <v>116.44866598592664</v>
      </c>
      <c r="E505" s="27">
        <f t="shared" si="114"/>
        <v>8.851334014073359</v>
      </c>
      <c r="F505" s="27">
        <f t="shared" si="120"/>
        <v>-2.5022014758590672E-2</v>
      </c>
      <c r="G505" s="28">
        <f t="shared" si="121"/>
        <v>8.8763560288319496</v>
      </c>
      <c r="H505" s="27">
        <f t="shared" si="115"/>
        <v>118.23323646051774</v>
      </c>
      <c r="I505" s="27">
        <f t="shared" si="116"/>
        <v>7.0667635394822526</v>
      </c>
      <c r="J505" s="27">
        <f t="shared" si="122"/>
        <v>1.3453937721678244E-2</v>
      </c>
      <c r="K505" s="28">
        <f t="shared" si="123"/>
        <v>7.0533096017605743</v>
      </c>
      <c r="L505" s="27">
        <f t="shared" si="117"/>
        <v>118.28820705194397</v>
      </c>
      <c r="M505" s="27">
        <f t="shared" si="118"/>
        <v>7.0117929480560264</v>
      </c>
      <c r="N505" s="27">
        <f t="shared" si="124"/>
        <v>-0.26321799670390078</v>
      </c>
      <c r="O505" s="28">
        <f t="shared" si="125"/>
        <v>7.2750109447599272</v>
      </c>
      <c r="P505" s="27">
        <f t="shared" si="112"/>
        <v>118.05300490437304</v>
      </c>
      <c r="Q505" s="27">
        <f t="shared" si="119"/>
        <v>7.2469950956269571</v>
      </c>
      <c r="R505" s="27">
        <f t="shared" si="126"/>
        <v>-0.49615599859080817</v>
      </c>
      <c r="S505" s="28">
        <f t="shared" si="127"/>
        <v>7.7431510942177653</v>
      </c>
    </row>
    <row r="506" spans="1:19" x14ac:dyDescent="0.25">
      <c r="A506" s="75">
        <v>42437</v>
      </c>
      <c r="B506" s="18">
        <f>VLOOKUP(A506, 'Raw Data'!$A$2:$C$560, 2, TRUE)</f>
        <v>105.75</v>
      </c>
      <c r="C506" s="18">
        <f>VLOOKUP(A506, 'Raw Data'!$A$2:$C$560, 3, TRUE)</f>
        <v>122.9</v>
      </c>
      <c r="D506" s="29">
        <f t="shared" si="113"/>
        <v>116.29393308048705</v>
      </c>
      <c r="E506" s="27">
        <f t="shared" si="114"/>
        <v>6.6060669195129549</v>
      </c>
      <c r="F506" s="27">
        <f t="shared" si="120"/>
        <v>-2.2452670945604041</v>
      </c>
      <c r="G506" s="28">
        <f t="shared" si="121"/>
        <v>8.851334014073359</v>
      </c>
      <c r="H506" s="27">
        <f t="shared" si="115"/>
        <v>118.15786020706871</v>
      </c>
      <c r="I506" s="27">
        <f t="shared" si="116"/>
        <v>4.7421397929312974</v>
      </c>
      <c r="J506" s="27">
        <f t="shared" si="122"/>
        <v>-2.3246237465509552</v>
      </c>
      <c r="K506" s="28">
        <f t="shared" si="123"/>
        <v>7.0667635394822526</v>
      </c>
      <c r="L506" s="27">
        <f t="shared" si="117"/>
        <v>117.64219493374219</v>
      </c>
      <c r="M506" s="27">
        <f t="shared" si="118"/>
        <v>5.2578050662578164</v>
      </c>
      <c r="N506" s="27">
        <f t="shared" si="124"/>
        <v>-1.75398788179821</v>
      </c>
      <c r="O506" s="28">
        <f t="shared" si="125"/>
        <v>7.0117929480560264</v>
      </c>
      <c r="P506" s="27">
        <f t="shared" si="112"/>
        <v>116.92655815727952</v>
      </c>
      <c r="Q506" s="27">
        <f t="shared" si="119"/>
        <v>5.9734418427204901</v>
      </c>
      <c r="R506" s="27">
        <f t="shared" si="126"/>
        <v>-1.273553252906467</v>
      </c>
      <c r="S506" s="28">
        <f t="shared" si="127"/>
        <v>7.2469950956269571</v>
      </c>
    </row>
    <row r="507" spans="1:19" x14ac:dyDescent="0.25">
      <c r="A507" s="75">
        <v>42438</v>
      </c>
      <c r="B507" s="18">
        <f>VLOOKUP(A507, 'Raw Data'!$A$2:$C$560, 2, TRUE)</f>
        <v>106.25</v>
      </c>
      <c r="C507" s="18">
        <f>VLOOKUP(A507, 'Raw Data'!$A$2:$C$560, 3, TRUE)</f>
        <v>124</v>
      </c>
      <c r="D507" s="29">
        <f t="shared" si="113"/>
        <v>116.34082183971117</v>
      </c>
      <c r="E507" s="27">
        <f t="shared" si="114"/>
        <v>7.6591781602888318</v>
      </c>
      <c r="F507" s="27">
        <f t="shared" si="120"/>
        <v>1.0531112407758769</v>
      </c>
      <c r="G507" s="28">
        <f t="shared" si="121"/>
        <v>6.6060669195129549</v>
      </c>
      <c r="H507" s="27">
        <f t="shared" si="115"/>
        <v>118.18070149599265</v>
      </c>
      <c r="I507" s="27">
        <f t="shared" si="116"/>
        <v>5.8192985040073495</v>
      </c>
      <c r="J507" s="27">
        <f t="shared" si="122"/>
        <v>1.0771587110760521</v>
      </c>
      <c r="K507" s="28">
        <f t="shared" si="123"/>
        <v>4.7421397929312974</v>
      </c>
      <c r="L507" s="27">
        <f t="shared" si="117"/>
        <v>117.83795618168213</v>
      </c>
      <c r="M507" s="27">
        <f t="shared" si="118"/>
        <v>6.1620438183178692</v>
      </c>
      <c r="N507" s="27">
        <f t="shared" si="124"/>
        <v>0.90423875206005278</v>
      </c>
      <c r="O507" s="28">
        <f t="shared" si="125"/>
        <v>5.2578050662578164</v>
      </c>
      <c r="P507" s="27">
        <f t="shared" si="112"/>
        <v>117.26790565639877</v>
      </c>
      <c r="Q507" s="27">
        <f t="shared" si="119"/>
        <v>6.7320943436012328</v>
      </c>
      <c r="R507" s="27">
        <f t="shared" si="126"/>
        <v>0.75865250088074276</v>
      </c>
      <c r="S507" s="28">
        <f t="shared" si="127"/>
        <v>5.9734418427204901</v>
      </c>
    </row>
    <row r="508" spans="1:19" x14ac:dyDescent="0.25">
      <c r="A508" s="75">
        <v>42439</v>
      </c>
      <c r="B508" s="18">
        <f>VLOOKUP(A508, 'Raw Data'!$A$2:$C$560, 2, TRUE)</f>
        <v>105</v>
      </c>
      <c r="C508" s="18">
        <f>VLOOKUP(A508, 'Raw Data'!$A$2:$C$560, 3, TRUE)</f>
        <v>123.05</v>
      </c>
      <c r="D508" s="29">
        <f t="shared" si="113"/>
        <v>116.22359994165087</v>
      </c>
      <c r="E508" s="27">
        <f t="shared" si="114"/>
        <v>6.8264000583491224</v>
      </c>
      <c r="F508" s="27">
        <f t="shared" si="120"/>
        <v>-0.83277810193970936</v>
      </c>
      <c r="G508" s="28">
        <f t="shared" si="121"/>
        <v>7.6591781602888318</v>
      </c>
      <c r="H508" s="27">
        <f t="shared" si="115"/>
        <v>118.12359827368279</v>
      </c>
      <c r="I508" s="27">
        <f t="shared" si="116"/>
        <v>4.9264017263172093</v>
      </c>
      <c r="J508" s="27">
        <f t="shared" si="122"/>
        <v>-0.8928967776901402</v>
      </c>
      <c r="K508" s="28">
        <f t="shared" si="123"/>
        <v>5.8192985040073495</v>
      </c>
      <c r="L508" s="27">
        <f t="shared" si="117"/>
        <v>117.34855306183229</v>
      </c>
      <c r="M508" s="27">
        <f t="shared" si="118"/>
        <v>5.701446938167706</v>
      </c>
      <c r="N508" s="27">
        <f t="shared" si="124"/>
        <v>-0.4605968801501632</v>
      </c>
      <c r="O508" s="28">
        <f t="shared" si="125"/>
        <v>6.1620438183178692</v>
      </c>
      <c r="P508" s="27">
        <f t="shared" si="112"/>
        <v>116.41453690860064</v>
      </c>
      <c r="Q508" s="27">
        <f t="shared" si="119"/>
        <v>6.6354630913993589</v>
      </c>
      <c r="R508" s="27">
        <f t="shared" si="126"/>
        <v>-9.6631252201873963E-2</v>
      </c>
      <c r="S508" s="28">
        <f t="shared" si="127"/>
        <v>6.7320943436012328</v>
      </c>
    </row>
    <row r="509" spans="1:19" x14ac:dyDescent="0.25">
      <c r="A509" s="75">
        <v>42440</v>
      </c>
      <c r="B509" s="18">
        <f>VLOOKUP(A509, 'Raw Data'!$A$2:$C$560, 2, TRUE)</f>
        <v>104.7</v>
      </c>
      <c r="C509" s="18">
        <f>VLOOKUP(A509, 'Raw Data'!$A$2:$C$560, 3, TRUE)</f>
        <v>124.05</v>
      </c>
      <c r="D509" s="29">
        <f t="shared" si="113"/>
        <v>116.1954666861164</v>
      </c>
      <c r="E509" s="27">
        <f t="shared" si="114"/>
        <v>7.8545333138835929</v>
      </c>
      <c r="F509" s="27">
        <f t="shared" si="120"/>
        <v>1.0281332555344704</v>
      </c>
      <c r="G509" s="28">
        <f t="shared" si="121"/>
        <v>6.8264000583491224</v>
      </c>
      <c r="H509" s="27">
        <f t="shared" si="115"/>
        <v>118.10989350032841</v>
      </c>
      <c r="I509" s="27">
        <f t="shared" si="116"/>
        <v>5.940106499671586</v>
      </c>
      <c r="J509" s="27">
        <f t="shared" si="122"/>
        <v>1.0137047733543767</v>
      </c>
      <c r="K509" s="28">
        <f t="shared" si="123"/>
        <v>4.9264017263172093</v>
      </c>
      <c r="L509" s="27">
        <f t="shared" si="117"/>
        <v>117.23109631306835</v>
      </c>
      <c r="M509" s="27">
        <f t="shared" si="118"/>
        <v>6.8189036869316482</v>
      </c>
      <c r="N509" s="27">
        <f t="shared" si="124"/>
        <v>1.1174567487639422</v>
      </c>
      <c r="O509" s="28">
        <f t="shared" si="125"/>
        <v>5.701446938167706</v>
      </c>
      <c r="P509" s="27">
        <f t="shared" si="112"/>
        <v>116.2097284091291</v>
      </c>
      <c r="Q509" s="27">
        <f t="shared" si="119"/>
        <v>7.8402715908708984</v>
      </c>
      <c r="R509" s="27">
        <f t="shared" si="126"/>
        <v>1.2048084994715396</v>
      </c>
      <c r="S509" s="28">
        <f t="shared" si="127"/>
        <v>6.6354630913993589</v>
      </c>
    </row>
    <row r="510" spans="1:19" x14ac:dyDescent="0.25">
      <c r="A510" s="75">
        <v>42443</v>
      </c>
      <c r="B510" s="18">
        <f>VLOOKUP(A510, 'Raw Data'!$A$2:$C$560, 2, TRUE)</f>
        <v>103.5</v>
      </c>
      <c r="C510" s="18">
        <f>VLOOKUP(A510, 'Raw Data'!$A$2:$C$560, 3, TRUE)</f>
        <v>123.15</v>
      </c>
      <c r="D510" s="29">
        <f t="shared" si="113"/>
        <v>116.08293366397852</v>
      </c>
      <c r="E510" s="27">
        <f t="shared" si="114"/>
        <v>7.0670663360214832</v>
      </c>
      <c r="F510" s="27">
        <f t="shared" si="120"/>
        <v>-0.78746697786210973</v>
      </c>
      <c r="G510" s="28">
        <f t="shared" si="121"/>
        <v>7.8545333138835929</v>
      </c>
      <c r="H510" s="27">
        <f t="shared" si="115"/>
        <v>118.05507440691093</v>
      </c>
      <c r="I510" s="27">
        <f t="shared" si="116"/>
        <v>5.0949255930890729</v>
      </c>
      <c r="J510" s="27">
        <f t="shared" si="122"/>
        <v>-0.8451809065825131</v>
      </c>
      <c r="K510" s="28">
        <f t="shared" si="123"/>
        <v>5.940106499671586</v>
      </c>
      <c r="L510" s="27">
        <f t="shared" si="117"/>
        <v>116.76126931801251</v>
      </c>
      <c r="M510" s="27">
        <f t="shared" si="118"/>
        <v>6.3887306819874965</v>
      </c>
      <c r="N510" s="27">
        <f t="shared" si="124"/>
        <v>-0.43017300494415167</v>
      </c>
      <c r="O510" s="28">
        <f t="shared" si="125"/>
        <v>6.8189036869316482</v>
      </c>
      <c r="P510" s="27">
        <f t="shared" si="112"/>
        <v>115.3904944112429</v>
      </c>
      <c r="Q510" s="27">
        <f t="shared" si="119"/>
        <v>7.7595055887571078</v>
      </c>
      <c r="R510" s="27">
        <f t="shared" si="126"/>
        <v>-8.0766002113790591E-2</v>
      </c>
      <c r="S510" s="28">
        <f t="shared" si="127"/>
        <v>7.8402715908708984</v>
      </c>
    </row>
    <row r="511" spans="1:19" x14ac:dyDescent="0.25">
      <c r="A511" s="75">
        <v>42444</v>
      </c>
      <c r="B511" s="18">
        <f>VLOOKUP(A511, 'Raw Data'!$A$2:$C$560, 2, TRUE)</f>
        <v>102.25</v>
      </c>
      <c r="C511" s="18">
        <f>VLOOKUP(A511, 'Raw Data'!$A$2:$C$560, 3, TRUE)</f>
        <v>120.4</v>
      </c>
      <c r="D511" s="29">
        <f t="shared" si="113"/>
        <v>115.96571176591823</v>
      </c>
      <c r="E511" s="27">
        <f t="shared" si="114"/>
        <v>4.4342882340817766</v>
      </c>
      <c r="F511" s="27">
        <f t="shared" si="120"/>
        <v>-2.6327781019397065</v>
      </c>
      <c r="G511" s="28">
        <f t="shared" si="121"/>
        <v>7.0670663360214832</v>
      </c>
      <c r="H511" s="27">
        <f t="shared" si="115"/>
        <v>117.99797118460106</v>
      </c>
      <c r="I511" s="27">
        <f t="shared" si="116"/>
        <v>2.4020288153989497</v>
      </c>
      <c r="J511" s="27">
        <f t="shared" si="122"/>
        <v>-2.6928967776901231</v>
      </c>
      <c r="K511" s="28">
        <f t="shared" si="123"/>
        <v>5.0949255930890729</v>
      </c>
      <c r="L511" s="27">
        <f t="shared" si="117"/>
        <v>116.27186619816268</v>
      </c>
      <c r="M511" s="27">
        <f t="shared" si="118"/>
        <v>4.1281338018373219</v>
      </c>
      <c r="N511" s="27">
        <f t="shared" si="124"/>
        <v>-2.2605968801501746</v>
      </c>
      <c r="O511" s="28">
        <f t="shared" si="125"/>
        <v>6.3887306819874965</v>
      </c>
      <c r="P511" s="27">
        <f t="shared" si="112"/>
        <v>114.53712566344477</v>
      </c>
      <c r="Q511" s="27">
        <f t="shared" si="119"/>
        <v>5.8628743365552367</v>
      </c>
      <c r="R511" s="27">
        <f t="shared" si="126"/>
        <v>-1.8966312522018711</v>
      </c>
      <c r="S511" s="28">
        <f t="shared" si="127"/>
        <v>7.7595055887571078</v>
      </c>
    </row>
    <row r="512" spans="1:19" x14ac:dyDescent="0.25">
      <c r="A512" s="75">
        <v>42445</v>
      </c>
      <c r="B512" s="18">
        <f>VLOOKUP(A512, 'Raw Data'!$A$2:$C$560, 2, TRUE)</f>
        <v>101.55</v>
      </c>
      <c r="C512" s="18">
        <f>VLOOKUP(A512, 'Raw Data'!$A$2:$C$560, 3, TRUE)</f>
        <v>120.25</v>
      </c>
      <c r="D512" s="29">
        <f t="shared" si="113"/>
        <v>115.90006750300446</v>
      </c>
      <c r="E512" s="27">
        <f t="shared" si="114"/>
        <v>4.3499324969955353</v>
      </c>
      <c r="F512" s="27">
        <f t="shared" si="120"/>
        <v>-8.4355737086241334E-2</v>
      </c>
      <c r="G512" s="28">
        <f t="shared" si="121"/>
        <v>4.4342882340817766</v>
      </c>
      <c r="H512" s="27">
        <f t="shared" si="115"/>
        <v>117.96599338010753</v>
      </c>
      <c r="I512" s="27">
        <f t="shared" si="116"/>
        <v>2.284006619892466</v>
      </c>
      <c r="J512" s="27">
        <f t="shared" si="122"/>
        <v>-0.11802219550648374</v>
      </c>
      <c r="K512" s="28">
        <f t="shared" si="123"/>
        <v>2.4020288153989497</v>
      </c>
      <c r="L512" s="27">
        <f t="shared" si="117"/>
        <v>115.99780045104677</v>
      </c>
      <c r="M512" s="27">
        <f t="shared" si="118"/>
        <v>4.2521995489532287</v>
      </c>
      <c r="N512" s="27">
        <f t="shared" si="124"/>
        <v>0.12406574711590679</v>
      </c>
      <c r="O512" s="28">
        <f t="shared" si="125"/>
        <v>4.1281338018373219</v>
      </c>
      <c r="P512" s="27">
        <f t="shared" si="112"/>
        <v>114.05923916467782</v>
      </c>
      <c r="Q512" s="27">
        <f t="shared" si="119"/>
        <v>6.1907608353221804</v>
      </c>
      <c r="R512" s="27">
        <f t="shared" si="126"/>
        <v>0.32788649876694365</v>
      </c>
      <c r="S512" s="28">
        <f t="shared" si="127"/>
        <v>5.8628743365552367</v>
      </c>
    </row>
    <row r="513" spans="1:19" x14ac:dyDescent="0.25">
      <c r="A513" s="75">
        <v>42446</v>
      </c>
      <c r="B513" s="18">
        <f>VLOOKUP(A513, 'Raw Data'!$A$2:$C$560, 2, TRUE)</f>
        <v>101.3</v>
      </c>
      <c r="C513" s="18">
        <f>VLOOKUP(A513, 'Raw Data'!$A$2:$C$560, 3, TRUE)</f>
        <v>121.25</v>
      </c>
      <c r="D513" s="29">
        <f t="shared" si="113"/>
        <v>115.87662312339241</v>
      </c>
      <c r="E513" s="27">
        <f t="shared" si="114"/>
        <v>5.373376876607594</v>
      </c>
      <c r="F513" s="27">
        <f t="shared" si="120"/>
        <v>1.0234443796120587</v>
      </c>
      <c r="G513" s="28">
        <f t="shared" si="121"/>
        <v>4.3499324969955353</v>
      </c>
      <c r="H513" s="27">
        <f t="shared" si="115"/>
        <v>117.95457273564556</v>
      </c>
      <c r="I513" s="27">
        <f t="shared" si="116"/>
        <v>3.2954272643544442</v>
      </c>
      <c r="J513" s="27">
        <f t="shared" si="122"/>
        <v>1.0114206444619782</v>
      </c>
      <c r="K513" s="28">
        <f t="shared" si="123"/>
        <v>2.284006619892466</v>
      </c>
      <c r="L513" s="27">
        <f t="shared" si="117"/>
        <v>115.89991982707681</v>
      </c>
      <c r="M513" s="27">
        <f t="shared" si="118"/>
        <v>5.3500801729231853</v>
      </c>
      <c r="N513" s="27">
        <f t="shared" si="124"/>
        <v>1.0978806239699566</v>
      </c>
      <c r="O513" s="28">
        <f t="shared" si="125"/>
        <v>4.2521995489532287</v>
      </c>
      <c r="P513" s="27">
        <f t="shared" si="112"/>
        <v>113.88856541511819</v>
      </c>
      <c r="Q513" s="27">
        <f t="shared" si="119"/>
        <v>7.3614345848818061</v>
      </c>
      <c r="R513" s="27">
        <f t="shared" si="126"/>
        <v>1.1706737495596258</v>
      </c>
      <c r="S513" s="28">
        <f t="shared" si="127"/>
        <v>6.1907608353221804</v>
      </c>
    </row>
    <row r="514" spans="1:19" x14ac:dyDescent="0.25">
      <c r="A514" s="75">
        <v>42447</v>
      </c>
      <c r="B514" s="18">
        <f>VLOOKUP(A514, 'Raw Data'!$A$2:$C$560, 2, TRUE)</f>
        <v>100.05</v>
      </c>
      <c r="C514" s="18">
        <f>VLOOKUP(A514, 'Raw Data'!$A$2:$C$560, 3, TRUE)</f>
        <v>120.2</v>
      </c>
      <c r="D514" s="29">
        <f t="shared" si="113"/>
        <v>115.75940122533211</v>
      </c>
      <c r="E514" s="27">
        <f t="shared" si="114"/>
        <v>4.4405987746678903</v>
      </c>
      <c r="F514" s="27">
        <f t="shared" si="120"/>
        <v>-0.93277810193970367</v>
      </c>
      <c r="G514" s="28">
        <f t="shared" si="121"/>
        <v>5.373376876607594</v>
      </c>
      <c r="H514" s="27">
        <f t="shared" si="115"/>
        <v>117.89746951333568</v>
      </c>
      <c r="I514" s="27">
        <f t="shared" si="116"/>
        <v>2.3025304866643239</v>
      </c>
      <c r="J514" s="27">
        <f t="shared" si="122"/>
        <v>-0.9928967776901203</v>
      </c>
      <c r="K514" s="28">
        <f t="shared" si="123"/>
        <v>3.2954272643544442</v>
      </c>
      <c r="L514" s="27">
        <f t="shared" si="117"/>
        <v>115.41051670722699</v>
      </c>
      <c r="M514" s="27">
        <f t="shared" si="118"/>
        <v>4.7894832927730135</v>
      </c>
      <c r="N514" s="27">
        <f t="shared" si="124"/>
        <v>-0.56059688015017173</v>
      </c>
      <c r="O514" s="28">
        <f t="shared" si="125"/>
        <v>5.3500801729231853</v>
      </c>
      <c r="P514" s="27">
        <f t="shared" si="112"/>
        <v>113.03519666732008</v>
      </c>
      <c r="Q514" s="27">
        <f t="shared" si="119"/>
        <v>7.1648033326799236</v>
      </c>
      <c r="R514" s="27">
        <f t="shared" si="126"/>
        <v>-0.19663125220188249</v>
      </c>
      <c r="S514" s="28">
        <f t="shared" si="127"/>
        <v>7.3614345848818061</v>
      </c>
    </row>
    <row r="515" spans="1:19" x14ac:dyDescent="0.25">
      <c r="A515" s="75">
        <v>42450</v>
      </c>
      <c r="B515" s="18">
        <f>VLOOKUP(A515, 'Raw Data'!$A$2:$C$560, 2, TRUE)</f>
        <v>99.9</v>
      </c>
      <c r="C515" s="18">
        <f>VLOOKUP(A515, 'Raw Data'!$A$2:$C$560, 3, TRUE)</f>
        <v>122</v>
      </c>
      <c r="D515" s="29">
        <f t="shared" si="113"/>
        <v>115.74533459756488</v>
      </c>
      <c r="E515" s="27">
        <f t="shared" si="114"/>
        <v>6.2546654024351227</v>
      </c>
      <c r="F515" s="27">
        <f t="shared" si="120"/>
        <v>1.8140666277672324</v>
      </c>
      <c r="G515" s="28">
        <f t="shared" si="121"/>
        <v>4.4405987746678903</v>
      </c>
      <c r="H515" s="27">
        <f t="shared" si="115"/>
        <v>117.8906171266585</v>
      </c>
      <c r="I515" s="27">
        <f t="shared" si="116"/>
        <v>4.1093828733415023</v>
      </c>
      <c r="J515" s="27">
        <f t="shared" si="122"/>
        <v>1.8068523866771784</v>
      </c>
      <c r="K515" s="28">
        <f t="shared" si="123"/>
        <v>2.3025304866643239</v>
      </c>
      <c r="L515" s="27">
        <f t="shared" si="117"/>
        <v>115.35178833284502</v>
      </c>
      <c r="M515" s="27">
        <f t="shared" si="118"/>
        <v>6.6482116671549818</v>
      </c>
      <c r="N515" s="27">
        <f t="shared" si="124"/>
        <v>1.8587283743819683</v>
      </c>
      <c r="O515" s="28">
        <f t="shared" si="125"/>
        <v>4.7894832927730135</v>
      </c>
      <c r="P515" s="27">
        <f t="shared" si="112"/>
        <v>112.93279241758431</v>
      </c>
      <c r="Q515" s="27">
        <f t="shared" si="119"/>
        <v>9.0672075824156906</v>
      </c>
      <c r="R515" s="27">
        <f t="shared" si="126"/>
        <v>1.9024042497357669</v>
      </c>
      <c r="S515" s="28">
        <f t="shared" si="127"/>
        <v>7.1648033326799236</v>
      </c>
    </row>
    <row r="516" spans="1:19" x14ac:dyDescent="0.25">
      <c r="A516" s="75">
        <v>42451</v>
      </c>
      <c r="B516" s="18">
        <f>VLOOKUP(A516, 'Raw Data'!$A$2:$C$560, 2, TRUE)</f>
        <v>99.25</v>
      </c>
      <c r="C516" s="18">
        <f>VLOOKUP(A516, 'Raw Data'!$A$2:$C$560, 3, TRUE)</f>
        <v>120.75</v>
      </c>
      <c r="D516" s="29">
        <f t="shared" si="113"/>
        <v>115.68437921057352</v>
      </c>
      <c r="E516" s="27">
        <f t="shared" si="114"/>
        <v>5.0656207894264753</v>
      </c>
      <c r="F516" s="27">
        <f t="shared" si="120"/>
        <v>-1.1890446130086474</v>
      </c>
      <c r="G516" s="28">
        <f t="shared" si="121"/>
        <v>6.2546654024351227</v>
      </c>
      <c r="H516" s="27">
        <f t="shared" si="115"/>
        <v>117.86092345105736</v>
      </c>
      <c r="I516" s="27">
        <f t="shared" si="116"/>
        <v>2.88907654894264</v>
      </c>
      <c r="J516" s="27">
        <f t="shared" si="122"/>
        <v>-1.2203063243988623</v>
      </c>
      <c r="K516" s="28">
        <f t="shared" si="123"/>
        <v>4.1093828733415023</v>
      </c>
      <c r="L516" s="27">
        <f t="shared" si="117"/>
        <v>115.09729871052311</v>
      </c>
      <c r="M516" s="27">
        <f t="shared" si="118"/>
        <v>5.6527012894768944</v>
      </c>
      <c r="N516" s="27">
        <f t="shared" si="124"/>
        <v>-0.99551037767808737</v>
      </c>
      <c r="O516" s="28">
        <f t="shared" si="125"/>
        <v>6.6482116671549818</v>
      </c>
      <c r="P516" s="27">
        <f t="shared" si="112"/>
        <v>112.48904066872927</v>
      </c>
      <c r="Q516" s="27">
        <f t="shared" si="119"/>
        <v>8.2609593312707261</v>
      </c>
      <c r="R516" s="27">
        <f t="shared" si="126"/>
        <v>-0.80624825114496446</v>
      </c>
      <c r="S516" s="28">
        <f t="shared" si="127"/>
        <v>9.0672075824156906</v>
      </c>
    </row>
    <row r="517" spans="1:19" x14ac:dyDescent="0.25">
      <c r="A517" s="75">
        <v>42452</v>
      </c>
      <c r="B517" s="18">
        <f>VLOOKUP(A517, 'Raw Data'!$A$2:$C$560, 2, TRUE)</f>
        <v>98.4</v>
      </c>
      <c r="C517" s="18">
        <f>VLOOKUP(A517, 'Raw Data'!$A$2:$C$560, 3, TRUE)</f>
        <v>118.7</v>
      </c>
      <c r="D517" s="29">
        <f t="shared" si="113"/>
        <v>115.60466831989253</v>
      </c>
      <c r="E517" s="27">
        <f t="shared" si="114"/>
        <v>3.0953316801074777</v>
      </c>
      <c r="F517" s="27">
        <f t="shared" si="120"/>
        <v>-1.9702891093189976</v>
      </c>
      <c r="G517" s="28">
        <f t="shared" si="121"/>
        <v>5.0656207894264753</v>
      </c>
      <c r="H517" s="27">
        <f t="shared" si="115"/>
        <v>117.82209325988666</v>
      </c>
      <c r="I517" s="27">
        <f t="shared" si="116"/>
        <v>0.87790674011334602</v>
      </c>
      <c r="J517" s="27">
        <f t="shared" si="122"/>
        <v>-2.011169808829294</v>
      </c>
      <c r="K517" s="28">
        <f t="shared" si="123"/>
        <v>2.88907654894264</v>
      </c>
      <c r="L517" s="27">
        <f t="shared" si="117"/>
        <v>114.76450458902522</v>
      </c>
      <c r="M517" s="27">
        <f t="shared" si="118"/>
        <v>3.9354954109747808</v>
      </c>
      <c r="N517" s="27">
        <f t="shared" si="124"/>
        <v>-1.7172058785021136</v>
      </c>
      <c r="O517" s="28">
        <f t="shared" si="125"/>
        <v>5.6527012894768944</v>
      </c>
      <c r="P517" s="27">
        <f t="shared" si="112"/>
        <v>111.90874992022655</v>
      </c>
      <c r="Q517" s="27">
        <f t="shared" si="119"/>
        <v>6.7912500797734481</v>
      </c>
      <c r="R517" s="27">
        <f t="shared" si="126"/>
        <v>-1.469709251497278</v>
      </c>
      <c r="S517" s="28">
        <f t="shared" si="127"/>
        <v>8.2609593312707261</v>
      </c>
    </row>
    <row r="518" spans="1:19" x14ac:dyDescent="0.25">
      <c r="A518" s="75">
        <v>42453</v>
      </c>
      <c r="B518" s="18">
        <f>VLOOKUP(A518, 'Raw Data'!$A$2:$C$560, 2, TRUE)</f>
        <v>98.75</v>
      </c>
      <c r="C518" s="18">
        <f>VLOOKUP(A518, 'Raw Data'!$A$2:$C$560, 3, TRUE)</f>
        <v>117.95</v>
      </c>
      <c r="D518" s="29">
        <f t="shared" si="113"/>
        <v>115.63749045134941</v>
      </c>
      <c r="E518" s="27">
        <f t="shared" si="114"/>
        <v>2.3125095486505955</v>
      </c>
      <c r="F518" s="27">
        <f t="shared" si="120"/>
        <v>-0.78282213145688218</v>
      </c>
      <c r="G518" s="28">
        <f t="shared" si="121"/>
        <v>3.0953316801074777</v>
      </c>
      <c r="H518" s="27">
        <f t="shared" si="115"/>
        <v>117.83808216213342</v>
      </c>
      <c r="I518" s="27">
        <f t="shared" si="116"/>
        <v>0.11191783786658505</v>
      </c>
      <c r="J518" s="27">
        <f t="shared" si="122"/>
        <v>-0.76598890224676097</v>
      </c>
      <c r="K518" s="28">
        <f t="shared" si="123"/>
        <v>0.87790674011334602</v>
      </c>
      <c r="L518" s="27">
        <f t="shared" si="117"/>
        <v>114.90153746258318</v>
      </c>
      <c r="M518" s="27">
        <f t="shared" si="118"/>
        <v>3.0484625374168246</v>
      </c>
      <c r="N518" s="27">
        <f t="shared" si="124"/>
        <v>-0.88703287355795624</v>
      </c>
      <c r="O518" s="28">
        <f t="shared" si="125"/>
        <v>3.9354954109747808</v>
      </c>
      <c r="P518" s="27">
        <f t="shared" si="112"/>
        <v>112.14769316961004</v>
      </c>
      <c r="Q518" s="27">
        <f t="shared" si="119"/>
        <v>5.8023068303899663</v>
      </c>
      <c r="R518" s="27">
        <f t="shared" si="126"/>
        <v>-0.98894324938348177</v>
      </c>
      <c r="S518" s="28">
        <f t="shared" si="127"/>
        <v>6.7912500797734481</v>
      </c>
    </row>
    <row r="519" spans="1:19" x14ac:dyDescent="0.25">
      <c r="A519" s="75">
        <v>42457</v>
      </c>
      <c r="B519" s="18">
        <f>VLOOKUP(A519, 'Raw Data'!$A$2:$C$560, 2, TRUE)</f>
        <v>98.75</v>
      </c>
      <c r="C519" s="18">
        <f>VLOOKUP(A519, 'Raw Data'!$A$2:$C$560, 3, TRUE)</f>
        <v>118.3</v>
      </c>
      <c r="D519" s="29">
        <f t="shared" si="113"/>
        <v>115.63749045134941</v>
      </c>
      <c r="E519" s="27">
        <f t="shared" si="114"/>
        <v>2.6625095486505899</v>
      </c>
      <c r="F519" s="27">
        <f t="shared" si="120"/>
        <v>0.34999999999999432</v>
      </c>
      <c r="G519" s="28">
        <f t="shared" si="121"/>
        <v>2.3125095486505955</v>
      </c>
      <c r="H519" s="27">
        <f t="shared" si="115"/>
        <v>117.83808216213342</v>
      </c>
      <c r="I519" s="27">
        <f t="shared" si="116"/>
        <v>0.46191783786657936</v>
      </c>
      <c r="J519" s="27">
        <f t="shared" si="122"/>
        <v>0.34999999999999432</v>
      </c>
      <c r="K519" s="28">
        <f t="shared" si="123"/>
        <v>0.11191783786658505</v>
      </c>
      <c r="L519" s="27">
        <f t="shared" si="117"/>
        <v>114.90153746258318</v>
      </c>
      <c r="M519" s="27">
        <f t="shared" si="118"/>
        <v>3.3984625374168189</v>
      </c>
      <c r="N519" s="27">
        <f t="shared" si="124"/>
        <v>0.34999999999999432</v>
      </c>
      <c r="O519" s="28">
        <f t="shared" si="125"/>
        <v>3.0484625374168246</v>
      </c>
      <c r="P519" s="27">
        <f t="shared" si="112"/>
        <v>112.14769316961004</v>
      </c>
      <c r="Q519" s="27">
        <f t="shared" si="119"/>
        <v>6.1523068303899606</v>
      </c>
      <c r="R519" s="27">
        <f t="shared" si="126"/>
        <v>0.34999999999999432</v>
      </c>
      <c r="S519" s="28">
        <f t="shared" si="127"/>
        <v>5.8023068303899663</v>
      </c>
    </row>
    <row r="520" spans="1:19" x14ac:dyDescent="0.25">
      <c r="A520" s="75">
        <v>42458</v>
      </c>
      <c r="B520" s="18">
        <f>VLOOKUP(A520, 'Raw Data'!$A$2:$C$560, 2, TRUE)</f>
        <v>98.8</v>
      </c>
      <c r="C520" s="18">
        <f>VLOOKUP(A520, 'Raw Data'!$A$2:$C$560, 3, TRUE)</f>
        <v>115.45</v>
      </c>
      <c r="D520" s="29">
        <f t="shared" si="113"/>
        <v>115.64217932727182</v>
      </c>
      <c r="E520" s="27">
        <f t="shared" si="114"/>
        <v>-0.19217932727181619</v>
      </c>
      <c r="F520" s="27">
        <f t="shared" si="120"/>
        <v>-2.8546888759224061</v>
      </c>
      <c r="G520" s="28">
        <f t="shared" si="121"/>
        <v>2.6625095486505899</v>
      </c>
      <c r="H520" s="27">
        <f t="shared" si="115"/>
        <v>117.8403662910258</v>
      </c>
      <c r="I520" s="27">
        <f t="shared" si="116"/>
        <v>-2.3903662910257992</v>
      </c>
      <c r="J520" s="27">
        <f t="shared" si="122"/>
        <v>-2.8522841288923786</v>
      </c>
      <c r="K520" s="28">
        <f t="shared" si="123"/>
        <v>0.46191783786657936</v>
      </c>
      <c r="L520" s="27">
        <f t="shared" si="117"/>
        <v>114.92111358737716</v>
      </c>
      <c r="M520" s="27">
        <f t="shared" si="118"/>
        <v>0.52888641262283898</v>
      </c>
      <c r="N520" s="27">
        <f t="shared" si="124"/>
        <v>-2.8695761247939799</v>
      </c>
      <c r="O520" s="28">
        <f t="shared" si="125"/>
        <v>3.3984625374168189</v>
      </c>
      <c r="P520" s="27">
        <f t="shared" si="112"/>
        <v>112.18182791952195</v>
      </c>
      <c r="Q520" s="27">
        <f t="shared" si="119"/>
        <v>3.2681720804780525</v>
      </c>
      <c r="R520" s="27">
        <f t="shared" si="126"/>
        <v>-2.8841347499119081</v>
      </c>
      <c r="S520" s="28">
        <f t="shared" si="127"/>
        <v>6.1523068303899606</v>
      </c>
    </row>
    <row r="521" spans="1:19" x14ac:dyDescent="0.25">
      <c r="A521" s="75">
        <v>42459</v>
      </c>
      <c r="B521" s="18">
        <f>VLOOKUP(A521, 'Raw Data'!$A$2:$C$560, 2, TRUE)</f>
        <v>98.5</v>
      </c>
      <c r="C521" s="18">
        <f>VLOOKUP(A521, 'Raw Data'!$A$2:$C$560, 3, TRUE)</f>
        <v>114</v>
      </c>
      <c r="D521" s="29">
        <f t="shared" si="113"/>
        <v>115.61404607173735</v>
      </c>
      <c r="E521" s="27">
        <f t="shared" si="114"/>
        <v>-1.6140460717373486</v>
      </c>
      <c r="F521" s="27">
        <f t="shared" si="120"/>
        <v>-1.4218667444655324</v>
      </c>
      <c r="G521" s="28">
        <f t="shared" si="121"/>
        <v>-0.19217932727181619</v>
      </c>
      <c r="H521" s="27">
        <f t="shared" si="115"/>
        <v>117.82666151767144</v>
      </c>
      <c r="I521" s="27">
        <f t="shared" si="116"/>
        <v>-3.8266615176714396</v>
      </c>
      <c r="J521" s="27">
        <f t="shared" si="122"/>
        <v>-1.4362952266456404</v>
      </c>
      <c r="K521" s="28">
        <f t="shared" si="123"/>
        <v>-2.3903662910257992</v>
      </c>
      <c r="L521" s="27">
        <f t="shared" si="117"/>
        <v>114.80365683861321</v>
      </c>
      <c r="M521" s="27">
        <f t="shared" si="118"/>
        <v>-0.80365683861320747</v>
      </c>
      <c r="N521" s="27">
        <f t="shared" si="124"/>
        <v>-1.3325432512360464</v>
      </c>
      <c r="O521" s="28">
        <f t="shared" si="125"/>
        <v>0.52888641262283898</v>
      </c>
      <c r="P521" s="27">
        <f t="shared" si="112"/>
        <v>111.97701942005041</v>
      </c>
      <c r="Q521" s="27">
        <f t="shared" si="119"/>
        <v>2.0229805799495892</v>
      </c>
      <c r="R521" s="27">
        <f t="shared" si="126"/>
        <v>-1.2451915005284633</v>
      </c>
      <c r="S521" s="28">
        <f t="shared" si="127"/>
        <v>3.2681720804780525</v>
      </c>
    </row>
    <row r="522" spans="1:19" x14ac:dyDescent="0.25">
      <c r="A522" s="75">
        <v>42460</v>
      </c>
      <c r="B522" s="18">
        <f>VLOOKUP(A522, 'Raw Data'!$A$2:$C$560, 2, TRUE)</f>
        <v>100.95</v>
      </c>
      <c r="C522" s="18">
        <f>VLOOKUP(A522, 'Raw Data'!$A$2:$C$560, 3, TRUE)</f>
        <v>114.25</v>
      </c>
      <c r="D522" s="29">
        <f t="shared" si="113"/>
        <v>115.84380099193552</v>
      </c>
      <c r="E522" s="27">
        <f t="shared" si="114"/>
        <v>-1.5938009919355238</v>
      </c>
      <c r="F522" s="27">
        <f t="shared" si="120"/>
        <v>2.0245079801824772E-2</v>
      </c>
      <c r="G522" s="28">
        <f t="shared" si="121"/>
        <v>-1.6140460717373486</v>
      </c>
      <c r="H522" s="27">
        <f t="shared" si="115"/>
        <v>117.93858383339879</v>
      </c>
      <c r="I522" s="27">
        <f t="shared" si="116"/>
        <v>-3.6885838333987948</v>
      </c>
      <c r="J522" s="27">
        <f t="shared" si="122"/>
        <v>0.13807768427264477</v>
      </c>
      <c r="K522" s="28">
        <f t="shared" si="123"/>
        <v>-3.8266615176714396</v>
      </c>
      <c r="L522" s="27">
        <f t="shared" si="117"/>
        <v>115.76288695351886</v>
      </c>
      <c r="M522" s="27">
        <f t="shared" si="118"/>
        <v>-1.5128869535188585</v>
      </c>
      <c r="N522" s="27">
        <f t="shared" si="124"/>
        <v>-0.70923011490565102</v>
      </c>
      <c r="O522" s="28">
        <f t="shared" si="125"/>
        <v>-0.80365683861320747</v>
      </c>
      <c r="P522" s="27">
        <f t="shared" si="112"/>
        <v>113.64962216573473</v>
      </c>
      <c r="Q522" s="27">
        <f t="shared" si="119"/>
        <v>0.60037783426527369</v>
      </c>
      <c r="R522" s="27">
        <f t="shared" si="126"/>
        <v>-1.4226027456843156</v>
      </c>
      <c r="S522" s="28">
        <f t="shared" si="127"/>
        <v>2.0229805799495892</v>
      </c>
    </row>
    <row r="523" spans="1:19" x14ac:dyDescent="0.25">
      <c r="A523" s="75">
        <v>42461</v>
      </c>
      <c r="B523" s="18">
        <f>VLOOKUP(A523, 'Raw Data'!$A$2:$C$560, 2, TRUE)</f>
        <v>102.3</v>
      </c>
      <c r="C523" s="18">
        <f>VLOOKUP(A523, 'Raw Data'!$A$2:$C$560, 3, TRUE)</f>
        <v>116.3</v>
      </c>
      <c r="D523" s="29">
        <f t="shared" si="113"/>
        <v>115.97040064184064</v>
      </c>
      <c r="E523" s="27">
        <f t="shared" si="114"/>
        <v>0.32959935815935637</v>
      </c>
      <c r="F523" s="27">
        <f t="shared" si="120"/>
        <v>1.9234003500948802</v>
      </c>
      <c r="G523" s="28">
        <f t="shared" si="121"/>
        <v>-1.5938009919355238</v>
      </c>
      <c r="H523" s="27">
        <f t="shared" si="115"/>
        <v>118.00025531349345</v>
      </c>
      <c r="I523" s="27">
        <f t="shared" si="116"/>
        <v>-1.7002553134934573</v>
      </c>
      <c r="J523" s="27">
        <f t="shared" si="122"/>
        <v>1.9883285199053375</v>
      </c>
      <c r="K523" s="28">
        <f t="shared" si="123"/>
        <v>-3.6885838333987948</v>
      </c>
      <c r="L523" s="27">
        <f t="shared" si="117"/>
        <v>116.29144232295667</v>
      </c>
      <c r="M523" s="27">
        <f t="shared" si="118"/>
        <v>8.5576770433277716E-3</v>
      </c>
      <c r="N523" s="27">
        <f t="shared" si="124"/>
        <v>1.5214446305621863</v>
      </c>
      <c r="O523" s="28">
        <f t="shared" si="125"/>
        <v>-1.5128869535188585</v>
      </c>
      <c r="P523" s="27">
        <f t="shared" si="112"/>
        <v>114.5712604133567</v>
      </c>
      <c r="Q523" s="27">
        <f t="shared" si="119"/>
        <v>1.7287395866433002</v>
      </c>
      <c r="R523" s="27">
        <f t="shared" si="126"/>
        <v>1.1283617523780265</v>
      </c>
      <c r="S523" s="28">
        <f t="shared" si="127"/>
        <v>0.60037783426527369</v>
      </c>
    </row>
    <row r="524" spans="1:19" x14ac:dyDescent="0.25">
      <c r="A524" s="75">
        <v>42464</v>
      </c>
      <c r="B524" s="18">
        <f>VLOOKUP(A524, 'Raw Data'!$A$2:$C$560, 2, TRUE)</f>
        <v>101.6</v>
      </c>
      <c r="C524" s="18">
        <f>VLOOKUP(A524, 'Raw Data'!$A$2:$C$560, 3, TRUE)</f>
        <v>113.55</v>
      </c>
      <c r="D524" s="29">
        <f t="shared" si="113"/>
        <v>115.90475637892688</v>
      </c>
      <c r="E524" s="27">
        <f t="shared" si="114"/>
        <v>-2.3547563789268793</v>
      </c>
      <c r="F524" s="27">
        <f t="shared" si="120"/>
        <v>-2.6843557370862356</v>
      </c>
      <c r="G524" s="28">
        <f t="shared" si="121"/>
        <v>0.32959935815935637</v>
      </c>
      <c r="H524" s="27">
        <f t="shared" si="115"/>
        <v>117.96827750899993</v>
      </c>
      <c r="I524" s="27">
        <f t="shared" si="116"/>
        <v>-4.4182775089999353</v>
      </c>
      <c r="J524" s="27">
        <f t="shared" si="122"/>
        <v>-2.7180221955064781</v>
      </c>
      <c r="K524" s="28">
        <f t="shared" si="123"/>
        <v>-1.7002553134934573</v>
      </c>
      <c r="L524" s="27">
        <f t="shared" si="117"/>
        <v>116.01737657584077</v>
      </c>
      <c r="M524" s="27">
        <f t="shared" si="118"/>
        <v>-2.467376575840774</v>
      </c>
      <c r="N524" s="27">
        <f t="shared" si="124"/>
        <v>-2.4759342528841017</v>
      </c>
      <c r="O524" s="28">
        <f t="shared" si="125"/>
        <v>8.5576770433277716E-3</v>
      </c>
      <c r="P524" s="27">
        <f t="shared" si="112"/>
        <v>114.09337391458975</v>
      </c>
      <c r="Q524" s="27">
        <f t="shared" si="119"/>
        <v>-0.54337391458975048</v>
      </c>
      <c r="R524" s="27">
        <f t="shared" si="126"/>
        <v>-2.2721135012330507</v>
      </c>
      <c r="S524" s="28">
        <f t="shared" si="127"/>
        <v>1.7287395866433002</v>
      </c>
    </row>
    <row r="525" spans="1:19" x14ac:dyDescent="0.25">
      <c r="A525" s="75">
        <v>42465</v>
      </c>
      <c r="B525" s="18">
        <f>VLOOKUP(A525, 'Raw Data'!$A$2:$C$560, 2, TRUE)</f>
        <v>101</v>
      </c>
      <c r="C525" s="18">
        <f>VLOOKUP(A525, 'Raw Data'!$A$2:$C$560, 3, TRUE)</f>
        <v>114.25</v>
      </c>
      <c r="D525" s="29">
        <f t="shared" si="113"/>
        <v>115.84848986785794</v>
      </c>
      <c r="E525" s="27">
        <f t="shared" si="114"/>
        <v>-1.5984898678579356</v>
      </c>
      <c r="F525" s="27">
        <f t="shared" si="120"/>
        <v>0.75626651106894371</v>
      </c>
      <c r="G525" s="28">
        <f t="shared" si="121"/>
        <v>-2.3547563789268793</v>
      </c>
      <c r="H525" s="27">
        <f t="shared" si="115"/>
        <v>117.94086796229119</v>
      </c>
      <c r="I525" s="27">
        <f t="shared" si="116"/>
        <v>-3.6908679622911933</v>
      </c>
      <c r="J525" s="27">
        <f t="shared" si="122"/>
        <v>0.72740954670874203</v>
      </c>
      <c r="K525" s="28">
        <f t="shared" si="123"/>
        <v>-4.4182775089999353</v>
      </c>
      <c r="L525" s="27">
        <f t="shared" si="117"/>
        <v>115.78246307831286</v>
      </c>
      <c r="M525" s="27">
        <f t="shared" si="118"/>
        <v>-1.5324630783128583</v>
      </c>
      <c r="N525" s="27">
        <f t="shared" si="124"/>
        <v>0.93491349752791564</v>
      </c>
      <c r="O525" s="28">
        <f t="shared" si="125"/>
        <v>-2.467376575840774</v>
      </c>
      <c r="P525" s="27">
        <f t="shared" si="112"/>
        <v>113.68375691564665</v>
      </c>
      <c r="Q525" s="27">
        <f t="shared" si="119"/>
        <v>0.56624308435334569</v>
      </c>
      <c r="R525" s="27">
        <f t="shared" si="126"/>
        <v>1.1096169989430962</v>
      </c>
      <c r="S525" s="28">
        <f t="shared" si="127"/>
        <v>-0.54337391458975048</v>
      </c>
    </row>
    <row r="526" spans="1:19" x14ac:dyDescent="0.25">
      <c r="A526" s="75">
        <v>42466</v>
      </c>
      <c r="B526" s="18">
        <f>VLOOKUP(A526, 'Raw Data'!$A$2:$C$560, 2, TRUE)</f>
        <v>100.55</v>
      </c>
      <c r="C526" s="18">
        <f>VLOOKUP(A526, 'Raw Data'!$A$2:$C$560, 3, TRUE)</f>
        <v>114.65</v>
      </c>
      <c r="D526" s="29">
        <f t="shared" si="113"/>
        <v>115.80628998455623</v>
      </c>
      <c r="E526" s="27">
        <f t="shared" si="114"/>
        <v>-1.1562899845562242</v>
      </c>
      <c r="F526" s="27">
        <f t="shared" si="120"/>
        <v>0.44219988330171134</v>
      </c>
      <c r="G526" s="28">
        <f t="shared" si="121"/>
        <v>-1.5984898678579356</v>
      </c>
      <c r="H526" s="27">
        <f t="shared" si="115"/>
        <v>117.92031080225964</v>
      </c>
      <c r="I526" s="27">
        <f t="shared" si="116"/>
        <v>-3.2703108022596297</v>
      </c>
      <c r="J526" s="27">
        <f t="shared" si="122"/>
        <v>0.42055716003156363</v>
      </c>
      <c r="K526" s="28">
        <f t="shared" si="123"/>
        <v>-3.6908679622911933</v>
      </c>
      <c r="L526" s="27">
        <f t="shared" si="117"/>
        <v>115.60627795516692</v>
      </c>
      <c r="M526" s="27">
        <f t="shared" si="118"/>
        <v>-0.95627795516691094</v>
      </c>
      <c r="N526" s="27">
        <f t="shared" si="124"/>
        <v>0.57618512314594739</v>
      </c>
      <c r="O526" s="28">
        <f t="shared" si="125"/>
        <v>-1.5324630783128583</v>
      </c>
      <c r="P526" s="27">
        <f t="shared" ref="P526:P571" si="128">$F$10*B526+$F$9</f>
        <v>113.37654416643933</v>
      </c>
      <c r="Q526" s="27">
        <f t="shared" si="119"/>
        <v>1.2734558335606749</v>
      </c>
      <c r="R526" s="27">
        <f t="shared" si="126"/>
        <v>0.70721274920732924</v>
      </c>
      <c r="S526" s="28">
        <f t="shared" si="127"/>
        <v>0.56624308435334569</v>
      </c>
    </row>
    <row r="527" spans="1:19" x14ac:dyDescent="0.25">
      <c r="A527" s="75">
        <v>42467</v>
      </c>
      <c r="B527" s="18">
        <f>VLOOKUP(A527, 'Raw Data'!$A$2:$C$560, 2, TRUE)</f>
        <v>99.9</v>
      </c>
      <c r="C527" s="18">
        <f>VLOOKUP(A527, 'Raw Data'!$A$2:$C$560, 3, TRUE)</f>
        <v>114.05</v>
      </c>
      <c r="D527" s="29">
        <f t="shared" ref="D527:D571" si="129">$F$4*B527+$F$3</f>
        <v>115.74533459756488</v>
      </c>
      <c r="E527" s="27">
        <f t="shared" ref="E527:E571" si="130">C527-D527</f>
        <v>-1.6953345975648801</v>
      </c>
      <c r="F527" s="27">
        <f t="shared" si="120"/>
        <v>-0.53904461300865592</v>
      </c>
      <c r="G527" s="28">
        <f t="shared" si="121"/>
        <v>-1.1562899845562242</v>
      </c>
      <c r="H527" s="27">
        <f t="shared" ref="H527:H571" si="131">$F$6*B527+$F$5</f>
        <v>117.8906171266585</v>
      </c>
      <c r="I527" s="27">
        <f t="shared" ref="I527:I571" si="132">C527-H527</f>
        <v>-3.8406171266585005</v>
      </c>
      <c r="J527" s="27">
        <f t="shared" si="122"/>
        <v>-0.57030632439887086</v>
      </c>
      <c r="K527" s="28">
        <f t="shared" si="123"/>
        <v>-3.2703108022596297</v>
      </c>
      <c r="L527" s="27">
        <f t="shared" ref="L527:L571" si="133">$F$8*B527 +$F$7</f>
        <v>115.35178833284502</v>
      </c>
      <c r="M527" s="27">
        <f t="shared" ref="M527:M571" si="134">C527-L527</f>
        <v>-1.301788332845021</v>
      </c>
      <c r="N527" s="27">
        <f t="shared" si="124"/>
        <v>-0.3455103776781101</v>
      </c>
      <c r="O527" s="28">
        <f t="shared" si="125"/>
        <v>-0.95627795516691094</v>
      </c>
      <c r="P527" s="27">
        <f t="shared" si="128"/>
        <v>112.93279241758431</v>
      </c>
      <c r="Q527" s="27">
        <f t="shared" ref="Q527:Q571" si="135">C527-P527</f>
        <v>1.1172075824156877</v>
      </c>
      <c r="R527" s="27">
        <f t="shared" si="126"/>
        <v>-0.15624825114498719</v>
      </c>
      <c r="S527" s="28">
        <f t="shared" si="127"/>
        <v>1.2734558335606749</v>
      </c>
    </row>
    <row r="528" spans="1:19" x14ac:dyDescent="0.25">
      <c r="A528" s="75">
        <v>42468</v>
      </c>
      <c r="B528" s="18">
        <f>VLOOKUP(A528, 'Raw Data'!$A$2:$C$560, 2, TRUE)</f>
        <v>101.1</v>
      </c>
      <c r="C528" s="18">
        <f>VLOOKUP(A528, 'Raw Data'!$A$2:$C$560, 3, TRUE)</f>
        <v>113.5</v>
      </c>
      <c r="D528" s="29">
        <f t="shared" si="129"/>
        <v>115.85786761970276</v>
      </c>
      <c r="E528" s="27">
        <f t="shared" si="130"/>
        <v>-2.357867619702759</v>
      </c>
      <c r="F528" s="27">
        <f t="shared" ref="F528:F571" si="136">E528-E527</f>
        <v>-0.6625330221378789</v>
      </c>
      <c r="G528" s="28">
        <f t="shared" ref="G528:G571" si="137">E527</f>
        <v>-1.6953345975648801</v>
      </c>
      <c r="H528" s="27">
        <f t="shared" si="131"/>
        <v>117.94543622007598</v>
      </c>
      <c r="I528" s="27">
        <f t="shared" si="132"/>
        <v>-4.4454362200759761</v>
      </c>
      <c r="J528" s="27">
        <f t="shared" ref="J528:J571" si="138">I528-I527</f>
        <v>-0.60481909341747553</v>
      </c>
      <c r="K528" s="28">
        <f t="shared" ref="K528:K571" si="139">I527</f>
        <v>-3.8406171266585005</v>
      </c>
      <c r="L528" s="27">
        <f t="shared" si="133"/>
        <v>115.82161532790084</v>
      </c>
      <c r="M528" s="27">
        <f t="shared" si="134"/>
        <v>-2.3216153279008438</v>
      </c>
      <c r="N528" s="27">
        <f t="shared" ref="N528:N571" si="140">M528-M527</f>
        <v>-1.0198269950558227</v>
      </c>
      <c r="O528" s="28">
        <f t="shared" ref="O528:O571" si="141">M527</f>
        <v>-1.301788332845021</v>
      </c>
      <c r="P528" s="27">
        <f t="shared" si="128"/>
        <v>113.7520264154705</v>
      </c>
      <c r="Q528" s="27">
        <f t="shared" si="135"/>
        <v>-0.25202641547049609</v>
      </c>
      <c r="R528" s="27">
        <f t="shared" ref="R528:R571" si="142">Q528-Q527</f>
        <v>-1.3692339978861838</v>
      </c>
      <c r="S528" s="28">
        <f t="shared" ref="S528:S571" si="143">Q527</f>
        <v>1.1172075824156877</v>
      </c>
    </row>
    <row r="529" spans="1:19" x14ac:dyDescent="0.25">
      <c r="A529" s="75">
        <v>42471</v>
      </c>
      <c r="B529" s="18">
        <f>VLOOKUP(A529, 'Raw Data'!$A$2:$C$560, 2, TRUE)</f>
        <v>99.7</v>
      </c>
      <c r="C529" s="18">
        <f>VLOOKUP(A529, 'Raw Data'!$A$2:$C$560, 3, TRUE)</f>
        <v>112.55</v>
      </c>
      <c r="D529" s="29">
        <f t="shared" si="129"/>
        <v>115.72657909387523</v>
      </c>
      <c r="E529" s="27">
        <f t="shared" si="130"/>
        <v>-3.1765790938752332</v>
      </c>
      <c r="F529" s="27">
        <f t="shared" si="136"/>
        <v>-0.81871147417247414</v>
      </c>
      <c r="G529" s="28">
        <f t="shared" si="137"/>
        <v>-2.357867619702759</v>
      </c>
      <c r="H529" s="27">
        <f t="shared" si="131"/>
        <v>117.88148061108892</v>
      </c>
      <c r="I529" s="27">
        <f t="shared" si="132"/>
        <v>-5.3314806110889208</v>
      </c>
      <c r="J529" s="27">
        <f t="shared" si="138"/>
        <v>-0.88604439101294474</v>
      </c>
      <c r="K529" s="28">
        <f t="shared" si="139"/>
        <v>-4.4454362200759761</v>
      </c>
      <c r="L529" s="27">
        <f t="shared" si="133"/>
        <v>115.27348383366905</v>
      </c>
      <c r="M529" s="27">
        <f t="shared" si="134"/>
        <v>-2.7234838336690501</v>
      </c>
      <c r="N529" s="27">
        <f t="shared" si="140"/>
        <v>-0.40186850576820632</v>
      </c>
      <c r="O529" s="28">
        <f t="shared" si="141"/>
        <v>-2.3216153279008438</v>
      </c>
      <c r="P529" s="27">
        <f t="shared" si="128"/>
        <v>112.79625341793661</v>
      </c>
      <c r="Q529" s="27">
        <f t="shared" si="135"/>
        <v>-0.24625341793661448</v>
      </c>
      <c r="R529" s="27">
        <f t="shared" si="142"/>
        <v>5.7729975338816075E-3</v>
      </c>
      <c r="S529" s="28">
        <f t="shared" si="143"/>
        <v>-0.25202641547049609</v>
      </c>
    </row>
    <row r="530" spans="1:19" x14ac:dyDescent="0.25">
      <c r="A530" s="75">
        <v>42472</v>
      </c>
      <c r="B530" s="18">
        <f>VLOOKUP(A530, 'Raw Data'!$A$2:$C$560, 2, TRUE)</f>
        <v>101.8</v>
      </c>
      <c r="C530" s="18">
        <f>VLOOKUP(A530, 'Raw Data'!$A$2:$C$560, 3, TRUE)</f>
        <v>114.4</v>
      </c>
      <c r="D530" s="29">
        <f t="shared" si="129"/>
        <v>115.92351188261652</v>
      </c>
      <c r="E530" s="27">
        <f t="shared" si="130"/>
        <v>-1.5235118826165177</v>
      </c>
      <c r="F530" s="27">
        <f t="shared" si="136"/>
        <v>1.6530672112587155</v>
      </c>
      <c r="G530" s="28">
        <f t="shared" si="137"/>
        <v>-3.1765790938752332</v>
      </c>
      <c r="H530" s="27">
        <f t="shared" si="131"/>
        <v>117.97741402456951</v>
      </c>
      <c r="I530" s="27">
        <f t="shared" si="132"/>
        <v>-3.5774140245695065</v>
      </c>
      <c r="J530" s="27">
        <f t="shared" si="138"/>
        <v>1.7540665865194143</v>
      </c>
      <c r="K530" s="28">
        <f t="shared" si="139"/>
        <v>-5.3314806110889208</v>
      </c>
      <c r="L530" s="27">
        <f t="shared" si="133"/>
        <v>116.09568107501676</v>
      </c>
      <c r="M530" s="27">
        <f t="shared" si="134"/>
        <v>-1.6956810750167506</v>
      </c>
      <c r="N530" s="27">
        <f t="shared" si="140"/>
        <v>1.0278027586522995</v>
      </c>
      <c r="O530" s="28">
        <f t="shared" si="141"/>
        <v>-2.7234838336690501</v>
      </c>
      <c r="P530" s="27">
        <f t="shared" si="128"/>
        <v>114.22991291423745</v>
      </c>
      <c r="Q530" s="27">
        <f t="shared" si="135"/>
        <v>0.17008708576256026</v>
      </c>
      <c r="R530" s="27">
        <f t="shared" si="142"/>
        <v>0.41634050369917475</v>
      </c>
      <c r="S530" s="28">
        <f t="shared" si="143"/>
        <v>-0.24625341793661448</v>
      </c>
    </row>
    <row r="531" spans="1:19" x14ac:dyDescent="0.25">
      <c r="A531" s="75">
        <v>42473</v>
      </c>
      <c r="B531" s="18">
        <f>VLOOKUP(A531, 'Raw Data'!$A$2:$C$560, 2, TRUE)</f>
        <v>103.3</v>
      </c>
      <c r="C531" s="18">
        <f>VLOOKUP(A531, 'Raw Data'!$A$2:$C$560, 3, TRUE)</f>
        <v>116.3</v>
      </c>
      <c r="D531" s="29">
        <f t="shared" si="129"/>
        <v>116.06417816028888</v>
      </c>
      <c r="E531" s="27">
        <f t="shared" si="130"/>
        <v>0.23582183971112158</v>
      </c>
      <c r="F531" s="27">
        <f t="shared" si="136"/>
        <v>1.7593337223276393</v>
      </c>
      <c r="G531" s="28">
        <f t="shared" si="137"/>
        <v>-1.5235118826165177</v>
      </c>
      <c r="H531" s="27">
        <f t="shared" si="131"/>
        <v>118.04593789134135</v>
      </c>
      <c r="I531" s="27">
        <f t="shared" si="132"/>
        <v>-1.7459378913413559</v>
      </c>
      <c r="J531" s="27">
        <f t="shared" si="138"/>
        <v>1.8314761332281506</v>
      </c>
      <c r="K531" s="28">
        <f t="shared" si="139"/>
        <v>-3.5774140245695065</v>
      </c>
      <c r="L531" s="27">
        <f t="shared" si="133"/>
        <v>116.68296481883654</v>
      </c>
      <c r="M531" s="27">
        <f t="shared" si="134"/>
        <v>-0.3829648188365411</v>
      </c>
      <c r="N531" s="27">
        <f t="shared" si="140"/>
        <v>1.3127162561802095</v>
      </c>
      <c r="O531" s="28">
        <f t="shared" si="141"/>
        <v>-1.6956810750167506</v>
      </c>
      <c r="P531" s="27">
        <f t="shared" si="128"/>
        <v>115.2539554115952</v>
      </c>
      <c r="Q531" s="27">
        <f t="shared" si="135"/>
        <v>1.0460445884047971</v>
      </c>
      <c r="R531" s="27">
        <f t="shared" si="142"/>
        <v>0.87595750264223682</v>
      </c>
      <c r="S531" s="28">
        <f t="shared" si="143"/>
        <v>0.17008708576256026</v>
      </c>
    </row>
    <row r="532" spans="1:19" x14ac:dyDescent="0.25">
      <c r="A532" s="75">
        <v>42474</v>
      </c>
      <c r="B532" s="18">
        <f>VLOOKUP(A532, 'Raw Data'!$A$2:$C$560, 2, TRUE)</f>
        <v>103.55</v>
      </c>
      <c r="C532" s="18">
        <f>VLOOKUP(A532, 'Raw Data'!$A$2:$C$560, 3, TRUE)</f>
        <v>114.75</v>
      </c>
      <c r="D532" s="29">
        <f t="shared" si="129"/>
        <v>116.08762253990093</v>
      </c>
      <c r="E532" s="27">
        <f t="shared" si="130"/>
        <v>-1.3376225399009343</v>
      </c>
      <c r="F532" s="27">
        <f t="shared" si="136"/>
        <v>-1.5734443796120559</v>
      </c>
      <c r="G532" s="28">
        <f t="shared" si="137"/>
        <v>0.23582183971112158</v>
      </c>
      <c r="H532" s="27">
        <f t="shared" si="131"/>
        <v>118.05735853580333</v>
      </c>
      <c r="I532" s="27">
        <f t="shared" si="132"/>
        <v>-3.3073585358033313</v>
      </c>
      <c r="J532" s="27">
        <f t="shared" si="138"/>
        <v>-1.5614206444619754</v>
      </c>
      <c r="K532" s="28">
        <f t="shared" si="139"/>
        <v>-1.7459378913413559</v>
      </c>
      <c r="L532" s="27">
        <f t="shared" si="133"/>
        <v>116.78084544280651</v>
      </c>
      <c r="M532" s="27">
        <f t="shared" si="134"/>
        <v>-2.030845442806509</v>
      </c>
      <c r="N532" s="27">
        <f t="shared" si="140"/>
        <v>-1.6478806239699679</v>
      </c>
      <c r="O532" s="28">
        <f t="shared" si="141"/>
        <v>-0.3829648188365411</v>
      </c>
      <c r="P532" s="27">
        <f t="shared" si="128"/>
        <v>115.42462916115481</v>
      </c>
      <c r="Q532" s="27">
        <f t="shared" si="135"/>
        <v>-0.67462916115481164</v>
      </c>
      <c r="R532" s="27">
        <f t="shared" si="142"/>
        <v>-1.7206737495596087</v>
      </c>
      <c r="S532" s="28">
        <f t="shared" si="143"/>
        <v>1.0460445884047971</v>
      </c>
    </row>
    <row r="533" spans="1:19" x14ac:dyDescent="0.25">
      <c r="A533" s="75">
        <v>42475</v>
      </c>
      <c r="B533" s="18">
        <f>VLOOKUP(A533, 'Raw Data'!$A$2:$C$560, 2, TRUE)</f>
        <v>103.3</v>
      </c>
      <c r="C533" s="18">
        <f>VLOOKUP(A533, 'Raw Data'!$A$2:$C$560, 3, TRUE)</f>
        <v>114</v>
      </c>
      <c r="D533" s="29">
        <f t="shared" si="129"/>
        <v>116.06417816028888</v>
      </c>
      <c r="E533" s="27">
        <f t="shared" si="130"/>
        <v>-2.0641781602888756</v>
      </c>
      <c r="F533" s="27">
        <f t="shared" si="136"/>
        <v>-0.7265556203879413</v>
      </c>
      <c r="G533" s="28">
        <f t="shared" si="137"/>
        <v>-1.3376225399009343</v>
      </c>
      <c r="H533" s="27">
        <f t="shared" si="131"/>
        <v>118.04593789134135</v>
      </c>
      <c r="I533" s="27">
        <f t="shared" si="132"/>
        <v>-4.0459378913413531</v>
      </c>
      <c r="J533" s="27">
        <f t="shared" si="138"/>
        <v>-0.73857935553802179</v>
      </c>
      <c r="K533" s="28">
        <f t="shared" si="139"/>
        <v>-3.3073585358033313</v>
      </c>
      <c r="L533" s="27">
        <f t="shared" si="133"/>
        <v>116.68296481883654</v>
      </c>
      <c r="M533" s="27">
        <f t="shared" si="134"/>
        <v>-2.6829648188365383</v>
      </c>
      <c r="N533" s="27">
        <f t="shared" si="140"/>
        <v>-0.65211937603002923</v>
      </c>
      <c r="O533" s="28">
        <f t="shared" si="141"/>
        <v>-2.030845442806509</v>
      </c>
      <c r="P533" s="27">
        <f t="shared" si="128"/>
        <v>115.2539554115952</v>
      </c>
      <c r="Q533" s="27">
        <f t="shared" si="135"/>
        <v>-1.2539554115952001</v>
      </c>
      <c r="R533" s="27">
        <f t="shared" si="142"/>
        <v>-0.57932625044038843</v>
      </c>
      <c r="S533" s="28">
        <f t="shared" si="143"/>
        <v>-0.67462916115481164</v>
      </c>
    </row>
    <row r="534" spans="1:19" x14ac:dyDescent="0.25">
      <c r="A534" s="75">
        <v>42478</v>
      </c>
      <c r="B534" s="18">
        <f>VLOOKUP(A534, 'Raw Data'!$A$2:$C$560, 2, TRUE)</f>
        <v>104.55</v>
      </c>
      <c r="C534" s="18">
        <f>VLOOKUP(A534, 'Raw Data'!$A$2:$C$560, 3, TRUE)</f>
        <v>113.95</v>
      </c>
      <c r="D534" s="29">
        <f t="shared" si="129"/>
        <v>116.18140005834917</v>
      </c>
      <c r="E534" s="27">
        <f t="shared" si="130"/>
        <v>-2.2314000583491662</v>
      </c>
      <c r="F534" s="27">
        <f t="shared" si="136"/>
        <v>-0.16722189806029064</v>
      </c>
      <c r="G534" s="28">
        <f t="shared" si="137"/>
        <v>-2.0641781602888756</v>
      </c>
      <c r="H534" s="27">
        <f t="shared" si="131"/>
        <v>118.10304111365123</v>
      </c>
      <c r="I534" s="27">
        <f t="shared" si="132"/>
        <v>-4.1530411136512271</v>
      </c>
      <c r="J534" s="27">
        <f t="shared" si="138"/>
        <v>-0.10710322230987401</v>
      </c>
      <c r="K534" s="28">
        <f t="shared" si="139"/>
        <v>-4.0459378913413531</v>
      </c>
      <c r="L534" s="27">
        <f t="shared" si="133"/>
        <v>117.17236793868636</v>
      </c>
      <c r="M534" s="27">
        <f t="shared" si="134"/>
        <v>-3.2223679386863608</v>
      </c>
      <c r="N534" s="27">
        <f t="shared" si="140"/>
        <v>-0.53940311984982259</v>
      </c>
      <c r="O534" s="28">
        <f t="shared" si="141"/>
        <v>-2.6829648188365383</v>
      </c>
      <c r="P534" s="27">
        <f t="shared" si="128"/>
        <v>116.10732415939331</v>
      </c>
      <c r="Q534" s="27">
        <f t="shared" si="135"/>
        <v>-2.1573241593933119</v>
      </c>
      <c r="R534" s="27">
        <f t="shared" si="142"/>
        <v>-0.90336874779811183</v>
      </c>
      <c r="S534" s="28">
        <f t="shared" si="143"/>
        <v>-1.2539554115952001</v>
      </c>
    </row>
    <row r="535" spans="1:19" x14ac:dyDescent="0.25">
      <c r="A535" s="75">
        <v>42479</v>
      </c>
      <c r="B535" s="18">
        <f>VLOOKUP(A535, 'Raw Data'!$A$2:$C$560, 2, TRUE)</f>
        <v>105.15</v>
      </c>
      <c r="C535" s="18">
        <f>VLOOKUP(A535, 'Raw Data'!$A$2:$C$560, 3, TRUE)</f>
        <v>116.5</v>
      </c>
      <c r="D535" s="29">
        <f t="shared" si="129"/>
        <v>116.23766656941811</v>
      </c>
      <c r="E535" s="27">
        <f t="shared" si="130"/>
        <v>0.26233343058189007</v>
      </c>
      <c r="F535" s="27">
        <f t="shared" si="136"/>
        <v>2.4937334889310563</v>
      </c>
      <c r="G535" s="28">
        <f t="shared" si="137"/>
        <v>-2.2314000583491662</v>
      </c>
      <c r="H535" s="27">
        <f t="shared" si="131"/>
        <v>118.13045066035997</v>
      </c>
      <c r="I535" s="27">
        <f t="shared" si="132"/>
        <v>-1.6304506603599691</v>
      </c>
      <c r="J535" s="27">
        <f t="shared" si="138"/>
        <v>2.522590453291258</v>
      </c>
      <c r="K535" s="28">
        <f t="shared" si="139"/>
        <v>-4.1530411136512271</v>
      </c>
      <c r="L535" s="27">
        <f t="shared" si="133"/>
        <v>117.40728143621428</v>
      </c>
      <c r="M535" s="27">
        <f t="shared" si="134"/>
        <v>-0.90728143621427648</v>
      </c>
      <c r="N535" s="27">
        <f t="shared" si="140"/>
        <v>2.3150865024720844</v>
      </c>
      <c r="O535" s="28">
        <f t="shared" si="141"/>
        <v>-3.2223679386863608</v>
      </c>
      <c r="P535" s="27">
        <f t="shared" si="128"/>
        <v>116.51694115833642</v>
      </c>
      <c r="Q535" s="27">
        <f t="shared" si="135"/>
        <v>-1.6941158336422291E-2</v>
      </c>
      <c r="R535" s="27">
        <f t="shared" si="142"/>
        <v>2.1403830010568896</v>
      </c>
      <c r="S535" s="28">
        <f t="shared" si="143"/>
        <v>-2.1573241593933119</v>
      </c>
    </row>
    <row r="536" spans="1:19" x14ac:dyDescent="0.25">
      <c r="A536" s="75">
        <v>42480</v>
      </c>
      <c r="B536" s="18">
        <f>VLOOKUP(A536, 'Raw Data'!$A$2:$C$560, 2, TRUE)</f>
        <v>107.4</v>
      </c>
      <c r="C536" s="18">
        <f>VLOOKUP(A536, 'Raw Data'!$A$2:$C$560, 3, TRUE)</f>
        <v>117.35</v>
      </c>
      <c r="D536" s="29">
        <f t="shared" si="129"/>
        <v>116.44866598592664</v>
      </c>
      <c r="E536" s="27">
        <f t="shared" si="130"/>
        <v>0.90133401407335612</v>
      </c>
      <c r="F536" s="27">
        <f t="shared" si="136"/>
        <v>0.63900058349146605</v>
      </c>
      <c r="G536" s="28">
        <f t="shared" si="137"/>
        <v>0.26233343058189007</v>
      </c>
      <c r="H536" s="27">
        <f t="shared" si="131"/>
        <v>118.23323646051774</v>
      </c>
      <c r="I536" s="27">
        <f t="shared" si="132"/>
        <v>-0.88323646051775029</v>
      </c>
      <c r="J536" s="27">
        <f t="shared" si="138"/>
        <v>0.74721419984221882</v>
      </c>
      <c r="K536" s="28">
        <f t="shared" si="139"/>
        <v>-1.6304506603599691</v>
      </c>
      <c r="L536" s="27">
        <f t="shared" si="133"/>
        <v>118.28820705194397</v>
      </c>
      <c r="M536" s="27">
        <f t="shared" si="134"/>
        <v>-0.93820705194397647</v>
      </c>
      <c r="N536" s="27">
        <f t="shared" si="140"/>
        <v>-3.0925615729699985E-2</v>
      </c>
      <c r="O536" s="28">
        <f t="shared" si="141"/>
        <v>-0.90728143621427648</v>
      </c>
      <c r="P536" s="27">
        <f t="shared" si="128"/>
        <v>118.05300490437304</v>
      </c>
      <c r="Q536" s="27">
        <f t="shared" si="135"/>
        <v>-0.70300490437304575</v>
      </c>
      <c r="R536" s="27">
        <f t="shared" si="142"/>
        <v>-0.68606374603662346</v>
      </c>
      <c r="S536" s="28">
        <f t="shared" si="143"/>
        <v>-1.6941158336422291E-2</v>
      </c>
    </row>
    <row r="537" spans="1:19" x14ac:dyDescent="0.25">
      <c r="A537" s="75">
        <v>42481</v>
      </c>
      <c r="B537" s="18">
        <f>VLOOKUP(A537, 'Raw Data'!$A$2:$C$560, 2, TRUE)</f>
        <v>108.35</v>
      </c>
      <c r="C537" s="18">
        <f>VLOOKUP(A537, 'Raw Data'!$A$2:$C$560, 3, TRUE)</f>
        <v>117.8</v>
      </c>
      <c r="D537" s="29">
        <f t="shared" si="129"/>
        <v>116.53775462845246</v>
      </c>
      <c r="E537" s="27">
        <f t="shared" si="130"/>
        <v>1.2622453715475359</v>
      </c>
      <c r="F537" s="27">
        <f t="shared" si="136"/>
        <v>0.36091135747417979</v>
      </c>
      <c r="G537" s="28">
        <f t="shared" si="137"/>
        <v>0.90133401407335612</v>
      </c>
      <c r="H537" s="27">
        <f t="shared" si="131"/>
        <v>118.27663490947324</v>
      </c>
      <c r="I537" s="27">
        <f t="shared" si="132"/>
        <v>-0.4766349094732476</v>
      </c>
      <c r="J537" s="27">
        <f t="shared" si="138"/>
        <v>0.40660155104450268</v>
      </c>
      <c r="K537" s="28">
        <f t="shared" si="139"/>
        <v>-0.88323646051775029</v>
      </c>
      <c r="L537" s="27">
        <f t="shared" si="133"/>
        <v>118.66015342302984</v>
      </c>
      <c r="M537" s="27">
        <f t="shared" si="134"/>
        <v>-0.86015342302984266</v>
      </c>
      <c r="N537" s="27">
        <f t="shared" si="140"/>
        <v>7.805362891413381E-2</v>
      </c>
      <c r="O537" s="28">
        <f t="shared" si="141"/>
        <v>-0.93820705194397647</v>
      </c>
      <c r="P537" s="27">
        <f t="shared" si="128"/>
        <v>118.7015651526996</v>
      </c>
      <c r="Q537" s="27">
        <f t="shared" si="135"/>
        <v>-0.9015651526996038</v>
      </c>
      <c r="R537" s="27">
        <f t="shared" si="142"/>
        <v>-0.19856024832655805</v>
      </c>
      <c r="S537" s="28">
        <f t="shared" si="143"/>
        <v>-0.70300490437304575</v>
      </c>
    </row>
    <row r="538" spans="1:19" x14ac:dyDescent="0.25">
      <c r="A538" s="75">
        <v>42482</v>
      </c>
      <c r="B538" s="18">
        <f>VLOOKUP(A538, 'Raw Data'!$A$2:$C$560, 2, TRUE)</f>
        <v>109.7</v>
      </c>
      <c r="C538" s="18">
        <f>VLOOKUP(A538, 'Raw Data'!$A$2:$C$560, 3, TRUE)</f>
        <v>119.4</v>
      </c>
      <c r="D538" s="29">
        <f t="shared" si="129"/>
        <v>116.66435427835758</v>
      </c>
      <c r="E538" s="27">
        <f t="shared" si="130"/>
        <v>2.7356457216424275</v>
      </c>
      <c r="F538" s="27">
        <f t="shared" si="136"/>
        <v>1.4734003500948916</v>
      </c>
      <c r="G538" s="28">
        <f t="shared" si="137"/>
        <v>1.2622453715475359</v>
      </c>
      <c r="H538" s="27">
        <f t="shared" si="131"/>
        <v>118.3383063895679</v>
      </c>
      <c r="I538" s="27">
        <f t="shared" si="132"/>
        <v>1.0616936104321013</v>
      </c>
      <c r="J538" s="27">
        <f t="shared" si="138"/>
        <v>1.5383285199053489</v>
      </c>
      <c r="K538" s="28">
        <f t="shared" si="139"/>
        <v>-0.4766349094732476</v>
      </c>
      <c r="L538" s="27">
        <f t="shared" si="133"/>
        <v>119.18870879246765</v>
      </c>
      <c r="M538" s="27">
        <f t="shared" si="134"/>
        <v>0.21129120753235497</v>
      </c>
      <c r="N538" s="27">
        <f t="shared" si="140"/>
        <v>1.0714446305621976</v>
      </c>
      <c r="O538" s="28">
        <f t="shared" si="141"/>
        <v>-0.86015342302984266</v>
      </c>
      <c r="P538" s="27">
        <f t="shared" si="128"/>
        <v>119.62320340032159</v>
      </c>
      <c r="Q538" s="27">
        <f t="shared" si="135"/>
        <v>-0.22320340032158015</v>
      </c>
      <c r="R538" s="27">
        <f t="shared" si="142"/>
        <v>0.67836175237802365</v>
      </c>
      <c r="S538" s="28">
        <f t="shared" si="143"/>
        <v>-0.9015651526996038</v>
      </c>
    </row>
    <row r="539" spans="1:19" x14ac:dyDescent="0.25">
      <c r="A539" s="75">
        <v>42485</v>
      </c>
      <c r="B539" s="18">
        <f>VLOOKUP(A539, 'Raw Data'!$A$2:$C$560, 2, TRUE)</f>
        <v>109.9</v>
      </c>
      <c r="C539" s="18">
        <f>VLOOKUP(A539, 'Raw Data'!$A$2:$C$560, 3, TRUE)</f>
        <v>116.4</v>
      </c>
      <c r="D539" s="29">
        <f t="shared" si="129"/>
        <v>116.68310978204723</v>
      </c>
      <c r="E539" s="27">
        <f t="shared" si="130"/>
        <v>-0.28310978204721948</v>
      </c>
      <c r="F539" s="27">
        <f t="shared" si="136"/>
        <v>-3.018755503689647</v>
      </c>
      <c r="G539" s="28">
        <f t="shared" si="137"/>
        <v>2.7356457216424275</v>
      </c>
      <c r="H539" s="27">
        <f t="shared" si="131"/>
        <v>118.34744290513748</v>
      </c>
      <c r="I539" s="27">
        <f t="shared" si="132"/>
        <v>-1.9474429051374784</v>
      </c>
      <c r="J539" s="27">
        <f t="shared" si="138"/>
        <v>-3.0091365155695797</v>
      </c>
      <c r="K539" s="28">
        <f t="shared" si="139"/>
        <v>1.0616936104321013</v>
      </c>
      <c r="L539" s="27">
        <f t="shared" si="133"/>
        <v>119.26701329164362</v>
      </c>
      <c r="M539" s="27">
        <f t="shared" si="134"/>
        <v>-2.867013291643616</v>
      </c>
      <c r="N539" s="27">
        <f t="shared" si="140"/>
        <v>-3.0783044991759709</v>
      </c>
      <c r="O539" s="28">
        <f t="shared" si="141"/>
        <v>0.21129120753235497</v>
      </c>
      <c r="P539" s="27">
        <f t="shared" si="128"/>
        <v>119.75974239996928</v>
      </c>
      <c r="Q539" s="27">
        <f t="shared" si="135"/>
        <v>-3.3597423999692779</v>
      </c>
      <c r="R539" s="27">
        <f t="shared" si="142"/>
        <v>-3.1365389996476978</v>
      </c>
      <c r="S539" s="28">
        <f t="shared" si="143"/>
        <v>-0.22320340032158015</v>
      </c>
    </row>
    <row r="540" spans="1:19" x14ac:dyDescent="0.25">
      <c r="A540" s="75">
        <v>42486</v>
      </c>
      <c r="B540" s="18">
        <f>VLOOKUP(A540, 'Raw Data'!$A$2:$C$560, 2, TRUE)</f>
        <v>109.1</v>
      </c>
      <c r="C540" s="18">
        <f>VLOOKUP(A540, 'Raw Data'!$A$2:$C$560, 3, TRUE)</f>
        <v>116.2</v>
      </c>
      <c r="D540" s="29">
        <f t="shared" si="129"/>
        <v>116.60808776728864</v>
      </c>
      <c r="E540" s="27">
        <f t="shared" si="130"/>
        <v>-0.4080877672886345</v>
      </c>
      <c r="F540" s="27">
        <f t="shared" si="136"/>
        <v>-0.12497798524141501</v>
      </c>
      <c r="G540" s="28">
        <f t="shared" si="137"/>
        <v>-0.28310978204721948</v>
      </c>
      <c r="H540" s="27">
        <f t="shared" si="131"/>
        <v>118.31089684285917</v>
      </c>
      <c r="I540" s="27">
        <f t="shared" si="132"/>
        <v>-2.1108968428591623</v>
      </c>
      <c r="J540" s="27">
        <f t="shared" si="138"/>
        <v>-0.16345393772168393</v>
      </c>
      <c r="K540" s="28">
        <f t="shared" si="139"/>
        <v>-1.9474429051374784</v>
      </c>
      <c r="L540" s="27">
        <f t="shared" si="133"/>
        <v>118.95379529493972</v>
      </c>
      <c r="M540" s="27">
        <f t="shared" si="134"/>
        <v>-2.7537952949397209</v>
      </c>
      <c r="N540" s="27">
        <f t="shared" si="140"/>
        <v>0.1132179967038951</v>
      </c>
      <c r="O540" s="28">
        <f t="shared" si="141"/>
        <v>-2.867013291643616</v>
      </c>
      <c r="P540" s="27">
        <f t="shared" si="128"/>
        <v>119.21358640137848</v>
      </c>
      <c r="Q540" s="27">
        <f t="shared" si="135"/>
        <v>-3.0135864013784754</v>
      </c>
      <c r="R540" s="27">
        <f t="shared" si="142"/>
        <v>0.34615599859080248</v>
      </c>
      <c r="S540" s="28">
        <f t="shared" si="143"/>
        <v>-3.3597423999692779</v>
      </c>
    </row>
    <row r="541" spans="1:19" x14ac:dyDescent="0.25">
      <c r="A541" s="75">
        <v>42487</v>
      </c>
      <c r="B541" s="18">
        <f>VLOOKUP(A541, 'Raw Data'!$A$2:$C$560, 2, TRUE)</f>
        <v>109.45</v>
      </c>
      <c r="C541" s="18">
        <f>VLOOKUP(A541, 'Raw Data'!$A$2:$C$560, 3, TRUE)</f>
        <v>115.15</v>
      </c>
      <c r="D541" s="29">
        <f t="shared" si="129"/>
        <v>116.64090989874552</v>
      </c>
      <c r="E541" s="27">
        <f t="shared" si="130"/>
        <v>-1.4909098987455138</v>
      </c>
      <c r="F541" s="27">
        <f t="shared" si="136"/>
        <v>-1.0828221314568793</v>
      </c>
      <c r="G541" s="28">
        <f t="shared" si="137"/>
        <v>-0.4080877672886345</v>
      </c>
      <c r="H541" s="27">
        <f t="shared" si="131"/>
        <v>118.32688574510594</v>
      </c>
      <c r="I541" s="27">
        <f t="shared" si="132"/>
        <v>-3.1768857451059347</v>
      </c>
      <c r="J541" s="27">
        <f t="shared" si="138"/>
        <v>-1.0659889022467723</v>
      </c>
      <c r="K541" s="28">
        <f t="shared" si="139"/>
        <v>-2.1108968428591623</v>
      </c>
      <c r="L541" s="27">
        <f t="shared" si="133"/>
        <v>119.09082816849768</v>
      </c>
      <c r="M541" s="27">
        <f t="shared" si="134"/>
        <v>-3.9408281684976743</v>
      </c>
      <c r="N541" s="27">
        <f t="shared" si="140"/>
        <v>-1.1870328735579534</v>
      </c>
      <c r="O541" s="28">
        <f t="shared" si="141"/>
        <v>-2.7537952949397209</v>
      </c>
      <c r="P541" s="27">
        <f t="shared" si="128"/>
        <v>119.45252965076196</v>
      </c>
      <c r="Q541" s="27">
        <f t="shared" si="135"/>
        <v>-4.3025296507619544</v>
      </c>
      <c r="R541" s="27">
        <f t="shared" si="142"/>
        <v>-1.2889432493834789</v>
      </c>
      <c r="S541" s="28">
        <f t="shared" si="143"/>
        <v>-3.0135864013784754</v>
      </c>
    </row>
    <row r="542" spans="1:19" x14ac:dyDescent="0.25">
      <c r="A542" s="75">
        <v>42488</v>
      </c>
      <c r="B542" s="18">
        <f>VLOOKUP(A542, 'Raw Data'!$A$2:$C$560, 2, TRUE)</f>
        <v>110.4</v>
      </c>
      <c r="C542" s="18">
        <f>VLOOKUP(A542, 'Raw Data'!$A$2:$C$560, 3, TRUE)</f>
        <v>116.8</v>
      </c>
      <c r="D542" s="29">
        <f t="shared" si="129"/>
        <v>116.72999854127134</v>
      </c>
      <c r="E542" s="27">
        <f t="shared" si="130"/>
        <v>7.0001458728654598E-2</v>
      </c>
      <c r="F542" s="27">
        <f t="shared" si="136"/>
        <v>1.5609113574741684</v>
      </c>
      <c r="G542" s="28">
        <f t="shared" si="137"/>
        <v>-1.4909098987455138</v>
      </c>
      <c r="H542" s="27">
        <f t="shared" si="131"/>
        <v>118.37028419406144</v>
      </c>
      <c r="I542" s="27">
        <f t="shared" si="132"/>
        <v>-1.5702841940614434</v>
      </c>
      <c r="J542" s="27">
        <f t="shared" si="138"/>
        <v>1.6066015510444913</v>
      </c>
      <c r="K542" s="28">
        <f t="shared" si="139"/>
        <v>-3.1768857451059347</v>
      </c>
      <c r="L542" s="27">
        <f t="shared" si="133"/>
        <v>119.46277453958355</v>
      </c>
      <c r="M542" s="27">
        <f t="shared" si="134"/>
        <v>-2.6627745395835518</v>
      </c>
      <c r="N542" s="27">
        <f t="shared" si="140"/>
        <v>1.2780536289141224</v>
      </c>
      <c r="O542" s="28">
        <f t="shared" si="141"/>
        <v>-3.9408281684976743</v>
      </c>
      <c r="P542" s="27">
        <f t="shared" si="128"/>
        <v>120.10108989908854</v>
      </c>
      <c r="Q542" s="27">
        <f t="shared" si="135"/>
        <v>-3.301089899088538</v>
      </c>
      <c r="R542" s="27">
        <f t="shared" si="142"/>
        <v>1.0014397516734164</v>
      </c>
      <c r="S542" s="28">
        <f t="shared" si="143"/>
        <v>-4.3025296507619544</v>
      </c>
    </row>
    <row r="543" spans="1:19" x14ac:dyDescent="0.25">
      <c r="A543" s="75">
        <v>42489</v>
      </c>
      <c r="B543" s="18">
        <f>VLOOKUP(A543, 'Raw Data'!$A$2:$C$560, 2, TRUE)</f>
        <v>111.55</v>
      </c>
      <c r="C543" s="18">
        <f>VLOOKUP(A543, 'Raw Data'!$A$2:$C$560, 3, TRUE)</f>
        <v>120.15</v>
      </c>
      <c r="D543" s="29">
        <f t="shared" si="129"/>
        <v>116.83784268748681</v>
      </c>
      <c r="E543" s="27">
        <f t="shared" si="130"/>
        <v>3.3121573125131931</v>
      </c>
      <c r="F543" s="27">
        <f t="shared" si="136"/>
        <v>3.2421558537845385</v>
      </c>
      <c r="G543" s="28">
        <f t="shared" si="137"/>
        <v>7.0001458728654598E-2</v>
      </c>
      <c r="H543" s="27">
        <f t="shared" si="131"/>
        <v>118.42281915858652</v>
      </c>
      <c r="I543" s="27">
        <f t="shared" si="132"/>
        <v>1.7271808414134853</v>
      </c>
      <c r="J543" s="27">
        <f t="shared" si="138"/>
        <v>3.2974650354749286</v>
      </c>
      <c r="K543" s="28">
        <f t="shared" si="139"/>
        <v>-1.5702841940614434</v>
      </c>
      <c r="L543" s="27">
        <f t="shared" si="133"/>
        <v>119.91302540984537</v>
      </c>
      <c r="M543" s="27">
        <f t="shared" si="134"/>
        <v>0.23697459015463096</v>
      </c>
      <c r="N543" s="27">
        <f t="shared" si="140"/>
        <v>2.8997491297381828</v>
      </c>
      <c r="O543" s="28">
        <f t="shared" si="141"/>
        <v>-2.6627745395835518</v>
      </c>
      <c r="P543" s="27">
        <f t="shared" si="128"/>
        <v>120.88618914706281</v>
      </c>
      <c r="Q543" s="27">
        <f t="shared" si="135"/>
        <v>-0.73618914706280236</v>
      </c>
      <c r="R543" s="27">
        <f t="shared" si="142"/>
        <v>2.5649007520257356</v>
      </c>
      <c r="S543" s="28">
        <f t="shared" si="143"/>
        <v>-3.301089899088538</v>
      </c>
    </row>
    <row r="544" spans="1:19" x14ac:dyDescent="0.25">
      <c r="A544" s="75">
        <v>42492</v>
      </c>
      <c r="B544" s="18">
        <f>VLOOKUP(A544, 'Raw Data'!$A$2:$C$560, 2, TRUE)</f>
        <v>111.15</v>
      </c>
      <c r="C544" s="18">
        <f>VLOOKUP(A544, 'Raw Data'!$A$2:$C$560, 3, TRUE)</f>
        <v>119.5</v>
      </c>
      <c r="D544" s="29">
        <f t="shared" si="129"/>
        <v>116.80033168010752</v>
      </c>
      <c r="E544" s="27">
        <f t="shared" si="130"/>
        <v>2.6996683198924813</v>
      </c>
      <c r="F544" s="27">
        <f t="shared" si="136"/>
        <v>-0.61248899262071177</v>
      </c>
      <c r="G544" s="28">
        <f t="shared" si="137"/>
        <v>3.3121573125131931</v>
      </c>
      <c r="H544" s="27">
        <f t="shared" si="131"/>
        <v>118.40454612744736</v>
      </c>
      <c r="I544" s="27">
        <f t="shared" si="132"/>
        <v>1.095453872552639</v>
      </c>
      <c r="J544" s="27">
        <f t="shared" si="138"/>
        <v>-0.63172696886084623</v>
      </c>
      <c r="K544" s="28">
        <f t="shared" si="139"/>
        <v>1.7271808414134853</v>
      </c>
      <c r="L544" s="27">
        <f t="shared" si="133"/>
        <v>119.75641641149345</v>
      </c>
      <c r="M544" s="27">
        <f t="shared" si="134"/>
        <v>-0.25641641149344707</v>
      </c>
      <c r="N544" s="27">
        <f t="shared" si="140"/>
        <v>-0.49339100164807803</v>
      </c>
      <c r="O544" s="28">
        <f t="shared" si="141"/>
        <v>0.23697459015463096</v>
      </c>
      <c r="P544" s="27">
        <f t="shared" si="128"/>
        <v>120.61311114776741</v>
      </c>
      <c r="Q544" s="27">
        <f t="shared" si="135"/>
        <v>-1.1131111477674125</v>
      </c>
      <c r="R544" s="27">
        <f t="shared" si="142"/>
        <v>-0.37692200070461013</v>
      </c>
      <c r="S544" s="28">
        <f t="shared" si="143"/>
        <v>-0.73618914706280236</v>
      </c>
    </row>
    <row r="545" spans="1:19" x14ac:dyDescent="0.25">
      <c r="A545" s="75">
        <v>42493</v>
      </c>
      <c r="B545" s="18">
        <f>VLOOKUP(A545, 'Raw Data'!$A$2:$C$560, 2, TRUE)</f>
        <v>108.75</v>
      </c>
      <c r="C545" s="18">
        <f>VLOOKUP(A545, 'Raw Data'!$A$2:$C$560, 3, TRUE)</f>
        <v>117.15</v>
      </c>
      <c r="D545" s="29">
        <f t="shared" si="129"/>
        <v>116.57526563583176</v>
      </c>
      <c r="E545" s="27">
        <f t="shared" si="130"/>
        <v>0.57473436416825052</v>
      </c>
      <c r="F545" s="27">
        <f t="shared" si="136"/>
        <v>-2.1249339557242308</v>
      </c>
      <c r="G545" s="28">
        <f t="shared" si="137"/>
        <v>2.6996683198924813</v>
      </c>
      <c r="H545" s="27">
        <f t="shared" si="131"/>
        <v>118.2949079406124</v>
      </c>
      <c r="I545" s="27">
        <f t="shared" si="132"/>
        <v>-1.1449079406123985</v>
      </c>
      <c r="J545" s="27">
        <f t="shared" si="138"/>
        <v>-2.2403618131650376</v>
      </c>
      <c r="K545" s="28">
        <f t="shared" si="139"/>
        <v>1.095453872552639</v>
      </c>
      <c r="L545" s="27">
        <f t="shared" si="133"/>
        <v>118.81676242138178</v>
      </c>
      <c r="M545" s="27">
        <f t="shared" si="134"/>
        <v>-1.666762421381776</v>
      </c>
      <c r="N545" s="27">
        <f t="shared" si="140"/>
        <v>-1.4103460098883289</v>
      </c>
      <c r="O545" s="28">
        <f t="shared" si="141"/>
        <v>-0.25641641149344707</v>
      </c>
      <c r="P545" s="27">
        <f t="shared" si="128"/>
        <v>118.97464315199501</v>
      </c>
      <c r="Q545" s="27">
        <f t="shared" si="135"/>
        <v>-1.824643151995005</v>
      </c>
      <c r="R545" s="27">
        <f t="shared" si="142"/>
        <v>-0.71153200422759255</v>
      </c>
      <c r="S545" s="28">
        <f t="shared" si="143"/>
        <v>-1.1131111477674125</v>
      </c>
    </row>
    <row r="546" spans="1:19" x14ac:dyDescent="0.25">
      <c r="A546" s="75">
        <v>42494</v>
      </c>
      <c r="B546" s="18">
        <f>VLOOKUP(A546, 'Raw Data'!$A$2:$C$560, 2, TRUE)</f>
        <v>108.7</v>
      </c>
      <c r="C546" s="18">
        <f>VLOOKUP(A546, 'Raw Data'!$A$2:$C$560, 3, TRUE)</f>
        <v>117.4</v>
      </c>
      <c r="D546" s="29">
        <f t="shared" si="129"/>
        <v>116.57057675990934</v>
      </c>
      <c r="E546" s="27">
        <f t="shared" si="130"/>
        <v>0.82942324009066226</v>
      </c>
      <c r="F546" s="27">
        <f t="shared" si="136"/>
        <v>0.25468887592241174</v>
      </c>
      <c r="G546" s="28">
        <f t="shared" si="137"/>
        <v>0.57473436416825052</v>
      </c>
      <c r="H546" s="27">
        <f t="shared" si="131"/>
        <v>118.29262381172001</v>
      </c>
      <c r="I546" s="27">
        <f t="shared" si="132"/>
        <v>-0.89262381172000005</v>
      </c>
      <c r="J546" s="27">
        <f t="shared" si="138"/>
        <v>0.25228412889239848</v>
      </c>
      <c r="K546" s="28">
        <f t="shared" si="139"/>
        <v>-1.1449079406123985</v>
      </c>
      <c r="L546" s="27">
        <f t="shared" si="133"/>
        <v>118.79718629658778</v>
      </c>
      <c r="M546" s="27">
        <f t="shared" si="134"/>
        <v>-1.3971862965877762</v>
      </c>
      <c r="N546" s="27">
        <f t="shared" si="140"/>
        <v>0.26957612479399984</v>
      </c>
      <c r="O546" s="28">
        <f t="shared" si="141"/>
        <v>-1.666762421381776</v>
      </c>
      <c r="P546" s="27">
        <f t="shared" si="128"/>
        <v>118.94050840208308</v>
      </c>
      <c r="Q546" s="27">
        <f t="shared" si="135"/>
        <v>-1.540508402083077</v>
      </c>
      <c r="R546" s="27">
        <f t="shared" si="142"/>
        <v>0.284134749911928</v>
      </c>
      <c r="S546" s="28">
        <f t="shared" si="143"/>
        <v>-1.824643151995005</v>
      </c>
    </row>
    <row r="547" spans="1:19" x14ac:dyDescent="0.25">
      <c r="A547" s="75">
        <v>42495</v>
      </c>
      <c r="B547" s="18">
        <f>VLOOKUP(A547, 'Raw Data'!$A$2:$C$560, 2, TRUE)</f>
        <v>106.9</v>
      </c>
      <c r="C547" s="18">
        <f>VLOOKUP(A547, 'Raw Data'!$A$2:$C$560, 3, TRUE)</f>
        <v>115.3</v>
      </c>
      <c r="D547" s="29">
        <f t="shared" si="129"/>
        <v>116.40177722670252</v>
      </c>
      <c r="E547" s="27">
        <f t="shared" si="130"/>
        <v>-1.1017772267025236</v>
      </c>
      <c r="F547" s="27">
        <f t="shared" si="136"/>
        <v>-1.9312004667931859</v>
      </c>
      <c r="G547" s="28">
        <f t="shared" si="137"/>
        <v>0.82942324009066226</v>
      </c>
      <c r="H547" s="27">
        <f t="shared" si="131"/>
        <v>118.21039517159379</v>
      </c>
      <c r="I547" s="27">
        <f t="shared" si="132"/>
        <v>-2.910395171593791</v>
      </c>
      <c r="J547" s="27">
        <f t="shared" si="138"/>
        <v>-2.017771359873791</v>
      </c>
      <c r="K547" s="28">
        <f t="shared" si="139"/>
        <v>-0.89262381172000005</v>
      </c>
      <c r="L547" s="27">
        <f t="shared" si="133"/>
        <v>118.09244580400403</v>
      </c>
      <c r="M547" s="27">
        <f t="shared" si="134"/>
        <v>-2.7924458040040321</v>
      </c>
      <c r="N547" s="27">
        <f t="shared" si="140"/>
        <v>-1.3952595074162559</v>
      </c>
      <c r="O547" s="28">
        <f t="shared" si="141"/>
        <v>-1.3971862965877762</v>
      </c>
      <c r="P547" s="27">
        <f t="shared" si="128"/>
        <v>117.71165740525379</v>
      </c>
      <c r="Q547" s="27">
        <f t="shared" si="135"/>
        <v>-2.4116574052537914</v>
      </c>
      <c r="R547" s="27">
        <f t="shared" si="142"/>
        <v>-0.87114900317071431</v>
      </c>
      <c r="S547" s="28">
        <f t="shared" si="143"/>
        <v>-1.540508402083077</v>
      </c>
    </row>
    <row r="548" spans="1:19" x14ac:dyDescent="0.25">
      <c r="A548" s="75">
        <v>42496</v>
      </c>
      <c r="B548" s="18">
        <f>VLOOKUP(A548, 'Raw Data'!$A$2:$C$560, 2, TRUE)</f>
        <v>106.4</v>
      </c>
      <c r="C548" s="18">
        <f>VLOOKUP(A548, 'Raw Data'!$A$2:$C$560, 3, TRUE)</f>
        <v>116.5</v>
      </c>
      <c r="D548" s="29">
        <f t="shared" si="129"/>
        <v>116.3548884674784</v>
      </c>
      <c r="E548" s="27">
        <f t="shared" si="130"/>
        <v>0.14511153252159659</v>
      </c>
      <c r="F548" s="27">
        <f t="shared" si="136"/>
        <v>1.2468887592241202</v>
      </c>
      <c r="G548" s="28">
        <f t="shared" si="137"/>
        <v>-1.1017772267025236</v>
      </c>
      <c r="H548" s="27">
        <f t="shared" si="131"/>
        <v>118.18755388266985</v>
      </c>
      <c r="I548" s="27">
        <f t="shared" si="132"/>
        <v>-1.687553882669846</v>
      </c>
      <c r="J548" s="27">
        <f t="shared" si="138"/>
        <v>1.2228412889239451</v>
      </c>
      <c r="K548" s="28">
        <f t="shared" si="139"/>
        <v>-2.910395171593791</v>
      </c>
      <c r="L548" s="27">
        <f t="shared" si="133"/>
        <v>117.89668455606412</v>
      </c>
      <c r="M548" s="27">
        <f t="shared" si="134"/>
        <v>-1.3966845560641161</v>
      </c>
      <c r="N548" s="27">
        <f t="shared" si="140"/>
        <v>1.395761247939916</v>
      </c>
      <c r="O548" s="28">
        <f t="shared" si="141"/>
        <v>-2.7924458040040321</v>
      </c>
      <c r="P548" s="27">
        <f t="shared" si="128"/>
        <v>117.37030990613454</v>
      </c>
      <c r="Q548" s="27">
        <f t="shared" si="135"/>
        <v>-0.87030990613453696</v>
      </c>
      <c r="R548" s="27">
        <f t="shared" si="142"/>
        <v>1.5413474991192544</v>
      </c>
      <c r="S548" s="28">
        <f t="shared" si="143"/>
        <v>-2.4116574052537914</v>
      </c>
    </row>
    <row r="549" spans="1:19" x14ac:dyDescent="0.25">
      <c r="A549" s="75">
        <v>42499</v>
      </c>
      <c r="B549" s="18">
        <f>VLOOKUP(A549, 'Raw Data'!$A$2:$C$560, 2, TRUE)</f>
        <v>103.95</v>
      </c>
      <c r="C549" s="18">
        <f>VLOOKUP(A549, 'Raw Data'!$A$2:$C$560, 3, TRUE)</f>
        <v>115.65</v>
      </c>
      <c r="D549" s="29">
        <f t="shared" si="129"/>
        <v>116.12513354728023</v>
      </c>
      <c r="E549" s="27">
        <f t="shared" si="130"/>
        <v>-0.4751335472802225</v>
      </c>
      <c r="F549" s="27">
        <f t="shared" si="136"/>
        <v>-0.62024507980181909</v>
      </c>
      <c r="G549" s="28">
        <f t="shared" si="137"/>
        <v>0.14511153252159659</v>
      </c>
      <c r="H549" s="27">
        <f t="shared" si="131"/>
        <v>118.07563156694249</v>
      </c>
      <c r="I549" s="27">
        <f t="shared" si="132"/>
        <v>-2.4256315669424851</v>
      </c>
      <c r="J549" s="27">
        <f t="shared" si="138"/>
        <v>-0.73807768427263909</v>
      </c>
      <c r="K549" s="28">
        <f t="shared" si="139"/>
        <v>-1.687553882669846</v>
      </c>
      <c r="L549" s="27">
        <f t="shared" si="133"/>
        <v>116.93745444115845</v>
      </c>
      <c r="M549" s="27">
        <f t="shared" si="134"/>
        <v>-1.2874544411584452</v>
      </c>
      <c r="N549" s="27">
        <f t="shared" si="140"/>
        <v>0.10923011490567092</v>
      </c>
      <c r="O549" s="28">
        <f t="shared" si="141"/>
        <v>-1.3966845560641161</v>
      </c>
      <c r="P549" s="27">
        <f t="shared" si="128"/>
        <v>115.69770716045022</v>
      </c>
      <c r="Q549" s="27">
        <f t="shared" si="135"/>
        <v>-4.7707160450215724E-2</v>
      </c>
      <c r="R549" s="27">
        <f t="shared" si="142"/>
        <v>0.82260274568432123</v>
      </c>
      <c r="S549" s="28">
        <f t="shared" si="143"/>
        <v>-0.87030990613453696</v>
      </c>
    </row>
    <row r="550" spans="1:19" x14ac:dyDescent="0.25">
      <c r="A550" s="75">
        <v>42500</v>
      </c>
      <c r="B550" s="18">
        <f>VLOOKUP(A550, 'Raw Data'!$A$2:$C$560, 2, TRUE)</f>
        <v>103.7</v>
      </c>
      <c r="C550" s="18">
        <f>VLOOKUP(A550, 'Raw Data'!$A$2:$C$560, 3, TRUE)</f>
        <v>117.1</v>
      </c>
      <c r="D550" s="29">
        <f t="shared" si="129"/>
        <v>116.10168916766817</v>
      </c>
      <c r="E550" s="27">
        <f t="shared" si="130"/>
        <v>0.99831083233182483</v>
      </c>
      <c r="F550" s="27">
        <f t="shared" si="136"/>
        <v>1.4734443796120473</v>
      </c>
      <c r="G550" s="28">
        <f t="shared" si="137"/>
        <v>-0.4751335472802225</v>
      </c>
      <c r="H550" s="27">
        <f t="shared" si="131"/>
        <v>118.06421092248051</v>
      </c>
      <c r="I550" s="27">
        <f t="shared" si="132"/>
        <v>-0.96421092248051821</v>
      </c>
      <c r="J550" s="27">
        <f t="shared" si="138"/>
        <v>1.4614206444619668</v>
      </c>
      <c r="K550" s="28">
        <f t="shared" si="139"/>
        <v>-2.4256315669424851</v>
      </c>
      <c r="L550" s="27">
        <f t="shared" si="133"/>
        <v>116.83957381718848</v>
      </c>
      <c r="M550" s="27">
        <f t="shared" si="134"/>
        <v>0.2604261828115142</v>
      </c>
      <c r="N550" s="27">
        <f t="shared" si="140"/>
        <v>1.5478806239699594</v>
      </c>
      <c r="O550" s="28">
        <f t="shared" si="141"/>
        <v>-1.2874544411584452</v>
      </c>
      <c r="P550" s="27">
        <f t="shared" si="128"/>
        <v>115.5270334108906</v>
      </c>
      <c r="Q550" s="27">
        <f t="shared" si="135"/>
        <v>1.5729665891093987</v>
      </c>
      <c r="R550" s="27">
        <f t="shared" si="142"/>
        <v>1.6206737495596144</v>
      </c>
      <c r="S550" s="28">
        <f t="shared" si="143"/>
        <v>-4.7707160450215724E-2</v>
      </c>
    </row>
    <row r="551" spans="1:19" x14ac:dyDescent="0.25">
      <c r="A551" s="75">
        <v>42501</v>
      </c>
      <c r="B551" s="18">
        <f>VLOOKUP(A551, 'Raw Data'!$A$2:$C$560, 2, TRUE)</f>
        <v>104.1</v>
      </c>
      <c r="C551" s="18">
        <f>VLOOKUP(A551, 'Raw Data'!$A$2:$C$560, 3, TRUE)</f>
        <v>117.85</v>
      </c>
      <c r="D551" s="29">
        <f t="shared" si="129"/>
        <v>116.13920017504746</v>
      </c>
      <c r="E551" s="27">
        <f t="shared" si="130"/>
        <v>1.7107998249525309</v>
      </c>
      <c r="F551" s="27">
        <f t="shared" si="136"/>
        <v>0.71248899262070609</v>
      </c>
      <c r="G551" s="28">
        <f t="shared" si="137"/>
        <v>0.99831083233182483</v>
      </c>
      <c r="H551" s="27">
        <f t="shared" si="131"/>
        <v>118.08248395361967</v>
      </c>
      <c r="I551" s="27">
        <f t="shared" si="132"/>
        <v>-0.23248395361967766</v>
      </c>
      <c r="J551" s="27">
        <f t="shared" si="138"/>
        <v>0.73172696886084054</v>
      </c>
      <c r="K551" s="28">
        <f t="shared" si="139"/>
        <v>-0.96421092248051821</v>
      </c>
      <c r="L551" s="27">
        <f t="shared" si="133"/>
        <v>116.99618281554042</v>
      </c>
      <c r="M551" s="27">
        <f t="shared" si="134"/>
        <v>0.85381718445957233</v>
      </c>
      <c r="N551" s="27">
        <f t="shared" si="140"/>
        <v>0.59339100164805814</v>
      </c>
      <c r="O551" s="28">
        <f t="shared" si="141"/>
        <v>0.2604261828115142</v>
      </c>
      <c r="P551" s="27">
        <f t="shared" si="128"/>
        <v>115.80011141018599</v>
      </c>
      <c r="Q551" s="27">
        <f t="shared" si="135"/>
        <v>2.0498885898140031</v>
      </c>
      <c r="R551" s="27">
        <f t="shared" si="142"/>
        <v>0.47692200070460444</v>
      </c>
      <c r="S551" s="28">
        <f t="shared" si="143"/>
        <v>1.5729665891093987</v>
      </c>
    </row>
    <row r="552" spans="1:19" x14ac:dyDescent="0.25">
      <c r="A552" s="75">
        <v>42502</v>
      </c>
      <c r="B552" s="18">
        <f>VLOOKUP(A552, 'Raw Data'!$A$2:$C$560, 2, TRUE)</f>
        <v>103.2</v>
      </c>
      <c r="C552" s="18">
        <f>VLOOKUP(A552, 'Raw Data'!$A$2:$C$560, 3, TRUE)</f>
        <v>114.55</v>
      </c>
      <c r="D552" s="29">
        <f t="shared" si="129"/>
        <v>116.05480040844405</v>
      </c>
      <c r="E552" s="27">
        <f t="shared" si="130"/>
        <v>-1.5048004084440549</v>
      </c>
      <c r="F552" s="27">
        <f t="shared" si="136"/>
        <v>-3.2156002333965858</v>
      </c>
      <c r="G552" s="28">
        <f t="shared" si="137"/>
        <v>1.7107998249525309</v>
      </c>
      <c r="H552" s="27">
        <f t="shared" si="131"/>
        <v>118.04136963355657</v>
      </c>
      <c r="I552" s="27">
        <f t="shared" si="132"/>
        <v>-3.4913696335565731</v>
      </c>
      <c r="J552" s="27">
        <f t="shared" si="138"/>
        <v>-3.2588856799368955</v>
      </c>
      <c r="K552" s="28">
        <f t="shared" si="139"/>
        <v>-0.23248395361967766</v>
      </c>
      <c r="L552" s="27">
        <f t="shared" si="133"/>
        <v>116.64381256924855</v>
      </c>
      <c r="M552" s="27">
        <f t="shared" si="134"/>
        <v>-2.0938125692485556</v>
      </c>
      <c r="N552" s="27">
        <f t="shared" si="140"/>
        <v>-2.947629753708128</v>
      </c>
      <c r="O552" s="28">
        <f t="shared" si="141"/>
        <v>0.85381718445957233</v>
      </c>
      <c r="P552" s="27">
        <f t="shared" si="128"/>
        <v>115.18568591177134</v>
      </c>
      <c r="Q552" s="27">
        <f t="shared" si="135"/>
        <v>-0.63568591177134692</v>
      </c>
      <c r="R552" s="27">
        <f t="shared" si="142"/>
        <v>-2.68557450158535</v>
      </c>
      <c r="S552" s="28">
        <f t="shared" si="143"/>
        <v>2.0498885898140031</v>
      </c>
    </row>
    <row r="553" spans="1:19" x14ac:dyDescent="0.25">
      <c r="A553" s="75">
        <v>42503</v>
      </c>
      <c r="B553" s="18">
        <f>VLOOKUP(A553, 'Raw Data'!$A$2:$C$560, 2, TRUE)</f>
        <v>102.95</v>
      </c>
      <c r="C553" s="18">
        <f>VLOOKUP(A553, 'Raw Data'!$A$2:$C$560, 3, TRUE)</f>
        <v>114.95</v>
      </c>
      <c r="D553" s="29">
        <f t="shared" si="129"/>
        <v>116.03135602883199</v>
      </c>
      <c r="E553" s="27">
        <f t="shared" si="130"/>
        <v>-1.0813560288319906</v>
      </c>
      <c r="F553" s="27">
        <f t="shared" si="136"/>
        <v>0.42344437961206438</v>
      </c>
      <c r="G553" s="28">
        <f t="shared" si="137"/>
        <v>-1.5048004084440549</v>
      </c>
      <c r="H553" s="27">
        <f t="shared" si="131"/>
        <v>118.02994898909459</v>
      </c>
      <c r="I553" s="27">
        <f t="shared" si="132"/>
        <v>-3.0799489890945893</v>
      </c>
      <c r="J553" s="27">
        <f t="shared" si="138"/>
        <v>0.4114206444619839</v>
      </c>
      <c r="K553" s="28">
        <f t="shared" si="139"/>
        <v>-3.4913696335565731</v>
      </c>
      <c r="L553" s="27">
        <f t="shared" si="133"/>
        <v>116.5459319452786</v>
      </c>
      <c r="M553" s="27">
        <f t="shared" si="134"/>
        <v>-1.5959319452785934</v>
      </c>
      <c r="N553" s="27">
        <f t="shared" si="140"/>
        <v>0.49788062396996224</v>
      </c>
      <c r="O553" s="28">
        <f t="shared" si="141"/>
        <v>-2.0938125692485556</v>
      </c>
      <c r="P553" s="27">
        <f t="shared" si="128"/>
        <v>115.01501216221172</v>
      </c>
      <c r="Q553" s="27">
        <f t="shared" si="135"/>
        <v>-6.5012162211715463E-2</v>
      </c>
      <c r="R553" s="27">
        <f t="shared" si="142"/>
        <v>0.57067374955963146</v>
      </c>
      <c r="S553" s="28">
        <f t="shared" si="143"/>
        <v>-0.63568591177134692</v>
      </c>
    </row>
    <row r="554" spans="1:19" x14ac:dyDescent="0.25">
      <c r="A554" s="75">
        <v>42506</v>
      </c>
      <c r="B554" s="18">
        <f>VLOOKUP(A554, 'Raw Data'!$A$2:$C$560, 2, TRUE)</f>
        <v>103.5</v>
      </c>
      <c r="C554" s="18">
        <f>VLOOKUP(A554, 'Raw Data'!$A$2:$C$560, 3, TRUE)</f>
        <v>116.8</v>
      </c>
      <c r="D554" s="29">
        <f t="shared" si="129"/>
        <v>116.08293366397852</v>
      </c>
      <c r="E554" s="27">
        <f t="shared" si="130"/>
        <v>0.71706633602147463</v>
      </c>
      <c r="F554" s="27">
        <f t="shared" si="136"/>
        <v>1.7984223648534652</v>
      </c>
      <c r="G554" s="28">
        <f t="shared" si="137"/>
        <v>-1.0813560288319906</v>
      </c>
      <c r="H554" s="27">
        <f t="shared" si="131"/>
        <v>118.05507440691093</v>
      </c>
      <c r="I554" s="27">
        <f t="shared" si="132"/>
        <v>-1.2550744069109356</v>
      </c>
      <c r="J554" s="27">
        <f t="shared" si="138"/>
        <v>1.8248745821836536</v>
      </c>
      <c r="K554" s="28">
        <f t="shared" si="139"/>
        <v>-3.0799489890945893</v>
      </c>
      <c r="L554" s="27">
        <f t="shared" si="133"/>
        <v>116.76126931801251</v>
      </c>
      <c r="M554" s="27">
        <f t="shared" si="134"/>
        <v>3.8730681987487969E-2</v>
      </c>
      <c r="N554" s="27">
        <f t="shared" si="140"/>
        <v>1.6346626272660814</v>
      </c>
      <c r="O554" s="28">
        <f t="shared" si="141"/>
        <v>-1.5959319452785934</v>
      </c>
      <c r="P554" s="27">
        <f t="shared" si="128"/>
        <v>115.3904944112429</v>
      </c>
      <c r="Q554" s="27">
        <f t="shared" si="135"/>
        <v>1.4095055887570993</v>
      </c>
      <c r="R554" s="27">
        <f t="shared" si="142"/>
        <v>1.4745177509688148</v>
      </c>
      <c r="S554" s="28">
        <f t="shared" si="143"/>
        <v>-6.5012162211715463E-2</v>
      </c>
    </row>
    <row r="555" spans="1:19" x14ac:dyDescent="0.25">
      <c r="A555" s="75">
        <v>42507</v>
      </c>
      <c r="B555" s="18">
        <f>VLOOKUP(A555, 'Raw Data'!$A$2:$C$560, 2, TRUE)</f>
        <v>103.15</v>
      </c>
      <c r="C555" s="18">
        <f>VLOOKUP(A555, 'Raw Data'!$A$2:$C$560, 3, TRUE)</f>
        <v>114.95</v>
      </c>
      <c r="D555" s="29">
        <f t="shared" si="129"/>
        <v>116.05011153252164</v>
      </c>
      <c r="E555" s="27">
        <f t="shared" si="130"/>
        <v>-1.1001115325216375</v>
      </c>
      <c r="F555" s="27">
        <f t="shared" si="136"/>
        <v>-1.8171778685431121</v>
      </c>
      <c r="G555" s="28">
        <f t="shared" si="137"/>
        <v>0.71706633602147463</v>
      </c>
      <c r="H555" s="27">
        <f t="shared" si="131"/>
        <v>118.03908550466417</v>
      </c>
      <c r="I555" s="27">
        <f t="shared" si="132"/>
        <v>-3.089085504664169</v>
      </c>
      <c r="J555" s="27">
        <f t="shared" si="138"/>
        <v>-1.8340110977532333</v>
      </c>
      <c r="K555" s="28">
        <f t="shared" si="139"/>
        <v>-1.2550744069109356</v>
      </c>
      <c r="L555" s="27">
        <f t="shared" si="133"/>
        <v>116.62423644445457</v>
      </c>
      <c r="M555" s="27">
        <f t="shared" si="134"/>
        <v>-1.6742364444545643</v>
      </c>
      <c r="N555" s="27">
        <f t="shared" si="140"/>
        <v>-1.7129671264420523</v>
      </c>
      <c r="O555" s="28">
        <f t="shared" si="141"/>
        <v>3.8730681987487969E-2</v>
      </c>
      <c r="P555" s="27">
        <f t="shared" si="128"/>
        <v>115.15155116185943</v>
      </c>
      <c r="Q555" s="27">
        <f t="shared" si="135"/>
        <v>-0.20155116185942745</v>
      </c>
      <c r="R555" s="27">
        <f t="shared" si="142"/>
        <v>-1.6110567506165268</v>
      </c>
      <c r="S555" s="28">
        <f t="shared" si="143"/>
        <v>1.4095055887570993</v>
      </c>
    </row>
    <row r="556" spans="1:19" x14ac:dyDescent="0.25">
      <c r="A556" s="75">
        <v>42508</v>
      </c>
      <c r="B556" s="18">
        <f>VLOOKUP(A556, 'Raw Data'!$A$2:$C$560, 2, TRUE)</f>
        <v>104.3</v>
      </c>
      <c r="C556" s="18">
        <f>VLOOKUP(A556, 'Raw Data'!$A$2:$C$560, 3, TRUE)</f>
        <v>114.4</v>
      </c>
      <c r="D556" s="29">
        <f t="shared" si="129"/>
        <v>116.15795567873711</v>
      </c>
      <c r="E556" s="27">
        <f t="shared" si="130"/>
        <v>-1.7579556787371047</v>
      </c>
      <c r="F556" s="27">
        <f t="shared" si="136"/>
        <v>-0.65784414621546716</v>
      </c>
      <c r="G556" s="28">
        <f t="shared" si="137"/>
        <v>-1.1001115325216375</v>
      </c>
      <c r="H556" s="27">
        <f t="shared" si="131"/>
        <v>118.09162046918925</v>
      </c>
      <c r="I556" s="27">
        <f t="shared" si="132"/>
        <v>-3.691620469189246</v>
      </c>
      <c r="J556" s="27">
        <f t="shared" si="138"/>
        <v>-0.60253496452507704</v>
      </c>
      <c r="K556" s="28">
        <f t="shared" si="139"/>
        <v>-3.089085504664169</v>
      </c>
      <c r="L556" s="27">
        <f t="shared" si="133"/>
        <v>117.07448731471641</v>
      </c>
      <c r="M556" s="27">
        <f t="shared" si="134"/>
        <v>-2.6744873147164014</v>
      </c>
      <c r="N556" s="27">
        <f t="shared" si="140"/>
        <v>-1.0002508702618371</v>
      </c>
      <c r="O556" s="28">
        <f t="shared" si="141"/>
        <v>-1.6742364444545643</v>
      </c>
      <c r="P556" s="27">
        <f t="shared" si="128"/>
        <v>115.93665040983369</v>
      </c>
      <c r="Q556" s="27">
        <f t="shared" si="135"/>
        <v>-1.5366504098336833</v>
      </c>
      <c r="R556" s="27">
        <f t="shared" si="142"/>
        <v>-1.3350992479742558</v>
      </c>
      <c r="S556" s="28">
        <f t="shared" si="143"/>
        <v>-0.20155116185942745</v>
      </c>
    </row>
    <row r="557" spans="1:19" x14ac:dyDescent="0.25">
      <c r="A557" s="75">
        <v>42509</v>
      </c>
      <c r="B557" s="18">
        <f>VLOOKUP(A557, 'Raw Data'!$A$2:$C$560, 2, TRUE)</f>
        <v>104.4</v>
      </c>
      <c r="C557" s="18">
        <f>VLOOKUP(A557, 'Raw Data'!$A$2:$C$560, 3, TRUE)</f>
        <v>114</v>
      </c>
      <c r="D557" s="29">
        <f t="shared" si="129"/>
        <v>116.16733343058193</v>
      </c>
      <c r="E557" s="27">
        <f t="shared" si="130"/>
        <v>-2.1673334305819338</v>
      </c>
      <c r="F557" s="27">
        <f t="shared" si="136"/>
        <v>-0.40937775184482916</v>
      </c>
      <c r="G557" s="28">
        <f t="shared" si="137"/>
        <v>-1.7579556787371047</v>
      </c>
      <c r="H557" s="27">
        <f t="shared" si="131"/>
        <v>118.09618872697405</v>
      </c>
      <c r="I557" s="27">
        <f t="shared" si="132"/>
        <v>-4.0961887269740487</v>
      </c>
      <c r="J557" s="27">
        <f t="shared" si="138"/>
        <v>-0.40456825778480265</v>
      </c>
      <c r="K557" s="28">
        <f t="shared" si="139"/>
        <v>-3.691620469189246</v>
      </c>
      <c r="L557" s="27">
        <f t="shared" si="133"/>
        <v>117.11363956430438</v>
      </c>
      <c r="M557" s="27">
        <f t="shared" si="134"/>
        <v>-3.1136395643043784</v>
      </c>
      <c r="N557" s="27">
        <f t="shared" si="140"/>
        <v>-0.43915224958797694</v>
      </c>
      <c r="O557" s="28">
        <f t="shared" si="141"/>
        <v>-2.6744873147164014</v>
      </c>
      <c r="P557" s="27">
        <f t="shared" si="128"/>
        <v>116.00491990965754</v>
      </c>
      <c r="Q557" s="27">
        <f t="shared" si="135"/>
        <v>-2.004919909657545</v>
      </c>
      <c r="R557" s="27">
        <f t="shared" si="142"/>
        <v>-0.46826949982386168</v>
      </c>
      <c r="S557" s="28">
        <f t="shared" si="143"/>
        <v>-1.5366504098336833</v>
      </c>
    </row>
    <row r="558" spans="1:19" x14ac:dyDescent="0.25">
      <c r="A558" s="75">
        <v>42510</v>
      </c>
      <c r="B558" s="18">
        <f>VLOOKUP(A558, 'Raw Data'!$A$2:$C$560, 2, TRUE)</f>
        <v>104.1</v>
      </c>
      <c r="C558" s="18">
        <f>VLOOKUP(A558, 'Raw Data'!$A$2:$C$560, 3, TRUE)</f>
        <v>112.65</v>
      </c>
      <c r="D558" s="29">
        <f t="shared" si="129"/>
        <v>116.13920017504746</v>
      </c>
      <c r="E558" s="27">
        <f t="shared" si="130"/>
        <v>-3.4892001750474577</v>
      </c>
      <c r="F558" s="27">
        <f t="shared" si="136"/>
        <v>-1.3218667444655239</v>
      </c>
      <c r="G558" s="28">
        <f t="shared" si="137"/>
        <v>-2.1673334305819338</v>
      </c>
      <c r="H558" s="27">
        <f t="shared" si="131"/>
        <v>118.08248395361967</v>
      </c>
      <c r="I558" s="27">
        <f t="shared" si="132"/>
        <v>-5.4324839536196663</v>
      </c>
      <c r="J558" s="27">
        <f t="shared" si="138"/>
        <v>-1.3362952266456176</v>
      </c>
      <c r="K558" s="28">
        <f t="shared" si="139"/>
        <v>-4.0961887269740487</v>
      </c>
      <c r="L558" s="27">
        <f t="shared" si="133"/>
        <v>116.99618281554042</v>
      </c>
      <c r="M558" s="27">
        <f t="shared" si="134"/>
        <v>-4.3461828155404163</v>
      </c>
      <c r="N558" s="27">
        <f t="shared" si="140"/>
        <v>-1.2325432512360379</v>
      </c>
      <c r="O558" s="28">
        <f t="shared" si="141"/>
        <v>-3.1136395643043784</v>
      </c>
      <c r="P558" s="27">
        <f t="shared" si="128"/>
        <v>115.80011141018599</v>
      </c>
      <c r="Q558" s="27">
        <f t="shared" si="135"/>
        <v>-3.1501114101859855</v>
      </c>
      <c r="R558" s="27">
        <f t="shared" si="142"/>
        <v>-1.1451915005284405</v>
      </c>
      <c r="S558" s="28">
        <f t="shared" si="143"/>
        <v>-2.004919909657545</v>
      </c>
    </row>
    <row r="559" spans="1:19" x14ac:dyDescent="0.25">
      <c r="A559" s="75">
        <v>42513</v>
      </c>
      <c r="B559" s="18">
        <f>VLOOKUP(A559, 'Raw Data'!$A$2:$C$560, 2, TRUE)</f>
        <v>104.6</v>
      </c>
      <c r="C559" s="18">
        <f>VLOOKUP(A559, 'Raw Data'!$A$2:$C$560, 3, TRUE)</f>
        <v>111.4</v>
      </c>
      <c r="D559" s="29">
        <f t="shared" si="129"/>
        <v>116.18608893427158</v>
      </c>
      <c r="E559" s="27">
        <f t="shared" si="130"/>
        <v>-4.7860889342715751</v>
      </c>
      <c r="F559" s="27">
        <f t="shared" si="136"/>
        <v>-1.2968887592241174</v>
      </c>
      <c r="G559" s="28">
        <f t="shared" si="137"/>
        <v>-3.4892001750474577</v>
      </c>
      <c r="H559" s="27">
        <f t="shared" si="131"/>
        <v>118.10532524254363</v>
      </c>
      <c r="I559" s="27">
        <f t="shared" si="132"/>
        <v>-6.7053252425436227</v>
      </c>
      <c r="J559" s="27">
        <f t="shared" si="138"/>
        <v>-1.2728412889239564</v>
      </c>
      <c r="K559" s="28">
        <f t="shared" si="139"/>
        <v>-5.4324839536196663</v>
      </c>
      <c r="L559" s="27">
        <f t="shared" si="133"/>
        <v>117.19194406348035</v>
      </c>
      <c r="M559" s="27">
        <f t="shared" si="134"/>
        <v>-5.7919440634803436</v>
      </c>
      <c r="N559" s="27">
        <f t="shared" si="140"/>
        <v>-1.4457612479399273</v>
      </c>
      <c r="O559" s="28">
        <f t="shared" si="141"/>
        <v>-4.3461828155404163</v>
      </c>
      <c r="P559" s="27">
        <f t="shared" si="128"/>
        <v>116.14145890930524</v>
      </c>
      <c r="Q559" s="27">
        <f t="shared" si="135"/>
        <v>-4.7414589093052371</v>
      </c>
      <c r="R559" s="27">
        <f t="shared" si="142"/>
        <v>-1.5913474991192516</v>
      </c>
      <c r="S559" s="28">
        <f t="shared" si="143"/>
        <v>-3.1501114101859855</v>
      </c>
    </row>
    <row r="560" spans="1:19" x14ac:dyDescent="0.25">
      <c r="A560" s="75">
        <v>42514</v>
      </c>
      <c r="B560" s="18">
        <f>VLOOKUP(A560, 'Raw Data'!$A$2:$C$560, 2, TRUE)</f>
        <v>105.35</v>
      </c>
      <c r="C560" s="18">
        <f>VLOOKUP(A560, 'Raw Data'!$A$2:$C$560, 3, TRUE)</f>
        <v>111.8</v>
      </c>
      <c r="D560" s="29">
        <f t="shared" si="129"/>
        <v>116.25642207310776</v>
      </c>
      <c r="E560" s="27">
        <f t="shared" si="130"/>
        <v>-4.4564220731077597</v>
      </c>
      <c r="F560" s="27">
        <f t="shared" si="136"/>
        <v>0.32966686116381538</v>
      </c>
      <c r="G560" s="28">
        <f t="shared" si="137"/>
        <v>-4.7860889342715751</v>
      </c>
      <c r="H560" s="27">
        <f t="shared" si="131"/>
        <v>118.13958717592955</v>
      </c>
      <c r="I560" s="27">
        <f t="shared" si="132"/>
        <v>-6.3395871759295517</v>
      </c>
      <c r="J560" s="27">
        <f t="shared" si="138"/>
        <v>0.36573806661407104</v>
      </c>
      <c r="K560" s="28">
        <f t="shared" si="139"/>
        <v>-6.7053252425436227</v>
      </c>
      <c r="L560" s="27">
        <f t="shared" si="133"/>
        <v>117.48558593539025</v>
      </c>
      <c r="M560" s="27">
        <f t="shared" si="134"/>
        <v>-5.6855859353902503</v>
      </c>
      <c r="N560" s="27">
        <f t="shared" si="140"/>
        <v>0.10635812809009337</v>
      </c>
      <c r="O560" s="28">
        <f t="shared" si="141"/>
        <v>-5.7919440634803436</v>
      </c>
      <c r="P560" s="27">
        <f t="shared" si="128"/>
        <v>116.65348015798411</v>
      </c>
      <c r="Q560" s="27">
        <f t="shared" si="135"/>
        <v>-4.8534801579841087</v>
      </c>
      <c r="R560" s="27">
        <f t="shared" si="142"/>
        <v>-0.11202124867887164</v>
      </c>
      <c r="S560" s="28">
        <f t="shared" si="143"/>
        <v>-4.7414589093052371</v>
      </c>
    </row>
    <row r="561" spans="1:19" x14ac:dyDescent="0.25">
      <c r="A561" s="75">
        <v>42515</v>
      </c>
      <c r="B561" s="18">
        <f>VLOOKUP(A561, 'Raw Data'!$A$2:$C$560, 2, TRUE)</f>
        <v>103.65</v>
      </c>
      <c r="C561" s="18">
        <f>VLOOKUP(A561, 'Raw Data'!$A$2:$C$560, 3, TRUE)</f>
        <v>110</v>
      </c>
      <c r="D561" s="29">
        <f t="shared" si="129"/>
        <v>116.09700029174576</v>
      </c>
      <c r="E561" s="27">
        <f t="shared" si="130"/>
        <v>-6.0970002917457577</v>
      </c>
      <c r="F561" s="27">
        <f t="shared" si="136"/>
        <v>-1.640578218637998</v>
      </c>
      <c r="G561" s="28">
        <f t="shared" si="137"/>
        <v>-4.4564220731077597</v>
      </c>
      <c r="H561" s="27">
        <f t="shared" si="131"/>
        <v>118.06192679358811</v>
      </c>
      <c r="I561" s="27">
        <f t="shared" si="132"/>
        <v>-8.061926793588114</v>
      </c>
      <c r="J561" s="27">
        <f t="shared" si="138"/>
        <v>-1.7223396176585624</v>
      </c>
      <c r="K561" s="28">
        <f t="shared" si="139"/>
        <v>-6.3395871759295517</v>
      </c>
      <c r="L561" s="27">
        <f t="shared" si="133"/>
        <v>116.81999769239449</v>
      </c>
      <c r="M561" s="27">
        <f t="shared" si="134"/>
        <v>-6.8199976923944945</v>
      </c>
      <c r="N561" s="27">
        <f t="shared" si="140"/>
        <v>-1.1344117570042442</v>
      </c>
      <c r="O561" s="28">
        <f t="shared" si="141"/>
        <v>-5.6855859353902503</v>
      </c>
      <c r="P561" s="27">
        <f t="shared" si="128"/>
        <v>115.49289866097867</v>
      </c>
      <c r="Q561" s="27">
        <f t="shared" si="135"/>
        <v>-5.4928986609786676</v>
      </c>
      <c r="R561" s="27">
        <f t="shared" si="142"/>
        <v>-0.63941850299455893</v>
      </c>
      <c r="S561" s="28">
        <f t="shared" si="143"/>
        <v>-4.8534801579841087</v>
      </c>
    </row>
    <row r="562" spans="1:19" x14ac:dyDescent="0.25">
      <c r="A562" s="75">
        <v>42541</v>
      </c>
      <c r="B562" s="18">
        <f>VLOOKUP(A562, 'Raw Data'!$A$2:$C$560, 2, TRUE)</f>
        <v>109.9</v>
      </c>
      <c r="C562" s="18">
        <f>VLOOKUP(A562, 'Raw Data'!$A$2:$C$560, 3, TRUE)</f>
        <v>116.6</v>
      </c>
      <c r="D562" s="29">
        <f t="shared" si="129"/>
        <v>116.68310978204723</v>
      </c>
      <c r="E562" s="27">
        <f t="shared" si="130"/>
        <v>-8.3109782047230851E-2</v>
      </c>
      <c r="F562" s="27">
        <f t="shared" si="136"/>
        <v>6.0138905096985269</v>
      </c>
      <c r="G562" s="28">
        <f t="shared" si="137"/>
        <v>-6.0970002917457577</v>
      </c>
      <c r="H562" s="27">
        <f t="shared" si="131"/>
        <v>118.34744290513748</v>
      </c>
      <c r="I562" s="27">
        <f t="shared" si="132"/>
        <v>-1.7474429051374898</v>
      </c>
      <c r="J562" s="27">
        <f t="shared" si="138"/>
        <v>6.3144838884506242</v>
      </c>
      <c r="K562" s="28">
        <f t="shared" si="139"/>
        <v>-8.061926793588114</v>
      </c>
      <c r="L562" s="27">
        <f t="shared" si="133"/>
        <v>119.26701329164362</v>
      </c>
      <c r="M562" s="27">
        <f t="shared" si="134"/>
        <v>-2.6670132916436273</v>
      </c>
      <c r="N562" s="27">
        <f t="shared" si="140"/>
        <v>4.1529844007508672</v>
      </c>
      <c r="O562" s="28">
        <f t="shared" si="141"/>
        <v>-6.8199976923944945</v>
      </c>
      <c r="P562" s="27">
        <f t="shared" si="128"/>
        <v>119.75974239996928</v>
      </c>
      <c r="Q562" s="27">
        <f t="shared" si="135"/>
        <v>-3.1597423999692893</v>
      </c>
      <c r="R562" s="27">
        <f t="shared" si="142"/>
        <v>2.3331562610093783</v>
      </c>
      <c r="S562" s="28">
        <f t="shared" si="143"/>
        <v>-5.4928986609786676</v>
      </c>
    </row>
    <row r="563" spans="1:19" x14ac:dyDescent="0.25">
      <c r="A563" s="75">
        <v>42542</v>
      </c>
      <c r="B563" s="18">
        <f>VLOOKUP(A563, 'Raw Data'!$A$2:$C$560, 2, TRUE)</f>
        <v>110.3</v>
      </c>
      <c r="C563" s="18">
        <f>VLOOKUP(A563, 'Raw Data'!$A$2:$C$560, 3, TRUE)</f>
        <v>116.1</v>
      </c>
      <c r="D563" s="29">
        <f t="shared" si="129"/>
        <v>116.7206207894265</v>
      </c>
      <c r="E563" s="27">
        <f t="shared" si="130"/>
        <v>-0.62062078942651056</v>
      </c>
      <c r="F563" s="27">
        <f t="shared" si="136"/>
        <v>-0.5375110073792797</v>
      </c>
      <c r="G563" s="28">
        <f t="shared" si="137"/>
        <v>-8.3109782047230851E-2</v>
      </c>
      <c r="H563" s="27">
        <f t="shared" si="131"/>
        <v>118.36571593627664</v>
      </c>
      <c r="I563" s="27">
        <f t="shared" si="132"/>
        <v>-2.2657159362766492</v>
      </c>
      <c r="J563" s="27">
        <f t="shared" si="138"/>
        <v>-0.51827303113915946</v>
      </c>
      <c r="K563" s="28">
        <f t="shared" si="139"/>
        <v>-1.7474429051374898</v>
      </c>
      <c r="L563" s="27">
        <f t="shared" si="133"/>
        <v>119.42362228999556</v>
      </c>
      <c r="M563" s="27">
        <f t="shared" si="134"/>
        <v>-3.3236222899955692</v>
      </c>
      <c r="N563" s="27">
        <f t="shared" si="140"/>
        <v>-0.65660899835194186</v>
      </c>
      <c r="O563" s="28">
        <f t="shared" si="141"/>
        <v>-2.6670132916436273</v>
      </c>
      <c r="P563" s="27">
        <f t="shared" si="128"/>
        <v>120.03282039926468</v>
      </c>
      <c r="Q563" s="27">
        <f t="shared" si="135"/>
        <v>-3.9328203992646849</v>
      </c>
      <c r="R563" s="27">
        <f t="shared" si="142"/>
        <v>-0.77307799929539556</v>
      </c>
      <c r="S563" s="28">
        <f t="shared" si="143"/>
        <v>-3.1597423999692893</v>
      </c>
    </row>
    <row r="564" spans="1:19" x14ac:dyDescent="0.25">
      <c r="A564" s="75">
        <v>42543</v>
      </c>
      <c r="B564" s="18">
        <f>VLOOKUP(A564, 'Raw Data'!$A$2:$C$560, 2, TRUE)</f>
        <v>109.6</v>
      </c>
      <c r="C564" s="18">
        <f>VLOOKUP(A564, 'Raw Data'!$A$2:$C$560, 3, TRUE)</f>
        <v>115.55</v>
      </c>
      <c r="D564" s="29">
        <f t="shared" si="129"/>
        <v>116.65497652651274</v>
      </c>
      <c r="E564" s="27">
        <f t="shared" si="130"/>
        <v>-1.1049765265127434</v>
      </c>
      <c r="F564" s="27">
        <f t="shared" si="136"/>
        <v>-0.48435573708623281</v>
      </c>
      <c r="G564" s="28">
        <f t="shared" si="137"/>
        <v>-0.62062078942651056</v>
      </c>
      <c r="H564" s="27">
        <f t="shared" si="131"/>
        <v>118.33373813178312</v>
      </c>
      <c r="I564" s="27">
        <f t="shared" si="132"/>
        <v>-2.7837381317831245</v>
      </c>
      <c r="J564" s="27">
        <f t="shared" si="138"/>
        <v>-0.51802219550647521</v>
      </c>
      <c r="K564" s="28">
        <f t="shared" si="139"/>
        <v>-2.2657159362766492</v>
      </c>
      <c r="L564" s="27">
        <f t="shared" si="133"/>
        <v>119.14955654287965</v>
      </c>
      <c r="M564" s="27">
        <f t="shared" si="134"/>
        <v>-3.5995565428796539</v>
      </c>
      <c r="N564" s="27">
        <f t="shared" si="140"/>
        <v>-0.27593425288408469</v>
      </c>
      <c r="O564" s="28">
        <f t="shared" si="141"/>
        <v>-3.3236222899955692</v>
      </c>
      <c r="P564" s="27">
        <f t="shared" si="128"/>
        <v>119.55493390049773</v>
      </c>
      <c r="Q564" s="27">
        <f t="shared" si="135"/>
        <v>-4.0049339004977327</v>
      </c>
      <c r="R564" s="27">
        <f t="shared" si="142"/>
        <v>-7.2113501233047828E-2</v>
      </c>
      <c r="S564" s="28">
        <f t="shared" si="143"/>
        <v>-3.9328203992646849</v>
      </c>
    </row>
    <row r="565" spans="1:19" x14ac:dyDescent="0.25">
      <c r="A565" s="75">
        <v>42544</v>
      </c>
      <c r="B565" s="18">
        <f>VLOOKUP(A565, 'Raw Data'!$A$2:$C$560, 2, TRUE)</f>
        <v>110</v>
      </c>
      <c r="C565" s="18">
        <f>VLOOKUP(A565, 'Raw Data'!$A$2:$C$560, 3, TRUE)</f>
        <v>116.45</v>
      </c>
      <c r="D565" s="29">
        <f t="shared" si="129"/>
        <v>116.69248753389203</v>
      </c>
      <c r="E565" s="27">
        <f t="shared" si="130"/>
        <v>-0.24248753389203159</v>
      </c>
      <c r="F565" s="27">
        <f t="shared" si="136"/>
        <v>0.86248899262071177</v>
      </c>
      <c r="G565" s="28">
        <f t="shared" si="137"/>
        <v>-1.1049765265127434</v>
      </c>
      <c r="H565" s="27">
        <f t="shared" si="131"/>
        <v>118.35201116292228</v>
      </c>
      <c r="I565" s="27">
        <f t="shared" si="132"/>
        <v>-1.9020111629222782</v>
      </c>
      <c r="J565" s="27">
        <f t="shared" si="138"/>
        <v>0.88172696886084623</v>
      </c>
      <c r="K565" s="28">
        <f t="shared" si="139"/>
        <v>-2.7837381317831245</v>
      </c>
      <c r="L565" s="27">
        <f t="shared" si="133"/>
        <v>119.30616554123159</v>
      </c>
      <c r="M565" s="27">
        <f t="shared" si="134"/>
        <v>-2.8561655412315901</v>
      </c>
      <c r="N565" s="27">
        <f t="shared" si="140"/>
        <v>0.74339100164806382</v>
      </c>
      <c r="O565" s="28">
        <f t="shared" si="141"/>
        <v>-3.5995565428796539</v>
      </c>
      <c r="P565" s="27">
        <f t="shared" si="128"/>
        <v>119.82801189979313</v>
      </c>
      <c r="Q565" s="27">
        <f t="shared" si="135"/>
        <v>-3.3780118997931226</v>
      </c>
      <c r="R565" s="27">
        <f t="shared" si="142"/>
        <v>0.62692200070461013</v>
      </c>
      <c r="S565" s="28">
        <f t="shared" si="143"/>
        <v>-4.0049339004977327</v>
      </c>
    </row>
    <row r="566" spans="1:19" x14ac:dyDescent="0.25">
      <c r="A566" s="75">
        <v>42545</v>
      </c>
      <c r="B566" s="18">
        <f>VLOOKUP(A566, 'Raw Data'!$A$2:$C$560, 2, TRUE)</f>
        <v>109.15</v>
      </c>
      <c r="C566" s="18">
        <f>VLOOKUP(A566, 'Raw Data'!$A$2:$C$560, 3, TRUE)</f>
        <v>115.9</v>
      </c>
      <c r="D566" s="29">
        <f t="shared" si="129"/>
        <v>116.61277664321105</v>
      </c>
      <c r="E566" s="27">
        <f t="shared" si="130"/>
        <v>-0.71277664321104339</v>
      </c>
      <c r="F566" s="27">
        <f t="shared" si="136"/>
        <v>-0.4702891093190118</v>
      </c>
      <c r="G566" s="28">
        <f t="shared" si="137"/>
        <v>-0.24248753389203159</v>
      </c>
      <c r="H566" s="27">
        <f t="shared" si="131"/>
        <v>118.31318097175156</v>
      </c>
      <c r="I566" s="27">
        <f t="shared" si="132"/>
        <v>-2.413180971751558</v>
      </c>
      <c r="J566" s="27">
        <f t="shared" si="138"/>
        <v>-0.51116980882927976</v>
      </c>
      <c r="K566" s="28">
        <f t="shared" si="139"/>
        <v>-1.9020111629222782</v>
      </c>
      <c r="L566" s="27">
        <f t="shared" si="133"/>
        <v>118.97337141973372</v>
      </c>
      <c r="M566" s="27">
        <f t="shared" si="134"/>
        <v>-3.0733714197337179</v>
      </c>
      <c r="N566" s="27">
        <f t="shared" si="140"/>
        <v>-0.2172058785021278</v>
      </c>
      <c r="O566" s="28">
        <f t="shared" si="141"/>
        <v>-2.8561655412315901</v>
      </c>
      <c r="P566" s="27">
        <f t="shared" si="128"/>
        <v>119.24772115129041</v>
      </c>
      <c r="Q566" s="27">
        <f t="shared" si="135"/>
        <v>-3.3477211512904006</v>
      </c>
      <c r="R566" s="27">
        <f t="shared" si="142"/>
        <v>3.0290748502721954E-2</v>
      </c>
      <c r="S566" s="28">
        <f t="shared" si="143"/>
        <v>-3.3780118997931226</v>
      </c>
    </row>
    <row r="567" spans="1:19" x14ac:dyDescent="0.25">
      <c r="A567" s="75">
        <v>42548</v>
      </c>
      <c r="B567" s="18">
        <f>VLOOKUP(A567, 'Raw Data'!$A$2:$C$560, 2, TRUE)</f>
        <v>107.9</v>
      </c>
      <c r="C567" s="18">
        <f>VLOOKUP(A567, 'Raw Data'!$A$2:$C$560, 3, TRUE)</f>
        <v>115.15</v>
      </c>
      <c r="D567" s="29">
        <f t="shared" si="129"/>
        <v>116.49555474515076</v>
      </c>
      <c r="E567" s="27">
        <f t="shared" si="130"/>
        <v>-1.3455547451507499</v>
      </c>
      <c r="F567" s="27">
        <f t="shared" si="136"/>
        <v>-0.63277810193970652</v>
      </c>
      <c r="G567" s="28">
        <f t="shared" si="137"/>
        <v>-0.71277664321104339</v>
      </c>
      <c r="H567" s="27">
        <f t="shared" si="131"/>
        <v>118.25607774944169</v>
      </c>
      <c r="I567" s="27">
        <f t="shared" si="132"/>
        <v>-3.1060777494416811</v>
      </c>
      <c r="J567" s="27">
        <f t="shared" si="138"/>
        <v>-0.69289677769012314</v>
      </c>
      <c r="K567" s="28">
        <f t="shared" si="139"/>
        <v>-2.413180971751558</v>
      </c>
      <c r="L567" s="27">
        <f t="shared" si="133"/>
        <v>118.4839682998839</v>
      </c>
      <c r="M567" s="27">
        <f t="shared" si="134"/>
        <v>-3.3339682998838924</v>
      </c>
      <c r="N567" s="27">
        <f t="shared" si="140"/>
        <v>-0.26059688015017457</v>
      </c>
      <c r="O567" s="28">
        <f t="shared" si="141"/>
        <v>-3.0733714197337179</v>
      </c>
      <c r="P567" s="27">
        <f t="shared" si="128"/>
        <v>118.39435240349229</v>
      </c>
      <c r="Q567" s="27">
        <f t="shared" si="135"/>
        <v>-3.2443524034922859</v>
      </c>
      <c r="R567" s="27">
        <f t="shared" si="142"/>
        <v>0.10336874779811467</v>
      </c>
      <c r="S567" s="28">
        <f t="shared" si="143"/>
        <v>-3.3477211512904006</v>
      </c>
    </row>
    <row r="568" spans="1:19" x14ac:dyDescent="0.25">
      <c r="A568" s="75">
        <v>42549</v>
      </c>
      <c r="B568" s="18">
        <f>VLOOKUP(A568, 'Raw Data'!$A$2:$C$560, 2, TRUE)</f>
        <v>109.75</v>
      </c>
      <c r="C568" s="18">
        <f>VLOOKUP(A568, 'Raw Data'!$A$2:$C$560, 3, TRUE)</f>
        <v>117.25</v>
      </c>
      <c r="D568" s="29">
        <f t="shared" si="129"/>
        <v>116.66904315427999</v>
      </c>
      <c r="E568" s="27">
        <f t="shared" si="130"/>
        <v>0.58095684572001005</v>
      </c>
      <c r="F568" s="27">
        <f t="shared" si="136"/>
        <v>1.92651159087076</v>
      </c>
      <c r="G568" s="28">
        <f t="shared" si="137"/>
        <v>-1.3455547451507499</v>
      </c>
      <c r="H568" s="27">
        <f t="shared" si="131"/>
        <v>118.3405905184603</v>
      </c>
      <c r="I568" s="27">
        <f t="shared" si="132"/>
        <v>-1.0905905184603029</v>
      </c>
      <c r="J568" s="27">
        <f t="shared" si="138"/>
        <v>2.0154872309813783</v>
      </c>
      <c r="K568" s="28">
        <f t="shared" si="139"/>
        <v>-3.1060777494416811</v>
      </c>
      <c r="L568" s="27">
        <f t="shared" si="133"/>
        <v>119.20828491726164</v>
      </c>
      <c r="M568" s="27">
        <f t="shared" si="134"/>
        <v>-1.9582849172616363</v>
      </c>
      <c r="N568" s="27">
        <f t="shared" si="140"/>
        <v>1.3756833826222561</v>
      </c>
      <c r="O568" s="28">
        <f t="shared" si="141"/>
        <v>-3.3339682998838924</v>
      </c>
      <c r="P568" s="27">
        <f t="shared" si="128"/>
        <v>119.65733815023351</v>
      </c>
      <c r="Q568" s="27">
        <f t="shared" si="135"/>
        <v>-2.4073381502335138</v>
      </c>
      <c r="R568" s="27">
        <f t="shared" si="142"/>
        <v>0.8370142532587721</v>
      </c>
      <c r="S568" s="28">
        <f t="shared" si="143"/>
        <v>-3.2443524034922859</v>
      </c>
    </row>
    <row r="569" spans="1:19" x14ac:dyDescent="0.25">
      <c r="A569" s="75">
        <v>42550</v>
      </c>
      <c r="B569" s="18">
        <f>VLOOKUP(A569, 'Raw Data'!$A$2:$C$560, 2, TRUE)</f>
        <v>109.75</v>
      </c>
      <c r="C569" s="18">
        <f>VLOOKUP(A569, 'Raw Data'!$A$2:$C$560, 3, TRUE)</f>
        <v>119.05</v>
      </c>
      <c r="D569" s="29">
        <f t="shared" si="129"/>
        <v>116.66904315427999</v>
      </c>
      <c r="E569" s="27">
        <f t="shared" si="130"/>
        <v>2.3809568457200072</v>
      </c>
      <c r="F569" s="27">
        <f t="shared" si="136"/>
        <v>1.7999999999999972</v>
      </c>
      <c r="G569" s="28">
        <f t="shared" si="137"/>
        <v>0.58095684572001005</v>
      </c>
      <c r="H569" s="27">
        <f t="shared" si="131"/>
        <v>118.3405905184603</v>
      </c>
      <c r="I569" s="27">
        <f t="shared" si="132"/>
        <v>0.7094094815396943</v>
      </c>
      <c r="J569" s="27">
        <f t="shared" si="138"/>
        <v>1.7999999999999972</v>
      </c>
      <c r="K569" s="28">
        <f t="shared" si="139"/>
        <v>-1.0905905184603029</v>
      </c>
      <c r="L569" s="27">
        <f t="shared" si="133"/>
        <v>119.20828491726164</v>
      </c>
      <c r="M569" s="27">
        <f t="shared" si="134"/>
        <v>-0.15828491726163918</v>
      </c>
      <c r="N569" s="27">
        <f t="shared" si="140"/>
        <v>1.7999999999999972</v>
      </c>
      <c r="O569" s="28">
        <f t="shared" si="141"/>
        <v>-1.9582849172616363</v>
      </c>
      <c r="P569" s="27">
        <f t="shared" si="128"/>
        <v>119.65733815023351</v>
      </c>
      <c r="Q569" s="27">
        <f t="shared" si="135"/>
        <v>-0.60733815023351667</v>
      </c>
      <c r="R569" s="27">
        <f t="shared" si="142"/>
        <v>1.7999999999999972</v>
      </c>
      <c r="S569" s="28">
        <f t="shared" si="143"/>
        <v>-2.4073381502335138</v>
      </c>
    </row>
    <row r="570" spans="1:19" x14ac:dyDescent="0.25">
      <c r="A570" s="75">
        <v>42551</v>
      </c>
      <c r="B570" s="18">
        <f>VLOOKUP(A570, 'Raw Data'!$A$2:$C$560, 2, TRUE)</f>
        <v>110.55</v>
      </c>
      <c r="C570" s="18">
        <f>VLOOKUP(A570, 'Raw Data'!$A$2:$C$560, 3, TRUE)</f>
        <v>120.3</v>
      </c>
      <c r="D570" s="29">
        <f t="shared" si="129"/>
        <v>116.74406516903858</v>
      </c>
      <c r="E570" s="27">
        <f t="shared" si="130"/>
        <v>3.5559348309614194</v>
      </c>
      <c r="F570" s="27">
        <f t="shared" si="136"/>
        <v>1.1749779852414122</v>
      </c>
      <c r="G570" s="28">
        <f t="shared" si="137"/>
        <v>2.3809568457200072</v>
      </c>
      <c r="H570" s="27">
        <f t="shared" si="131"/>
        <v>118.37713658073862</v>
      </c>
      <c r="I570" s="27">
        <f t="shared" si="132"/>
        <v>1.9228634192613754</v>
      </c>
      <c r="J570" s="27">
        <f t="shared" si="138"/>
        <v>1.2134539377216811</v>
      </c>
      <c r="K570" s="28">
        <f t="shared" si="139"/>
        <v>0.7094094815396943</v>
      </c>
      <c r="L570" s="27">
        <f t="shared" si="133"/>
        <v>119.52150291396552</v>
      </c>
      <c r="M570" s="27">
        <f t="shared" si="134"/>
        <v>0.77849708603447709</v>
      </c>
      <c r="N570" s="27">
        <f t="shared" si="140"/>
        <v>0.93678200329611627</v>
      </c>
      <c r="O570" s="28">
        <f t="shared" si="141"/>
        <v>-0.15828491726163918</v>
      </c>
      <c r="P570" s="27">
        <f t="shared" si="128"/>
        <v>120.2034941488243</v>
      </c>
      <c r="Q570" s="27">
        <f t="shared" si="135"/>
        <v>9.6505851175692214E-2</v>
      </c>
      <c r="R570" s="27">
        <f t="shared" si="142"/>
        <v>0.70384400140920889</v>
      </c>
      <c r="S570" s="28">
        <f t="shared" si="143"/>
        <v>-0.60733815023351667</v>
      </c>
    </row>
    <row r="571" spans="1:19" x14ac:dyDescent="0.25">
      <c r="A571" s="76">
        <v>42552</v>
      </c>
      <c r="B571" s="18">
        <f>VLOOKUP(A571, 'Raw Data'!$A$2:$C$560, 2, TRUE)</f>
        <v>106.9</v>
      </c>
      <c r="C571" s="18">
        <f>VLOOKUP(A571, 'Raw Data'!$A$2:$C$560, 3, TRUE)</f>
        <v>116.75</v>
      </c>
      <c r="D571" s="71">
        <f t="shared" si="129"/>
        <v>116.40177722670252</v>
      </c>
      <c r="E571" s="72">
        <f t="shared" si="130"/>
        <v>0.34822277329747919</v>
      </c>
      <c r="F571" s="72">
        <f t="shared" si="136"/>
        <v>-3.2077120576639402</v>
      </c>
      <c r="G571" s="73">
        <f t="shared" si="137"/>
        <v>3.5559348309614194</v>
      </c>
      <c r="H571" s="72">
        <f t="shared" si="131"/>
        <v>118.21039517159379</v>
      </c>
      <c r="I571" s="72">
        <f t="shared" si="132"/>
        <v>-1.4603951715937882</v>
      </c>
      <c r="J571" s="72">
        <f t="shared" si="138"/>
        <v>-3.3832585908551636</v>
      </c>
      <c r="K571" s="73">
        <f t="shared" si="139"/>
        <v>1.9228634192613754</v>
      </c>
      <c r="L571" s="27">
        <f t="shared" si="133"/>
        <v>118.09244580400403</v>
      </c>
      <c r="M571" s="72">
        <f t="shared" si="134"/>
        <v>-1.3424458040040292</v>
      </c>
      <c r="N571" s="72">
        <f t="shared" si="140"/>
        <v>-2.1209428900385063</v>
      </c>
      <c r="O571" s="73">
        <f t="shared" si="141"/>
        <v>0.77849708603447709</v>
      </c>
      <c r="P571" s="72">
        <f t="shared" si="128"/>
        <v>117.71165740525379</v>
      </c>
      <c r="Q571" s="72">
        <f t="shared" si="135"/>
        <v>-0.96165740525378851</v>
      </c>
      <c r="R571" s="72">
        <f t="shared" si="142"/>
        <v>-1.0581632564294807</v>
      </c>
      <c r="S571" s="73">
        <f t="shared" si="143"/>
        <v>9.6505851175692214E-2</v>
      </c>
    </row>
  </sheetData>
  <mergeCells count="11">
    <mergeCell ref="P12:S12"/>
    <mergeCell ref="D7:D8"/>
    <mergeCell ref="D9:D10"/>
    <mergeCell ref="A12:A13"/>
    <mergeCell ref="E2:F2"/>
    <mergeCell ref="D12:G12"/>
    <mergeCell ref="H12:K12"/>
    <mergeCell ref="L12:O12"/>
    <mergeCell ref="D3:D4"/>
    <mergeCell ref="D5:D6"/>
    <mergeCell ref="H2:I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2769"/>
  <sheetViews>
    <sheetView tabSelected="1" workbookViewId="0">
      <pane xSplit="4" ySplit="14" topLeftCell="I15" activePane="bottomRight" state="frozen"/>
      <selection pane="topRight" activeCell="E1" sqref="E1"/>
      <selection pane="bottomLeft" activeCell="A13" sqref="A13"/>
      <selection pane="bottomRight" activeCell="K10" sqref="K10"/>
    </sheetView>
  </sheetViews>
  <sheetFormatPr defaultRowHeight="15" x14ac:dyDescent="0.25"/>
  <cols>
    <col min="1" max="1" width="5.5703125" style="46" bestFit="1" customWidth="1"/>
    <col min="2" max="2" width="27.5703125" style="46" bestFit="1" customWidth="1"/>
    <col min="3" max="4" width="10.85546875" style="46" bestFit="1" customWidth="1"/>
    <col min="5" max="5" width="17.85546875" style="46" customWidth="1"/>
    <col min="6" max="6" width="27" style="46" customWidth="1"/>
    <col min="7" max="7" width="12" style="46" bestFit="1" customWidth="1"/>
    <col min="8" max="8" width="9.140625" style="46"/>
    <col min="9" max="9" width="9.85546875" style="46" customWidth="1"/>
    <col min="10" max="10" width="22" style="46" customWidth="1"/>
    <col min="11" max="11" width="15.42578125" style="46" bestFit="1" customWidth="1"/>
    <col min="12" max="12" width="12.7109375" style="46" bestFit="1" customWidth="1"/>
    <col min="13" max="13" width="9.140625" style="46"/>
    <col min="14" max="14" width="10.5703125" style="46" bestFit="1" customWidth="1"/>
    <col min="15" max="15" width="14" style="46" customWidth="1"/>
    <col min="16" max="16" width="18.85546875" style="46" bestFit="1" customWidth="1"/>
    <col min="17" max="17" width="13.42578125" style="46" customWidth="1"/>
    <col min="18" max="18" width="12.5703125" style="46" customWidth="1"/>
    <col min="19" max="16384" width="9.140625" style="46"/>
  </cols>
  <sheetData>
    <row r="1" spans="1:18" customFormat="1" ht="15.75" thickBot="1" x14ac:dyDescent="0.3">
      <c r="A1" s="50"/>
      <c r="B1" s="51"/>
      <c r="C1" s="51"/>
      <c r="D1" s="52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2"/>
    </row>
    <row r="2" spans="1:18" customFormat="1" ht="15.75" thickBot="1" x14ac:dyDescent="0.3">
      <c r="A2" s="53"/>
      <c r="B2" s="127" t="s">
        <v>4</v>
      </c>
      <c r="C2" s="128"/>
      <c r="D2" s="54"/>
      <c r="E2" s="13"/>
      <c r="F2" s="127" t="s">
        <v>3</v>
      </c>
      <c r="G2" s="128"/>
      <c r="H2" s="13"/>
      <c r="I2" s="13"/>
      <c r="J2" s="127" t="s">
        <v>21</v>
      </c>
      <c r="K2" s="128"/>
      <c r="L2" s="13"/>
      <c r="M2" s="129" t="s">
        <v>26</v>
      </c>
      <c r="N2" s="130"/>
      <c r="O2" s="130"/>
      <c r="P2" s="130"/>
      <c r="Q2" s="131"/>
      <c r="R2" s="54"/>
    </row>
    <row r="3" spans="1:18" customFormat="1" x14ac:dyDescent="0.25">
      <c r="A3" s="53"/>
      <c r="B3" s="89" t="s">
        <v>5</v>
      </c>
      <c r="C3" s="90">
        <v>10</v>
      </c>
      <c r="D3" s="13"/>
      <c r="E3" s="13"/>
      <c r="F3" s="6" t="s">
        <v>73</v>
      </c>
      <c r="G3" s="86">
        <f>'ADF Test'!J9</f>
        <v>-2.8868578301225258</v>
      </c>
      <c r="H3" s="13"/>
      <c r="I3" s="13"/>
      <c r="J3" s="4" t="s">
        <v>17</v>
      </c>
      <c r="K3" s="5">
        <f>SUMIF(M15:M572, "SL", L15:L572)</f>
        <v>-415749.99999999994</v>
      </c>
      <c r="L3" s="14"/>
      <c r="M3" s="12" t="s">
        <v>25</v>
      </c>
      <c r="N3" s="13"/>
      <c r="O3" s="13"/>
      <c r="P3" s="13"/>
      <c r="Q3" s="14"/>
      <c r="R3" s="54"/>
    </row>
    <row r="4" spans="1:18" customFormat="1" x14ac:dyDescent="0.25">
      <c r="A4" s="53"/>
      <c r="B4" s="4" t="s">
        <v>10</v>
      </c>
      <c r="C4" s="5">
        <v>-1.75</v>
      </c>
      <c r="D4" s="13"/>
      <c r="E4" s="13"/>
      <c r="F4" s="84" t="s">
        <v>1</v>
      </c>
      <c r="G4" s="88">
        <v>0.01</v>
      </c>
      <c r="H4" s="101" t="s">
        <v>72</v>
      </c>
      <c r="I4" s="13"/>
      <c r="J4" s="4" t="s">
        <v>18</v>
      </c>
      <c r="K4" s="5">
        <f>SUMIF(M15:M572, "TP", L15:L572)</f>
        <v>570250.00000000023</v>
      </c>
      <c r="L4" s="13"/>
      <c r="M4" s="12" t="s">
        <v>55</v>
      </c>
      <c r="N4" s="13"/>
      <c r="O4" s="13"/>
      <c r="P4" s="13"/>
      <c r="Q4" s="14"/>
      <c r="R4" s="54"/>
    </row>
    <row r="5" spans="1:18" customFormat="1" ht="15.75" thickBot="1" x14ac:dyDescent="0.3">
      <c r="A5" s="53"/>
      <c r="B5" s="4" t="s">
        <v>11</v>
      </c>
      <c r="C5" s="5">
        <v>1.75</v>
      </c>
      <c r="D5" s="13"/>
      <c r="E5" s="13"/>
      <c r="F5" s="85" t="s">
        <v>2</v>
      </c>
      <c r="G5" s="87">
        <v>8</v>
      </c>
      <c r="H5" s="13"/>
      <c r="I5" s="13"/>
      <c r="J5" s="4" t="s">
        <v>22</v>
      </c>
      <c r="K5" s="5">
        <f>K3+K4</f>
        <v>154500.00000000029</v>
      </c>
      <c r="L5" s="13"/>
      <c r="M5" s="12" t="s">
        <v>58</v>
      </c>
      <c r="N5" s="13"/>
      <c r="O5" s="13"/>
      <c r="P5" s="13"/>
      <c r="Q5" s="14"/>
      <c r="R5" s="54"/>
    </row>
    <row r="6" spans="1:18" customFormat="1" ht="15.75" thickBot="1" x14ac:dyDescent="0.3">
      <c r="A6" s="53"/>
      <c r="B6" s="4" t="s">
        <v>6</v>
      </c>
      <c r="C6" s="5">
        <v>-10000</v>
      </c>
      <c r="D6" s="55" t="s">
        <v>51</v>
      </c>
      <c r="E6" s="13"/>
      <c r="F6" s="8"/>
      <c r="G6" s="8"/>
      <c r="H6" s="13"/>
      <c r="I6" s="13"/>
      <c r="J6" s="4" t="s">
        <v>24</v>
      </c>
      <c r="K6" s="5">
        <f>COUNTIF(M15:M572, "SL")</f>
        <v>31</v>
      </c>
      <c r="L6" s="13"/>
      <c r="M6" s="12" t="s">
        <v>59</v>
      </c>
      <c r="N6" s="13"/>
      <c r="O6" s="13"/>
      <c r="P6" s="13"/>
      <c r="Q6" s="14"/>
      <c r="R6" s="54"/>
    </row>
    <row r="7" spans="1:18" customFormat="1" x14ac:dyDescent="0.25">
      <c r="A7" s="53"/>
      <c r="B7" s="4" t="s">
        <v>7</v>
      </c>
      <c r="C7" s="5">
        <v>20000</v>
      </c>
      <c r="D7" s="55" t="s">
        <v>51</v>
      </c>
      <c r="E7" s="13"/>
      <c r="F7" s="127" t="s">
        <v>28</v>
      </c>
      <c r="G7" s="128"/>
      <c r="H7" s="13"/>
      <c r="I7" s="13"/>
      <c r="J7" s="4" t="s">
        <v>23</v>
      </c>
      <c r="K7" s="5">
        <f>COUNTIF(M15:M572, "TP")</f>
        <v>23</v>
      </c>
      <c r="L7" s="13"/>
      <c r="M7" s="12" t="s">
        <v>68</v>
      </c>
      <c r="N7" s="13"/>
      <c r="O7" s="13"/>
      <c r="P7" s="13"/>
      <c r="Q7" s="14"/>
      <c r="R7" s="54"/>
    </row>
    <row r="8" spans="1:18" customFormat="1" x14ac:dyDescent="0.25">
      <c r="A8" s="53"/>
      <c r="B8" s="4" t="s">
        <v>34</v>
      </c>
      <c r="C8" s="5">
        <v>5000</v>
      </c>
      <c r="D8" s="55" t="s">
        <v>27</v>
      </c>
      <c r="E8" s="13"/>
      <c r="F8" s="6" t="s">
        <v>29</v>
      </c>
      <c r="G8" s="15">
        <f>MIN(R15:R572)</f>
        <v>-107749.99999999999</v>
      </c>
      <c r="H8" s="13"/>
      <c r="I8" s="13"/>
      <c r="J8" s="82" t="s">
        <v>53</v>
      </c>
      <c r="K8" s="100">
        <f>K5/(K6+K7)</f>
        <v>2861.1111111111163</v>
      </c>
      <c r="L8" s="83"/>
      <c r="M8" s="12" t="s">
        <v>62</v>
      </c>
      <c r="N8" s="13"/>
      <c r="O8" s="13"/>
      <c r="P8" s="13"/>
      <c r="Q8" s="14"/>
      <c r="R8" s="54"/>
    </row>
    <row r="9" spans="1:18" customFormat="1" ht="15.75" thickBot="1" x14ac:dyDescent="0.3">
      <c r="A9" s="53"/>
      <c r="B9" s="93" t="s">
        <v>61</v>
      </c>
      <c r="C9" s="95">
        <v>5000</v>
      </c>
      <c r="D9" s="55" t="s">
        <v>27</v>
      </c>
      <c r="E9" s="13"/>
      <c r="F9" s="7" t="s">
        <v>30</v>
      </c>
      <c r="G9" s="16">
        <f>MIN(N15:N572)</f>
        <v>-21000.000000000015</v>
      </c>
      <c r="H9" s="13"/>
      <c r="I9" s="13"/>
      <c r="J9" s="4" t="s">
        <v>54</v>
      </c>
      <c r="K9" s="92">
        <f>K8-(SUM(P15:P572)/(K6+K7))</f>
        <v>2677.2207407407459</v>
      </c>
      <c r="L9" s="13"/>
      <c r="M9" s="12" t="s">
        <v>69</v>
      </c>
      <c r="N9" s="13"/>
      <c r="O9" s="13"/>
      <c r="P9" s="13"/>
      <c r="Q9" s="14"/>
      <c r="R9" s="54"/>
    </row>
    <row r="10" spans="1:18" customFormat="1" ht="15.75" thickBot="1" x14ac:dyDescent="0.3">
      <c r="A10" s="53"/>
      <c r="B10" s="93" t="s">
        <v>63</v>
      </c>
      <c r="C10" s="95">
        <v>0.15</v>
      </c>
      <c r="D10" s="13"/>
      <c r="E10" s="13"/>
      <c r="F10" s="13"/>
      <c r="G10" s="13"/>
      <c r="H10" s="13"/>
      <c r="I10" s="13"/>
      <c r="J10" s="9" t="s">
        <v>67</v>
      </c>
      <c r="K10" s="99">
        <f>LN(1+K5/(SUM(Q15:Q572)/(K6+K7)))/C12</f>
        <v>0.28234783699383487</v>
      </c>
      <c r="L10" s="13"/>
      <c r="M10" s="38"/>
      <c r="N10" s="39"/>
      <c r="O10" s="39"/>
      <c r="P10" s="39"/>
      <c r="Q10" s="40"/>
      <c r="R10" s="54"/>
    </row>
    <row r="11" spans="1:18" customFormat="1" x14ac:dyDescent="0.25">
      <c r="A11" s="53"/>
      <c r="B11" s="93" t="s">
        <v>64</v>
      </c>
      <c r="C11" s="95">
        <f>800/10000000</f>
        <v>8.0000000000000007E-5</v>
      </c>
      <c r="D11" s="13"/>
      <c r="E11" s="13"/>
      <c r="F11" s="13"/>
      <c r="G11" s="13"/>
      <c r="H11" s="13"/>
      <c r="I11" s="13"/>
      <c r="J11" s="13"/>
      <c r="K11" s="94"/>
      <c r="L11" s="13"/>
      <c r="M11" s="13"/>
      <c r="N11" s="13"/>
      <c r="O11" s="13"/>
      <c r="P11" s="13"/>
      <c r="Q11" s="13"/>
      <c r="R11" s="54"/>
    </row>
    <row r="12" spans="1:18" customFormat="1" ht="15.75" thickBot="1" x14ac:dyDescent="0.3">
      <c r="A12" s="53"/>
      <c r="B12" s="96" t="s">
        <v>65</v>
      </c>
      <c r="C12" s="98">
        <v>2.25</v>
      </c>
      <c r="D12" s="55" t="s">
        <v>66</v>
      </c>
      <c r="E12" s="13"/>
      <c r="F12" s="13"/>
      <c r="G12" s="13"/>
      <c r="H12" s="13"/>
      <c r="I12" s="13"/>
      <c r="J12" s="13"/>
      <c r="K12" s="94"/>
      <c r="L12" s="13"/>
      <c r="M12" s="13"/>
      <c r="N12" s="13"/>
      <c r="O12" s="13"/>
      <c r="P12" s="13"/>
      <c r="Q12" s="13"/>
      <c r="R12" s="54"/>
    </row>
    <row r="13" spans="1:18" customFormat="1" x14ac:dyDescent="0.25">
      <c r="A13" s="56"/>
      <c r="B13" s="10"/>
      <c r="C13" s="10"/>
      <c r="D13" s="10"/>
      <c r="E13" s="10"/>
      <c r="F13" s="55"/>
      <c r="G13" s="11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57"/>
    </row>
    <row r="14" spans="1:18" s="3" customFormat="1" x14ac:dyDescent="0.25">
      <c r="A14" s="58" t="s">
        <v>20</v>
      </c>
      <c r="B14" s="59" t="s">
        <v>19</v>
      </c>
      <c r="C14" s="60" t="s">
        <v>33</v>
      </c>
      <c r="D14" s="60" t="s">
        <v>57</v>
      </c>
      <c r="E14" s="61" t="s">
        <v>74</v>
      </c>
      <c r="F14" s="42" t="str">
        <f>C3&amp;" Candle Avg"</f>
        <v>10 Candle Avg</v>
      </c>
      <c r="G14" s="61" t="s">
        <v>8</v>
      </c>
      <c r="H14" s="61" t="s">
        <v>9</v>
      </c>
      <c r="I14" s="61" t="s">
        <v>12</v>
      </c>
      <c r="J14" s="61" t="s">
        <v>14</v>
      </c>
      <c r="K14" s="61" t="s">
        <v>15</v>
      </c>
      <c r="L14" s="61" t="s">
        <v>16</v>
      </c>
      <c r="M14" s="61" t="s">
        <v>13</v>
      </c>
      <c r="N14" s="61" t="s">
        <v>31</v>
      </c>
      <c r="O14" s="61" t="s">
        <v>32</v>
      </c>
      <c r="P14" s="61" t="s">
        <v>70</v>
      </c>
      <c r="Q14" s="61" t="s">
        <v>60</v>
      </c>
      <c r="R14" s="91" t="s">
        <v>71</v>
      </c>
    </row>
    <row r="15" spans="1:18" customFormat="1" x14ac:dyDescent="0.25">
      <c r="A15" s="62">
        <v>1</v>
      </c>
      <c r="B15" s="70">
        <v>41730</v>
      </c>
      <c r="C15" s="43">
        <f>VLOOKUP(B15, 'Raw Data'!$A$2:$C$560, 2, TRUE)</f>
        <v>106.25</v>
      </c>
      <c r="D15" s="43">
        <f>VLOOKUP(B15, 'Raw Data'!$A$2:$C$560, 3, TRUE)</f>
        <v>124.4</v>
      </c>
      <c r="E15" s="44">
        <f>LN(C15/D15)</f>
        <v>-0.15770737250055286</v>
      </c>
      <c r="F15" s="44" t="str">
        <f>IF(A15&gt;$C$3, AVERAGE(INDEX($E$15:$E$572, A15-$C$3):E14), "")</f>
        <v/>
      </c>
      <c r="G15" s="44" t="str">
        <f>IF(A15&gt;$C$3, (STDEV(INDEX($E$15:$E$572, A15-$C$3):E14)), "")</f>
        <v/>
      </c>
      <c r="H15" s="44" t="str">
        <f>IF(F15="","",(E15-F15)/G15)</f>
        <v/>
      </c>
      <c r="I15" s="44" t="str">
        <f>IF(H15="", "", IF(H15&lt;$C$4, "Buy", IF(H15&gt;$C$5, "Sell", "")))</f>
        <v/>
      </c>
      <c r="J15" s="44" t="str">
        <f>IF(M15=M14, J14, IF(OR(M15="TP", M15="SL"), "", IF(I15="Buy", C15, IF(I15="Sell", D15, ""))))</f>
        <v/>
      </c>
      <c r="K15" s="44" t="str">
        <f>IF(M15=M14, K14, IF(OR(M15="TP", M15="SL"), "",IF(I15="Buy", D15, IF(I15="Sell", C15, ""))))</f>
        <v/>
      </c>
      <c r="L15" s="44" t="str">
        <f>IF(M14="Buy", (K14-D15)*$C$8+(C15-J14)*$C$9, IF(M14="Sell", (K14-C15)*$C$9+(D15-J14)*$C$8, ""))</f>
        <v/>
      </c>
      <c r="M15" s="45" t="str">
        <f>IF(OR(M14="", M14="SL", M14="TP"), I15, IF(L15="", "", IF(L15&lt;$C$6, "SL", IF(L15&gt;$C$7, "TP", M14))))</f>
        <v/>
      </c>
      <c r="N15" s="44">
        <f>IF(OR(M15="TP", M15="SL"), L15, 0)</f>
        <v>0</v>
      </c>
      <c r="O15" s="44">
        <v>0</v>
      </c>
      <c r="P15" s="44">
        <f>IF(OR(AND(I15&lt;&gt;"", J14=""), OR(M15="TP", M15="SL",)), (D15*$C$9+C15*$C$8)*$C$11, 0)</f>
        <v>0</v>
      </c>
      <c r="Q15" s="44">
        <f>IF(AND(I15&lt;&gt;"",J14=""),(D15*$C$9+C15*$C$8)*$C$10,0)</f>
        <v>0</v>
      </c>
      <c r="R15" s="63">
        <f>IF((O15 - MAX($O$15:O15)) &lt; 0, O15 - MAX($O$15:O15), 0)</f>
        <v>0</v>
      </c>
    </row>
    <row r="16" spans="1:18" customFormat="1" x14ac:dyDescent="0.25">
      <c r="A16" s="62">
        <v>2</v>
      </c>
      <c r="B16" s="70">
        <v>41731</v>
      </c>
      <c r="C16" s="43">
        <f>VLOOKUP(B16, 'Raw Data'!$A$2:$C$560, 2, TRUE)</f>
        <v>106.35</v>
      </c>
      <c r="D16" s="43">
        <f>VLOOKUP(B16, 'Raw Data'!$A$2:$C$560, 3, TRUE)</f>
        <v>122.45</v>
      </c>
      <c r="E16" s="44">
        <f>LN(C16/D16)</f>
        <v>-0.14096724175193065</v>
      </c>
      <c r="F16" s="44" t="str">
        <f>IF(A16&gt;$C$3, AVERAGE(INDEX($E$15:$E$572, A16-$C$3):E15), "")</f>
        <v/>
      </c>
      <c r="G16" s="44" t="str">
        <f>IF(A16&gt;$C$3, (STDEV(INDEX($E$15:$E$572, A16-$C$3):E15)), "")</f>
        <v/>
      </c>
      <c r="H16" s="44" t="str">
        <f t="shared" ref="H16:H79" si="0">IF(F16="","",(E16-F16)/G16)</f>
        <v/>
      </c>
      <c r="I16" s="44" t="str">
        <f t="shared" ref="I16:I79" si="1">IF(H16="", "", IF(H16&lt;$C$4, "Buy", IF(H16&gt;$C$5, "Sell", "")))</f>
        <v/>
      </c>
      <c r="J16" s="44" t="str">
        <f t="shared" ref="J16:J79" si="2">IF(M16=M15, J15, IF(OR(M16="TP", M16="SL"), "", IF(I16="Buy", C16, IF(I16="Sell", D16, ""))))</f>
        <v/>
      </c>
      <c r="K16" s="44" t="str">
        <f t="shared" ref="K16:K79" si="3">IF(M16=M15, K15, IF(OR(M16="TP", M16="SL"), "",IF(I16="Buy", D16, IF(I16="Sell", C16, ""))))</f>
        <v/>
      </c>
      <c r="L16" s="44" t="str">
        <f t="shared" ref="L16:L79" si="4">IF(M15="Buy", (K15-D16)*$C$8+(C16-J15)*$C$9, IF(M15="Sell", (K15-C16)*$C$9+(D16-J15)*$C$8, ""))</f>
        <v/>
      </c>
      <c r="M16" s="45" t="str">
        <f>IF(OR(M15="", M15="SL", M15="TP"), I16, IF(L16="", "", IF(L16&lt;$C$6, "SL", IF(L16&gt;$C$7, "TP", M15))))</f>
        <v/>
      </c>
      <c r="N16" s="44">
        <f t="shared" ref="N16:N79" si="5">IF(OR(M16="TP", M16="SL"), L16, 0)</f>
        <v>0</v>
      </c>
      <c r="O16" s="44">
        <f>N16+O15</f>
        <v>0</v>
      </c>
      <c r="P16" s="44">
        <f t="shared" ref="P16:P79" si="6">IF(OR(AND(I16&lt;&gt;"", J15=""), OR(M16="TP", M16="SL", M16="CB")), (D16*$C$9+C16*$C$8)*$C$11, 0)</f>
        <v>0</v>
      </c>
      <c r="Q16" s="44">
        <f t="shared" ref="Q16:Q79" si="7">IF(AND(I16&lt;&gt;"",J15=""),(D16*$C$9+C16*$C$8)*$C$10,0)</f>
        <v>0</v>
      </c>
      <c r="R16" s="63">
        <f>IF((O16 - MAX($O$15:O16)) &lt; 0, O16 - MAX($O$15:O16), 0)</f>
        <v>0</v>
      </c>
    </row>
    <row r="17" spans="1:18" customFormat="1" x14ac:dyDescent="0.25">
      <c r="A17" s="62">
        <v>3</v>
      </c>
      <c r="B17" s="70">
        <v>41732</v>
      </c>
      <c r="C17" s="43">
        <f>VLOOKUP(B17, 'Raw Data'!$A$2:$C$560, 2, TRUE)</f>
        <v>108.4</v>
      </c>
      <c r="D17" s="43">
        <f>VLOOKUP(B17, 'Raw Data'!$A$2:$C$560, 3, TRUE)</f>
        <v>123</v>
      </c>
      <c r="E17" s="44">
        <f t="shared" ref="E17:E79" si="8">LN(C17/D17)</f>
        <v>-0.12635626636687161</v>
      </c>
      <c r="F17" s="44" t="str">
        <f>IF(A17&gt;$C$3, AVERAGE(INDEX($E$15:$E$572, A17-$C$3):E16), "")</f>
        <v/>
      </c>
      <c r="G17" s="44" t="str">
        <f>IF(A17&gt;$C$3, (STDEV(INDEX($E$15:$E$572, A17-$C$3):E16)), "")</f>
        <v/>
      </c>
      <c r="H17" s="44" t="str">
        <f t="shared" si="0"/>
        <v/>
      </c>
      <c r="I17" s="44" t="str">
        <f t="shared" si="1"/>
        <v/>
      </c>
      <c r="J17" s="44" t="str">
        <f t="shared" si="2"/>
        <v/>
      </c>
      <c r="K17" s="44" t="str">
        <f t="shared" si="3"/>
        <v/>
      </c>
      <c r="L17" s="44" t="str">
        <f t="shared" si="4"/>
        <v/>
      </c>
      <c r="M17" s="45" t="str">
        <f t="shared" ref="M17:M80" si="9">IF(OR(M16="", M16="SL", M16="TP"), I17, IF(L17="", "", IF(L17&lt;$C$6, "SL", IF(L17&gt;$C$7, "TP", M16))))</f>
        <v/>
      </c>
      <c r="N17" s="44">
        <f t="shared" si="5"/>
        <v>0</v>
      </c>
      <c r="O17" s="44">
        <f t="shared" ref="O17:O80" si="10">N17+O16</f>
        <v>0</v>
      </c>
      <c r="P17" s="44">
        <f t="shared" si="6"/>
        <v>0</v>
      </c>
      <c r="Q17" s="44">
        <f t="shared" si="7"/>
        <v>0</v>
      </c>
      <c r="R17" s="63">
        <f>IF((O17 - MAX($O$15:O17)) &lt; 0, O17 - MAX($O$15:O17), 0)</f>
        <v>0</v>
      </c>
    </row>
    <row r="18" spans="1:18" customFormat="1" x14ac:dyDescent="0.25">
      <c r="A18" s="62">
        <v>4</v>
      </c>
      <c r="B18" s="70">
        <v>41733</v>
      </c>
      <c r="C18" s="43">
        <f>VLOOKUP(B18, 'Raw Data'!$A$2:$C$560, 2, TRUE)</f>
        <v>109.6</v>
      </c>
      <c r="D18" s="43">
        <f>VLOOKUP(B18, 'Raw Data'!$A$2:$C$560, 3, TRUE)</f>
        <v>124.2</v>
      </c>
      <c r="E18" s="44">
        <f t="shared" si="8"/>
        <v>-0.12505579498546332</v>
      </c>
      <c r="F18" s="44" t="str">
        <f>IF(A18&gt;$C$3, AVERAGE(INDEX($E$15:$E$572, A18-$C$3):E17), "")</f>
        <v/>
      </c>
      <c r="G18" s="44" t="str">
        <f>IF(A18&gt;$C$3, (STDEV(INDEX($E$15:$E$572, A18-$C$3):E17)), "")</f>
        <v/>
      </c>
      <c r="H18" s="44" t="str">
        <f t="shared" si="0"/>
        <v/>
      </c>
      <c r="I18" s="44" t="str">
        <f t="shared" si="1"/>
        <v/>
      </c>
      <c r="J18" s="44" t="str">
        <f t="shared" si="2"/>
        <v/>
      </c>
      <c r="K18" s="44" t="str">
        <f t="shared" si="3"/>
        <v/>
      </c>
      <c r="L18" s="44" t="str">
        <f t="shared" si="4"/>
        <v/>
      </c>
      <c r="M18" s="45" t="str">
        <f t="shared" si="9"/>
        <v/>
      </c>
      <c r="N18" s="44">
        <f t="shared" si="5"/>
        <v>0</v>
      </c>
      <c r="O18" s="44">
        <f t="shared" si="10"/>
        <v>0</v>
      </c>
      <c r="P18" s="44">
        <f t="shared" si="6"/>
        <v>0</v>
      </c>
      <c r="Q18" s="44">
        <f t="shared" si="7"/>
        <v>0</v>
      </c>
      <c r="R18" s="63">
        <f>IF((O18 - MAX($O$15:O18)) &lt; 0, O18 - MAX($O$15:O18), 0)</f>
        <v>0</v>
      </c>
    </row>
    <row r="19" spans="1:18" customFormat="1" x14ac:dyDescent="0.25">
      <c r="A19" s="62">
        <v>5</v>
      </c>
      <c r="B19" s="70">
        <v>41736</v>
      </c>
      <c r="C19" s="43">
        <f>VLOOKUP(B19, 'Raw Data'!$A$2:$C$560, 2, TRUE)</f>
        <v>108</v>
      </c>
      <c r="D19" s="43">
        <f>VLOOKUP(B19, 'Raw Data'!$A$2:$C$560, 3, TRUE)</f>
        <v>123.35</v>
      </c>
      <c r="E19" s="44">
        <f t="shared" si="8"/>
        <v>-0.13289461585114595</v>
      </c>
      <c r="F19" s="44" t="str">
        <f>IF(A19&gt;$C$3, AVERAGE(INDEX($E$15:$E$572, A19-$C$3):E18), "")</f>
        <v/>
      </c>
      <c r="G19" s="44" t="str">
        <f>IF(A19&gt;$C$3, (STDEV(INDEX($E$15:$E$572, A19-$C$3):E18)), "")</f>
        <v/>
      </c>
      <c r="H19" s="44" t="str">
        <f t="shared" si="0"/>
        <v/>
      </c>
      <c r="I19" s="44" t="str">
        <f t="shared" si="1"/>
        <v/>
      </c>
      <c r="J19" s="44" t="str">
        <f t="shared" si="2"/>
        <v/>
      </c>
      <c r="K19" s="44" t="str">
        <f t="shared" si="3"/>
        <v/>
      </c>
      <c r="L19" s="44" t="str">
        <f t="shared" si="4"/>
        <v/>
      </c>
      <c r="M19" s="45" t="str">
        <f t="shared" si="9"/>
        <v/>
      </c>
      <c r="N19" s="44">
        <f t="shared" si="5"/>
        <v>0</v>
      </c>
      <c r="O19" s="44">
        <f t="shared" si="10"/>
        <v>0</v>
      </c>
      <c r="P19" s="44">
        <f t="shared" si="6"/>
        <v>0</v>
      </c>
      <c r="Q19" s="44">
        <f t="shared" si="7"/>
        <v>0</v>
      </c>
      <c r="R19" s="63">
        <f>IF((O19 - MAX($O$15:O19)) &lt; 0, O19 - MAX($O$15:O19), 0)</f>
        <v>0</v>
      </c>
    </row>
    <row r="20" spans="1:18" customFormat="1" x14ac:dyDescent="0.25">
      <c r="A20" s="62">
        <v>6</v>
      </c>
      <c r="B20" s="70">
        <v>41737</v>
      </c>
      <c r="C20" s="43">
        <f>VLOOKUP(B20, 'Raw Data'!$A$2:$C$560, 2, TRUE)</f>
        <v>108.9</v>
      </c>
      <c r="D20" s="43">
        <f>VLOOKUP(B20, 'Raw Data'!$A$2:$C$560, 3, TRUE)</f>
        <v>124.5</v>
      </c>
      <c r="E20" s="44">
        <f t="shared" si="8"/>
        <v>-0.13387568596584751</v>
      </c>
      <c r="F20" s="44" t="str">
        <f>IF(A20&gt;$C$3, AVERAGE(INDEX($E$15:$E$572, A20-$C$3):E19), "")</f>
        <v/>
      </c>
      <c r="G20" s="44" t="str">
        <f>IF(A20&gt;$C$3, (STDEV(INDEX($E$15:$E$572, A20-$C$3):E19)), "")</f>
        <v/>
      </c>
      <c r="H20" s="44" t="str">
        <f t="shared" si="0"/>
        <v/>
      </c>
      <c r="I20" s="44" t="str">
        <f t="shared" si="1"/>
        <v/>
      </c>
      <c r="J20" s="44" t="str">
        <f t="shared" si="2"/>
        <v/>
      </c>
      <c r="K20" s="44" t="str">
        <f t="shared" si="3"/>
        <v/>
      </c>
      <c r="L20" s="44" t="str">
        <f t="shared" si="4"/>
        <v/>
      </c>
      <c r="M20" s="45" t="str">
        <f t="shared" si="9"/>
        <v/>
      </c>
      <c r="N20" s="44">
        <f t="shared" si="5"/>
        <v>0</v>
      </c>
      <c r="O20" s="44">
        <f t="shared" si="10"/>
        <v>0</v>
      </c>
      <c r="P20" s="44">
        <f t="shared" si="6"/>
        <v>0</v>
      </c>
      <c r="Q20" s="44">
        <f t="shared" si="7"/>
        <v>0</v>
      </c>
      <c r="R20" s="63">
        <f>IF((O20 - MAX($O$15:O20)) &lt; 0, O20 - MAX($O$15:O20), 0)</f>
        <v>0</v>
      </c>
    </row>
    <row r="21" spans="1:18" customFormat="1" x14ac:dyDescent="0.25">
      <c r="A21" s="62">
        <v>7</v>
      </c>
      <c r="B21" s="70">
        <v>41738</v>
      </c>
      <c r="C21" s="43">
        <f>VLOOKUP(B21, 'Raw Data'!$A$2:$C$560, 2, TRUE)</f>
        <v>108.6</v>
      </c>
      <c r="D21" s="43">
        <f>VLOOKUP(B21, 'Raw Data'!$A$2:$C$560, 3, TRUE)</f>
        <v>124.8</v>
      </c>
      <c r="E21" s="44">
        <f t="shared" si="8"/>
        <v>-0.1390410484354922</v>
      </c>
      <c r="F21" s="44" t="str">
        <f>IF(A21&gt;$C$3, AVERAGE(INDEX($E$15:$E$572, A21-$C$3):E20), "")</f>
        <v/>
      </c>
      <c r="G21" s="44" t="str">
        <f>IF(A21&gt;$C$3, (STDEV(INDEX($E$15:$E$572, A21-$C$3):E20)), "")</f>
        <v/>
      </c>
      <c r="H21" s="44" t="str">
        <f t="shared" si="0"/>
        <v/>
      </c>
      <c r="I21" s="44" t="str">
        <f t="shared" si="1"/>
        <v/>
      </c>
      <c r="J21" s="44" t="str">
        <f t="shared" si="2"/>
        <v/>
      </c>
      <c r="K21" s="44" t="str">
        <f t="shared" si="3"/>
        <v/>
      </c>
      <c r="L21" s="44" t="str">
        <f t="shared" si="4"/>
        <v/>
      </c>
      <c r="M21" s="45" t="str">
        <f t="shared" si="9"/>
        <v/>
      </c>
      <c r="N21" s="44">
        <f t="shared" si="5"/>
        <v>0</v>
      </c>
      <c r="O21" s="44">
        <f t="shared" si="10"/>
        <v>0</v>
      </c>
      <c r="P21" s="44">
        <f t="shared" si="6"/>
        <v>0</v>
      </c>
      <c r="Q21" s="44">
        <f t="shared" si="7"/>
        <v>0</v>
      </c>
      <c r="R21" s="63">
        <f>IF((O21 - MAX($O$15:O21)) &lt; 0, O21 - MAX($O$15:O21), 0)</f>
        <v>0</v>
      </c>
    </row>
    <row r="22" spans="1:18" customFormat="1" x14ac:dyDescent="0.25">
      <c r="A22" s="62">
        <v>8</v>
      </c>
      <c r="B22" s="70">
        <v>41739</v>
      </c>
      <c r="C22" s="43">
        <f>VLOOKUP(B22, 'Raw Data'!$A$2:$C$560, 2, TRUE)</f>
        <v>110.8</v>
      </c>
      <c r="D22" s="43">
        <f>VLOOKUP(B22, 'Raw Data'!$A$2:$C$560, 3, TRUE)</f>
        <v>125.75</v>
      </c>
      <c r="E22" s="44">
        <f t="shared" si="8"/>
        <v>-0.12656903466666522</v>
      </c>
      <c r="F22" s="44" t="str">
        <f>IF(A22&gt;$C$3, AVERAGE(INDEX($E$15:$E$572, A22-$C$3):E21), "")</f>
        <v/>
      </c>
      <c r="G22" s="44" t="str">
        <f>IF(A22&gt;$C$3, (STDEV(INDEX($E$15:$E$572, A22-$C$3):E21)), "")</f>
        <v/>
      </c>
      <c r="H22" s="44" t="str">
        <f t="shared" si="0"/>
        <v/>
      </c>
      <c r="I22" s="44" t="str">
        <f t="shared" si="1"/>
        <v/>
      </c>
      <c r="J22" s="44" t="str">
        <f t="shared" si="2"/>
        <v/>
      </c>
      <c r="K22" s="44" t="str">
        <f t="shared" si="3"/>
        <v/>
      </c>
      <c r="L22" s="44" t="str">
        <f t="shared" si="4"/>
        <v/>
      </c>
      <c r="M22" s="45" t="str">
        <f t="shared" si="9"/>
        <v/>
      </c>
      <c r="N22" s="44">
        <f t="shared" si="5"/>
        <v>0</v>
      </c>
      <c r="O22" s="44">
        <f t="shared" si="10"/>
        <v>0</v>
      </c>
      <c r="P22" s="44">
        <f t="shared" si="6"/>
        <v>0</v>
      </c>
      <c r="Q22" s="44">
        <f t="shared" si="7"/>
        <v>0</v>
      </c>
      <c r="R22" s="63">
        <f>IF((O22 - MAX($O$15:O22)) &lt; 0, O22 - MAX($O$15:O22), 0)</f>
        <v>0</v>
      </c>
    </row>
    <row r="23" spans="1:18" customFormat="1" x14ac:dyDescent="0.25">
      <c r="A23" s="62">
        <v>9</v>
      </c>
      <c r="B23" s="70">
        <v>41740</v>
      </c>
      <c r="C23" s="43">
        <f>VLOOKUP(B23, 'Raw Data'!$A$2:$C$560, 2, TRUE)</f>
        <v>112.8</v>
      </c>
      <c r="D23" s="43">
        <f>VLOOKUP(B23, 'Raw Data'!$A$2:$C$560, 3, TRUE)</f>
        <v>127.75</v>
      </c>
      <c r="E23" s="44">
        <f t="shared" si="8"/>
        <v>-0.12445889001985533</v>
      </c>
      <c r="F23" s="44" t="str">
        <f>IF(A23&gt;$C$3, AVERAGE(INDEX($E$15:$E$572, A23-$C$3):E22), "")</f>
        <v/>
      </c>
      <c r="G23" s="44" t="str">
        <f>IF(A23&gt;$C$3, (STDEV(INDEX($E$15:$E$572, A23-$C$3):E22)), "")</f>
        <v/>
      </c>
      <c r="H23" s="44" t="str">
        <f t="shared" si="0"/>
        <v/>
      </c>
      <c r="I23" s="44" t="str">
        <f t="shared" si="1"/>
        <v/>
      </c>
      <c r="J23" s="44" t="str">
        <f t="shared" si="2"/>
        <v/>
      </c>
      <c r="K23" s="44" t="str">
        <f t="shared" si="3"/>
        <v/>
      </c>
      <c r="L23" s="44" t="str">
        <f t="shared" si="4"/>
        <v/>
      </c>
      <c r="M23" s="45" t="str">
        <f t="shared" si="9"/>
        <v/>
      </c>
      <c r="N23" s="44">
        <f t="shared" si="5"/>
        <v>0</v>
      </c>
      <c r="O23" s="44">
        <f t="shared" si="10"/>
        <v>0</v>
      </c>
      <c r="P23" s="44">
        <f t="shared" si="6"/>
        <v>0</v>
      </c>
      <c r="Q23" s="44">
        <f t="shared" si="7"/>
        <v>0</v>
      </c>
      <c r="R23" s="63">
        <f>IF((O23 - MAX($O$15:O23)) &lt; 0, O23 - MAX($O$15:O23), 0)</f>
        <v>0</v>
      </c>
    </row>
    <row r="24" spans="1:18" customFormat="1" x14ac:dyDescent="0.25">
      <c r="A24" s="62">
        <v>10</v>
      </c>
      <c r="B24" s="70">
        <v>41743</v>
      </c>
      <c r="C24" s="43">
        <f>VLOOKUP(B24, 'Raw Data'!$A$2:$C$560, 2, TRUE)</f>
        <v>112.05</v>
      </c>
      <c r="D24" s="43">
        <f>VLOOKUP(B24, 'Raw Data'!$A$2:$C$560, 3, TRUE)</f>
        <v>125.75</v>
      </c>
      <c r="E24" s="44">
        <f t="shared" si="8"/>
        <v>-0.11535060873291263</v>
      </c>
      <c r="F24" s="44" t="str">
        <f>IF(A24&gt;$C$3, AVERAGE(INDEX($E$15:$E$572, A24-$C$3):E23), "")</f>
        <v/>
      </c>
      <c r="G24" s="44" t="str">
        <f>IF(A24&gt;$C$3, (STDEV(INDEX($E$15:$E$572, A24-$C$3):E23)), "")</f>
        <v/>
      </c>
      <c r="H24" s="44" t="str">
        <f t="shared" si="0"/>
        <v/>
      </c>
      <c r="I24" s="44" t="str">
        <f t="shared" si="1"/>
        <v/>
      </c>
      <c r="J24" s="44" t="str">
        <f t="shared" si="2"/>
        <v/>
      </c>
      <c r="K24" s="44" t="str">
        <f t="shared" si="3"/>
        <v/>
      </c>
      <c r="L24" s="44" t="str">
        <f t="shared" si="4"/>
        <v/>
      </c>
      <c r="M24" s="45" t="str">
        <f t="shared" si="9"/>
        <v/>
      </c>
      <c r="N24" s="44">
        <f t="shared" si="5"/>
        <v>0</v>
      </c>
      <c r="O24" s="44">
        <f t="shared" si="10"/>
        <v>0</v>
      </c>
      <c r="P24" s="44">
        <f t="shared" si="6"/>
        <v>0</v>
      </c>
      <c r="Q24" s="44">
        <f t="shared" si="7"/>
        <v>0</v>
      </c>
      <c r="R24" s="63">
        <f>IF((O24 - MAX($O$15:O24)) &lt; 0, O24 - MAX($O$15:O24), 0)</f>
        <v>0</v>
      </c>
    </row>
    <row r="25" spans="1:18" customFormat="1" x14ac:dyDescent="0.25">
      <c r="A25" s="62">
        <v>11</v>
      </c>
      <c r="B25" s="70">
        <v>41744</v>
      </c>
      <c r="C25" s="43">
        <f>VLOOKUP(B25, 'Raw Data'!$A$2:$C$560, 2, TRUE)</f>
        <v>111.95</v>
      </c>
      <c r="D25" s="43">
        <f>VLOOKUP(B25, 'Raw Data'!$A$2:$C$560, 3, TRUE)</f>
        <v>127.4</v>
      </c>
      <c r="E25" s="44">
        <f t="shared" si="8"/>
        <v>-0.12927940009329919</v>
      </c>
      <c r="F25" s="44">
        <f>IF(A25&gt;$C$3, AVERAGE(INDEX($E$15:$E$572, A25-$C$3):E24), "")</f>
        <v>-0.13222765592767372</v>
      </c>
      <c r="G25" s="44">
        <f>IF(A25&gt;$C$3, (STDEV(INDEX($E$15:$E$572, A25-$C$3):E24)), "")</f>
        <v>1.1729813478174861E-2</v>
      </c>
      <c r="H25" s="44">
        <f t="shared" si="0"/>
        <v>0.25134720512480546</v>
      </c>
      <c r="I25" s="44" t="str">
        <f t="shared" si="1"/>
        <v/>
      </c>
      <c r="J25" s="44" t="str">
        <f t="shared" si="2"/>
        <v/>
      </c>
      <c r="K25" s="44" t="str">
        <f t="shared" si="3"/>
        <v/>
      </c>
      <c r="L25" s="44" t="str">
        <f t="shared" si="4"/>
        <v/>
      </c>
      <c r="M25" s="45" t="str">
        <f t="shared" si="9"/>
        <v/>
      </c>
      <c r="N25" s="44">
        <f t="shared" si="5"/>
        <v>0</v>
      </c>
      <c r="O25" s="44">
        <f t="shared" si="10"/>
        <v>0</v>
      </c>
      <c r="P25" s="44">
        <f t="shared" si="6"/>
        <v>0</v>
      </c>
      <c r="Q25" s="44">
        <f t="shared" si="7"/>
        <v>0</v>
      </c>
      <c r="R25" s="63">
        <f>IF((O25 - MAX($O$15:O25)) &lt; 0, O25 - MAX($O$15:O25), 0)</f>
        <v>0</v>
      </c>
    </row>
    <row r="26" spans="1:18" customFormat="1" x14ac:dyDescent="0.25">
      <c r="A26" s="62">
        <v>12</v>
      </c>
      <c r="B26" s="70">
        <v>41745</v>
      </c>
      <c r="C26" s="43">
        <f>VLOOKUP(B26, 'Raw Data'!$A$2:$C$560, 2, TRUE)</f>
        <v>110.2</v>
      </c>
      <c r="D26" s="43">
        <f>VLOOKUP(B26, 'Raw Data'!$A$2:$C$560, 3, TRUE)</f>
        <v>126.7</v>
      </c>
      <c r="E26" s="44">
        <f t="shared" si="8"/>
        <v>-0.13952519060827928</v>
      </c>
      <c r="F26" s="44">
        <f>IF(A26&gt;$C$3, AVERAGE(INDEX($E$15:$E$572, A26-$C$3):E25), "")</f>
        <v>-0.12938485868694838</v>
      </c>
      <c r="G26" s="44">
        <f>IF(A26&gt;$C$3, (STDEV(INDEX($E$15:$E$572, A26-$C$3):E25)), "")</f>
        <v>7.5789035589799323E-3</v>
      </c>
      <c r="H26" s="44">
        <f t="shared" si="0"/>
        <v>-1.3379681958501819</v>
      </c>
      <c r="I26" s="44" t="str">
        <f t="shared" si="1"/>
        <v/>
      </c>
      <c r="J26" s="44" t="str">
        <f t="shared" si="2"/>
        <v/>
      </c>
      <c r="K26" s="44" t="str">
        <f t="shared" si="3"/>
        <v/>
      </c>
      <c r="L26" s="44" t="str">
        <f t="shared" si="4"/>
        <v/>
      </c>
      <c r="M26" s="45" t="str">
        <f t="shared" si="9"/>
        <v/>
      </c>
      <c r="N26" s="44">
        <f t="shared" si="5"/>
        <v>0</v>
      </c>
      <c r="O26" s="44">
        <f t="shared" si="10"/>
        <v>0</v>
      </c>
      <c r="P26" s="44">
        <f t="shared" si="6"/>
        <v>0</v>
      </c>
      <c r="Q26" s="44">
        <f t="shared" si="7"/>
        <v>0</v>
      </c>
      <c r="R26" s="63">
        <f>IF((O26 - MAX($O$15:O26)) &lt; 0, O26 - MAX($O$15:O26), 0)</f>
        <v>0</v>
      </c>
    </row>
    <row r="27" spans="1:18" customFormat="1" x14ac:dyDescent="0.25">
      <c r="A27" s="62">
        <v>13</v>
      </c>
      <c r="B27" s="70">
        <v>41746</v>
      </c>
      <c r="C27" s="43">
        <f>VLOOKUP(B27, 'Raw Data'!$A$2:$C$560, 2, TRUE)</f>
        <v>111.35</v>
      </c>
      <c r="D27" s="43">
        <f>VLOOKUP(B27, 'Raw Data'!$A$2:$C$560, 3, TRUE)</f>
        <v>128.35</v>
      </c>
      <c r="E27" s="44">
        <f t="shared" si="8"/>
        <v>-0.1420825136137728</v>
      </c>
      <c r="F27" s="44">
        <f>IF(A27&gt;$C$3, AVERAGE(INDEX($E$15:$E$572, A27-$C$3):E26), "")</f>
        <v>-0.12924065357258324</v>
      </c>
      <c r="G27" s="44">
        <f>IF(A27&gt;$C$3, (STDEV(INDEX($E$15:$E$572, A27-$C$3):E26)), "")</f>
        <v>7.3441193047949129E-3</v>
      </c>
      <c r="H27" s="44">
        <f t="shared" si="0"/>
        <v>-1.748590880434802</v>
      </c>
      <c r="I27" s="44" t="str">
        <f t="shared" si="1"/>
        <v/>
      </c>
      <c r="J27" s="44" t="str">
        <f t="shared" si="2"/>
        <v/>
      </c>
      <c r="K27" s="44" t="str">
        <f t="shared" si="3"/>
        <v/>
      </c>
      <c r="L27" s="44" t="str">
        <f t="shared" si="4"/>
        <v/>
      </c>
      <c r="M27" s="45" t="str">
        <f t="shared" si="9"/>
        <v/>
      </c>
      <c r="N27" s="44">
        <f t="shared" si="5"/>
        <v>0</v>
      </c>
      <c r="O27" s="44">
        <f t="shared" si="10"/>
        <v>0</v>
      </c>
      <c r="P27" s="44">
        <f t="shared" si="6"/>
        <v>0</v>
      </c>
      <c r="Q27" s="44">
        <f t="shared" si="7"/>
        <v>0</v>
      </c>
      <c r="R27" s="63">
        <f>IF((O27 - MAX($O$15:O27)) &lt; 0, O27 - MAX($O$15:O27), 0)</f>
        <v>0</v>
      </c>
    </row>
    <row r="28" spans="1:18" customFormat="1" x14ac:dyDescent="0.25">
      <c r="A28" s="62">
        <v>14</v>
      </c>
      <c r="B28" s="70">
        <v>41750</v>
      </c>
      <c r="C28" s="43">
        <f>VLOOKUP(B28, 'Raw Data'!$A$2:$C$560, 2, TRUE)</f>
        <v>111</v>
      </c>
      <c r="D28" s="43">
        <f>VLOOKUP(B28, 'Raw Data'!$A$2:$C$560, 3, TRUE)</f>
        <v>128.80000000000001</v>
      </c>
      <c r="E28" s="44">
        <f t="shared" si="8"/>
        <v>-0.14873061235791923</v>
      </c>
      <c r="F28" s="44">
        <f>IF(A28&gt;$C$3, AVERAGE(INDEX($E$15:$E$572, A28-$C$3):E27), "")</f>
        <v>-0.13081327829727335</v>
      </c>
      <c r="G28" s="44">
        <f>IF(A28&gt;$C$3, (STDEV(INDEX($E$15:$E$572, A28-$C$3):E27)), "")</f>
        <v>8.2817536373343981E-3</v>
      </c>
      <c r="H28" s="44">
        <f t="shared" si="0"/>
        <v>-2.1634710286326309</v>
      </c>
      <c r="I28" s="44" t="str">
        <f t="shared" si="1"/>
        <v>Buy</v>
      </c>
      <c r="J28" s="44">
        <f t="shared" si="2"/>
        <v>111</v>
      </c>
      <c r="K28" s="44">
        <f t="shared" si="3"/>
        <v>128.80000000000001</v>
      </c>
      <c r="L28" s="44" t="str">
        <f t="shared" si="4"/>
        <v/>
      </c>
      <c r="M28" s="45" t="str">
        <f t="shared" si="9"/>
        <v>Buy</v>
      </c>
      <c r="N28" s="44">
        <f t="shared" si="5"/>
        <v>0</v>
      </c>
      <c r="O28" s="44">
        <f t="shared" si="10"/>
        <v>0</v>
      </c>
      <c r="P28" s="44">
        <f t="shared" si="6"/>
        <v>95.92</v>
      </c>
      <c r="Q28" s="44">
        <f t="shared" si="7"/>
        <v>179850</v>
      </c>
      <c r="R28" s="63">
        <f>IF((O28 - MAX($O$15:O28)) &lt; 0, O28 - MAX($O$15:O28), 0)</f>
        <v>0</v>
      </c>
    </row>
    <row r="29" spans="1:18" customFormat="1" x14ac:dyDescent="0.25">
      <c r="A29" s="62">
        <v>15</v>
      </c>
      <c r="B29" s="70">
        <v>41751</v>
      </c>
      <c r="C29" s="43">
        <f>VLOOKUP(B29, 'Raw Data'!$A$2:$C$560, 2, TRUE)</f>
        <v>111.25</v>
      </c>
      <c r="D29" s="43">
        <f>VLOOKUP(B29, 'Raw Data'!$A$2:$C$560, 3, TRUE)</f>
        <v>129.5</v>
      </c>
      <c r="E29" s="44">
        <f t="shared" si="8"/>
        <v>-0.15190096009324291</v>
      </c>
      <c r="F29" s="44">
        <f>IF(A29&gt;$C$3, AVERAGE(INDEX($E$15:$E$572, A29-$C$3):E28), "")</f>
        <v>-0.13318076003451895</v>
      </c>
      <c r="G29" s="44">
        <f>IF(A29&gt;$C$3, (STDEV(INDEX($E$15:$E$572, A29-$C$3):E28)), "")</f>
        <v>9.7132185864796904E-3</v>
      </c>
      <c r="H29" s="44">
        <f t="shared" si="0"/>
        <v>-1.9272911334232234</v>
      </c>
      <c r="I29" s="44" t="str">
        <f t="shared" si="1"/>
        <v>Buy</v>
      </c>
      <c r="J29" s="44">
        <f t="shared" si="2"/>
        <v>111</v>
      </c>
      <c r="K29" s="44">
        <f t="shared" si="3"/>
        <v>128.80000000000001</v>
      </c>
      <c r="L29" s="44">
        <f>IF(M28="Buy", (K28-D29)*$C$8+(C29-J28)*$C$9, IF(M28="Sell", (K28-C29)*$C$9+(D29-J28)*$C$8, ""))</f>
        <v>-2249.9999999999432</v>
      </c>
      <c r="M29" s="45" t="str">
        <f t="shared" si="9"/>
        <v>Buy</v>
      </c>
      <c r="N29" s="44">
        <f t="shared" si="5"/>
        <v>0</v>
      </c>
      <c r="O29" s="44">
        <f t="shared" si="10"/>
        <v>0</v>
      </c>
      <c r="P29" s="44">
        <f t="shared" si="6"/>
        <v>0</v>
      </c>
      <c r="Q29" s="44">
        <f t="shared" si="7"/>
        <v>0</v>
      </c>
      <c r="R29" s="63">
        <f>IF((O29 - MAX($O$15:O29)) &lt; 0, O29 - MAX($O$15:O29), 0)</f>
        <v>0</v>
      </c>
    </row>
    <row r="30" spans="1:18" customFormat="1" x14ac:dyDescent="0.25">
      <c r="A30" s="62">
        <v>16</v>
      </c>
      <c r="B30" s="70">
        <v>41752</v>
      </c>
      <c r="C30" s="43">
        <f>VLOOKUP(B30, 'Raw Data'!$A$2:$C$560, 2, TRUE)</f>
        <v>113.3</v>
      </c>
      <c r="D30" s="43">
        <f>VLOOKUP(B30, 'Raw Data'!$A$2:$C$560, 3, TRUE)</f>
        <v>131</v>
      </c>
      <c r="E30" s="44">
        <f t="shared" si="8"/>
        <v>-0.14515815516719094</v>
      </c>
      <c r="F30" s="44">
        <f>IF(A30&gt;$C$3, AVERAGE(INDEX($E$15:$E$572, A30-$C$3):E29), "")</f>
        <v>-0.13508139445872863</v>
      </c>
      <c r="G30" s="44">
        <f>IF(A30&gt;$C$3, (STDEV(INDEX($E$15:$E$572, A30-$C$3):E29)), "")</f>
        <v>1.1369351771703669E-2</v>
      </c>
      <c r="H30" s="44">
        <f t="shared" si="0"/>
        <v>-0.8863091679106635</v>
      </c>
      <c r="I30" s="44" t="str">
        <f t="shared" si="1"/>
        <v/>
      </c>
      <c r="J30" s="44">
        <f t="shared" si="2"/>
        <v>111</v>
      </c>
      <c r="K30" s="44">
        <f t="shared" si="3"/>
        <v>128.80000000000001</v>
      </c>
      <c r="L30" s="44">
        <f t="shared" si="4"/>
        <v>500.00000000004184</v>
      </c>
      <c r="M30" s="45" t="str">
        <f t="shared" si="9"/>
        <v>Buy</v>
      </c>
      <c r="N30" s="44">
        <f t="shared" si="5"/>
        <v>0</v>
      </c>
      <c r="O30" s="44">
        <f t="shared" si="10"/>
        <v>0</v>
      </c>
      <c r="P30" s="44">
        <f t="shared" si="6"/>
        <v>0</v>
      </c>
      <c r="Q30" s="44">
        <f t="shared" si="7"/>
        <v>0</v>
      </c>
      <c r="R30" s="63">
        <f>IF((O30 - MAX($O$15:O30)) &lt; 0, O30 - MAX($O$15:O30), 0)</f>
        <v>0</v>
      </c>
    </row>
    <row r="31" spans="1:18" customFormat="1" x14ac:dyDescent="0.25">
      <c r="A31" s="62">
        <v>17</v>
      </c>
      <c r="B31" s="70">
        <v>41754</v>
      </c>
      <c r="C31" s="43">
        <f>VLOOKUP(B31, 'Raw Data'!$A$2:$C$560, 2, TRUE)</f>
        <v>112.55</v>
      </c>
      <c r="D31" s="43">
        <f>VLOOKUP(B31, 'Raw Data'!$A$2:$C$560, 3, TRUE)</f>
        <v>130.85</v>
      </c>
      <c r="E31" s="44">
        <f t="shared" si="8"/>
        <v>-0.1506540616234136</v>
      </c>
      <c r="F31" s="44">
        <f>IF(A31&gt;$C$3, AVERAGE(INDEX($E$15:$E$572, A31-$C$3):E30), "")</f>
        <v>-0.13620964137886296</v>
      </c>
      <c r="G31" s="44">
        <f>IF(A31&gt;$C$3, (STDEV(INDEX($E$15:$E$572, A31-$C$3):E30)), "")</f>
        <v>1.178849438909986E-2</v>
      </c>
      <c r="H31" s="44">
        <f t="shared" si="0"/>
        <v>-1.2252981396764768</v>
      </c>
      <c r="I31" s="44" t="str">
        <f t="shared" si="1"/>
        <v/>
      </c>
      <c r="J31" s="44">
        <f t="shared" si="2"/>
        <v>111</v>
      </c>
      <c r="K31" s="44">
        <f t="shared" si="3"/>
        <v>128.80000000000001</v>
      </c>
      <c r="L31" s="44">
        <f t="shared" si="4"/>
        <v>-2499.9999999999291</v>
      </c>
      <c r="M31" s="45" t="str">
        <f t="shared" si="9"/>
        <v>Buy</v>
      </c>
      <c r="N31" s="44">
        <f t="shared" si="5"/>
        <v>0</v>
      </c>
      <c r="O31" s="44">
        <f t="shared" si="10"/>
        <v>0</v>
      </c>
      <c r="P31" s="44">
        <f t="shared" si="6"/>
        <v>0</v>
      </c>
      <c r="Q31" s="44">
        <f t="shared" si="7"/>
        <v>0</v>
      </c>
      <c r="R31" s="63">
        <f>IF((O31 - MAX($O$15:O31)) &lt; 0, O31 - MAX($O$15:O31), 0)</f>
        <v>0</v>
      </c>
    </row>
    <row r="32" spans="1:18" customFormat="1" x14ac:dyDescent="0.25">
      <c r="A32" s="62">
        <v>18</v>
      </c>
      <c r="B32" s="70">
        <v>41757</v>
      </c>
      <c r="C32" s="43">
        <f>VLOOKUP(B32, 'Raw Data'!$A$2:$C$560, 2, TRUE)</f>
        <v>113.85</v>
      </c>
      <c r="D32" s="43">
        <f>VLOOKUP(B32, 'Raw Data'!$A$2:$C$560, 3, TRUE)</f>
        <v>132.85</v>
      </c>
      <c r="E32" s="44">
        <f t="shared" si="8"/>
        <v>-0.15433887969607385</v>
      </c>
      <c r="F32" s="44">
        <f>IF(A32&gt;$C$3, AVERAGE(INDEX($E$15:$E$572, A32-$C$3):E31), "")</f>
        <v>-0.1373709426976551</v>
      </c>
      <c r="G32" s="44">
        <f>IF(A32&gt;$C$3, (STDEV(INDEX($E$15:$E$572, A32-$C$3):E31)), "")</f>
        <v>1.2639688825314932E-2</v>
      </c>
      <c r="H32" s="44">
        <f t="shared" si="0"/>
        <v>-1.3424331273437009</v>
      </c>
      <c r="I32" s="44" t="str">
        <f t="shared" si="1"/>
        <v/>
      </c>
      <c r="J32" s="44">
        <f t="shared" si="2"/>
        <v>111</v>
      </c>
      <c r="K32" s="44">
        <f t="shared" si="3"/>
        <v>128.80000000000001</v>
      </c>
      <c r="L32" s="44">
        <f t="shared" si="4"/>
        <v>-5999.9999999999454</v>
      </c>
      <c r="M32" s="45" t="str">
        <f t="shared" si="9"/>
        <v>Buy</v>
      </c>
      <c r="N32" s="44">
        <f t="shared" si="5"/>
        <v>0</v>
      </c>
      <c r="O32" s="44">
        <f t="shared" si="10"/>
        <v>0</v>
      </c>
      <c r="P32" s="44">
        <f t="shared" si="6"/>
        <v>0</v>
      </c>
      <c r="Q32" s="44">
        <f t="shared" si="7"/>
        <v>0</v>
      </c>
      <c r="R32" s="63">
        <f>IF((O32 - MAX($O$15:O32)) &lt; 0, O32 - MAX($O$15:O32), 0)</f>
        <v>0</v>
      </c>
    </row>
    <row r="33" spans="1:18" customFormat="1" x14ac:dyDescent="0.25">
      <c r="A33" s="62">
        <v>19</v>
      </c>
      <c r="B33" s="70">
        <v>41758</v>
      </c>
      <c r="C33" s="43">
        <f>VLOOKUP(B33, 'Raw Data'!$A$2:$C$560, 2, TRUE)</f>
        <v>111.95</v>
      </c>
      <c r="D33" s="43">
        <f>VLOOKUP(B33, 'Raw Data'!$A$2:$C$560, 3, TRUE)</f>
        <v>130.1</v>
      </c>
      <c r="E33" s="44">
        <f t="shared" si="8"/>
        <v>-0.15025104247369575</v>
      </c>
      <c r="F33" s="44">
        <f>IF(A33&gt;$C$3, AVERAGE(INDEX($E$15:$E$572, A33-$C$3):E32), "")</f>
        <v>-0.14014792720059596</v>
      </c>
      <c r="G33" s="44">
        <f>IF(A33&gt;$C$3, (STDEV(INDEX($E$15:$E$572, A33-$C$3):E32)), "")</f>
        <v>1.3046791184824493E-2</v>
      </c>
      <c r="H33" s="44">
        <f t="shared" si="0"/>
        <v>-0.77437548665999423</v>
      </c>
      <c r="I33" s="44" t="str">
        <f t="shared" si="1"/>
        <v/>
      </c>
      <c r="J33" s="44">
        <f t="shared" si="2"/>
        <v>111</v>
      </c>
      <c r="K33" s="44">
        <f t="shared" si="3"/>
        <v>128.80000000000001</v>
      </c>
      <c r="L33" s="44">
        <f t="shared" si="4"/>
        <v>-1749.9999999999</v>
      </c>
      <c r="M33" s="45" t="str">
        <f t="shared" si="9"/>
        <v>Buy</v>
      </c>
      <c r="N33" s="44">
        <f t="shared" si="5"/>
        <v>0</v>
      </c>
      <c r="O33" s="44">
        <f t="shared" si="10"/>
        <v>0</v>
      </c>
      <c r="P33" s="44">
        <f t="shared" si="6"/>
        <v>0</v>
      </c>
      <c r="Q33" s="44">
        <f t="shared" si="7"/>
        <v>0</v>
      </c>
      <c r="R33" s="63">
        <f>IF((O33 - MAX($O$15:O33)) &lt; 0, O33 - MAX($O$15:O33), 0)</f>
        <v>0</v>
      </c>
    </row>
    <row r="34" spans="1:18" customFormat="1" x14ac:dyDescent="0.25">
      <c r="A34" s="62">
        <v>20</v>
      </c>
      <c r="B34" s="70">
        <v>41759</v>
      </c>
      <c r="C34" s="43">
        <f>VLOOKUP(B34, 'Raw Data'!$A$2:$C$560, 2, TRUE)</f>
        <v>109.8</v>
      </c>
      <c r="D34" s="43">
        <f>VLOOKUP(B34, 'Raw Data'!$A$2:$C$560, 3, TRUE)</f>
        <v>128.44999999999999</v>
      </c>
      <c r="E34" s="44">
        <f t="shared" si="8"/>
        <v>-0.15687919448046228</v>
      </c>
      <c r="F34" s="44">
        <f>IF(A34&gt;$C$3, AVERAGE(INDEX($E$15:$E$572, A34-$C$3):E33), "")</f>
        <v>-0.14272714244598</v>
      </c>
      <c r="G34" s="44">
        <f>IF(A34&gt;$C$3, (STDEV(INDEX($E$15:$E$572, A34-$C$3):E33)), "")</f>
        <v>1.2116895365683918E-2</v>
      </c>
      <c r="H34" s="44">
        <f t="shared" si="0"/>
        <v>-1.1679602412481085</v>
      </c>
      <c r="I34" s="44" t="str">
        <f t="shared" si="1"/>
        <v/>
      </c>
      <c r="J34" s="44">
        <f t="shared" si="2"/>
        <v>111</v>
      </c>
      <c r="K34" s="44">
        <f t="shared" si="3"/>
        <v>128.80000000000001</v>
      </c>
      <c r="L34" s="44">
        <f t="shared" si="4"/>
        <v>-4249.9999999999009</v>
      </c>
      <c r="M34" s="45" t="str">
        <f t="shared" si="9"/>
        <v>Buy</v>
      </c>
      <c r="N34" s="44">
        <f t="shared" si="5"/>
        <v>0</v>
      </c>
      <c r="O34" s="44">
        <f t="shared" si="10"/>
        <v>0</v>
      </c>
      <c r="P34" s="44">
        <f t="shared" si="6"/>
        <v>0</v>
      </c>
      <c r="Q34" s="44">
        <f t="shared" si="7"/>
        <v>0</v>
      </c>
      <c r="R34" s="63">
        <f>IF((O34 - MAX($O$15:O34)) &lt; 0, O34 - MAX($O$15:O34), 0)</f>
        <v>0</v>
      </c>
    </row>
    <row r="35" spans="1:18" customFormat="1" x14ac:dyDescent="0.25">
      <c r="A35" s="62">
        <v>21</v>
      </c>
      <c r="B35" s="70">
        <v>41760</v>
      </c>
      <c r="C35" s="43">
        <f>VLOOKUP(B35, 'Raw Data'!$A$2:$C$560, 2, TRUE)</f>
        <v>108.85</v>
      </c>
      <c r="D35" s="43">
        <f>VLOOKUP(B35, 'Raw Data'!$A$2:$C$560, 3, TRUE)</f>
        <v>128.05000000000001</v>
      </c>
      <c r="E35" s="44">
        <f t="shared" si="8"/>
        <v>-0.1624500249649779</v>
      </c>
      <c r="F35" s="44">
        <f>IF(A35&gt;$C$3, AVERAGE(INDEX($E$15:$E$572, A35-$C$3):E34), "")</f>
        <v>-0.14688000102073501</v>
      </c>
      <c r="G35" s="44">
        <f>IF(A35&gt;$C$3, (STDEV(INDEX($E$15:$E$572, A35-$C$3):E34)), "")</f>
        <v>8.1630333070713875E-3</v>
      </c>
      <c r="H35" s="44">
        <f t="shared" si="0"/>
        <v>-1.907382140748471</v>
      </c>
      <c r="I35" s="44" t="str">
        <f t="shared" si="1"/>
        <v>Buy</v>
      </c>
      <c r="J35" s="44">
        <f t="shared" si="2"/>
        <v>111</v>
      </c>
      <c r="K35" s="44">
        <f t="shared" si="3"/>
        <v>128.80000000000001</v>
      </c>
      <c r="L35" s="44">
        <f t="shared" si="4"/>
        <v>-7000.0000000000291</v>
      </c>
      <c r="M35" s="45" t="str">
        <f t="shared" si="9"/>
        <v>Buy</v>
      </c>
      <c r="N35" s="44">
        <f t="shared" si="5"/>
        <v>0</v>
      </c>
      <c r="O35" s="44">
        <f t="shared" si="10"/>
        <v>0</v>
      </c>
      <c r="P35" s="44">
        <f t="shared" si="6"/>
        <v>0</v>
      </c>
      <c r="Q35" s="44">
        <f t="shared" si="7"/>
        <v>0</v>
      </c>
      <c r="R35" s="63">
        <f>IF((O35 - MAX($O$15:O35)) &lt; 0, O35 - MAX($O$15:O35), 0)</f>
        <v>0</v>
      </c>
    </row>
    <row r="36" spans="1:18" customFormat="1" x14ac:dyDescent="0.25">
      <c r="A36" s="62">
        <v>22</v>
      </c>
      <c r="B36" s="70">
        <v>41761</v>
      </c>
      <c r="C36" s="43">
        <f>VLOOKUP(B36, 'Raw Data'!$A$2:$C$560, 2, TRUE)</f>
        <v>107.7</v>
      </c>
      <c r="D36" s="43">
        <f>VLOOKUP(B36, 'Raw Data'!$A$2:$C$560, 3, TRUE)</f>
        <v>126.9</v>
      </c>
      <c r="E36" s="44">
        <f t="shared" si="8"/>
        <v>-0.16404979055799909</v>
      </c>
      <c r="F36" s="44">
        <f>IF(A36&gt;$C$3, AVERAGE(INDEX($E$15:$E$572, A36-$C$3):E35), "")</f>
        <v>-0.15019706350790285</v>
      </c>
      <c r="G36" s="44">
        <f>IF(A36&gt;$C$3, (STDEV(INDEX($E$15:$E$572, A36-$C$3):E35)), "")</f>
        <v>6.8502349686455797E-3</v>
      </c>
      <c r="H36" s="44">
        <f t="shared" si="0"/>
        <v>-2.0222265533229127</v>
      </c>
      <c r="I36" s="44" t="str">
        <f t="shared" si="1"/>
        <v>Buy</v>
      </c>
      <c r="J36" s="44">
        <f t="shared" si="2"/>
        <v>111</v>
      </c>
      <c r="K36" s="44">
        <f t="shared" si="3"/>
        <v>128.80000000000001</v>
      </c>
      <c r="L36" s="44">
        <f t="shared" si="4"/>
        <v>-6999.9999999999563</v>
      </c>
      <c r="M36" s="45" t="str">
        <f t="shared" si="9"/>
        <v>Buy</v>
      </c>
      <c r="N36" s="44">
        <f t="shared" si="5"/>
        <v>0</v>
      </c>
      <c r="O36" s="44">
        <f t="shared" si="10"/>
        <v>0</v>
      </c>
      <c r="P36" s="44">
        <f t="shared" si="6"/>
        <v>0</v>
      </c>
      <c r="Q36" s="44">
        <f t="shared" si="7"/>
        <v>0</v>
      </c>
      <c r="R36" s="63">
        <f>IF((O36 - MAX($O$15:O36)) &lt; 0, O36 - MAX($O$15:O36), 0)</f>
        <v>0</v>
      </c>
    </row>
    <row r="37" spans="1:18" customFormat="1" x14ac:dyDescent="0.25">
      <c r="A37" s="62">
        <v>23</v>
      </c>
      <c r="B37" s="70">
        <v>41764</v>
      </c>
      <c r="C37" s="43">
        <f>VLOOKUP(B37, 'Raw Data'!$A$2:$C$560, 2, TRUE)</f>
        <v>107.55</v>
      </c>
      <c r="D37" s="43">
        <f>VLOOKUP(B37, 'Raw Data'!$A$2:$C$560, 3, TRUE)</f>
        <v>127.2</v>
      </c>
      <c r="E37" s="44">
        <f t="shared" si="8"/>
        <v>-0.16780479519228278</v>
      </c>
      <c r="F37" s="44">
        <f>IF(A37&gt;$C$3, AVERAGE(INDEX($E$15:$E$572, A37-$C$3):E36), "")</f>
        <v>-0.15264952350287483</v>
      </c>
      <c r="G37" s="44">
        <f>IF(A37&gt;$C$3, (STDEV(INDEX($E$15:$E$572, A37-$C$3):E36)), "")</f>
        <v>6.9936085694190216E-3</v>
      </c>
      <c r="H37" s="44">
        <f t="shared" si="0"/>
        <v>-2.1670174329855203</v>
      </c>
      <c r="I37" s="44" t="str">
        <f t="shared" si="1"/>
        <v>Buy</v>
      </c>
      <c r="J37" s="44">
        <f t="shared" si="2"/>
        <v>111</v>
      </c>
      <c r="K37" s="44">
        <f t="shared" si="3"/>
        <v>128.80000000000001</v>
      </c>
      <c r="L37" s="44">
        <f t="shared" si="4"/>
        <v>-9249.9999999999709</v>
      </c>
      <c r="M37" s="45" t="str">
        <f t="shared" si="9"/>
        <v>Buy</v>
      </c>
      <c r="N37" s="44">
        <f t="shared" si="5"/>
        <v>0</v>
      </c>
      <c r="O37" s="44">
        <f t="shared" si="10"/>
        <v>0</v>
      </c>
      <c r="P37" s="44">
        <f t="shared" si="6"/>
        <v>0</v>
      </c>
      <c r="Q37" s="44">
        <f t="shared" si="7"/>
        <v>0</v>
      </c>
      <c r="R37" s="63">
        <f>IF((O37 - MAX($O$15:O37)) &lt; 0, O37 - MAX($O$15:O37), 0)</f>
        <v>0</v>
      </c>
    </row>
    <row r="38" spans="1:18" customFormat="1" x14ac:dyDescent="0.25">
      <c r="A38" s="62">
        <v>24</v>
      </c>
      <c r="B38" s="70">
        <v>41765</v>
      </c>
      <c r="C38" s="43">
        <f>VLOOKUP(B38, 'Raw Data'!$A$2:$C$560, 2, TRUE)</f>
        <v>107.7</v>
      </c>
      <c r="D38" s="43">
        <f>VLOOKUP(B38, 'Raw Data'!$A$2:$C$560, 3, TRUE)</f>
        <v>127.1</v>
      </c>
      <c r="E38" s="44">
        <f t="shared" si="8"/>
        <v>-0.16562459403306543</v>
      </c>
      <c r="F38" s="44">
        <f>IF(A38&gt;$C$3, AVERAGE(INDEX($E$15:$E$572, A38-$C$3):E37), "")</f>
        <v>-0.15522175166072585</v>
      </c>
      <c r="G38" s="44">
        <f>IF(A38&gt;$C$3, (STDEV(INDEX($E$15:$E$572, A38-$C$3):E37)), "")</f>
        <v>7.3940819610703598E-3</v>
      </c>
      <c r="H38" s="44">
        <f t="shared" si="0"/>
        <v>-1.4069146686647853</v>
      </c>
      <c r="I38" s="44" t="str">
        <f t="shared" si="1"/>
        <v/>
      </c>
      <c r="J38" s="44">
        <f t="shared" si="2"/>
        <v>111</v>
      </c>
      <c r="K38" s="44">
        <f t="shared" si="3"/>
        <v>128.80000000000001</v>
      </c>
      <c r="L38" s="44">
        <f t="shared" si="4"/>
        <v>-7999.9999999999</v>
      </c>
      <c r="M38" s="45" t="str">
        <f t="shared" si="9"/>
        <v>Buy</v>
      </c>
      <c r="N38" s="44">
        <f t="shared" si="5"/>
        <v>0</v>
      </c>
      <c r="O38" s="44">
        <f t="shared" si="10"/>
        <v>0</v>
      </c>
      <c r="P38" s="44">
        <f>IF(OR(AND(I38&lt;&gt;"", J37=""), OR(M38="TP", M38="SL", M38="CB")), (D38*$C$9+C38*$C$8)*$C$11, 0)</f>
        <v>0</v>
      </c>
      <c r="Q38" s="44">
        <f t="shared" si="7"/>
        <v>0</v>
      </c>
      <c r="R38" s="63">
        <f>IF((O38 - MAX($O$15:O38)) &lt; 0, O38 - MAX($O$15:O38), 0)</f>
        <v>0</v>
      </c>
    </row>
    <row r="39" spans="1:18" customFormat="1" x14ac:dyDescent="0.25">
      <c r="A39" s="62">
        <v>25</v>
      </c>
      <c r="B39" s="70">
        <v>41766</v>
      </c>
      <c r="C39" s="43">
        <f>VLOOKUP(B39, 'Raw Data'!$A$2:$C$560, 2, TRUE)</f>
        <v>107</v>
      </c>
      <c r="D39" s="43">
        <f>VLOOKUP(B39, 'Raw Data'!$A$2:$C$560, 3, TRUE)</f>
        <v>127.25</v>
      </c>
      <c r="E39" s="44">
        <f t="shared" si="8"/>
        <v>-0.17332482096872601</v>
      </c>
      <c r="F39" s="44">
        <f>IF(A39&gt;$C$3, AVERAGE(INDEX($E$15:$E$572, A39-$C$3):E38), "")</f>
        <v>-0.15691114982824045</v>
      </c>
      <c r="G39" s="44">
        <f>IF(A39&gt;$C$3, (STDEV(INDEX($E$15:$E$572, A39-$C$3):E38)), "")</f>
        <v>7.6709814721493018E-3</v>
      </c>
      <c r="H39" s="44">
        <f t="shared" si="0"/>
        <v>-2.1397093970410381</v>
      </c>
      <c r="I39" s="44" t="str">
        <f t="shared" si="1"/>
        <v>Buy</v>
      </c>
      <c r="J39" s="44" t="str">
        <f t="shared" si="2"/>
        <v/>
      </c>
      <c r="K39" s="44" t="str">
        <f t="shared" si="3"/>
        <v/>
      </c>
      <c r="L39" s="44">
        <f t="shared" si="4"/>
        <v>-12249.999999999944</v>
      </c>
      <c r="M39" s="45" t="str">
        <f t="shared" si="9"/>
        <v>SL</v>
      </c>
      <c r="N39" s="44">
        <f t="shared" si="5"/>
        <v>-12249.999999999944</v>
      </c>
      <c r="O39" s="44">
        <f t="shared" si="10"/>
        <v>-12249.999999999944</v>
      </c>
      <c r="P39" s="44">
        <f t="shared" si="6"/>
        <v>93.7</v>
      </c>
      <c r="Q39" s="44">
        <f t="shared" si="7"/>
        <v>0</v>
      </c>
      <c r="R39" s="63">
        <f>IF((O39 - MAX($O$15:O39)) &lt; 0, O39 - MAX($O$15:O39), 0)</f>
        <v>-12249.999999999944</v>
      </c>
    </row>
    <row r="40" spans="1:18" customFormat="1" x14ac:dyDescent="0.25">
      <c r="A40" s="62">
        <v>26</v>
      </c>
      <c r="B40" s="70">
        <v>41767</v>
      </c>
      <c r="C40" s="43">
        <f>VLOOKUP(B40, 'Raw Data'!$A$2:$C$560, 2, TRUE)</f>
        <v>105.9</v>
      </c>
      <c r="D40" s="43">
        <f>VLOOKUP(B40, 'Raw Data'!$A$2:$C$560, 3, TRUE)</f>
        <v>125.8</v>
      </c>
      <c r="E40" s="44">
        <f t="shared" si="8"/>
        <v>-0.17219809165897931</v>
      </c>
      <c r="F40" s="44">
        <f>IF(A40&gt;$C$3, AVERAGE(INDEX($E$15:$E$572, A40-$C$3):E39), "")</f>
        <v>-0.15905353591578877</v>
      </c>
      <c r="G40" s="44">
        <f>IF(A40&gt;$C$3, (STDEV(INDEX($E$15:$E$572, A40-$C$3):E39)), "")</f>
        <v>8.9938499256167568E-3</v>
      </c>
      <c r="H40" s="44">
        <f t="shared" si="0"/>
        <v>-1.461504900782425</v>
      </c>
      <c r="I40" s="44" t="str">
        <f t="shared" si="1"/>
        <v/>
      </c>
      <c r="J40" s="44" t="str">
        <f t="shared" si="2"/>
        <v/>
      </c>
      <c r="K40" s="44" t="str">
        <f t="shared" si="3"/>
        <v/>
      </c>
      <c r="L40" s="44" t="str">
        <f t="shared" si="4"/>
        <v/>
      </c>
      <c r="M40" s="45" t="str">
        <f t="shared" si="9"/>
        <v/>
      </c>
      <c r="N40" s="44">
        <f t="shared" si="5"/>
        <v>0</v>
      </c>
      <c r="O40" s="44">
        <f t="shared" si="10"/>
        <v>-12249.999999999944</v>
      </c>
      <c r="P40" s="44">
        <f t="shared" si="6"/>
        <v>0</v>
      </c>
      <c r="Q40" s="44">
        <f t="shared" si="7"/>
        <v>0</v>
      </c>
      <c r="R40" s="63">
        <f>IF((O40 - MAX($O$15:O40)) &lt; 0, O40 - MAX($O$15:O40), 0)</f>
        <v>-12249.999999999944</v>
      </c>
    </row>
    <row r="41" spans="1:18" customFormat="1" x14ac:dyDescent="0.25">
      <c r="A41" s="62">
        <v>27</v>
      </c>
      <c r="B41" s="70">
        <v>41768</v>
      </c>
      <c r="C41" s="43">
        <f>VLOOKUP(B41, 'Raw Data'!$A$2:$C$560, 2, TRUE)</f>
        <v>106</v>
      </c>
      <c r="D41" s="43">
        <f>VLOOKUP(B41, 'Raw Data'!$A$2:$C$560, 3, TRUE)</f>
        <v>126.55</v>
      </c>
      <c r="E41" s="44">
        <f t="shared" si="8"/>
        <v>-0.17719839287906589</v>
      </c>
      <c r="F41" s="44">
        <f>IF(A41&gt;$C$3, AVERAGE(INDEX($E$15:$E$572, A41-$C$3):E40), "")</f>
        <v>-0.16175752956496761</v>
      </c>
      <c r="G41" s="44">
        <f>IF(A41&gt;$C$3, (STDEV(INDEX($E$15:$E$572, A41-$C$3):E40)), "")</f>
        <v>8.3969964957715335E-3</v>
      </c>
      <c r="H41" s="44">
        <f t="shared" si="0"/>
        <v>-1.8388555148110177</v>
      </c>
      <c r="I41" s="44" t="str">
        <f t="shared" si="1"/>
        <v>Buy</v>
      </c>
      <c r="J41" s="44">
        <f t="shared" si="2"/>
        <v>106</v>
      </c>
      <c r="K41" s="44">
        <f t="shared" si="3"/>
        <v>126.55</v>
      </c>
      <c r="L41" s="44" t="str">
        <f t="shared" si="4"/>
        <v/>
      </c>
      <c r="M41" s="45" t="str">
        <f t="shared" si="9"/>
        <v>Buy</v>
      </c>
      <c r="N41" s="44">
        <f t="shared" si="5"/>
        <v>0</v>
      </c>
      <c r="O41" s="44">
        <f t="shared" si="10"/>
        <v>-12249.999999999944</v>
      </c>
      <c r="P41" s="44">
        <f t="shared" si="6"/>
        <v>93.02000000000001</v>
      </c>
      <c r="Q41" s="44">
        <f t="shared" si="7"/>
        <v>174412.5</v>
      </c>
      <c r="R41" s="63">
        <f>IF((O41 - MAX($O$15:O41)) &lt; 0, O41 - MAX($O$15:O41), 0)</f>
        <v>-12249.999999999944</v>
      </c>
    </row>
    <row r="42" spans="1:18" customFormat="1" x14ac:dyDescent="0.25">
      <c r="A42" s="62">
        <v>28</v>
      </c>
      <c r="B42" s="70">
        <v>41771</v>
      </c>
      <c r="C42" s="43">
        <f>VLOOKUP(B42, 'Raw Data'!$A$2:$C$560, 2, TRUE)</f>
        <v>105.35</v>
      </c>
      <c r="D42" s="43">
        <f>VLOOKUP(B42, 'Raw Data'!$A$2:$C$560, 3, TRUE)</f>
        <v>125.7</v>
      </c>
      <c r="E42" s="44">
        <f t="shared" si="8"/>
        <v>-0.17660997534600381</v>
      </c>
      <c r="F42" s="44">
        <f>IF(A42&gt;$C$3, AVERAGE(INDEX($E$15:$E$572, A42-$C$3):E41), "")</f>
        <v>-0.16441196269053282</v>
      </c>
      <c r="G42" s="44">
        <f>IF(A42&gt;$C$3, (STDEV(INDEX($E$15:$E$572, A42-$C$3):E41)), "")</f>
        <v>8.6875329494151433E-3</v>
      </c>
      <c r="H42" s="44">
        <f t="shared" si="0"/>
        <v>-1.4040824623625949</v>
      </c>
      <c r="I42" s="44" t="str">
        <f t="shared" si="1"/>
        <v/>
      </c>
      <c r="J42" s="44">
        <f t="shared" si="2"/>
        <v>106</v>
      </c>
      <c r="K42" s="44">
        <f t="shared" si="3"/>
        <v>126.55</v>
      </c>
      <c r="L42" s="44">
        <f t="shared" si="4"/>
        <v>999.99999999994361</v>
      </c>
      <c r="M42" s="45" t="str">
        <f t="shared" si="9"/>
        <v>Buy</v>
      </c>
      <c r="N42" s="44">
        <f t="shared" si="5"/>
        <v>0</v>
      </c>
      <c r="O42" s="44">
        <f t="shared" si="10"/>
        <v>-12249.999999999944</v>
      </c>
      <c r="P42" s="44">
        <f t="shared" si="6"/>
        <v>0</v>
      </c>
      <c r="Q42" s="44">
        <f t="shared" si="7"/>
        <v>0</v>
      </c>
      <c r="R42" s="63">
        <f>IF((O42 - MAX($O$15:O42)) &lt; 0, O42 - MAX($O$15:O42), 0)</f>
        <v>-12249.999999999944</v>
      </c>
    </row>
    <row r="43" spans="1:18" customFormat="1" x14ac:dyDescent="0.25">
      <c r="A43" s="62">
        <v>29</v>
      </c>
      <c r="B43" s="70">
        <v>41772</v>
      </c>
      <c r="C43" s="43">
        <f>VLOOKUP(B43, 'Raw Data'!$A$2:$C$560, 2, TRUE)</f>
        <v>106.2</v>
      </c>
      <c r="D43" s="43">
        <f>VLOOKUP(B43, 'Raw Data'!$A$2:$C$560, 3, TRUE)</f>
        <v>127.6</v>
      </c>
      <c r="E43" s="44">
        <f t="shared" si="8"/>
        <v>-0.18357626210285097</v>
      </c>
      <c r="F43" s="44">
        <f>IF(A43&gt;$C$3, AVERAGE(INDEX($E$15:$E$572, A43-$C$3):E42), "")</f>
        <v>-0.16663907225552582</v>
      </c>
      <c r="G43" s="44">
        <f>IF(A43&gt;$C$3, (STDEV(INDEX($E$15:$E$572, A43-$C$3):E42)), "")</f>
        <v>8.6729682238647077E-3</v>
      </c>
      <c r="H43" s="44">
        <f t="shared" si="0"/>
        <v>-1.9528711982041449</v>
      </c>
      <c r="I43" s="44" t="str">
        <f t="shared" si="1"/>
        <v>Buy</v>
      </c>
      <c r="J43" s="44">
        <f t="shared" si="2"/>
        <v>106</v>
      </c>
      <c r="K43" s="44">
        <f t="shared" si="3"/>
        <v>126.55</v>
      </c>
      <c r="L43" s="44">
        <f t="shared" si="4"/>
        <v>-4249.9999999999709</v>
      </c>
      <c r="M43" s="45" t="str">
        <f t="shared" si="9"/>
        <v>Buy</v>
      </c>
      <c r="N43" s="44">
        <f t="shared" si="5"/>
        <v>0</v>
      </c>
      <c r="O43" s="44">
        <f t="shared" si="10"/>
        <v>-12249.999999999944</v>
      </c>
      <c r="P43" s="44">
        <f t="shared" si="6"/>
        <v>0</v>
      </c>
      <c r="Q43" s="44">
        <f t="shared" si="7"/>
        <v>0</v>
      </c>
      <c r="R43" s="63">
        <f>IF((O43 - MAX($O$15:O43)) &lt; 0, O43 - MAX($O$15:O43), 0)</f>
        <v>-12249.999999999944</v>
      </c>
    </row>
    <row r="44" spans="1:18" customFormat="1" x14ac:dyDescent="0.25">
      <c r="A44" s="62">
        <v>30</v>
      </c>
      <c r="B44" s="70">
        <v>41773</v>
      </c>
      <c r="C44" s="43">
        <f>VLOOKUP(B44, 'Raw Data'!$A$2:$C$560, 2, TRUE)</f>
        <v>105.65</v>
      </c>
      <c r="D44" s="43">
        <f>VLOOKUP(B44, 'Raw Data'!$A$2:$C$560, 3, TRUE)</f>
        <v>126.55</v>
      </c>
      <c r="E44" s="44">
        <f t="shared" si="8"/>
        <v>-0.18050574292906732</v>
      </c>
      <c r="F44" s="44">
        <f>IF(A44&gt;$C$3, AVERAGE(INDEX($E$15:$E$572, A44-$C$3):E43), "")</f>
        <v>-0.16997159421844135</v>
      </c>
      <c r="G44" s="44">
        <f>IF(A44&gt;$C$3, (STDEV(INDEX($E$15:$E$572, A44-$C$3):E43)), "")</f>
        <v>8.0569311346093912E-3</v>
      </c>
      <c r="H44" s="44">
        <f t="shared" si="0"/>
        <v>-1.3074641615559341</v>
      </c>
      <c r="I44" s="44" t="str">
        <f t="shared" si="1"/>
        <v/>
      </c>
      <c r="J44" s="44">
        <f t="shared" si="2"/>
        <v>106</v>
      </c>
      <c r="K44" s="44">
        <f t="shared" si="3"/>
        <v>126.55</v>
      </c>
      <c r="L44" s="44">
        <f t="shared" si="4"/>
        <v>-1749.9999999999716</v>
      </c>
      <c r="M44" s="45" t="str">
        <f t="shared" si="9"/>
        <v>Buy</v>
      </c>
      <c r="N44" s="44">
        <f t="shared" si="5"/>
        <v>0</v>
      </c>
      <c r="O44" s="44">
        <f t="shared" si="10"/>
        <v>-12249.999999999944</v>
      </c>
      <c r="P44" s="44">
        <f t="shared" si="6"/>
        <v>0</v>
      </c>
      <c r="Q44" s="44">
        <f t="shared" si="7"/>
        <v>0</v>
      </c>
      <c r="R44" s="63">
        <f>IF((O44 - MAX($O$15:O44)) &lt; 0, O44 - MAX($O$15:O44), 0)</f>
        <v>-12249.999999999944</v>
      </c>
    </row>
    <row r="45" spans="1:18" customFormat="1" x14ac:dyDescent="0.25">
      <c r="A45" s="62">
        <v>31</v>
      </c>
      <c r="B45" s="70">
        <v>41774</v>
      </c>
      <c r="C45" s="43">
        <f>VLOOKUP(B45, 'Raw Data'!$A$2:$C$560, 2, TRUE)</f>
        <v>107.05</v>
      </c>
      <c r="D45" s="43">
        <f>VLOOKUP(B45, 'Raw Data'!$A$2:$C$560, 3, TRUE)</f>
        <v>128.65</v>
      </c>
      <c r="E45" s="44">
        <f t="shared" si="8"/>
        <v>-0.18379952369206137</v>
      </c>
      <c r="F45" s="44">
        <f>IF(A45&gt;$C$3, AVERAGE(INDEX($E$15:$E$572, A45-$C$3):E44), "")</f>
        <v>-0.17233424906330183</v>
      </c>
      <c r="G45" s="44">
        <f>IF(A45&gt;$C$3, (STDEV(INDEX($E$15:$E$572, A45-$C$3):E44)), "")</f>
        <v>7.2108192843937571E-3</v>
      </c>
      <c r="H45" s="44">
        <f t="shared" si="0"/>
        <v>-1.5900099803601546</v>
      </c>
      <c r="I45" s="44" t="str">
        <f t="shared" si="1"/>
        <v/>
      </c>
      <c r="J45" s="44">
        <f t="shared" si="2"/>
        <v>106</v>
      </c>
      <c r="K45" s="44">
        <f t="shared" si="3"/>
        <v>126.55</v>
      </c>
      <c r="L45" s="44">
        <f t="shared" si="4"/>
        <v>-5250.0000000000564</v>
      </c>
      <c r="M45" s="45" t="str">
        <f t="shared" si="9"/>
        <v>Buy</v>
      </c>
      <c r="N45" s="44">
        <f t="shared" si="5"/>
        <v>0</v>
      </c>
      <c r="O45" s="44">
        <f t="shared" si="10"/>
        <v>-12249.999999999944</v>
      </c>
      <c r="P45" s="44">
        <f t="shared" si="6"/>
        <v>0</v>
      </c>
      <c r="Q45" s="44">
        <f t="shared" si="7"/>
        <v>0</v>
      </c>
      <c r="R45" s="63">
        <f>IF((O45 - MAX($O$15:O45)) &lt; 0, O45 - MAX($O$15:O45), 0)</f>
        <v>-12249.999999999944</v>
      </c>
    </row>
    <row r="46" spans="1:18" customFormat="1" x14ac:dyDescent="0.25">
      <c r="A46" s="62">
        <v>32</v>
      </c>
      <c r="B46" s="70">
        <v>41775</v>
      </c>
      <c r="C46" s="43">
        <f>VLOOKUP(B46, 'Raw Data'!$A$2:$C$560, 2, TRUE)</f>
        <v>105.15</v>
      </c>
      <c r="D46" s="43">
        <f>VLOOKUP(B46, 'Raw Data'!$A$2:$C$560, 3, TRUE)</f>
        <v>126.4</v>
      </c>
      <c r="E46" s="44">
        <f t="shared" si="8"/>
        <v>-0.1840635795640482</v>
      </c>
      <c r="F46" s="44">
        <f>IF(A46&gt;$C$3, AVERAGE(INDEX($E$15:$E$572, A46-$C$3):E45), "")</f>
        <v>-0.17446919893601018</v>
      </c>
      <c r="G46" s="44">
        <f>IF(A46&gt;$C$3, (STDEV(INDEX($E$15:$E$572, A46-$C$3):E45)), "")</f>
        <v>7.1191272831785841E-3</v>
      </c>
      <c r="H46" s="44">
        <f t="shared" si="0"/>
        <v>-1.3476905590251331</v>
      </c>
      <c r="I46" s="44" t="str">
        <f t="shared" si="1"/>
        <v/>
      </c>
      <c r="J46" s="44">
        <f t="shared" si="2"/>
        <v>106</v>
      </c>
      <c r="K46" s="44">
        <f t="shared" si="3"/>
        <v>126.55</v>
      </c>
      <c r="L46" s="44">
        <f t="shared" si="4"/>
        <v>-3500.0000000000146</v>
      </c>
      <c r="M46" s="45" t="str">
        <f t="shared" si="9"/>
        <v>Buy</v>
      </c>
      <c r="N46" s="44">
        <f t="shared" si="5"/>
        <v>0</v>
      </c>
      <c r="O46" s="44">
        <f t="shared" si="10"/>
        <v>-12249.999999999944</v>
      </c>
      <c r="P46" s="44">
        <f t="shared" si="6"/>
        <v>0</v>
      </c>
      <c r="Q46" s="44">
        <f t="shared" si="7"/>
        <v>0</v>
      </c>
      <c r="R46" s="63">
        <f>IF((O46 - MAX($O$15:O46)) &lt; 0, O46 - MAX($O$15:O46), 0)</f>
        <v>-12249.999999999944</v>
      </c>
    </row>
    <row r="47" spans="1:18" customFormat="1" x14ac:dyDescent="0.25">
      <c r="A47" s="62">
        <v>33</v>
      </c>
      <c r="B47" s="70">
        <v>41778</v>
      </c>
      <c r="C47" s="43">
        <f>VLOOKUP(B47, 'Raw Data'!$A$2:$C$560, 2, TRUE)</f>
        <v>103.5</v>
      </c>
      <c r="D47" s="43">
        <f>VLOOKUP(B47, 'Raw Data'!$A$2:$C$560, 3, TRUE)</f>
        <v>125.8</v>
      </c>
      <c r="E47" s="44">
        <f t="shared" si="8"/>
        <v>-0.19512173156091636</v>
      </c>
      <c r="F47" s="44">
        <f>IF(A47&gt;$C$3, AVERAGE(INDEX($E$15:$E$572, A47-$C$3):E46), "")</f>
        <v>-0.17647057783661507</v>
      </c>
      <c r="G47" s="44">
        <f>IF(A47&gt;$C$3, (STDEV(INDEX($E$15:$E$572, A47-$C$3):E46)), "")</f>
        <v>6.6630878153610571E-3</v>
      </c>
      <c r="H47" s="44">
        <f t="shared" si="0"/>
        <v>-2.7991757337045731</v>
      </c>
      <c r="I47" s="44" t="str">
        <f t="shared" si="1"/>
        <v>Buy</v>
      </c>
      <c r="J47" s="44">
        <f t="shared" si="2"/>
        <v>106</v>
      </c>
      <c r="K47" s="44">
        <f t="shared" si="3"/>
        <v>126.55</v>
      </c>
      <c r="L47" s="44">
        <f t="shared" si="4"/>
        <v>-8750</v>
      </c>
      <c r="M47" s="45" t="str">
        <f t="shared" si="9"/>
        <v>Buy</v>
      </c>
      <c r="N47" s="44">
        <f t="shared" si="5"/>
        <v>0</v>
      </c>
      <c r="O47" s="44">
        <f t="shared" si="10"/>
        <v>-12249.999999999944</v>
      </c>
      <c r="P47" s="44">
        <f t="shared" si="6"/>
        <v>0</v>
      </c>
      <c r="Q47" s="44">
        <f t="shared" si="7"/>
        <v>0</v>
      </c>
      <c r="R47" s="63">
        <f>IF((O47 - MAX($O$15:O47)) &lt; 0, O47 - MAX($O$15:O47), 0)</f>
        <v>-12249.999999999944</v>
      </c>
    </row>
    <row r="48" spans="1:18" customFormat="1" x14ac:dyDescent="0.25">
      <c r="A48" s="62">
        <v>34</v>
      </c>
      <c r="B48" s="70">
        <v>41779</v>
      </c>
      <c r="C48" s="43">
        <f>VLOOKUP(B48, 'Raw Data'!$A$2:$C$560, 2, TRUE)</f>
        <v>103.45</v>
      </c>
      <c r="D48" s="43">
        <f>VLOOKUP(B48, 'Raw Data'!$A$2:$C$560, 3, TRUE)</f>
        <v>126.05</v>
      </c>
      <c r="E48" s="44">
        <f t="shared" si="8"/>
        <v>-0.19759024944237671</v>
      </c>
      <c r="F48" s="44">
        <f>IF(A48&gt;$C$3, AVERAGE(INDEX($E$15:$E$572, A48-$C$3):E47), "")</f>
        <v>-0.17920227147347845</v>
      </c>
      <c r="G48" s="44">
        <f>IF(A48&gt;$C$3, (STDEV(INDEX($E$15:$E$572, A48-$C$3):E47)), "")</f>
        <v>8.1494300977895534E-3</v>
      </c>
      <c r="H48" s="44">
        <f t="shared" si="0"/>
        <v>-2.2563513949135916</v>
      </c>
      <c r="I48" s="44" t="str">
        <f t="shared" si="1"/>
        <v>Buy</v>
      </c>
      <c r="J48" s="44" t="str">
        <f t="shared" si="2"/>
        <v/>
      </c>
      <c r="K48" s="44" t="str">
        <f t="shared" si="3"/>
        <v/>
      </c>
      <c r="L48" s="44">
        <f t="shared" si="4"/>
        <v>-10249.999999999985</v>
      </c>
      <c r="M48" s="45" t="str">
        <f t="shared" si="9"/>
        <v>SL</v>
      </c>
      <c r="N48" s="44">
        <f t="shared" si="5"/>
        <v>-10249.999999999985</v>
      </c>
      <c r="O48" s="44">
        <f t="shared" si="10"/>
        <v>-22499.999999999927</v>
      </c>
      <c r="P48" s="44">
        <f t="shared" si="6"/>
        <v>91.800000000000011</v>
      </c>
      <c r="Q48" s="44">
        <f t="shared" si="7"/>
        <v>0</v>
      </c>
      <c r="R48" s="63">
        <f>IF((O48 - MAX($O$15:O48)) &lt; 0, O48 - MAX($O$15:O48), 0)</f>
        <v>-22499.999999999927</v>
      </c>
    </row>
    <row r="49" spans="1:18" customFormat="1" x14ac:dyDescent="0.25">
      <c r="A49" s="62">
        <v>35</v>
      </c>
      <c r="B49" s="70">
        <v>41780</v>
      </c>
      <c r="C49" s="43">
        <f>VLOOKUP(B49, 'Raw Data'!$A$2:$C$560, 2, TRUE)</f>
        <v>103.5</v>
      </c>
      <c r="D49" s="43">
        <f>VLOOKUP(B49, 'Raw Data'!$A$2:$C$560, 3, TRUE)</f>
        <v>125.45</v>
      </c>
      <c r="E49" s="44">
        <f t="shared" si="8"/>
        <v>-0.19233566010700756</v>
      </c>
      <c r="F49" s="44">
        <f>IF(A49&gt;$C$3, AVERAGE(INDEX($E$15:$E$572, A49-$C$3):E48), "")</f>
        <v>-0.18239883701440956</v>
      </c>
      <c r="G49" s="44">
        <f>IF(A49&gt;$C$3, (STDEV(INDEX($E$15:$E$572, A49-$C$3):E48)), "")</f>
        <v>8.4938081683262213E-3</v>
      </c>
      <c r="H49" s="44">
        <f t="shared" si="0"/>
        <v>-1.1698902183419728</v>
      </c>
      <c r="I49" s="44" t="str">
        <f t="shared" si="1"/>
        <v/>
      </c>
      <c r="J49" s="44" t="str">
        <f t="shared" si="2"/>
        <v/>
      </c>
      <c r="K49" s="44" t="str">
        <f t="shared" si="3"/>
        <v/>
      </c>
      <c r="L49" s="44" t="str">
        <f t="shared" si="4"/>
        <v/>
      </c>
      <c r="M49" s="45" t="str">
        <f t="shared" si="9"/>
        <v/>
      </c>
      <c r="N49" s="44">
        <f t="shared" si="5"/>
        <v>0</v>
      </c>
      <c r="O49" s="44">
        <f t="shared" si="10"/>
        <v>-22499.999999999927</v>
      </c>
      <c r="P49" s="44">
        <f t="shared" si="6"/>
        <v>0</v>
      </c>
      <c r="Q49" s="44">
        <f t="shared" si="7"/>
        <v>0</v>
      </c>
      <c r="R49" s="63">
        <f>IF((O49 - MAX($O$15:O49)) &lt; 0, O49 - MAX($O$15:O49), 0)</f>
        <v>-22499.999999999927</v>
      </c>
    </row>
    <row r="50" spans="1:18" customFormat="1" x14ac:dyDescent="0.25">
      <c r="A50" s="62">
        <v>36</v>
      </c>
      <c r="B50" s="70">
        <v>41781</v>
      </c>
      <c r="C50" s="43">
        <f>VLOOKUP(B50, 'Raw Data'!$A$2:$C$560, 2, TRUE)</f>
        <v>103.55</v>
      </c>
      <c r="D50" s="43">
        <f>VLOOKUP(B50, 'Raw Data'!$A$2:$C$560, 3, TRUE)</f>
        <v>124.9</v>
      </c>
      <c r="E50" s="44">
        <f t="shared" si="8"/>
        <v>-0.18745882928993884</v>
      </c>
      <c r="F50" s="44">
        <f>IF(A50&gt;$C$3, AVERAGE(INDEX($E$15:$E$572, A50-$C$3):E49), "")</f>
        <v>-0.18429992092823774</v>
      </c>
      <c r="G50" s="44">
        <f>IF(A50&gt;$C$3, (STDEV(INDEX($E$15:$E$572, A50-$C$3):E49)), "")</f>
        <v>8.3637078453746311E-3</v>
      </c>
      <c r="H50" s="44">
        <f t="shared" si="0"/>
        <v>-0.3776923369517346</v>
      </c>
      <c r="I50" s="44" t="str">
        <f t="shared" si="1"/>
        <v/>
      </c>
      <c r="J50" s="44" t="str">
        <f t="shared" si="2"/>
        <v/>
      </c>
      <c r="K50" s="44" t="str">
        <f t="shared" si="3"/>
        <v/>
      </c>
      <c r="L50" s="44" t="str">
        <f t="shared" si="4"/>
        <v/>
      </c>
      <c r="M50" s="45" t="str">
        <f t="shared" si="9"/>
        <v/>
      </c>
      <c r="N50" s="44">
        <f t="shared" si="5"/>
        <v>0</v>
      </c>
      <c r="O50" s="44">
        <f t="shared" si="10"/>
        <v>-22499.999999999927</v>
      </c>
      <c r="P50" s="44">
        <f t="shared" si="6"/>
        <v>0</v>
      </c>
      <c r="Q50" s="44">
        <f t="shared" si="7"/>
        <v>0</v>
      </c>
      <c r="R50" s="63">
        <f>IF((O50 - MAX($O$15:O50)) &lt; 0, O50 - MAX($O$15:O50), 0)</f>
        <v>-22499.999999999927</v>
      </c>
    </row>
    <row r="51" spans="1:18" customFormat="1" x14ac:dyDescent="0.25">
      <c r="A51" s="62">
        <v>37</v>
      </c>
      <c r="B51" s="70">
        <v>41782</v>
      </c>
      <c r="C51" s="43">
        <f>VLOOKUP(B51, 'Raw Data'!$A$2:$C$560, 2, TRUE)</f>
        <v>104.25</v>
      </c>
      <c r="D51" s="43">
        <f>VLOOKUP(B51, 'Raw Data'!$A$2:$C$560, 3, TRUE)</f>
        <v>124.7</v>
      </c>
      <c r="E51" s="44">
        <f t="shared" si="8"/>
        <v>-0.17911899200707998</v>
      </c>
      <c r="F51" s="44">
        <f>IF(A51&gt;$C$3, AVERAGE(INDEX($E$15:$E$572, A51-$C$3):E50), "")</f>
        <v>-0.18582599469133371</v>
      </c>
      <c r="G51" s="44">
        <f>IF(A51&gt;$C$3, (STDEV(INDEX($E$15:$E$572, A51-$C$3):E50)), "")</f>
        <v>7.2249559735396533E-3</v>
      </c>
      <c r="H51" s="44">
        <f t="shared" si="0"/>
        <v>0.92831052657166979</v>
      </c>
      <c r="I51" s="44" t="str">
        <f t="shared" si="1"/>
        <v/>
      </c>
      <c r="J51" s="44" t="str">
        <f t="shared" si="2"/>
        <v/>
      </c>
      <c r="K51" s="44" t="str">
        <f t="shared" si="3"/>
        <v/>
      </c>
      <c r="L51" s="44" t="str">
        <f t="shared" si="4"/>
        <v/>
      </c>
      <c r="M51" s="45" t="str">
        <f t="shared" si="9"/>
        <v/>
      </c>
      <c r="N51" s="44">
        <f t="shared" si="5"/>
        <v>0</v>
      </c>
      <c r="O51" s="44">
        <f t="shared" si="10"/>
        <v>-22499.999999999927</v>
      </c>
      <c r="P51" s="44">
        <f t="shared" si="6"/>
        <v>0</v>
      </c>
      <c r="Q51" s="44">
        <f t="shared" si="7"/>
        <v>0</v>
      </c>
      <c r="R51" s="63">
        <f>IF((O51 - MAX($O$15:O51)) &lt; 0, O51 - MAX($O$15:O51), 0)</f>
        <v>-22499.999999999927</v>
      </c>
    </row>
    <row r="52" spans="1:18" customFormat="1" x14ac:dyDescent="0.25">
      <c r="A52" s="62">
        <v>38</v>
      </c>
      <c r="B52" s="70">
        <v>41785</v>
      </c>
      <c r="C52" s="43">
        <f>VLOOKUP(B52, 'Raw Data'!$A$2:$C$560, 2, TRUE)</f>
        <v>105.65</v>
      </c>
      <c r="D52" s="43">
        <f>VLOOKUP(B52, 'Raw Data'!$A$2:$C$560, 3, TRUE)</f>
        <v>125.5</v>
      </c>
      <c r="E52" s="44">
        <f t="shared" si="8"/>
        <v>-0.17217401450977285</v>
      </c>
      <c r="F52" s="44">
        <f>IF(A52&gt;$C$3, AVERAGE(INDEX($E$15:$E$572, A52-$C$3):E51), "")</f>
        <v>-0.18601805460413512</v>
      </c>
      <c r="G52" s="44">
        <f>IF(A52&gt;$C$3, (STDEV(INDEX($E$15:$E$572, A52-$C$3):E51)), "")</f>
        <v>6.9918953180789075E-3</v>
      </c>
      <c r="H52" s="44">
        <f t="shared" si="0"/>
        <v>1.9800124951192857</v>
      </c>
      <c r="I52" s="44" t="str">
        <f t="shared" si="1"/>
        <v>Sell</v>
      </c>
      <c r="J52" s="44">
        <f t="shared" si="2"/>
        <v>125.5</v>
      </c>
      <c r="K52" s="44">
        <f t="shared" si="3"/>
        <v>105.65</v>
      </c>
      <c r="L52" s="44" t="str">
        <f t="shared" si="4"/>
        <v/>
      </c>
      <c r="M52" s="45" t="str">
        <f t="shared" si="9"/>
        <v>Sell</v>
      </c>
      <c r="N52" s="44">
        <f t="shared" si="5"/>
        <v>0</v>
      </c>
      <c r="O52" s="44">
        <f t="shared" si="10"/>
        <v>-22499.999999999927</v>
      </c>
      <c r="P52" s="44">
        <f t="shared" si="6"/>
        <v>92.460000000000008</v>
      </c>
      <c r="Q52" s="44">
        <f t="shared" si="7"/>
        <v>173362.5</v>
      </c>
      <c r="R52" s="63">
        <f>IF((O52 - MAX($O$15:O52)) &lt; 0, O52 - MAX($O$15:O52), 0)</f>
        <v>-22499.999999999927</v>
      </c>
    </row>
    <row r="53" spans="1:18" customFormat="1" x14ac:dyDescent="0.25">
      <c r="A53" s="62">
        <v>39</v>
      </c>
      <c r="B53" s="70">
        <v>41786</v>
      </c>
      <c r="C53" s="43">
        <f>VLOOKUP(B53, 'Raw Data'!$A$2:$C$560, 2, TRUE)</f>
        <v>106.15</v>
      </c>
      <c r="D53" s="43">
        <f>VLOOKUP(B53, 'Raw Data'!$A$2:$C$560, 3, TRUE)</f>
        <v>126.4</v>
      </c>
      <c r="E53" s="44">
        <f t="shared" si="8"/>
        <v>-0.17459829356349196</v>
      </c>
      <c r="F53" s="44">
        <f>IF(A53&gt;$C$3, AVERAGE(INDEX($E$15:$E$572, A53-$C$3):E52), "")</f>
        <v>-0.18557445852051202</v>
      </c>
      <c r="G53" s="44">
        <f>IF(A53&gt;$C$3, (STDEV(INDEX($E$15:$E$572, A53-$C$3):E52)), "")</f>
        <v>7.7542613173785203E-3</v>
      </c>
      <c r="H53" s="44">
        <f t="shared" si="0"/>
        <v>1.4155010397213135</v>
      </c>
      <c r="I53" s="44" t="str">
        <f t="shared" si="1"/>
        <v/>
      </c>
      <c r="J53" s="44">
        <f t="shared" si="2"/>
        <v>125.5</v>
      </c>
      <c r="K53" s="44">
        <f t="shared" si="3"/>
        <v>105.65</v>
      </c>
      <c r="L53" s="44">
        <f t="shared" si="4"/>
        <v>2000.0000000000282</v>
      </c>
      <c r="M53" s="45" t="str">
        <f t="shared" si="9"/>
        <v>Sell</v>
      </c>
      <c r="N53" s="44">
        <f t="shared" si="5"/>
        <v>0</v>
      </c>
      <c r="O53" s="44">
        <f t="shared" si="10"/>
        <v>-22499.999999999927</v>
      </c>
      <c r="P53" s="44">
        <f t="shared" si="6"/>
        <v>0</v>
      </c>
      <c r="Q53" s="44">
        <f t="shared" si="7"/>
        <v>0</v>
      </c>
      <c r="R53" s="63">
        <f>IF((O53 - MAX($O$15:O53)) &lt; 0, O53 - MAX($O$15:O53), 0)</f>
        <v>-22499.999999999927</v>
      </c>
    </row>
    <row r="54" spans="1:18" customFormat="1" x14ac:dyDescent="0.25">
      <c r="A54" s="62">
        <v>40</v>
      </c>
      <c r="B54" s="70">
        <v>41787</v>
      </c>
      <c r="C54" s="43">
        <f>VLOOKUP(B54, 'Raw Data'!$A$2:$C$560, 2, TRUE)</f>
        <v>106.45</v>
      </c>
      <c r="D54" s="43">
        <f>VLOOKUP(B54, 'Raw Data'!$A$2:$C$560, 3, TRUE)</f>
        <v>126.15</v>
      </c>
      <c r="E54" s="44">
        <f t="shared" si="8"/>
        <v>-0.16979628374757824</v>
      </c>
      <c r="F54" s="44">
        <f>IF(A54&gt;$C$3, AVERAGE(INDEX($E$15:$E$572, A54-$C$3):E53), "")</f>
        <v>-0.18467666166657609</v>
      </c>
      <c r="G54" s="44">
        <f>IF(A54&gt;$C$3, (STDEV(INDEX($E$15:$E$572, A54-$C$3):E53)), "")</f>
        <v>8.4956206596531261E-3</v>
      </c>
      <c r="H54" s="44">
        <f t="shared" si="0"/>
        <v>1.7515351161648278</v>
      </c>
      <c r="I54" s="44" t="str">
        <f t="shared" si="1"/>
        <v>Sell</v>
      </c>
      <c r="J54" s="44">
        <f t="shared" si="2"/>
        <v>125.5</v>
      </c>
      <c r="K54" s="44">
        <f t="shared" si="3"/>
        <v>105.65</v>
      </c>
      <c r="L54" s="44">
        <f t="shared" si="4"/>
        <v>-749.99999999995771</v>
      </c>
      <c r="M54" s="45" t="str">
        <f t="shared" si="9"/>
        <v>Sell</v>
      </c>
      <c r="N54" s="44">
        <f t="shared" si="5"/>
        <v>0</v>
      </c>
      <c r="O54" s="44">
        <f t="shared" si="10"/>
        <v>-22499.999999999927</v>
      </c>
      <c r="P54" s="44">
        <f t="shared" si="6"/>
        <v>0</v>
      </c>
      <c r="Q54" s="44">
        <f t="shared" si="7"/>
        <v>0</v>
      </c>
      <c r="R54" s="63">
        <f>IF((O54 - MAX($O$15:O54)) &lt; 0, O54 - MAX($O$15:O54), 0)</f>
        <v>-22499.999999999927</v>
      </c>
    </row>
    <row r="55" spans="1:18" customFormat="1" x14ac:dyDescent="0.25">
      <c r="A55" s="62">
        <v>41</v>
      </c>
      <c r="B55" s="70">
        <v>41788</v>
      </c>
      <c r="C55" s="43">
        <f>VLOOKUP(B55, 'Raw Data'!$A$2:$C$560, 2, TRUE)</f>
        <v>107.55</v>
      </c>
      <c r="D55" s="43">
        <f>VLOOKUP(B55, 'Raw Data'!$A$2:$C$560, 3, TRUE)</f>
        <v>125.65</v>
      </c>
      <c r="E55" s="44">
        <f t="shared" si="8"/>
        <v>-0.15554440827586219</v>
      </c>
      <c r="F55" s="44">
        <f>IF(A55&gt;$C$3, AVERAGE(INDEX($E$15:$E$572, A55-$C$3):E54), "")</f>
        <v>-0.18360571574842718</v>
      </c>
      <c r="G55" s="44">
        <f>IF(A55&gt;$C$3, (STDEV(INDEX($E$15:$E$572, A55-$C$3):E54)), "")</f>
        <v>9.6732159758320113E-3</v>
      </c>
      <c r="H55" s="44">
        <f t="shared" si="0"/>
        <v>2.9009284546809044</v>
      </c>
      <c r="I55" s="44" t="str">
        <f t="shared" si="1"/>
        <v>Sell</v>
      </c>
      <c r="J55" s="44">
        <f t="shared" si="2"/>
        <v>125.5</v>
      </c>
      <c r="K55" s="44">
        <f t="shared" si="3"/>
        <v>105.65</v>
      </c>
      <c r="L55" s="44">
        <f t="shared" si="4"/>
        <v>-8749.9999999999291</v>
      </c>
      <c r="M55" s="45" t="str">
        <f t="shared" si="9"/>
        <v>Sell</v>
      </c>
      <c r="N55" s="44">
        <f t="shared" si="5"/>
        <v>0</v>
      </c>
      <c r="O55" s="44">
        <f t="shared" si="10"/>
        <v>-22499.999999999927</v>
      </c>
      <c r="P55" s="44">
        <f t="shared" si="6"/>
        <v>0</v>
      </c>
      <c r="Q55" s="44">
        <f t="shared" si="7"/>
        <v>0</v>
      </c>
      <c r="R55" s="63">
        <f>IF((O55 - MAX($O$15:O55)) &lt; 0, O55 - MAX($O$15:O55), 0)</f>
        <v>-22499.999999999927</v>
      </c>
    </row>
    <row r="56" spans="1:18" customFormat="1" x14ac:dyDescent="0.25">
      <c r="A56" s="62">
        <v>42</v>
      </c>
      <c r="B56" s="70">
        <v>41789</v>
      </c>
      <c r="C56" s="43">
        <f>VLOOKUP(B56, 'Raw Data'!$A$2:$C$560, 2, TRUE)</f>
        <v>107.65</v>
      </c>
      <c r="D56" s="43">
        <f>VLOOKUP(B56, 'Raw Data'!$A$2:$C$560, 3, TRUE)</f>
        <v>124.5</v>
      </c>
      <c r="E56" s="44">
        <f t="shared" si="8"/>
        <v>-0.14542049209439026</v>
      </c>
      <c r="F56" s="44">
        <f>IF(A56&gt;$C$3, AVERAGE(INDEX($E$15:$E$572, A56-$C$3):E55), "")</f>
        <v>-0.18078020420680727</v>
      </c>
      <c r="G56" s="44">
        <f>IF(A56&gt;$C$3, (STDEV(INDEX($E$15:$E$572, A56-$C$3):E55)), "")</f>
        <v>1.3122094288592337E-2</v>
      </c>
      <c r="H56" s="44">
        <f t="shared" si="0"/>
        <v>2.6946698701256016</v>
      </c>
      <c r="I56" s="44" t="str">
        <f t="shared" si="1"/>
        <v>Sell</v>
      </c>
      <c r="J56" s="44" t="str">
        <f t="shared" si="2"/>
        <v/>
      </c>
      <c r="K56" s="44" t="str">
        <f t="shared" si="3"/>
        <v/>
      </c>
      <c r="L56" s="44">
        <f t="shared" si="4"/>
        <v>-15000</v>
      </c>
      <c r="M56" s="45" t="str">
        <f t="shared" si="9"/>
        <v>SL</v>
      </c>
      <c r="N56" s="44">
        <f t="shared" si="5"/>
        <v>-15000</v>
      </c>
      <c r="O56" s="44">
        <f t="shared" si="10"/>
        <v>-37499.999999999927</v>
      </c>
      <c r="P56" s="44">
        <f t="shared" si="6"/>
        <v>92.860000000000014</v>
      </c>
      <c r="Q56" s="44">
        <f t="shared" si="7"/>
        <v>0</v>
      </c>
      <c r="R56" s="63">
        <f>IF((O56 - MAX($O$15:O56)) &lt; 0, O56 - MAX($O$15:O56), 0)</f>
        <v>-37499.999999999927</v>
      </c>
    </row>
    <row r="57" spans="1:18" customFormat="1" x14ac:dyDescent="0.25">
      <c r="A57" s="62">
        <v>43</v>
      </c>
      <c r="B57" s="70">
        <v>41792</v>
      </c>
      <c r="C57" s="43">
        <f>VLOOKUP(B57, 'Raw Data'!$A$2:$C$560, 2, TRUE)</f>
        <v>108.05</v>
      </c>
      <c r="D57" s="43">
        <f>VLOOKUP(B57, 'Raw Data'!$A$2:$C$560, 3, TRUE)</f>
        <v>123.75</v>
      </c>
      <c r="E57" s="44">
        <f t="shared" si="8"/>
        <v>-0.13566931849590474</v>
      </c>
      <c r="F57" s="44">
        <f>IF(A57&gt;$C$3, AVERAGE(INDEX($E$15:$E$572, A57-$C$3):E56), "")</f>
        <v>-0.17691589545984149</v>
      </c>
      <c r="G57" s="44">
        <f>IF(A57&gt;$C$3, (STDEV(INDEX($E$15:$E$572, A57-$C$3):E56)), "")</f>
        <v>1.7126665669800412E-2</v>
      </c>
      <c r="H57" s="44">
        <f t="shared" si="0"/>
        <v>2.4083249921008947</v>
      </c>
      <c r="I57" s="44" t="str">
        <f t="shared" si="1"/>
        <v>Sell</v>
      </c>
      <c r="J57" s="44">
        <f t="shared" si="2"/>
        <v>123.75</v>
      </c>
      <c r="K57" s="44">
        <f t="shared" si="3"/>
        <v>108.05</v>
      </c>
      <c r="L57" s="44" t="str">
        <f t="shared" si="4"/>
        <v/>
      </c>
      <c r="M57" s="45" t="str">
        <f t="shared" si="9"/>
        <v>Sell</v>
      </c>
      <c r="N57" s="44">
        <f t="shared" si="5"/>
        <v>0</v>
      </c>
      <c r="O57" s="44">
        <f t="shared" si="10"/>
        <v>-37499.999999999927</v>
      </c>
      <c r="P57" s="44">
        <f t="shared" si="6"/>
        <v>92.720000000000013</v>
      </c>
      <c r="Q57" s="44">
        <f t="shared" si="7"/>
        <v>173850</v>
      </c>
      <c r="R57" s="63">
        <f>IF((O57 - MAX($O$15:O57)) &lt; 0, O57 - MAX($O$15:O57), 0)</f>
        <v>-37499.999999999927</v>
      </c>
    </row>
    <row r="58" spans="1:18" customFormat="1" x14ac:dyDescent="0.25">
      <c r="A58" s="62">
        <v>44</v>
      </c>
      <c r="B58" s="70">
        <v>41793</v>
      </c>
      <c r="C58" s="43">
        <f>VLOOKUP(B58, 'Raw Data'!$A$2:$C$560, 2, TRUE)</f>
        <v>109</v>
      </c>
      <c r="D58" s="43">
        <f>VLOOKUP(B58, 'Raw Data'!$A$2:$C$560, 3, TRUE)</f>
        <v>125.55</v>
      </c>
      <c r="E58" s="44">
        <f t="shared" si="8"/>
        <v>-0.14135620337445032</v>
      </c>
      <c r="F58" s="44">
        <f>IF(A58&gt;$C$3, AVERAGE(INDEX($E$15:$E$572, A58-$C$3):E57), "")</f>
        <v>-0.17097065415334031</v>
      </c>
      <c r="G58" s="44">
        <f>IF(A58&gt;$C$3, (STDEV(INDEX($E$15:$E$572, A58-$C$3):E57)), "")</f>
        <v>2.0155707198000208E-2</v>
      </c>
      <c r="H58" s="44">
        <f t="shared" si="0"/>
        <v>1.469283637034986</v>
      </c>
      <c r="I58" s="44" t="str">
        <f t="shared" si="1"/>
        <v/>
      </c>
      <c r="J58" s="44">
        <f t="shared" si="2"/>
        <v>123.75</v>
      </c>
      <c r="K58" s="44">
        <f t="shared" si="3"/>
        <v>108.05</v>
      </c>
      <c r="L58" s="44">
        <f t="shared" si="4"/>
        <v>4249.9999999999709</v>
      </c>
      <c r="M58" s="45" t="str">
        <f t="shared" si="9"/>
        <v>Sell</v>
      </c>
      <c r="N58" s="44">
        <f t="shared" si="5"/>
        <v>0</v>
      </c>
      <c r="O58" s="44">
        <f t="shared" si="10"/>
        <v>-37499.999999999927</v>
      </c>
      <c r="P58" s="44">
        <f t="shared" si="6"/>
        <v>0</v>
      </c>
      <c r="Q58" s="44">
        <f t="shared" si="7"/>
        <v>0</v>
      </c>
      <c r="R58" s="63">
        <f>IF((O58 - MAX($O$15:O58)) &lt; 0, O58 - MAX($O$15:O58), 0)</f>
        <v>-37499.999999999927</v>
      </c>
    </row>
    <row r="59" spans="1:18" customFormat="1" x14ac:dyDescent="0.25">
      <c r="A59" s="62">
        <v>45</v>
      </c>
      <c r="B59" s="70">
        <v>41794</v>
      </c>
      <c r="C59" s="43">
        <f>VLOOKUP(B59, 'Raw Data'!$A$2:$C$560, 2, TRUE)</f>
        <v>109.3</v>
      </c>
      <c r="D59" s="43">
        <f>VLOOKUP(B59, 'Raw Data'!$A$2:$C$560, 3, TRUE)</f>
        <v>126.4</v>
      </c>
      <c r="E59" s="44">
        <f t="shared" si="8"/>
        <v>-0.14535508653026424</v>
      </c>
      <c r="F59" s="44">
        <f>IF(A59&gt;$C$3, AVERAGE(INDEX($E$15:$E$572, A59-$C$3):E58), "")</f>
        <v>-0.1653472495465477</v>
      </c>
      <c r="G59" s="44">
        <f>IF(A59&gt;$C$3, (STDEV(INDEX($E$15:$E$572, A59-$C$3):E58)), "")</f>
        <v>1.974408164975517E-2</v>
      </c>
      <c r="H59" s="44">
        <f t="shared" si="0"/>
        <v>1.0125648470731157</v>
      </c>
      <c r="I59" s="44" t="str">
        <f t="shared" si="1"/>
        <v/>
      </c>
      <c r="J59" s="44">
        <f t="shared" si="2"/>
        <v>123.75</v>
      </c>
      <c r="K59" s="44">
        <f t="shared" si="3"/>
        <v>108.05</v>
      </c>
      <c r="L59" s="44">
        <f t="shared" si="4"/>
        <v>7000.0000000000291</v>
      </c>
      <c r="M59" s="45" t="str">
        <f t="shared" si="9"/>
        <v>Sell</v>
      </c>
      <c r="N59" s="44">
        <f t="shared" si="5"/>
        <v>0</v>
      </c>
      <c r="O59" s="44">
        <f t="shared" si="10"/>
        <v>-37499.999999999927</v>
      </c>
      <c r="P59" s="44">
        <f t="shared" si="6"/>
        <v>0</v>
      </c>
      <c r="Q59" s="44">
        <f t="shared" si="7"/>
        <v>0</v>
      </c>
      <c r="R59" s="63">
        <f>IF((O59 - MAX($O$15:O59)) &lt; 0, O59 - MAX($O$15:O59), 0)</f>
        <v>-37499.999999999927</v>
      </c>
    </row>
    <row r="60" spans="1:18" customFormat="1" x14ac:dyDescent="0.25">
      <c r="A60" s="62">
        <v>46</v>
      </c>
      <c r="B60" s="70">
        <v>41795</v>
      </c>
      <c r="C60" s="43">
        <f>VLOOKUP(B60, 'Raw Data'!$A$2:$C$560, 2, TRUE)</f>
        <v>108.4</v>
      </c>
      <c r="D60" s="43">
        <f>VLOOKUP(B60, 'Raw Data'!$A$2:$C$560, 3, TRUE)</f>
        <v>124.5</v>
      </c>
      <c r="E60" s="44">
        <f t="shared" si="8"/>
        <v>-0.13847762689921639</v>
      </c>
      <c r="F60" s="44">
        <f>IF(A60&gt;$C$3, AVERAGE(INDEX($E$15:$E$572, A60-$C$3):E59), "")</f>
        <v>-0.16064919218887336</v>
      </c>
      <c r="G60" s="44">
        <f>IF(A60&gt;$C$3, (STDEV(INDEX($E$15:$E$572, A60-$C$3):E59)), "")</f>
        <v>1.8132394858863341E-2</v>
      </c>
      <c r="H60" s="44">
        <f t="shared" si="0"/>
        <v>1.2227598980847934</v>
      </c>
      <c r="I60" s="44" t="str">
        <f t="shared" si="1"/>
        <v/>
      </c>
      <c r="J60" s="44">
        <f t="shared" si="2"/>
        <v>123.75</v>
      </c>
      <c r="K60" s="44">
        <f t="shared" si="3"/>
        <v>108.05</v>
      </c>
      <c r="L60" s="44">
        <f t="shared" si="4"/>
        <v>1999.9999999999573</v>
      </c>
      <c r="M60" s="45" t="str">
        <f t="shared" si="9"/>
        <v>Sell</v>
      </c>
      <c r="N60" s="44">
        <f t="shared" si="5"/>
        <v>0</v>
      </c>
      <c r="O60" s="44">
        <f t="shared" si="10"/>
        <v>-37499.999999999927</v>
      </c>
      <c r="P60" s="44">
        <f t="shared" si="6"/>
        <v>0</v>
      </c>
      <c r="Q60" s="44">
        <f t="shared" si="7"/>
        <v>0</v>
      </c>
      <c r="R60" s="63">
        <f>IF((O60 - MAX($O$15:O60)) &lt; 0, O60 - MAX($O$15:O60), 0)</f>
        <v>-37499.999999999927</v>
      </c>
    </row>
    <row r="61" spans="1:18" customFormat="1" x14ac:dyDescent="0.25">
      <c r="A61" s="62">
        <v>47</v>
      </c>
      <c r="B61" s="70">
        <v>41796</v>
      </c>
      <c r="C61" s="43">
        <f>VLOOKUP(B61, 'Raw Data'!$A$2:$C$560, 2, TRUE)</f>
        <v>108.85</v>
      </c>
      <c r="D61" s="43">
        <f>VLOOKUP(B61, 'Raw Data'!$A$2:$C$560, 3, TRUE)</f>
        <v>124</v>
      </c>
      <c r="E61" s="44">
        <f t="shared" si="8"/>
        <v>-0.13031077792448043</v>
      </c>
      <c r="F61" s="44">
        <f>IF(A61&gt;$C$3, AVERAGE(INDEX($E$15:$E$572, A61-$C$3):E60), "")</f>
        <v>-0.15575107194980112</v>
      </c>
      <c r="G61" s="44">
        <f>IF(A61&gt;$C$3, (STDEV(INDEX($E$15:$E$572, A61-$C$3):E60)), "")</f>
        <v>1.6639843538921725E-2</v>
      </c>
      <c r="H61" s="44">
        <f t="shared" si="0"/>
        <v>1.528878199233912</v>
      </c>
      <c r="I61" s="44" t="str">
        <f t="shared" si="1"/>
        <v/>
      </c>
      <c r="J61" s="44">
        <f t="shared" si="2"/>
        <v>123.75</v>
      </c>
      <c r="K61" s="44">
        <f t="shared" si="3"/>
        <v>108.05</v>
      </c>
      <c r="L61" s="44">
        <f t="shared" si="4"/>
        <v>-2749.9999999999859</v>
      </c>
      <c r="M61" s="45" t="str">
        <f t="shared" si="9"/>
        <v>Sell</v>
      </c>
      <c r="N61" s="44">
        <f t="shared" si="5"/>
        <v>0</v>
      </c>
      <c r="O61" s="44">
        <f t="shared" si="10"/>
        <v>-37499.999999999927</v>
      </c>
      <c r="P61" s="44">
        <f t="shared" si="6"/>
        <v>0</v>
      </c>
      <c r="Q61" s="44">
        <f t="shared" si="7"/>
        <v>0</v>
      </c>
      <c r="R61" s="63">
        <f>IF((O61 - MAX($O$15:O61)) &lt; 0, O61 - MAX($O$15:O61), 0)</f>
        <v>-37499.999999999927</v>
      </c>
    </row>
    <row r="62" spans="1:18" customFormat="1" x14ac:dyDescent="0.25">
      <c r="A62" s="62">
        <v>48</v>
      </c>
      <c r="B62" s="70">
        <v>41799</v>
      </c>
      <c r="C62" s="43">
        <f>VLOOKUP(B62, 'Raw Data'!$A$2:$C$560, 2, TRUE)</f>
        <v>109.8</v>
      </c>
      <c r="D62" s="43">
        <f>VLOOKUP(B62, 'Raw Data'!$A$2:$C$560, 3, TRUE)</f>
        <v>124</v>
      </c>
      <c r="E62" s="44">
        <f t="shared" si="8"/>
        <v>-0.1216210365296066</v>
      </c>
      <c r="F62" s="44">
        <f>IF(A62&gt;$C$3, AVERAGE(INDEX($E$15:$E$572, A62-$C$3):E61), "")</f>
        <v>-0.15087025054154118</v>
      </c>
      <c r="G62" s="44">
        <f>IF(A62&gt;$C$3, (STDEV(INDEX($E$15:$E$572, A62-$C$3):E61)), "")</f>
        <v>1.6175716481113281E-2</v>
      </c>
      <c r="H62" s="44">
        <f t="shared" si="0"/>
        <v>1.8082175244655088</v>
      </c>
      <c r="I62" s="44" t="str">
        <f t="shared" si="1"/>
        <v>Sell</v>
      </c>
      <c r="J62" s="44">
        <f t="shared" si="2"/>
        <v>123.75</v>
      </c>
      <c r="K62" s="44">
        <f t="shared" si="3"/>
        <v>108.05</v>
      </c>
      <c r="L62" s="44">
        <f t="shared" si="4"/>
        <v>-7500</v>
      </c>
      <c r="M62" s="45" t="str">
        <f t="shared" si="9"/>
        <v>Sell</v>
      </c>
      <c r="N62" s="44">
        <f t="shared" si="5"/>
        <v>0</v>
      </c>
      <c r="O62" s="44">
        <f t="shared" si="10"/>
        <v>-37499.999999999927</v>
      </c>
      <c r="P62" s="44">
        <f t="shared" si="6"/>
        <v>0</v>
      </c>
      <c r="Q62" s="44">
        <f t="shared" si="7"/>
        <v>0</v>
      </c>
      <c r="R62" s="63">
        <f>IF((O62 - MAX($O$15:O62)) &lt; 0, O62 - MAX($O$15:O62), 0)</f>
        <v>-37499.999999999927</v>
      </c>
    </row>
    <row r="63" spans="1:18" customFormat="1" x14ac:dyDescent="0.25">
      <c r="A63" s="62">
        <v>49</v>
      </c>
      <c r="B63" s="70">
        <v>41800</v>
      </c>
      <c r="C63" s="43">
        <f>VLOOKUP(B63, 'Raw Data'!$A$2:$C$560, 2, TRUE)</f>
        <v>112.7</v>
      </c>
      <c r="D63" s="43">
        <f>VLOOKUP(B63, 'Raw Data'!$A$2:$C$560, 3, TRUE)</f>
        <v>126.45</v>
      </c>
      <c r="E63" s="44">
        <f t="shared" si="8"/>
        <v>-0.11511755207024348</v>
      </c>
      <c r="F63" s="44">
        <f>IF(A63&gt;$C$3, AVERAGE(INDEX($E$15:$E$572, A63-$C$3):E62), "")</f>
        <v>-0.14581495274352455</v>
      </c>
      <c r="G63" s="44">
        <f>IF(A63&gt;$C$3, (STDEV(INDEX($E$15:$E$572, A63-$C$3):E62)), "")</f>
        <v>1.6669966459779997E-2</v>
      </c>
      <c r="H63" s="44">
        <f t="shared" si="0"/>
        <v>1.841479450324353</v>
      </c>
      <c r="I63" s="44" t="str">
        <f t="shared" si="1"/>
        <v>Sell</v>
      </c>
      <c r="J63" s="44">
        <f t="shared" si="2"/>
        <v>123.75</v>
      </c>
      <c r="K63" s="44">
        <f t="shared" si="3"/>
        <v>108.05</v>
      </c>
      <c r="L63" s="44">
        <f t="shared" si="4"/>
        <v>-9750.0000000000146</v>
      </c>
      <c r="M63" s="45" t="str">
        <f t="shared" si="9"/>
        <v>Sell</v>
      </c>
      <c r="N63" s="44">
        <f t="shared" si="5"/>
        <v>0</v>
      </c>
      <c r="O63" s="44">
        <f t="shared" si="10"/>
        <v>-37499.999999999927</v>
      </c>
      <c r="P63" s="44">
        <f t="shared" si="6"/>
        <v>0</v>
      </c>
      <c r="Q63" s="44">
        <f t="shared" si="7"/>
        <v>0</v>
      </c>
      <c r="R63" s="63">
        <f>IF((O63 - MAX($O$15:O63)) &lt; 0, O63 - MAX($O$15:O63), 0)</f>
        <v>-37499.999999999927</v>
      </c>
    </row>
    <row r="64" spans="1:18" customFormat="1" x14ac:dyDescent="0.25">
      <c r="A64" s="62">
        <v>50</v>
      </c>
      <c r="B64" s="70">
        <v>41801</v>
      </c>
      <c r="C64" s="43">
        <f>VLOOKUP(B64, 'Raw Data'!$A$2:$C$560, 2, TRUE)</f>
        <v>111</v>
      </c>
      <c r="D64" s="43">
        <f>VLOOKUP(B64, 'Raw Data'!$A$2:$C$560, 3, TRUE)</f>
        <v>126.15</v>
      </c>
      <c r="E64" s="44">
        <f t="shared" si="8"/>
        <v>-0.12794147377473261</v>
      </c>
      <c r="F64" s="44">
        <f>IF(A64&gt;$C$3, AVERAGE(INDEX($E$15:$E$572, A64-$C$3):E63), "")</f>
        <v>-0.13986687859419972</v>
      </c>
      <c r="G64" s="44">
        <f>IF(A64&gt;$C$3, (STDEV(INDEX($E$15:$E$572, A64-$C$3):E63)), "")</f>
        <v>1.5850145020053674E-2</v>
      </c>
      <c r="H64" s="44">
        <f t="shared" si="0"/>
        <v>0.75238458729425073</v>
      </c>
      <c r="I64" s="44" t="str">
        <f t="shared" si="1"/>
        <v/>
      </c>
      <c r="J64" s="44">
        <f t="shared" si="2"/>
        <v>123.75</v>
      </c>
      <c r="K64" s="44">
        <f t="shared" si="3"/>
        <v>108.05</v>
      </c>
      <c r="L64" s="44">
        <f t="shared" si="4"/>
        <v>-2749.9999999999854</v>
      </c>
      <c r="M64" s="45" t="str">
        <f t="shared" si="9"/>
        <v>Sell</v>
      </c>
      <c r="N64" s="44">
        <f t="shared" si="5"/>
        <v>0</v>
      </c>
      <c r="O64" s="44">
        <f t="shared" si="10"/>
        <v>-37499.999999999927</v>
      </c>
      <c r="P64" s="44">
        <f t="shared" si="6"/>
        <v>0</v>
      </c>
      <c r="Q64" s="44">
        <f t="shared" si="7"/>
        <v>0</v>
      </c>
      <c r="R64" s="63">
        <f>IF((O64 - MAX($O$15:O64)) &lt; 0, O64 - MAX($O$15:O64), 0)</f>
        <v>-37499.999999999927</v>
      </c>
    </row>
    <row r="65" spans="1:18" customFormat="1" x14ac:dyDescent="0.25">
      <c r="A65" s="62">
        <v>51</v>
      </c>
      <c r="B65" s="70">
        <v>41802</v>
      </c>
      <c r="C65" s="43">
        <f>VLOOKUP(B65, 'Raw Data'!$A$2:$C$560, 2, TRUE)</f>
        <v>109.3</v>
      </c>
      <c r="D65" s="43">
        <f>VLOOKUP(B65, 'Raw Data'!$A$2:$C$560, 3, TRUE)</f>
        <v>124.7</v>
      </c>
      <c r="E65" s="44">
        <f t="shared" si="8"/>
        <v>-0.13181445750349799</v>
      </c>
      <c r="F65" s="44">
        <f>IF(A65&gt;$C$3, AVERAGE(INDEX($E$15:$E$572, A65-$C$3):E64), "")</f>
        <v>-0.13568139759691514</v>
      </c>
      <c r="G65" s="44">
        <f>IF(A65&gt;$C$3, (STDEV(INDEX($E$15:$E$572, A65-$C$3):E64)), "")</f>
        <v>1.2166928535526235E-2</v>
      </c>
      <c r="H65" s="44">
        <f t="shared" si="0"/>
        <v>0.31782385193815049</v>
      </c>
      <c r="I65" s="44" t="str">
        <f t="shared" si="1"/>
        <v/>
      </c>
      <c r="J65" s="44">
        <f t="shared" si="2"/>
        <v>123.75</v>
      </c>
      <c r="K65" s="44">
        <f t="shared" si="3"/>
        <v>108.05</v>
      </c>
      <c r="L65" s="44">
        <f t="shared" si="4"/>
        <v>-1499.9999999999854</v>
      </c>
      <c r="M65" s="45" t="str">
        <f t="shared" si="9"/>
        <v>Sell</v>
      </c>
      <c r="N65" s="44">
        <f t="shared" si="5"/>
        <v>0</v>
      </c>
      <c r="O65" s="44">
        <f t="shared" si="10"/>
        <v>-37499.999999999927</v>
      </c>
      <c r="P65" s="44">
        <f t="shared" si="6"/>
        <v>0</v>
      </c>
      <c r="Q65" s="44">
        <f t="shared" si="7"/>
        <v>0</v>
      </c>
      <c r="R65" s="63">
        <f>IF((O65 - MAX($O$15:O65)) &lt; 0, O65 - MAX($O$15:O65), 0)</f>
        <v>-37499.999999999927</v>
      </c>
    </row>
    <row r="66" spans="1:18" customFormat="1" x14ac:dyDescent="0.25">
      <c r="A66" s="62">
        <v>52</v>
      </c>
      <c r="B66" s="70">
        <v>41803</v>
      </c>
      <c r="C66" s="43">
        <f>VLOOKUP(B66, 'Raw Data'!$A$2:$C$560, 2, TRUE)</f>
        <v>107.35</v>
      </c>
      <c r="D66" s="43">
        <f>VLOOKUP(B66, 'Raw Data'!$A$2:$C$560, 3, TRUE)</f>
        <v>122</v>
      </c>
      <c r="E66" s="44">
        <f t="shared" si="8"/>
        <v>-0.12792652040846658</v>
      </c>
      <c r="F66" s="44">
        <f>IF(A66&gt;$C$3, AVERAGE(INDEX($E$15:$E$572, A66-$C$3):E65), "")</f>
        <v>-0.13330840251967874</v>
      </c>
      <c r="G66" s="44">
        <f>IF(A66&gt;$C$3, (STDEV(INDEX($E$15:$E$572, A66-$C$3):E65)), "")</f>
        <v>9.9800374413996622E-3</v>
      </c>
      <c r="H66" s="44">
        <f t="shared" si="0"/>
        <v>0.53926472148158255</v>
      </c>
      <c r="I66" s="44" t="str">
        <f t="shared" si="1"/>
        <v/>
      </c>
      <c r="J66" s="44">
        <f t="shared" si="2"/>
        <v>123.75</v>
      </c>
      <c r="K66" s="44">
        <f t="shared" si="3"/>
        <v>108.05</v>
      </c>
      <c r="L66" s="44">
        <f t="shared" si="4"/>
        <v>-5249.9999999999854</v>
      </c>
      <c r="M66" s="45" t="str">
        <f t="shared" si="9"/>
        <v>Sell</v>
      </c>
      <c r="N66" s="44">
        <f t="shared" si="5"/>
        <v>0</v>
      </c>
      <c r="O66" s="44">
        <f t="shared" si="10"/>
        <v>-37499.999999999927</v>
      </c>
      <c r="P66" s="44">
        <f t="shared" si="6"/>
        <v>0</v>
      </c>
      <c r="Q66" s="44">
        <f t="shared" si="7"/>
        <v>0</v>
      </c>
      <c r="R66" s="63">
        <f>IF((O66 - MAX($O$15:O66)) &lt; 0, O66 - MAX($O$15:O66), 0)</f>
        <v>-37499.999999999927</v>
      </c>
    </row>
    <row r="67" spans="1:18" customFormat="1" x14ac:dyDescent="0.25">
      <c r="A67" s="62">
        <v>53</v>
      </c>
      <c r="B67" s="70">
        <v>41806</v>
      </c>
      <c r="C67" s="43">
        <f>VLOOKUP(B67, 'Raw Data'!$A$2:$C$560, 2, TRUE)</f>
        <v>108.65</v>
      </c>
      <c r="D67" s="43">
        <f>VLOOKUP(B67, 'Raw Data'!$A$2:$C$560, 3, TRUE)</f>
        <v>124.05</v>
      </c>
      <c r="E67" s="44">
        <f t="shared" si="8"/>
        <v>-0.13255300343537135</v>
      </c>
      <c r="F67" s="44">
        <f>IF(A67&gt;$C$3, AVERAGE(INDEX($E$15:$E$572, A67-$C$3):E66), "")</f>
        <v>-0.13155900535108633</v>
      </c>
      <c r="G67" s="44">
        <f>IF(A67&gt;$C$3, (STDEV(INDEX($E$15:$E$572, A67-$C$3):E66)), "")</f>
        <v>9.1169461422367544E-3</v>
      </c>
      <c r="H67" s="44">
        <f t="shared" si="0"/>
        <v>-0.10902752618884634</v>
      </c>
      <c r="I67" s="44" t="str">
        <f t="shared" si="1"/>
        <v/>
      </c>
      <c r="J67" s="44">
        <f t="shared" si="2"/>
        <v>123.75</v>
      </c>
      <c r="K67" s="44">
        <f t="shared" si="3"/>
        <v>108.05</v>
      </c>
      <c r="L67" s="44">
        <f t="shared" si="4"/>
        <v>-1500.0000000000568</v>
      </c>
      <c r="M67" s="45" t="str">
        <f t="shared" si="9"/>
        <v>Sell</v>
      </c>
      <c r="N67" s="44">
        <f t="shared" si="5"/>
        <v>0</v>
      </c>
      <c r="O67" s="44">
        <f t="shared" si="10"/>
        <v>-37499.999999999927</v>
      </c>
      <c r="P67" s="44">
        <f t="shared" si="6"/>
        <v>0</v>
      </c>
      <c r="Q67" s="44">
        <f t="shared" si="7"/>
        <v>0</v>
      </c>
      <c r="R67" s="63">
        <f>IF((O67 - MAX($O$15:O67)) &lt; 0, O67 - MAX($O$15:O67), 0)</f>
        <v>-37499.999999999927</v>
      </c>
    </row>
    <row r="68" spans="1:18" customFormat="1" x14ac:dyDescent="0.25">
      <c r="A68" s="62">
        <v>54</v>
      </c>
      <c r="B68" s="70">
        <v>41807</v>
      </c>
      <c r="C68" s="43">
        <f>VLOOKUP(B68, 'Raw Data'!$A$2:$C$560, 2, TRUE)</f>
        <v>109.65</v>
      </c>
      <c r="D68" s="43">
        <f>VLOOKUP(B68, 'Raw Data'!$A$2:$C$560, 3, TRUE)</f>
        <v>125.65</v>
      </c>
      <c r="E68" s="44">
        <f t="shared" si="8"/>
        <v>-0.13620678912570397</v>
      </c>
      <c r="F68" s="44">
        <f>IF(A68&gt;$C$3, AVERAGE(INDEX($E$15:$E$572, A68-$C$3):E67), "")</f>
        <v>-0.13124737384503299</v>
      </c>
      <c r="G68" s="44">
        <f>IF(A68&gt;$C$3, (STDEV(INDEX($E$15:$E$572, A68-$C$3):E67)), "")</f>
        <v>9.0135119480049732E-3</v>
      </c>
      <c r="H68" s="44">
        <f t="shared" si="0"/>
        <v>-0.55022008172615611</v>
      </c>
      <c r="I68" s="44" t="str">
        <f t="shared" si="1"/>
        <v/>
      </c>
      <c r="J68" s="44">
        <f t="shared" si="2"/>
        <v>123.75</v>
      </c>
      <c r="K68" s="44">
        <f t="shared" si="3"/>
        <v>108.05</v>
      </c>
      <c r="L68" s="44">
        <f t="shared" si="4"/>
        <v>1499.9999999999864</v>
      </c>
      <c r="M68" s="45" t="str">
        <f t="shared" si="9"/>
        <v>Sell</v>
      </c>
      <c r="N68" s="44">
        <f t="shared" si="5"/>
        <v>0</v>
      </c>
      <c r="O68" s="44">
        <f t="shared" si="10"/>
        <v>-37499.999999999927</v>
      </c>
      <c r="P68" s="44">
        <f t="shared" si="6"/>
        <v>0</v>
      </c>
      <c r="Q68" s="44">
        <f t="shared" si="7"/>
        <v>0</v>
      </c>
      <c r="R68" s="63">
        <f>IF((O68 - MAX($O$15:O68)) &lt; 0, O68 - MAX($O$15:O68), 0)</f>
        <v>-37499.999999999927</v>
      </c>
    </row>
    <row r="69" spans="1:18" customFormat="1" x14ac:dyDescent="0.25">
      <c r="A69" s="62">
        <v>55</v>
      </c>
      <c r="B69" s="70">
        <v>41808</v>
      </c>
      <c r="C69" s="43">
        <f>VLOOKUP(B69, 'Raw Data'!$A$2:$C$560, 2, TRUE)</f>
        <v>109.75</v>
      </c>
      <c r="D69" s="43">
        <f>VLOOKUP(B69, 'Raw Data'!$A$2:$C$560, 3, TRUE)</f>
        <v>126.95</v>
      </c>
      <c r="E69" s="44">
        <f t="shared" si="8"/>
        <v>-0.14558825619540677</v>
      </c>
      <c r="F69" s="44">
        <f>IF(A69&gt;$C$3, AVERAGE(INDEX($E$15:$E$572, A69-$C$3):E68), "")</f>
        <v>-0.13073243242015836</v>
      </c>
      <c r="G69" s="44">
        <f>IF(A69&gt;$C$3, (STDEV(INDEX($E$15:$E$572, A69-$C$3):E68)), "")</f>
        <v>8.5045497463434195E-3</v>
      </c>
      <c r="H69" s="44">
        <f t="shared" si="0"/>
        <v>-1.746808969121</v>
      </c>
      <c r="I69" s="44" t="str">
        <f t="shared" si="1"/>
        <v/>
      </c>
      <c r="J69" s="44">
        <f t="shared" si="2"/>
        <v>123.75</v>
      </c>
      <c r="K69" s="44">
        <f t="shared" si="3"/>
        <v>108.05</v>
      </c>
      <c r="L69" s="44">
        <f t="shared" si="4"/>
        <v>7500</v>
      </c>
      <c r="M69" s="45" t="str">
        <f t="shared" si="9"/>
        <v>Sell</v>
      </c>
      <c r="N69" s="44">
        <f t="shared" si="5"/>
        <v>0</v>
      </c>
      <c r="O69" s="44">
        <f t="shared" si="10"/>
        <v>-37499.999999999927</v>
      </c>
      <c r="P69" s="44">
        <f t="shared" si="6"/>
        <v>0</v>
      </c>
      <c r="Q69" s="44">
        <f t="shared" si="7"/>
        <v>0</v>
      </c>
      <c r="R69" s="63">
        <f>IF((O69 - MAX($O$15:O69)) &lt; 0, O69 - MAX($O$15:O69), 0)</f>
        <v>-37499.999999999927</v>
      </c>
    </row>
    <row r="70" spans="1:18" customFormat="1" x14ac:dyDescent="0.25">
      <c r="A70" s="62">
        <v>56</v>
      </c>
      <c r="B70" s="70">
        <v>41809</v>
      </c>
      <c r="C70" s="43">
        <f>VLOOKUP(B70, 'Raw Data'!$A$2:$C$560, 2, TRUE)</f>
        <v>110.75</v>
      </c>
      <c r="D70" s="43">
        <f>VLOOKUP(B70, 'Raw Data'!$A$2:$C$560, 3, TRUE)</f>
        <v>126.35</v>
      </c>
      <c r="E70" s="44">
        <f t="shared" si="8"/>
        <v>-0.13178042490895822</v>
      </c>
      <c r="F70" s="44">
        <f>IF(A70&gt;$C$3, AVERAGE(INDEX($E$15:$E$572, A70-$C$3):E69), "")</f>
        <v>-0.13075574938667262</v>
      </c>
      <c r="G70" s="44">
        <f>IF(A70&gt;$C$3, (STDEV(INDEX($E$15:$E$572, A70-$C$3):E69)), "")</f>
        <v>8.5492972258311289E-3</v>
      </c>
      <c r="H70" s="44">
        <f t="shared" si="0"/>
        <v>-0.11985494189974094</v>
      </c>
      <c r="I70" s="44" t="str">
        <f t="shared" si="1"/>
        <v/>
      </c>
      <c r="J70" s="44">
        <f t="shared" si="2"/>
        <v>123.75</v>
      </c>
      <c r="K70" s="44">
        <f t="shared" si="3"/>
        <v>108.05</v>
      </c>
      <c r="L70" s="44">
        <f t="shared" si="4"/>
        <v>-500.00000000004366</v>
      </c>
      <c r="M70" s="45" t="str">
        <f t="shared" si="9"/>
        <v>Sell</v>
      </c>
      <c r="N70" s="44">
        <f t="shared" si="5"/>
        <v>0</v>
      </c>
      <c r="O70" s="44">
        <f t="shared" si="10"/>
        <v>-37499.999999999927</v>
      </c>
      <c r="P70" s="44">
        <f t="shared" si="6"/>
        <v>0</v>
      </c>
      <c r="Q70" s="44">
        <f t="shared" si="7"/>
        <v>0</v>
      </c>
      <c r="R70" s="63">
        <f>IF((O70 - MAX($O$15:O70)) &lt; 0, O70 - MAX($O$15:O70), 0)</f>
        <v>-37499.999999999927</v>
      </c>
    </row>
    <row r="71" spans="1:18" customFormat="1" x14ac:dyDescent="0.25">
      <c r="A71" s="62">
        <v>57</v>
      </c>
      <c r="B71" s="70">
        <v>41810</v>
      </c>
      <c r="C71" s="43">
        <f>VLOOKUP(B71, 'Raw Data'!$A$2:$C$560, 2, TRUE)</f>
        <v>111.85</v>
      </c>
      <c r="D71" s="43">
        <f>VLOOKUP(B71, 'Raw Data'!$A$2:$C$560, 3, TRUE)</f>
        <v>127.4</v>
      </c>
      <c r="E71" s="44">
        <f t="shared" si="8"/>
        <v>-0.13017305520192449</v>
      </c>
      <c r="F71" s="44">
        <f>IF(A71&gt;$C$3, AVERAGE(INDEX($E$15:$E$572, A71-$C$3):E70), "")</f>
        <v>-0.13008602918764681</v>
      </c>
      <c r="G71" s="44">
        <f>IF(A71&gt;$C$3, (STDEV(INDEX($E$15:$E$572, A71-$C$3):E70)), "")</f>
        <v>8.1291769684393635E-3</v>
      </c>
      <c r="H71" s="44">
        <f t="shared" si="0"/>
        <v>-1.0705390547597763E-2</v>
      </c>
      <c r="I71" s="44" t="str">
        <f t="shared" si="1"/>
        <v/>
      </c>
      <c r="J71" s="44">
        <f t="shared" si="2"/>
        <v>123.75</v>
      </c>
      <c r="K71" s="44">
        <f t="shared" si="3"/>
        <v>108.05</v>
      </c>
      <c r="L71" s="44">
        <f t="shared" si="4"/>
        <v>-749.99999999995634</v>
      </c>
      <c r="M71" s="45" t="str">
        <f t="shared" si="9"/>
        <v>Sell</v>
      </c>
      <c r="N71" s="44">
        <f t="shared" si="5"/>
        <v>0</v>
      </c>
      <c r="O71" s="44">
        <f t="shared" si="10"/>
        <v>-37499.999999999927</v>
      </c>
      <c r="P71" s="44">
        <f t="shared" si="6"/>
        <v>0</v>
      </c>
      <c r="Q71" s="44">
        <f t="shared" si="7"/>
        <v>0</v>
      </c>
      <c r="R71" s="63">
        <f>IF((O71 - MAX($O$15:O71)) &lt; 0, O71 - MAX($O$15:O71), 0)</f>
        <v>-37499.999999999927</v>
      </c>
    </row>
    <row r="72" spans="1:18" customFormat="1" x14ac:dyDescent="0.25">
      <c r="A72" s="62">
        <v>58</v>
      </c>
      <c r="B72" s="70">
        <v>41813</v>
      </c>
      <c r="C72" s="43">
        <f>VLOOKUP(B72, 'Raw Data'!$A$2:$C$560, 2, TRUE)</f>
        <v>111.6</v>
      </c>
      <c r="D72" s="43">
        <f>VLOOKUP(B72, 'Raw Data'!$A$2:$C$560, 3, TRUE)</f>
        <v>127.2</v>
      </c>
      <c r="E72" s="44">
        <f t="shared" si="8"/>
        <v>-0.13083960095881131</v>
      </c>
      <c r="F72" s="44">
        <f>IF(A72&gt;$C$3, AVERAGE(INDEX($E$15:$E$572, A72-$C$3):E71), "")</f>
        <v>-0.1300722569153912</v>
      </c>
      <c r="G72" s="44">
        <f>IF(A72&gt;$C$3, (STDEV(INDEX($E$15:$E$572, A72-$C$3):E71)), "")</f>
        <v>8.1288705545622779E-3</v>
      </c>
      <c r="H72" s="44">
        <f t="shared" si="0"/>
        <v>-9.4397375166644384E-2</v>
      </c>
      <c r="I72" s="44" t="str">
        <f t="shared" si="1"/>
        <v/>
      </c>
      <c r="J72" s="44">
        <f t="shared" si="2"/>
        <v>123.75</v>
      </c>
      <c r="K72" s="44">
        <f t="shared" si="3"/>
        <v>108.05</v>
      </c>
      <c r="L72" s="44">
        <f t="shared" si="4"/>
        <v>-499.9999999999709</v>
      </c>
      <c r="M72" s="45" t="str">
        <f t="shared" si="9"/>
        <v>Sell</v>
      </c>
      <c r="N72" s="44">
        <f t="shared" si="5"/>
        <v>0</v>
      </c>
      <c r="O72" s="44">
        <f t="shared" si="10"/>
        <v>-37499.999999999927</v>
      </c>
      <c r="P72" s="44">
        <f t="shared" si="6"/>
        <v>0</v>
      </c>
      <c r="Q72" s="44">
        <f t="shared" si="7"/>
        <v>0</v>
      </c>
      <c r="R72" s="63">
        <f>IF((O72 - MAX($O$15:O72)) &lt; 0, O72 - MAX($O$15:O72), 0)</f>
        <v>-37499.999999999927</v>
      </c>
    </row>
    <row r="73" spans="1:18" customFormat="1" x14ac:dyDescent="0.25">
      <c r="A73" s="62">
        <v>59</v>
      </c>
      <c r="B73" s="70">
        <v>41814</v>
      </c>
      <c r="C73" s="43">
        <f>VLOOKUP(B73, 'Raw Data'!$A$2:$C$560, 2, TRUE)</f>
        <v>111.45</v>
      </c>
      <c r="D73" s="43">
        <f>VLOOKUP(B73, 'Raw Data'!$A$2:$C$560, 3, TRUE)</f>
        <v>129.5</v>
      </c>
      <c r="E73" s="44">
        <f t="shared" si="8"/>
        <v>-0.15010482130771458</v>
      </c>
      <c r="F73" s="44">
        <f>IF(A73&gt;$C$3, AVERAGE(INDEX($E$15:$E$572, A73-$C$3):E72), "")</f>
        <v>-0.13099411335831168</v>
      </c>
      <c r="G73" s="44">
        <f>IF(A73&gt;$C$3, (STDEV(INDEX($E$15:$E$572, A73-$C$3):E72)), "")</f>
        <v>7.5672857771227463E-3</v>
      </c>
      <c r="H73" s="44">
        <f t="shared" si="0"/>
        <v>-2.5254375891522387</v>
      </c>
      <c r="I73" s="44" t="str">
        <f t="shared" si="1"/>
        <v>Buy</v>
      </c>
      <c r="J73" s="44">
        <f t="shared" si="2"/>
        <v>123.75</v>
      </c>
      <c r="K73" s="44">
        <f t="shared" si="3"/>
        <v>108.05</v>
      </c>
      <c r="L73" s="44">
        <f t="shared" si="4"/>
        <v>11749.999999999971</v>
      </c>
      <c r="M73" s="45" t="str">
        <f t="shared" si="9"/>
        <v>Sell</v>
      </c>
      <c r="N73" s="44">
        <f t="shared" si="5"/>
        <v>0</v>
      </c>
      <c r="O73" s="44">
        <f t="shared" si="10"/>
        <v>-37499.999999999927</v>
      </c>
      <c r="P73" s="44">
        <f t="shared" si="6"/>
        <v>0</v>
      </c>
      <c r="Q73" s="44">
        <f t="shared" si="7"/>
        <v>0</v>
      </c>
      <c r="R73" s="63">
        <f>IF((O73 - MAX($O$15:O73)) &lt; 0, O73 - MAX($O$15:O73), 0)</f>
        <v>-37499.999999999927</v>
      </c>
    </row>
    <row r="74" spans="1:18" customFormat="1" x14ac:dyDescent="0.25">
      <c r="A74" s="62">
        <v>60</v>
      </c>
      <c r="B74" s="70">
        <v>41815</v>
      </c>
      <c r="C74" s="43">
        <f>VLOOKUP(B74, 'Raw Data'!$A$2:$C$560, 2, TRUE)</f>
        <v>112.15</v>
      </c>
      <c r="D74" s="43">
        <f>VLOOKUP(B74, 'Raw Data'!$A$2:$C$560, 3, TRUE)</f>
        <v>129.80000000000001</v>
      </c>
      <c r="E74" s="44">
        <f t="shared" si="8"/>
        <v>-0.14615754330377229</v>
      </c>
      <c r="F74" s="44">
        <f>IF(A74&gt;$C$3, AVERAGE(INDEX($E$15:$E$572, A74-$C$3):E73), "")</f>
        <v>-0.13449284028205877</v>
      </c>
      <c r="G74" s="44">
        <f>IF(A74&gt;$C$3, (STDEV(INDEX($E$15:$E$572, A74-$C$3):E73)), "")</f>
        <v>7.4990176054219411E-3</v>
      </c>
      <c r="H74" s="44">
        <f t="shared" si="0"/>
        <v>-1.555497484534468</v>
      </c>
      <c r="I74" s="44" t="str">
        <f t="shared" si="1"/>
        <v/>
      </c>
      <c r="J74" s="44">
        <f t="shared" si="2"/>
        <v>123.75</v>
      </c>
      <c r="K74" s="44">
        <f t="shared" si="3"/>
        <v>108.05</v>
      </c>
      <c r="L74" s="44">
        <f t="shared" si="4"/>
        <v>9750.0000000000146</v>
      </c>
      <c r="M74" s="45" t="str">
        <f t="shared" si="9"/>
        <v>Sell</v>
      </c>
      <c r="N74" s="44">
        <f t="shared" si="5"/>
        <v>0</v>
      </c>
      <c r="O74" s="44">
        <f t="shared" si="10"/>
        <v>-37499.999999999927</v>
      </c>
      <c r="P74" s="44">
        <f t="shared" si="6"/>
        <v>0</v>
      </c>
      <c r="Q74" s="44">
        <f t="shared" si="7"/>
        <v>0</v>
      </c>
      <c r="R74" s="63">
        <f>IF((O74 - MAX($O$15:O74)) &lt; 0, O74 - MAX($O$15:O74), 0)</f>
        <v>-37499.999999999927</v>
      </c>
    </row>
    <row r="75" spans="1:18" customFormat="1" x14ac:dyDescent="0.25">
      <c r="A75" s="62">
        <v>61</v>
      </c>
      <c r="B75" s="70">
        <v>41816</v>
      </c>
      <c r="C75" s="43">
        <f>VLOOKUP(B75, 'Raw Data'!$A$2:$C$560, 2, TRUE)</f>
        <v>112.45</v>
      </c>
      <c r="D75" s="43">
        <f>VLOOKUP(B75, 'Raw Data'!$A$2:$C$560, 3, TRUE)</f>
        <v>128.75</v>
      </c>
      <c r="E75" s="44">
        <f t="shared" si="8"/>
        <v>-0.13536386113852078</v>
      </c>
      <c r="F75" s="44">
        <f>IF(A75&gt;$C$3, AVERAGE(INDEX($E$15:$E$572, A75-$C$3):E74), "")</f>
        <v>-0.13631444723496275</v>
      </c>
      <c r="G75" s="44">
        <f>IF(A75&gt;$C$3, (STDEV(INDEX($E$15:$E$572, A75-$C$3):E74)), "")</f>
        <v>7.9308102429044985E-3</v>
      </c>
      <c r="H75" s="44">
        <f t="shared" si="0"/>
        <v>0.11985989669749504</v>
      </c>
      <c r="I75" s="44" t="str">
        <f t="shared" si="1"/>
        <v/>
      </c>
      <c r="J75" s="44">
        <f t="shared" si="2"/>
        <v>123.75</v>
      </c>
      <c r="K75" s="44">
        <f t="shared" si="3"/>
        <v>108.05</v>
      </c>
      <c r="L75" s="44">
        <f t="shared" si="4"/>
        <v>2999.9999999999709</v>
      </c>
      <c r="M75" s="45" t="str">
        <f t="shared" si="9"/>
        <v>Sell</v>
      </c>
      <c r="N75" s="44">
        <f t="shared" si="5"/>
        <v>0</v>
      </c>
      <c r="O75" s="44">
        <f t="shared" si="10"/>
        <v>-37499.999999999927</v>
      </c>
      <c r="P75" s="44">
        <f t="shared" si="6"/>
        <v>0</v>
      </c>
      <c r="Q75" s="44">
        <f t="shared" si="7"/>
        <v>0</v>
      </c>
      <c r="R75" s="63">
        <f>IF((O75 - MAX($O$15:O75)) &lt; 0, O75 - MAX($O$15:O75), 0)</f>
        <v>-37499.999999999927</v>
      </c>
    </row>
    <row r="76" spans="1:18" customFormat="1" x14ac:dyDescent="0.25">
      <c r="A76" s="62">
        <v>62</v>
      </c>
      <c r="B76" s="70">
        <v>41817</v>
      </c>
      <c r="C76" s="43">
        <f>VLOOKUP(B76, 'Raw Data'!$A$2:$C$560, 2, TRUE)</f>
        <v>112.05</v>
      </c>
      <c r="D76" s="43">
        <f>VLOOKUP(B76, 'Raw Data'!$A$2:$C$560, 3, TRUE)</f>
        <v>129.15</v>
      </c>
      <c r="E76" s="44">
        <f t="shared" si="8"/>
        <v>-0.14202931929491353</v>
      </c>
      <c r="F76" s="44">
        <f>IF(A76&gt;$C$3, AVERAGE(INDEX($E$15:$E$572, A76-$C$3):E75), "")</f>
        <v>-0.13666938759846503</v>
      </c>
      <c r="G76" s="44">
        <f>IF(A76&gt;$C$3, (STDEV(INDEX($E$15:$E$572, A76-$C$3):E75)), "")</f>
        <v>7.7851257016017363E-3</v>
      </c>
      <c r="H76" s="44">
        <f t="shared" si="0"/>
        <v>-0.68848364199767842</v>
      </c>
      <c r="I76" s="44" t="str">
        <f t="shared" si="1"/>
        <v/>
      </c>
      <c r="J76" s="44">
        <f t="shared" si="2"/>
        <v>123.75</v>
      </c>
      <c r="K76" s="44">
        <f t="shared" si="3"/>
        <v>108.05</v>
      </c>
      <c r="L76" s="44">
        <f t="shared" si="4"/>
        <v>7000.0000000000291</v>
      </c>
      <c r="M76" s="45" t="str">
        <f t="shared" si="9"/>
        <v>Sell</v>
      </c>
      <c r="N76" s="44">
        <f t="shared" si="5"/>
        <v>0</v>
      </c>
      <c r="O76" s="44">
        <f t="shared" si="10"/>
        <v>-37499.999999999927</v>
      </c>
      <c r="P76" s="44">
        <f t="shared" si="6"/>
        <v>0</v>
      </c>
      <c r="Q76" s="44">
        <f t="shared" si="7"/>
        <v>0</v>
      </c>
      <c r="R76" s="63">
        <f>IF((O76 - MAX($O$15:O76)) &lt; 0, O76 - MAX($O$15:O76), 0)</f>
        <v>-37499.999999999927</v>
      </c>
    </row>
    <row r="77" spans="1:18" customFormat="1" x14ac:dyDescent="0.25">
      <c r="A77" s="62">
        <v>63</v>
      </c>
      <c r="B77" s="70">
        <v>41820</v>
      </c>
      <c r="C77" s="43">
        <f>VLOOKUP(B77, 'Raw Data'!$A$2:$C$560, 2, TRUE)</f>
        <v>112.35</v>
      </c>
      <c r="D77" s="43">
        <f>VLOOKUP(B77, 'Raw Data'!$A$2:$C$560, 3, TRUE)</f>
        <v>129.44999999999999</v>
      </c>
      <c r="E77" s="44">
        <f t="shared" si="8"/>
        <v>-0.14167570756620848</v>
      </c>
      <c r="F77" s="44">
        <f>IF(A77&gt;$C$3, AVERAGE(INDEX($E$15:$E$572, A77-$C$3):E76), "")</f>
        <v>-0.13807966748710973</v>
      </c>
      <c r="G77" s="44">
        <f>IF(A77&gt;$C$3, (STDEV(INDEX($E$15:$E$572, A77-$C$3):E76)), "")</f>
        <v>7.2867908433544189E-3</v>
      </c>
      <c r="H77" s="44">
        <f t="shared" si="0"/>
        <v>-0.49350120737695558</v>
      </c>
      <c r="I77" s="44" t="str">
        <f t="shared" si="1"/>
        <v/>
      </c>
      <c r="J77" s="44">
        <f t="shared" si="2"/>
        <v>123.75</v>
      </c>
      <c r="K77" s="44">
        <f t="shared" si="3"/>
        <v>108.05</v>
      </c>
      <c r="L77" s="44">
        <f t="shared" si="4"/>
        <v>6999.9999999999563</v>
      </c>
      <c r="M77" s="45" t="str">
        <f t="shared" si="9"/>
        <v>Sell</v>
      </c>
      <c r="N77" s="44">
        <f t="shared" si="5"/>
        <v>0</v>
      </c>
      <c r="O77" s="44">
        <f t="shared" si="10"/>
        <v>-37499.999999999927</v>
      </c>
      <c r="P77" s="44">
        <f t="shared" si="6"/>
        <v>0</v>
      </c>
      <c r="Q77" s="44">
        <f t="shared" si="7"/>
        <v>0</v>
      </c>
      <c r="R77" s="63">
        <f>IF((O77 - MAX($O$15:O77)) &lt; 0, O77 - MAX($O$15:O77), 0)</f>
        <v>-37499.999999999927</v>
      </c>
    </row>
    <row r="78" spans="1:18" customFormat="1" x14ac:dyDescent="0.25">
      <c r="A78" s="62">
        <v>64</v>
      </c>
      <c r="B78" s="70">
        <v>41821</v>
      </c>
      <c r="C78" s="43">
        <f>VLOOKUP(B78, 'Raw Data'!$A$2:$C$560, 2, TRUE)</f>
        <v>112.75</v>
      </c>
      <c r="D78" s="43">
        <f>VLOOKUP(B78, 'Raw Data'!$A$2:$C$560, 3, TRUE)</f>
        <v>130.05000000000001</v>
      </c>
      <c r="E78" s="44">
        <f t="shared" si="8"/>
        <v>-0.14274601351187291</v>
      </c>
      <c r="F78" s="44">
        <f>IF(A78&gt;$C$3, AVERAGE(INDEX($E$15:$E$572, A78-$C$3):E77), "")</f>
        <v>-0.13899193790019346</v>
      </c>
      <c r="G78" s="44">
        <f>IF(A78&gt;$C$3, (STDEV(INDEX($E$15:$E$572, A78-$C$3):E77)), "")</f>
        <v>7.086301360896342E-3</v>
      </c>
      <c r="H78" s="44">
        <f t="shared" si="0"/>
        <v>-0.52976516528004414</v>
      </c>
      <c r="I78" s="44" t="str">
        <f t="shared" si="1"/>
        <v/>
      </c>
      <c r="J78" s="44">
        <f t="shared" si="2"/>
        <v>123.75</v>
      </c>
      <c r="K78" s="44">
        <f t="shared" si="3"/>
        <v>108.05</v>
      </c>
      <c r="L78" s="44">
        <f t="shared" si="4"/>
        <v>8000.0000000000437</v>
      </c>
      <c r="M78" s="45" t="str">
        <f t="shared" si="9"/>
        <v>Sell</v>
      </c>
      <c r="N78" s="44">
        <f t="shared" si="5"/>
        <v>0</v>
      </c>
      <c r="O78" s="44">
        <f t="shared" si="10"/>
        <v>-37499.999999999927</v>
      </c>
      <c r="P78" s="44">
        <f t="shared" si="6"/>
        <v>0</v>
      </c>
      <c r="Q78" s="44">
        <f t="shared" si="7"/>
        <v>0</v>
      </c>
      <c r="R78" s="63">
        <f>IF((O78 - MAX($O$15:O78)) &lt; 0, O78 - MAX($O$15:O78), 0)</f>
        <v>-37499.999999999927</v>
      </c>
    </row>
    <row r="79" spans="1:18" customFormat="1" x14ac:dyDescent="0.25">
      <c r="A79" s="62">
        <v>65</v>
      </c>
      <c r="B79" s="70">
        <v>41822</v>
      </c>
      <c r="C79" s="43">
        <f>VLOOKUP(B79, 'Raw Data'!$A$2:$C$560, 2, TRUE)</f>
        <v>112.25</v>
      </c>
      <c r="D79" s="43">
        <f>VLOOKUP(B79, 'Raw Data'!$A$2:$C$560, 3, TRUE)</f>
        <v>128.80000000000001</v>
      </c>
      <c r="E79" s="44">
        <f t="shared" si="8"/>
        <v>-0.13753228704788964</v>
      </c>
      <c r="F79" s="44">
        <f>IF(A79&gt;$C$3, AVERAGE(INDEX($E$15:$E$572, A79-$C$3):E78), "")</f>
        <v>-0.13964586033881035</v>
      </c>
      <c r="G79" s="44">
        <f>IF(A79&gt;$C$3, (STDEV(INDEX($E$15:$E$572, A79-$C$3):E78)), "")</f>
        <v>7.1024321909381625E-3</v>
      </c>
      <c r="H79" s="44">
        <f t="shared" si="0"/>
        <v>0.2975844378517789</v>
      </c>
      <c r="I79" s="44" t="str">
        <f t="shared" si="1"/>
        <v/>
      </c>
      <c r="J79" s="44">
        <f t="shared" si="2"/>
        <v>123.75</v>
      </c>
      <c r="K79" s="44">
        <f t="shared" si="3"/>
        <v>108.05</v>
      </c>
      <c r="L79" s="44">
        <f t="shared" si="4"/>
        <v>4250.0000000000437</v>
      </c>
      <c r="M79" s="45" t="str">
        <f t="shared" si="9"/>
        <v>Sell</v>
      </c>
      <c r="N79" s="44">
        <f t="shared" si="5"/>
        <v>0</v>
      </c>
      <c r="O79" s="44">
        <f t="shared" si="10"/>
        <v>-37499.999999999927</v>
      </c>
      <c r="P79" s="44">
        <f t="shared" si="6"/>
        <v>0</v>
      </c>
      <c r="Q79" s="44">
        <f t="shared" si="7"/>
        <v>0</v>
      </c>
      <c r="R79" s="63">
        <f>IF((O79 - MAX($O$15:O79)) &lt; 0, O79 - MAX($O$15:O79), 0)</f>
        <v>-37499.999999999927</v>
      </c>
    </row>
    <row r="80" spans="1:18" customFormat="1" x14ac:dyDescent="0.25">
      <c r="A80" s="62">
        <v>66</v>
      </c>
      <c r="B80" s="70">
        <v>41823</v>
      </c>
      <c r="C80" s="43">
        <f>VLOOKUP(B80, 'Raw Data'!$A$2:$C$560, 2, TRUE)</f>
        <v>114.15</v>
      </c>
      <c r="D80" s="43">
        <f>VLOOKUP(B80, 'Raw Data'!$A$2:$C$560, 3, TRUE)</f>
        <v>131.35</v>
      </c>
      <c r="E80" s="44">
        <f t="shared" ref="E80:E143" si="11">LN(C80/D80)</f>
        <v>-0.14035214315574421</v>
      </c>
      <c r="F80" s="44">
        <f>IF(A80&gt;$C$3, AVERAGE(INDEX($E$15:$E$572, A80-$C$3):E79), "")</f>
        <v>-0.13884026342405864</v>
      </c>
      <c r="G80" s="44">
        <f>IF(A80&gt;$C$3, (STDEV(INDEX($E$15:$E$572, A80-$C$3):E79)), "")</f>
        <v>6.8041339304449975E-3</v>
      </c>
      <c r="H80" s="44">
        <f t="shared" ref="H80:H143" si="12">IF(F80="","",(E80-F80)/G80)</f>
        <v>-0.22220017229829697</v>
      </c>
      <c r="I80" s="44" t="str">
        <f t="shared" ref="I80:I143" si="13">IF(H80="", "", IF(H80&lt;$C$4, "Buy", IF(H80&gt;$C$5, "Sell", "")))</f>
        <v/>
      </c>
      <c r="J80" s="44">
        <f t="shared" ref="J80:J143" si="14">IF(M80=M79, J79, IF(OR(M80="TP", M80="SL"), "", IF(I80="Buy", C80, IF(I80="Sell", D80, ""))))</f>
        <v>123.75</v>
      </c>
      <c r="K80" s="44">
        <f t="shared" ref="K80:K143" si="15">IF(M80=M79, K79, IF(OR(M80="TP", M80="SL"), "",IF(I80="Buy", D80, IF(I80="Sell", C80, ""))))</f>
        <v>108.05</v>
      </c>
      <c r="L80" s="44">
        <f t="shared" ref="L80:L143" si="16">IF(M79="Buy", (K79-D80)*$C$8+(C80-J79)*$C$9, IF(M79="Sell", (K79-C80)*$C$9+(D80-J79)*$C$8, ""))</f>
        <v>7499.9999999999272</v>
      </c>
      <c r="M80" s="45" t="str">
        <f t="shared" si="9"/>
        <v>Sell</v>
      </c>
      <c r="N80" s="44">
        <f t="shared" ref="N80:N143" si="17">IF(OR(M80="TP", M80="SL"), L80, 0)</f>
        <v>0</v>
      </c>
      <c r="O80" s="44">
        <f t="shared" si="10"/>
        <v>-37499.999999999927</v>
      </c>
      <c r="P80" s="44">
        <f t="shared" ref="P80:P143" si="18">IF(OR(AND(I80&lt;&gt;"", J79=""), OR(M80="TP", M80="SL", M80="CB")), (D80*$C$9+C80*$C$8)*$C$11, 0)</f>
        <v>0</v>
      </c>
      <c r="Q80" s="44">
        <f t="shared" ref="Q80:Q143" si="19">IF(AND(I80&lt;&gt;"",J79=""),(D80*$C$9+C80*$C$8)*$C$10,0)</f>
        <v>0</v>
      </c>
      <c r="R80" s="63">
        <f>IF((O80 - MAX($O$15:O80)) &lt; 0, O80 - MAX($O$15:O80), 0)</f>
        <v>-37499.999999999927</v>
      </c>
    </row>
    <row r="81" spans="1:18" customFormat="1" x14ac:dyDescent="0.25">
      <c r="A81" s="62">
        <v>67</v>
      </c>
      <c r="B81" s="70">
        <v>41824</v>
      </c>
      <c r="C81" s="43">
        <f>VLOOKUP(B81, 'Raw Data'!$A$2:$C$560, 2, TRUE)</f>
        <v>114.4</v>
      </c>
      <c r="D81" s="43">
        <f>VLOOKUP(B81, 'Raw Data'!$A$2:$C$560, 3, TRUE)</f>
        <v>130.15</v>
      </c>
      <c r="E81" s="44">
        <f t="shared" si="11"/>
        <v>-0.12898655249487681</v>
      </c>
      <c r="F81" s="44">
        <f>IF(A81&gt;$C$3, AVERAGE(INDEX($E$15:$E$572, A81-$C$3):E80), "")</f>
        <v>-0.13969743524873723</v>
      </c>
      <c r="G81" s="44">
        <f>IF(A81&gt;$C$3, (STDEV(INDEX($E$15:$E$572, A81-$C$3):E80)), "")</f>
        <v>6.3400242900380679E-3</v>
      </c>
      <c r="H81" s="44">
        <f t="shared" si="12"/>
        <v>1.6894072110559866</v>
      </c>
      <c r="I81" s="44" t="str">
        <f t="shared" si="13"/>
        <v/>
      </c>
      <c r="J81" s="44">
        <f t="shared" si="14"/>
        <v>123.75</v>
      </c>
      <c r="K81" s="44">
        <f t="shared" si="15"/>
        <v>108.05</v>
      </c>
      <c r="L81" s="44">
        <f t="shared" si="16"/>
        <v>249.99999999998545</v>
      </c>
      <c r="M81" s="45" t="str">
        <f t="shared" ref="M81:M144" si="20">IF(OR(M80="", M80="SL", M80="TP"), I81, IF(L81="", "", IF(L81&lt;$C$6, "SL", IF(L81&gt;$C$7, "TP", M80))))</f>
        <v>Sell</v>
      </c>
      <c r="N81" s="44">
        <f t="shared" si="17"/>
        <v>0</v>
      </c>
      <c r="O81" s="44">
        <f t="shared" ref="O81:O144" si="21">N81+O80</f>
        <v>-37499.999999999927</v>
      </c>
      <c r="P81" s="44">
        <f t="shared" si="18"/>
        <v>0</v>
      </c>
      <c r="Q81" s="44">
        <f t="shared" si="19"/>
        <v>0</v>
      </c>
      <c r="R81" s="63">
        <f>IF((O81 - MAX($O$15:O81)) &lt; 0, O81 - MAX($O$15:O81), 0)</f>
        <v>-37499.999999999927</v>
      </c>
    </row>
    <row r="82" spans="1:18" customFormat="1" x14ac:dyDescent="0.25">
      <c r="A82" s="62">
        <v>68</v>
      </c>
      <c r="B82" s="70">
        <v>41827</v>
      </c>
      <c r="C82" s="43">
        <f>VLOOKUP(B82, 'Raw Data'!$A$2:$C$560, 2, TRUE)</f>
        <v>114.15</v>
      </c>
      <c r="D82" s="43">
        <f>VLOOKUP(B82, 'Raw Data'!$A$2:$C$560, 3, TRUE)</f>
        <v>129.80000000000001</v>
      </c>
      <c r="E82" s="44">
        <f t="shared" si="11"/>
        <v>-0.12848143129418516</v>
      </c>
      <c r="F82" s="44">
        <f>IF(A82&gt;$C$3, AVERAGE(INDEX($E$15:$E$572, A82-$C$3):E81), "")</f>
        <v>-0.13957878497803244</v>
      </c>
      <c r="G82" s="44">
        <f>IF(A82&gt;$C$3, (STDEV(INDEX($E$15:$E$572, A82-$C$3):E81)), "")</f>
        <v>6.5458348691523E-3</v>
      </c>
      <c r="H82" s="44">
        <f t="shared" si="12"/>
        <v>1.695330527836004</v>
      </c>
      <c r="I82" s="44" t="str">
        <f t="shared" si="13"/>
        <v/>
      </c>
      <c r="J82" s="44">
        <f t="shared" si="14"/>
        <v>123.75</v>
      </c>
      <c r="K82" s="44">
        <f t="shared" si="15"/>
        <v>108.05</v>
      </c>
      <c r="L82" s="44">
        <f t="shared" si="16"/>
        <v>-249.99999999998545</v>
      </c>
      <c r="M82" s="45" t="str">
        <f t="shared" si="20"/>
        <v>Sell</v>
      </c>
      <c r="N82" s="44">
        <f t="shared" si="17"/>
        <v>0</v>
      </c>
      <c r="O82" s="44">
        <f t="shared" si="21"/>
        <v>-37499.999999999927</v>
      </c>
      <c r="P82" s="44">
        <f t="shared" si="18"/>
        <v>0</v>
      </c>
      <c r="Q82" s="44">
        <f t="shared" si="19"/>
        <v>0</v>
      </c>
      <c r="R82" s="63">
        <f>IF((O82 - MAX($O$15:O82)) &lt; 0, O82 - MAX($O$15:O82), 0)</f>
        <v>-37499.999999999927</v>
      </c>
    </row>
    <row r="83" spans="1:18" customFormat="1" x14ac:dyDescent="0.25">
      <c r="A83" s="62">
        <v>69</v>
      </c>
      <c r="B83" s="70">
        <v>41828</v>
      </c>
      <c r="C83" s="43">
        <f>VLOOKUP(B83, 'Raw Data'!$A$2:$C$560, 2, TRUE)</f>
        <v>114.45</v>
      </c>
      <c r="D83" s="43">
        <f>VLOOKUP(B83, 'Raw Data'!$A$2:$C$560, 3, TRUE)</f>
        <v>130.75</v>
      </c>
      <c r="E83" s="44">
        <f t="shared" si="11"/>
        <v>-0.13314905654645662</v>
      </c>
      <c r="F83" s="44">
        <f>IF(A83&gt;$C$3, AVERAGE(INDEX($E$15:$E$572, A83-$C$3):E82), "")</f>
        <v>-0.13934296801156984</v>
      </c>
      <c r="G83" s="44">
        <f>IF(A83&gt;$C$3, (STDEV(INDEX($E$15:$E$572, A83-$C$3):E82)), "")</f>
        <v>6.9270276795058636E-3</v>
      </c>
      <c r="H83" s="44">
        <f t="shared" si="12"/>
        <v>0.89416583153527429</v>
      </c>
      <c r="I83" s="44" t="str">
        <f t="shared" si="13"/>
        <v/>
      </c>
      <c r="J83" s="44">
        <f t="shared" si="14"/>
        <v>123.75</v>
      </c>
      <c r="K83" s="44">
        <f t="shared" si="15"/>
        <v>108.05</v>
      </c>
      <c r="L83" s="44">
        <f t="shared" si="16"/>
        <v>2999.9999999999709</v>
      </c>
      <c r="M83" s="45" t="str">
        <f t="shared" si="20"/>
        <v>Sell</v>
      </c>
      <c r="N83" s="44">
        <f t="shared" si="17"/>
        <v>0</v>
      </c>
      <c r="O83" s="44">
        <f t="shared" si="21"/>
        <v>-37499.999999999927</v>
      </c>
      <c r="P83" s="44">
        <f t="shared" si="18"/>
        <v>0</v>
      </c>
      <c r="Q83" s="44">
        <f t="shared" si="19"/>
        <v>0</v>
      </c>
      <c r="R83" s="63">
        <f>IF((O83 - MAX($O$15:O83)) &lt; 0, O83 - MAX($O$15:O83), 0)</f>
        <v>-37499.999999999927</v>
      </c>
    </row>
    <row r="84" spans="1:18" customFormat="1" x14ac:dyDescent="0.25">
      <c r="A84" s="62">
        <v>70</v>
      </c>
      <c r="B84" s="70">
        <v>41829</v>
      </c>
      <c r="C84" s="43">
        <f>VLOOKUP(B84, 'Raw Data'!$A$2:$C$560, 2, TRUE)</f>
        <v>115.3</v>
      </c>
      <c r="D84" s="43">
        <f>VLOOKUP(B84, 'Raw Data'!$A$2:$C$560, 3, TRUE)</f>
        <v>131.69999999999999</v>
      </c>
      <c r="E84" s="44">
        <f t="shared" si="11"/>
        <v>-0.13298918147422195</v>
      </c>
      <c r="F84" s="44">
        <f>IF(A84&gt;$C$3, AVERAGE(INDEX($E$15:$E$572, A84-$C$3):E83), "")</f>
        <v>-0.13764739153544403</v>
      </c>
      <c r="G84" s="44">
        <f>IF(A84&gt;$C$3, (STDEV(INDEX($E$15:$E$572, A84-$C$3):E83)), "")</f>
        <v>6.0152645574014585E-3</v>
      </c>
      <c r="H84" s="44">
        <f t="shared" si="12"/>
        <v>0.77439820256789915</v>
      </c>
      <c r="I84" s="44" t="str">
        <f t="shared" si="13"/>
        <v/>
      </c>
      <c r="J84" s="44">
        <f t="shared" si="14"/>
        <v>123.75</v>
      </c>
      <c r="K84" s="44">
        <f t="shared" si="15"/>
        <v>108.05</v>
      </c>
      <c r="L84" s="44">
        <f t="shared" si="16"/>
        <v>3499.9999999999418</v>
      </c>
      <c r="M84" s="45" t="str">
        <f t="shared" si="20"/>
        <v>Sell</v>
      </c>
      <c r="N84" s="44">
        <f t="shared" si="17"/>
        <v>0</v>
      </c>
      <c r="O84" s="44">
        <f t="shared" si="21"/>
        <v>-37499.999999999927</v>
      </c>
      <c r="P84" s="44">
        <f t="shared" si="18"/>
        <v>0</v>
      </c>
      <c r="Q84" s="44">
        <f t="shared" si="19"/>
        <v>0</v>
      </c>
      <c r="R84" s="63">
        <f>IF((O84 - MAX($O$15:O84)) &lt; 0, O84 - MAX($O$15:O84), 0)</f>
        <v>-37499.999999999927</v>
      </c>
    </row>
    <row r="85" spans="1:18" customFormat="1" x14ac:dyDescent="0.25">
      <c r="A85" s="62">
        <v>71</v>
      </c>
      <c r="B85" s="70">
        <v>41830</v>
      </c>
      <c r="C85" s="43">
        <f>VLOOKUP(B85, 'Raw Data'!$A$2:$C$560, 2, TRUE)</f>
        <v>114.65</v>
      </c>
      <c r="D85" s="43">
        <f>VLOOKUP(B85, 'Raw Data'!$A$2:$C$560, 3, TRUE)</f>
        <v>129.94999999999999</v>
      </c>
      <c r="E85" s="44">
        <f t="shared" si="11"/>
        <v>-0.12526575178358565</v>
      </c>
      <c r="F85" s="44">
        <f>IF(A85&gt;$C$3, AVERAGE(INDEX($E$15:$E$572, A85-$C$3):E84), "")</f>
        <v>-0.136330555352489</v>
      </c>
      <c r="G85" s="44">
        <f>IF(A85&gt;$C$3, (STDEV(INDEX($E$15:$E$572, A85-$C$3):E84)), "")</f>
        <v>5.3498321031480974E-3</v>
      </c>
      <c r="H85" s="44">
        <f t="shared" si="12"/>
        <v>2.0682524900907251</v>
      </c>
      <c r="I85" s="44" t="str">
        <f t="shared" si="13"/>
        <v>Sell</v>
      </c>
      <c r="J85" s="44">
        <f t="shared" si="14"/>
        <v>123.75</v>
      </c>
      <c r="K85" s="44">
        <f t="shared" si="15"/>
        <v>108.05</v>
      </c>
      <c r="L85" s="44">
        <f t="shared" si="16"/>
        <v>-2000.0000000001019</v>
      </c>
      <c r="M85" s="45" t="str">
        <f t="shared" si="20"/>
        <v>Sell</v>
      </c>
      <c r="N85" s="44">
        <f t="shared" si="17"/>
        <v>0</v>
      </c>
      <c r="O85" s="44">
        <f t="shared" si="21"/>
        <v>-37499.999999999927</v>
      </c>
      <c r="P85" s="44">
        <f t="shared" si="18"/>
        <v>0</v>
      </c>
      <c r="Q85" s="44">
        <f t="shared" si="19"/>
        <v>0</v>
      </c>
      <c r="R85" s="63">
        <f>IF((O85 - MAX($O$15:O85)) &lt; 0, O85 - MAX($O$15:O85), 0)</f>
        <v>-37499.999999999927</v>
      </c>
    </row>
    <row r="86" spans="1:18" customFormat="1" x14ac:dyDescent="0.25">
      <c r="A86" s="62">
        <v>72</v>
      </c>
      <c r="B86" s="70">
        <v>41831</v>
      </c>
      <c r="C86" s="43">
        <f>VLOOKUP(B86, 'Raw Data'!$A$2:$C$560, 2, TRUE)</f>
        <v>114.9</v>
      </c>
      <c r="D86" s="43">
        <f>VLOOKUP(B86, 'Raw Data'!$A$2:$C$560, 3, TRUE)</f>
        <v>131.65</v>
      </c>
      <c r="E86" s="44">
        <f t="shared" si="11"/>
        <v>-0.13608470108760845</v>
      </c>
      <c r="F86" s="44">
        <f>IF(A86&gt;$C$3, AVERAGE(INDEX($E$15:$E$572, A86-$C$3):E85), "")</f>
        <v>-0.13532074441699546</v>
      </c>
      <c r="G86" s="44">
        <f>IF(A86&gt;$C$3, (STDEV(INDEX($E$15:$E$572, A86-$C$3):E85)), "")</f>
        <v>6.4021223117159453E-3</v>
      </c>
      <c r="H86" s="44">
        <f t="shared" si="12"/>
        <v>-0.11932865906278357</v>
      </c>
      <c r="I86" s="44" t="str">
        <f t="shared" si="13"/>
        <v/>
      </c>
      <c r="J86" s="44">
        <f t="shared" si="14"/>
        <v>123.75</v>
      </c>
      <c r="K86" s="44">
        <f t="shared" si="15"/>
        <v>108.05</v>
      </c>
      <c r="L86" s="44">
        <f t="shared" si="16"/>
        <v>5249.9999999999854</v>
      </c>
      <c r="M86" s="45" t="str">
        <f t="shared" si="20"/>
        <v>Sell</v>
      </c>
      <c r="N86" s="44">
        <f t="shared" si="17"/>
        <v>0</v>
      </c>
      <c r="O86" s="44">
        <f t="shared" si="21"/>
        <v>-37499.999999999927</v>
      </c>
      <c r="P86" s="44">
        <f t="shared" si="18"/>
        <v>0</v>
      </c>
      <c r="Q86" s="44">
        <f t="shared" si="19"/>
        <v>0</v>
      </c>
      <c r="R86" s="63">
        <f>IF((O86 - MAX($O$15:O86)) &lt; 0, O86 - MAX($O$15:O86), 0)</f>
        <v>-37499.999999999927</v>
      </c>
    </row>
    <row r="87" spans="1:18" customFormat="1" x14ac:dyDescent="0.25">
      <c r="A87" s="62">
        <v>73</v>
      </c>
      <c r="B87" s="70">
        <v>41834</v>
      </c>
      <c r="C87" s="43">
        <f>VLOOKUP(B87, 'Raw Data'!$A$2:$C$560, 2, TRUE)</f>
        <v>115.8</v>
      </c>
      <c r="D87" s="43">
        <f>VLOOKUP(B87, 'Raw Data'!$A$2:$C$560, 3, TRUE)</f>
        <v>132.1</v>
      </c>
      <c r="E87" s="44">
        <f t="shared" si="11"/>
        <v>-0.13169464638938475</v>
      </c>
      <c r="F87" s="44">
        <f>IF(A87&gt;$C$3, AVERAGE(INDEX($E$15:$E$572, A87-$C$3):E86), "")</f>
        <v>-0.13472628259626498</v>
      </c>
      <c r="G87" s="44">
        <f>IF(A87&gt;$C$3, (STDEV(INDEX($E$15:$E$572, A87-$C$3):E86)), "")</f>
        <v>5.9715002319947379E-3</v>
      </c>
      <c r="H87" s="44">
        <f t="shared" si="12"/>
        <v>0.50768418137824345</v>
      </c>
      <c r="I87" s="44" t="str">
        <f t="shared" si="13"/>
        <v/>
      </c>
      <c r="J87" s="44">
        <f t="shared" si="14"/>
        <v>123.75</v>
      </c>
      <c r="K87" s="44">
        <f t="shared" si="15"/>
        <v>108.05</v>
      </c>
      <c r="L87" s="44">
        <f t="shared" si="16"/>
        <v>2999.9999999999709</v>
      </c>
      <c r="M87" s="45" t="str">
        <f t="shared" si="20"/>
        <v>Sell</v>
      </c>
      <c r="N87" s="44">
        <f t="shared" si="17"/>
        <v>0</v>
      </c>
      <c r="O87" s="44">
        <f t="shared" si="21"/>
        <v>-37499.999999999927</v>
      </c>
      <c r="P87" s="44">
        <f t="shared" si="18"/>
        <v>0</v>
      </c>
      <c r="Q87" s="44">
        <f t="shared" si="19"/>
        <v>0</v>
      </c>
      <c r="R87" s="63">
        <f>IF((O87 - MAX($O$15:O87)) &lt; 0, O87 - MAX($O$15:O87), 0)</f>
        <v>-37499.999999999927</v>
      </c>
    </row>
    <row r="88" spans="1:18" customFormat="1" x14ac:dyDescent="0.25">
      <c r="A88" s="62">
        <v>74</v>
      </c>
      <c r="B88" s="70">
        <v>41835</v>
      </c>
      <c r="C88" s="43">
        <f>VLOOKUP(B88, 'Raw Data'!$A$2:$C$560, 2, TRUE)</f>
        <v>115.95</v>
      </c>
      <c r="D88" s="43">
        <f>VLOOKUP(B88, 'Raw Data'!$A$2:$C$560, 3, TRUE)</f>
        <v>131.94999999999999</v>
      </c>
      <c r="E88" s="44">
        <f t="shared" si="11"/>
        <v>-0.1292639992477923</v>
      </c>
      <c r="F88" s="44">
        <f>IF(A88&gt;$C$3, AVERAGE(INDEX($E$15:$E$572, A88-$C$3):E87), "")</f>
        <v>-0.13372817647858259</v>
      </c>
      <c r="G88" s="44">
        <f>IF(A88&gt;$C$3, (STDEV(INDEX($E$15:$E$572, A88-$C$3):E87)), "")</f>
        <v>5.4960944481095156E-3</v>
      </c>
      <c r="H88" s="44">
        <f t="shared" si="12"/>
        <v>0.81224536312796203</v>
      </c>
      <c r="I88" s="44" t="str">
        <f t="shared" si="13"/>
        <v/>
      </c>
      <c r="J88" s="44">
        <f t="shared" si="14"/>
        <v>123.75</v>
      </c>
      <c r="K88" s="44">
        <f t="shared" si="15"/>
        <v>108.05</v>
      </c>
      <c r="L88" s="44">
        <f t="shared" si="16"/>
        <v>1499.9999999999127</v>
      </c>
      <c r="M88" s="45" t="str">
        <f t="shared" si="20"/>
        <v>Sell</v>
      </c>
      <c r="N88" s="44">
        <f t="shared" si="17"/>
        <v>0</v>
      </c>
      <c r="O88" s="44">
        <f t="shared" si="21"/>
        <v>-37499.999999999927</v>
      </c>
      <c r="P88" s="44">
        <f t="shared" si="18"/>
        <v>0</v>
      </c>
      <c r="Q88" s="44">
        <f t="shared" si="19"/>
        <v>0</v>
      </c>
      <c r="R88" s="63">
        <f>IF((O88 - MAX($O$15:O88)) &lt; 0, O88 - MAX($O$15:O88), 0)</f>
        <v>-37499.999999999927</v>
      </c>
    </row>
    <row r="89" spans="1:18" customFormat="1" x14ac:dyDescent="0.25">
      <c r="A89" s="62">
        <v>75</v>
      </c>
      <c r="B89" s="70">
        <v>41836</v>
      </c>
      <c r="C89" s="43">
        <f>VLOOKUP(B89, 'Raw Data'!$A$2:$C$560, 2, TRUE)</f>
        <v>117.4</v>
      </c>
      <c r="D89" s="43">
        <f>VLOOKUP(B89, 'Raw Data'!$A$2:$C$560, 3, TRUE)</f>
        <v>132.15</v>
      </c>
      <c r="E89" s="44">
        <f t="shared" si="11"/>
        <v>-0.11835073365630208</v>
      </c>
      <c r="F89" s="44">
        <f>IF(A89&gt;$C$3, AVERAGE(INDEX($E$15:$E$572, A89-$C$3):E88), "")</f>
        <v>-0.13237997505217453</v>
      </c>
      <c r="G89" s="44">
        <f>IF(A89&gt;$C$3, (STDEV(INDEX($E$15:$E$572, A89-$C$3):E88)), "")</f>
        <v>4.6223432053222576E-3</v>
      </c>
      <c r="H89" s="44">
        <f t="shared" si="12"/>
        <v>3.0350929761595586</v>
      </c>
      <c r="I89" s="44" t="str">
        <f t="shared" si="13"/>
        <v>Sell</v>
      </c>
      <c r="J89" s="44">
        <f t="shared" si="14"/>
        <v>123.75</v>
      </c>
      <c r="K89" s="44">
        <f t="shared" si="15"/>
        <v>108.05</v>
      </c>
      <c r="L89" s="44">
        <f t="shared" si="16"/>
        <v>-4750.0000000000146</v>
      </c>
      <c r="M89" s="45" t="str">
        <f t="shared" si="20"/>
        <v>Sell</v>
      </c>
      <c r="N89" s="44">
        <f t="shared" si="17"/>
        <v>0</v>
      </c>
      <c r="O89" s="44">
        <f t="shared" si="21"/>
        <v>-37499.999999999927</v>
      </c>
      <c r="P89" s="44">
        <f t="shared" si="18"/>
        <v>0</v>
      </c>
      <c r="Q89" s="44">
        <f t="shared" si="19"/>
        <v>0</v>
      </c>
      <c r="R89" s="63">
        <f>IF((O89 - MAX($O$15:O89)) &lt; 0, O89 - MAX($O$15:O89), 0)</f>
        <v>-37499.999999999927</v>
      </c>
    </row>
    <row r="90" spans="1:18" customFormat="1" x14ac:dyDescent="0.25">
      <c r="A90" s="62">
        <v>76</v>
      </c>
      <c r="B90" s="70">
        <v>41837</v>
      </c>
      <c r="C90" s="43">
        <f>VLOOKUP(B90, 'Raw Data'!$A$2:$C$560, 2, TRUE)</f>
        <v>117.95</v>
      </c>
      <c r="D90" s="43">
        <f>VLOOKUP(B90, 'Raw Data'!$A$2:$C$560, 3, TRUE)</f>
        <v>130.75</v>
      </c>
      <c r="E90" s="44">
        <f t="shared" si="11"/>
        <v>-0.10302629709134817</v>
      </c>
      <c r="F90" s="44">
        <f>IF(A90&gt;$C$3, AVERAGE(INDEX($E$15:$E$572, A90-$C$3):E89), "")</f>
        <v>-0.13046181971301579</v>
      </c>
      <c r="G90" s="44">
        <f>IF(A90&gt;$C$3, (STDEV(INDEX($E$15:$E$572, A90-$C$3):E89)), "")</f>
        <v>6.0164091040082425E-3</v>
      </c>
      <c r="H90" s="44">
        <f t="shared" si="12"/>
        <v>4.5601158676841926</v>
      </c>
      <c r="I90" s="44" t="str">
        <f t="shared" si="13"/>
        <v>Sell</v>
      </c>
      <c r="J90" s="44" t="str">
        <f t="shared" si="14"/>
        <v/>
      </c>
      <c r="K90" s="44" t="str">
        <f t="shared" si="15"/>
        <v/>
      </c>
      <c r="L90" s="44">
        <f t="shared" si="16"/>
        <v>-14500.000000000029</v>
      </c>
      <c r="M90" s="45" t="str">
        <f t="shared" si="20"/>
        <v>SL</v>
      </c>
      <c r="N90" s="44">
        <f t="shared" si="17"/>
        <v>-14500.000000000029</v>
      </c>
      <c r="O90" s="44">
        <f t="shared" si="21"/>
        <v>-51999.999999999956</v>
      </c>
      <c r="P90" s="44">
        <f t="shared" si="18"/>
        <v>99.48</v>
      </c>
      <c r="Q90" s="44">
        <f t="shared" si="19"/>
        <v>0</v>
      </c>
      <c r="R90" s="63">
        <f>IF((O90 - MAX($O$15:O90)) &lt; 0, O90 - MAX($O$15:O90), 0)</f>
        <v>-51999.999999999956</v>
      </c>
    </row>
    <row r="91" spans="1:18" customFormat="1" x14ac:dyDescent="0.25">
      <c r="A91" s="62">
        <v>77</v>
      </c>
      <c r="B91" s="70">
        <v>41838</v>
      </c>
      <c r="C91" s="43">
        <f>VLOOKUP(B91, 'Raw Data'!$A$2:$C$560, 2, TRUE)</f>
        <v>119.65</v>
      </c>
      <c r="D91" s="43">
        <f>VLOOKUP(B91, 'Raw Data'!$A$2:$C$560, 3, TRUE)</f>
        <v>131.69999999999999</v>
      </c>
      <c r="E91" s="44">
        <f t="shared" si="11"/>
        <v>-9.5955794394852953E-2</v>
      </c>
      <c r="F91" s="44">
        <f>IF(A91&gt;$C$3, AVERAGE(INDEX($E$15:$E$572, A91-$C$3):E90), "")</f>
        <v>-0.12672923510657622</v>
      </c>
      <c r="G91" s="44">
        <f>IF(A91&gt;$C$3, (STDEV(INDEX($E$15:$E$572, A91-$C$3):E90)), "")</f>
        <v>9.668632741678361E-3</v>
      </c>
      <c r="H91" s="44">
        <f t="shared" si="12"/>
        <v>3.1828120411554028</v>
      </c>
      <c r="I91" s="44" t="str">
        <f t="shared" si="13"/>
        <v>Sell</v>
      </c>
      <c r="J91" s="44">
        <f t="shared" si="14"/>
        <v>131.69999999999999</v>
      </c>
      <c r="K91" s="44">
        <f t="shared" si="15"/>
        <v>119.65</v>
      </c>
      <c r="L91" s="44" t="str">
        <f t="shared" si="16"/>
        <v/>
      </c>
      <c r="M91" s="45" t="str">
        <f t="shared" si="20"/>
        <v>Sell</v>
      </c>
      <c r="N91" s="44">
        <f t="shared" si="17"/>
        <v>0</v>
      </c>
      <c r="O91" s="44">
        <f t="shared" si="21"/>
        <v>-51999.999999999956</v>
      </c>
      <c r="P91" s="44">
        <f t="shared" si="18"/>
        <v>100.54</v>
      </c>
      <c r="Q91" s="44">
        <f t="shared" si="19"/>
        <v>188512.5</v>
      </c>
      <c r="R91" s="63">
        <f>IF((O91 - MAX($O$15:O91)) &lt; 0, O91 - MAX($O$15:O91), 0)</f>
        <v>-51999.999999999956</v>
      </c>
    </row>
    <row r="92" spans="1:18" customFormat="1" x14ac:dyDescent="0.25">
      <c r="A92" s="62">
        <v>78</v>
      </c>
      <c r="B92" s="70">
        <v>41841</v>
      </c>
      <c r="C92" s="43">
        <f>VLOOKUP(B92, 'Raw Data'!$A$2:$C$560, 2, TRUE)</f>
        <v>118.7</v>
      </c>
      <c r="D92" s="43">
        <f>VLOOKUP(B92, 'Raw Data'!$A$2:$C$560, 3, TRUE)</f>
        <v>131.15</v>
      </c>
      <c r="E92" s="44">
        <f t="shared" si="11"/>
        <v>-9.9742404697260312E-2</v>
      </c>
      <c r="F92" s="44">
        <f>IF(A92&gt;$C$3, AVERAGE(INDEX($E$15:$E$572, A92-$C$3):E91), "")</f>
        <v>-0.12342615929657383</v>
      </c>
      <c r="G92" s="44">
        <f>IF(A92&gt;$C$3, (STDEV(INDEX($E$15:$E$572, A92-$C$3):E91)), "")</f>
        <v>1.3638785402182945E-2</v>
      </c>
      <c r="H92" s="44">
        <f t="shared" si="12"/>
        <v>1.7365002748355314</v>
      </c>
      <c r="I92" s="44" t="str">
        <f t="shared" si="13"/>
        <v/>
      </c>
      <c r="J92" s="44">
        <f t="shared" si="14"/>
        <v>131.69999999999999</v>
      </c>
      <c r="K92" s="44">
        <f t="shared" si="15"/>
        <v>119.65</v>
      </c>
      <c r="L92" s="44">
        <f t="shared" si="16"/>
        <v>2000.0000000001</v>
      </c>
      <c r="M92" s="45" t="str">
        <f t="shared" si="20"/>
        <v>Sell</v>
      </c>
      <c r="N92" s="44">
        <f t="shared" si="17"/>
        <v>0</v>
      </c>
      <c r="O92" s="44">
        <f t="shared" si="21"/>
        <v>-51999.999999999956</v>
      </c>
      <c r="P92" s="44">
        <f t="shared" si="18"/>
        <v>0</v>
      </c>
      <c r="Q92" s="44">
        <f t="shared" si="19"/>
        <v>0</v>
      </c>
      <c r="R92" s="63">
        <f>IF((O92 - MAX($O$15:O92)) &lt; 0, O92 - MAX($O$15:O92), 0)</f>
        <v>-51999.999999999956</v>
      </c>
    </row>
    <row r="93" spans="1:18" customFormat="1" x14ac:dyDescent="0.25">
      <c r="A93" s="62">
        <v>79</v>
      </c>
      <c r="B93" s="70">
        <v>41842</v>
      </c>
      <c r="C93" s="43">
        <f>VLOOKUP(B93, 'Raw Data'!$A$2:$C$560, 2, TRUE)</f>
        <v>121.35</v>
      </c>
      <c r="D93" s="43">
        <f>VLOOKUP(B93, 'Raw Data'!$A$2:$C$560, 3, TRUE)</f>
        <v>132.69999999999999</v>
      </c>
      <c r="E93" s="44">
        <f t="shared" si="11"/>
        <v>-8.9412009165551393E-2</v>
      </c>
      <c r="F93" s="44">
        <f>IF(A93&gt;$C$3, AVERAGE(INDEX($E$15:$E$572, A93-$C$3):E92), "")</f>
        <v>-0.12055225663688136</v>
      </c>
      <c r="G93" s="44">
        <f>IF(A93&gt;$C$3, (STDEV(INDEX($E$15:$E$572, A93-$C$3):E92)), "")</f>
        <v>1.5372845819091423E-2</v>
      </c>
      <c r="H93" s="44">
        <f t="shared" si="12"/>
        <v>2.0256657640225031</v>
      </c>
      <c r="I93" s="44" t="str">
        <f t="shared" si="13"/>
        <v>Sell</v>
      </c>
      <c r="J93" s="44">
        <f t="shared" si="14"/>
        <v>131.69999999999999</v>
      </c>
      <c r="K93" s="44">
        <f t="shared" si="15"/>
        <v>119.65</v>
      </c>
      <c r="L93" s="44">
        <f t="shared" si="16"/>
        <v>-3499.9999999999436</v>
      </c>
      <c r="M93" s="45" t="str">
        <f t="shared" si="20"/>
        <v>Sell</v>
      </c>
      <c r="N93" s="44">
        <f t="shared" si="17"/>
        <v>0</v>
      </c>
      <c r="O93" s="44">
        <f t="shared" si="21"/>
        <v>-51999.999999999956</v>
      </c>
      <c r="P93" s="44">
        <f t="shared" si="18"/>
        <v>0</v>
      </c>
      <c r="Q93" s="44">
        <f t="shared" si="19"/>
        <v>0</v>
      </c>
      <c r="R93" s="63">
        <f>IF((O93 - MAX($O$15:O93)) &lt; 0, O93 - MAX($O$15:O93), 0)</f>
        <v>-51999.999999999956</v>
      </c>
    </row>
    <row r="94" spans="1:18" customFormat="1" x14ac:dyDescent="0.25">
      <c r="A94" s="62">
        <v>80</v>
      </c>
      <c r="B94" s="70">
        <v>41843</v>
      </c>
      <c r="C94" s="43">
        <f>VLOOKUP(B94, 'Raw Data'!$A$2:$C$560, 2, TRUE)</f>
        <v>122.3</v>
      </c>
      <c r="D94" s="43">
        <f>VLOOKUP(B94, 'Raw Data'!$A$2:$C$560, 3, TRUE)</f>
        <v>132.80000000000001</v>
      </c>
      <c r="E94" s="44">
        <f t="shared" si="11"/>
        <v>-8.2367194349206904E-2</v>
      </c>
      <c r="F94" s="44">
        <f>IF(A94&gt;$C$3, AVERAGE(INDEX($E$15:$E$572, A94-$C$3):E93), "")</f>
        <v>-0.11617855189879081</v>
      </c>
      <c r="G94" s="44">
        <f>IF(A94&gt;$C$3, (STDEV(INDEX($E$15:$E$572, A94-$C$3):E93)), "")</f>
        <v>1.7469536057097109E-2</v>
      </c>
      <c r="H94" s="44">
        <f t="shared" si="12"/>
        <v>1.9354467937256885</v>
      </c>
      <c r="I94" s="44" t="str">
        <f t="shared" si="13"/>
        <v>Sell</v>
      </c>
      <c r="J94" s="44">
        <f t="shared" si="14"/>
        <v>131.69999999999999</v>
      </c>
      <c r="K94" s="44">
        <f t="shared" si="15"/>
        <v>119.65</v>
      </c>
      <c r="L94" s="44">
        <f t="shared" si="16"/>
        <v>-7749.9999999998445</v>
      </c>
      <c r="M94" s="45" t="str">
        <f t="shared" si="20"/>
        <v>Sell</v>
      </c>
      <c r="N94" s="44">
        <f t="shared" si="17"/>
        <v>0</v>
      </c>
      <c r="O94" s="44">
        <f t="shared" si="21"/>
        <v>-51999.999999999956</v>
      </c>
      <c r="P94" s="44">
        <f t="shared" si="18"/>
        <v>0</v>
      </c>
      <c r="Q94" s="44">
        <f t="shared" si="19"/>
        <v>0</v>
      </c>
      <c r="R94" s="63">
        <f>IF((O94 - MAX($O$15:O94)) &lt; 0, O94 - MAX($O$15:O94), 0)</f>
        <v>-51999.999999999956</v>
      </c>
    </row>
    <row r="95" spans="1:18" customFormat="1" x14ac:dyDescent="0.25">
      <c r="A95" s="62">
        <v>81</v>
      </c>
      <c r="B95" s="70">
        <v>41844</v>
      </c>
      <c r="C95" s="43">
        <f>VLOOKUP(B95, 'Raw Data'!$A$2:$C$560, 2, TRUE)</f>
        <v>119.9</v>
      </c>
      <c r="D95" s="43">
        <f>VLOOKUP(B95, 'Raw Data'!$A$2:$C$560, 3, TRUE)</f>
        <v>131.35</v>
      </c>
      <c r="E95" s="44">
        <f t="shared" si="11"/>
        <v>-9.1207454098080232E-2</v>
      </c>
      <c r="F95" s="44">
        <f>IF(A95&gt;$C$3, AVERAGE(INDEX($E$15:$E$572, A95-$C$3):E94), "")</f>
        <v>-0.11111635318628929</v>
      </c>
      <c r="G95" s="44">
        <f>IF(A95&gt;$C$3, (STDEV(INDEX($E$15:$E$572, A95-$C$3):E94)), "")</f>
        <v>1.9295981979638631E-2</v>
      </c>
      <c r="H95" s="44">
        <f t="shared" si="12"/>
        <v>1.0317639760037705</v>
      </c>
      <c r="I95" s="44" t="str">
        <f t="shared" si="13"/>
        <v/>
      </c>
      <c r="J95" s="44">
        <f t="shared" si="14"/>
        <v>131.69999999999999</v>
      </c>
      <c r="K95" s="44">
        <f t="shared" si="15"/>
        <v>119.65</v>
      </c>
      <c r="L95" s="44">
        <f t="shared" si="16"/>
        <v>-2999.9999999999718</v>
      </c>
      <c r="M95" s="45" t="str">
        <f t="shared" si="20"/>
        <v>Sell</v>
      </c>
      <c r="N95" s="44">
        <f t="shared" si="17"/>
        <v>0</v>
      </c>
      <c r="O95" s="44">
        <f t="shared" si="21"/>
        <v>-51999.999999999956</v>
      </c>
      <c r="P95" s="44">
        <f t="shared" si="18"/>
        <v>0</v>
      </c>
      <c r="Q95" s="44">
        <f t="shared" si="19"/>
        <v>0</v>
      </c>
      <c r="R95" s="63">
        <f>IF((O95 - MAX($O$15:O95)) &lt; 0, O95 - MAX($O$15:O95), 0)</f>
        <v>-51999.999999999956</v>
      </c>
    </row>
    <row r="96" spans="1:18" customFormat="1" x14ac:dyDescent="0.25">
      <c r="A96" s="62">
        <v>82</v>
      </c>
      <c r="B96" s="70">
        <v>41845</v>
      </c>
      <c r="C96" s="43">
        <f>VLOOKUP(B96, 'Raw Data'!$A$2:$C$560, 2, TRUE)</f>
        <v>121</v>
      </c>
      <c r="D96" s="43">
        <f>VLOOKUP(B96, 'Raw Data'!$A$2:$C$560, 3, TRUE)</f>
        <v>133.85</v>
      </c>
      <c r="E96" s="44">
        <f t="shared" si="11"/>
        <v>-0.10092922436962042</v>
      </c>
      <c r="F96" s="44">
        <f>IF(A96&gt;$C$3, AVERAGE(INDEX($E$15:$E$572, A96-$C$3):E95), "")</f>
        <v>-0.10771052341773875</v>
      </c>
      <c r="G96" s="44">
        <f>IF(A96&gt;$C$3, (STDEV(INDEX($E$15:$E$572, A96-$C$3):E95)), "")</f>
        <v>1.952541450162586E-2</v>
      </c>
      <c r="H96" s="44">
        <f t="shared" si="12"/>
        <v>0.34730627857112389</v>
      </c>
      <c r="I96" s="44" t="str">
        <f t="shared" si="13"/>
        <v/>
      </c>
      <c r="J96" s="44">
        <f t="shared" si="14"/>
        <v>131.69999999999999</v>
      </c>
      <c r="K96" s="44">
        <f t="shared" si="15"/>
        <v>119.65</v>
      </c>
      <c r="L96" s="44">
        <f t="shared" si="16"/>
        <v>4000.0000000000573</v>
      </c>
      <c r="M96" s="45" t="str">
        <f t="shared" si="20"/>
        <v>Sell</v>
      </c>
      <c r="N96" s="44">
        <f t="shared" si="17"/>
        <v>0</v>
      </c>
      <c r="O96" s="44">
        <f t="shared" si="21"/>
        <v>-51999.999999999956</v>
      </c>
      <c r="P96" s="44">
        <f t="shared" si="18"/>
        <v>0</v>
      </c>
      <c r="Q96" s="44">
        <f t="shared" si="19"/>
        <v>0</v>
      </c>
      <c r="R96" s="63">
        <f>IF((O96 - MAX($O$15:O96)) &lt; 0, O96 - MAX($O$15:O96), 0)</f>
        <v>-51999.999999999956</v>
      </c>
    </row>
    <row r="97" spans="1:18" customFormat="1" x14ac:dyDescent="0.25">
      <c r="A97" s="62">
        <v>83</v>
      </c>
      <c r="B97" s="70">
        <v>41848</v>
      </c>
      <c r="C97" s="43">
        <f>VLOOKUP(B97, 'Raw Data'!$A$2:$C$560, 2, TRUE)</f>
        <v>119.6</v>
      </c>
      <c r="D97" s="43">
        <f>VLOOKUP(B97, 'Raw Data'!$A$2:$C$560, 3, TRUE)</f>
        <v>135.94999999999999</v>
      </c>
      <c r="E97" s="44">
        <f t="shared" si="11"/>
        <v>-0.12813432956194826</v>
      </c>
      <c r="F97" s="44">
        <f>IF(A97&gt;$C$3, AVERAGE(INDEX($E$15:$E$572, A97-$C$3):E96), "")</f>
        <v>-0.10419497574593997</v>
      </c>
      <c r="G97" s="44">
        <f>IF(A97&gt;$C$3, (STDEV(INDEX($E$15:$E$572, A97-$C$3):E96)), "")</f>
        <v>1.6827482835311932E-2</v>
      </c>
      <c r="H97" s="44">
        <f t="shared" si="12"/>
        <v>-1.4226342733669186</v>
      </c>
      <c r="I97" s="44" t="str">
        <f t="shared" si="13"/>
        <v/>
      </c>
      <c r="J97" s="44" t="str">
        <f t="shared" si="14"/>
        <v/>
      </c>
      <c r="K97" s="44" t="str">
        <f t="shared" si="15"/>
        <v/>
      </c>
      <c r="L97" s="44">
        <f t="shared" si="16"/>
        <v>21500.000000000058</v>
      </c>
      <c r="M97" s="45" t="str">
        <f t="shared" si="20"/>
        <v>TP</v>
      </c>
      <c r="N97" s="44">
        <f t="shared" si="17"/>
        <v>21500.000000000058</v>
      </c>
      <c r="O97" s="44">
        <f t="shared" si="21"/>
        <v>-30499.999999999898</v>
      </c>
      <c r="P97" s="44">
        <f t="shared" si="18"/>
        <v>102.22000000000001</v>
      </c>
      <c r="Q97" s="44">
        <f t="shared" si="19"/>
        <v>0</v>
      </c>
      <c r="R97" s="63">
        <f>IF((O97 - MAX($O$15:O97)) &lt; 0, O97 - MAX($O$15:O97), 0)</f>
        <v>-30499.999999999898</v>
      </c>
    </row>
    <row r="98" spans="1:18" customFormat="1" x14ac:dyDescent="0.25">
      <c r="A98" s="62">
        <v>84</v>
      </c>
      <c r="B98" s="70">
        <v>41849</v>
      </c>
      <c r="C98" s="43">
        <f>VLOOKUP(B98, 'Raw Data'!$A$2:$C$560, 2, TRUE)</f>
        <v>120.45</v>
      </c>
      <c r="D98" s="43">
        <f>VLOOKUP(B98, 'Raw Data'!$A$2:$C$560, 3, TRUE)</f>
        <v>137.4</v>
      </c>
      <c r="E98" s="44">
        <f t="shared" si="11"/>
        <v>-0.13166165072736863</v>
      </c>
      <c r="F98" s="44">
        <f>IF(A98&gt;$C$3, AVERAGE(INDEX($E$15:$E$572, A98-$C$3):E97), "")</f>
        <v>-0.1038389440631963</v>
      </c>
      <c r="G98" s="44">
        <f>IF(A98&gt;$C$3, (STDEV(INDEX($E$15:$E$572, A98-$C$3):E97)), "")</f>
        <v>1.6207237056990651E-2</v>
      </c>
      <c r="H98" s="44">
        <f t="shared" si="12"/>
        <v>-1.7166841310667194</v>
      </c>
      <c r="I98" s="44" t="str">
        <f t="shared" si="13"/>
        <v/>
      </c>
      <c r="J98" s="44" t="str">
        <f t="shared" si="14"/>
        <v/>
      </c>
      <c r="K98" s="44" t="str">
        <f t="shared" si="15"/>
        <v/>
      </c>
      <c r="L98" s="44" t="str">
        <f t="shared" si="16"/>
        <v/>
      </c>
      <c r="M98" s="45" t="str">
        <f t="shared" si="20"/>
        <v/>
      </c>
      <c r="N98" s="44">
        <f t="shared" si="17"/>
        <v>0</v>
      </c>
      <c r="O98" s="44">
        <f t="shared" si="21"/>
        <v>-30499.999999999898</v>
      </c>
      <c r="P98" s="44">
        <f t="shared" si="18"/>
        <v>0</v>
      </c>
      <c r="Q98" s="44">
        <f t="shared" si="19"/>
        <v>0</v>
      </c>
      <c r="R98" s="63">
        <f>IF((O98 - MAX($O$15:O98)) &lt; 0, O98 - MAX($O$15:O98), 0)</f>
        <v>-30499.999999999898</v>
      </c>
    </row>
    <row r="99" spans="1:18" customFormat="1" x14ac:dyDescent="0.25">
      <c r="A99" s="62">
        <v>85</v>
      </c>
      <c r="B99" s="70">
        <v>41850</v>
      </c>
      <c r="C99" s="43">
        <f>VLOOKUP(B99, 'Raw Data'!$A$2:$C$560, 2, TRUE)</f>
        <v>118.7</v>
      </c>
      <c r="D99" s="43">
        <f>VLOOKUP(B99, 'Raw Data'!$A$2:$C$560, 3, TRUE)</f>
        <v>133.94999999999999</v>
      </c>
      <c r="E99" s="44">
        <f t="shared" si="11"/>
        <v>-0.12086729437499526</v>
      </c>
      <c r="F99" s="44">
        <f>IF(A99&gt;$C$3, AVERAGE(INDEX($E$15:$E$572, A99-$C$3):E98), "")</f>
        <v>-0.10407870921115395</v>
      </c>
      <c r="G99" s="44">
        <f>IF(A99&gt;$C$3, (STDEV(INDEX($E$15:$E$572, A99-$C$3):E98)), "")</f>
        <v>1.6637192267502005E-2</v>
      </c>
      <c r="H99" s="44">
        <f t="shared" si="12"/>
        <v>-1.0090996662120102</v>
      </c>
      <c r="I99" s="44" t="str">
        <f t="shared" si="13"/>
        <v/>
      </c>
      <c r="J99" s="44" t="str">
        <f t="shared" si="14"/>
        <v/>
      </c>
      <c r="K99" s="44" t="str">
        <f t="shared" si="15"/>
        <v/>
      </c>
      <c r="L99" s="44" t="str">
        <f t="shared" si="16"/>
        <v/>
      </c>
      <c r="M99" s="45" t="str">
        <f t="shared" si="20"/>
        <v/>
      </c>
      <c r="N99" s="44">
        <f t="shared" si="17"/>
        <v>0</v>
      </c>
      <c r="O99" s="44">
        <f t="shared" si="21"/>
        <v>-30499.999999999898</v>
      </c>
      <c r="P99" s="44">
        <f t="shared" si="18"/>
        <v>0</v>
      </c>
      <c r="Q99" s="44">
        <f t="shared" si="19"/>
        <v>0</v>
      </c>
      <c r="R99" s="63">
        <f>IF((O99 - MAX($O$15:O99)) &lt; 0, O99 - MAX($O$15:O99), 0)</f>
        <v>-30499.999999999898</v>
      </c>
    </row>
    <row r="100" spans="1:18" customFormat="1" x14ac:dyDescent="0.25">
      <c r="A100" s="62">
        <v>86</v>
      </c>
      <c r="B100" s="70">
        <v>41851</v>
      </c>
      <c r="C100" s="43">
        <f>VLOOKUP(B100, 'Raw Data'!$A$2:$C$560, 2, TRUE)</f>
        <v>122.25</v>
      </c>
      <c r="D100" s="43">
        <f>VLOOKUP(B100, 'Raw Data'!$A$2:$C$560, 3, TRUE)</f>
        <v>136.94999999999999</v>
      </c>
      <c r="E100" s="44">
        <f t="shared" si="11"/>
        <v>-0.11354776735410561</v>
      </c>
      <c r="F100" s="44">
        <f>IF(A100&gt;$C$3, AVERAGE(INDEX($E$15:$E$572, A100-$C$3):E99), "")</f>
        <v>-0.10433036528302327</v>
      </c>
      <c r="G100" s="44">
        <f>IF(A100&gt;$C$3, (STDEV(INDEX($E$15:$E$572, A100-$C$3):E99)), "")</f>
        <v>1.6894108444359505E-2</v>
      </c>
      <c r="H100" s="44">
        <f t="shared" si="12"/>
        <v>-0.54559860920981562</v>
      </c>
      <c r="I100" s="44" t="str">
        <f t="shared" si="13"/>
        <v/>
      </c>
      <c r="J100" s="44" t="str">
        <f t="shared" si="14"/>
        <v/>
      </c>
      <c r="K100" s="44" t="str">
        <f t="shared" si="15"/>
        <v/>
      </c>
      <c r="L100" s="44" t="str">
        <f t="shared" si="16"/>
        <v/>
      </c>
      <c r="M100" s="45" t="str">
        <f t="shared" si="20"/>
        <v/>
      </c>
      <c r="N100" s="44">
        <f t="shared" si="17"/>
        <v>0</v>
      </c>
      <c r="O100" s="44">
        <f t="shared" si="21"/>
        <v>-30499.999999999898</v>
      </c>
      <c r="P100" s="44">
        <f t="shared" si="18"/>
        <v>0</v>
      </c>
      <c r="Q100" s="44">
        <f t="shared" si="19"/>
        <v>0</v>
      </c>
      <c r="R100" s="63">
        <f>IF((O100 - MAX($O$15:O100)) &lt; 0, O100 - MAX($O$15:O100), 0)</f>
        <v>-30499.999999999898</v>
      </c>
    </row>
    <row r="101" spans="1:18" customFormat="1" x14ac:dyDescent="0.25">
      <c r="A101" s="62">
        <v>87</v>
      </c>
      <c r="B101" s="70">
        <v>41852</v>
      </c>
      <c r="C101" s="43">
        <f>VLOOKUP(B101, 'Raw Data'!$A$2:$C$560, 2, TRUE)</f>
        <v>121.45</v>
      </c>
      <c r="D101" s="43">
        <f>VLOOKUP(B101, 'Raw Data'!$A$2:$C$560, 3, TRUE)</f>
        <v>135.30000000000001</v>
      </c>
      <c r="E101" s="44">
        <f t="shared" si="11"/>
        <v>-0.10799187972856091</v>
      </c>
      <c r="F101" s="44">
        <f>IF(A101&gt;$C$3, AVERAGE(INDEX($E$15:$E$572, A101-$C$3):E100), "")</f>
        <v>-0.10538251230929899</v>
      </c>
      <c r="G101" s="44">
        <f>IF(A101&gt;$C$3, (STDEV(INDEX($E$15:$E$572, A101-$C$3):E100)), "")</f>
        <v>1.7129856568805103E-2</v>
      </c>
      <c r="H101" s="44">
        <f t="shared" si="12"/>
        <v>-0.15232862042836914</v>
      </c>
      <c r="I101" s="44" t="str">
        <f t="shared" si="13"/>
        <v/>
      </c>
      <c r="J101" s="44" t="str">
        <f t="shared" si="14"/>
        <v/>
      </c>
      <c r="K101" s="44" t="str">
        <f t="shared" si="15"/>
        <v/>
      </c>
      <c r="L101" s="44" t="str">
        <f t="shared" si="16"/>
        <v/>
      </c>
      <c r="M101" s="45" t="str">
        <f t="shared" si="20"/>
        <v/>
      </c>
      <c r="N101" s="44">
        <f t="shared" si="17"/>
        <v>0</v>
      </c>
      <c r="O101" s="44">
        <f t="shared" si="21"/>
        <v>-30499.999999999898</v>
      </c>
      <c r="P101" s="44">
        <f t="shared" si="18"/>
        <v>0</v>
      </c>
      <c r="Q101" s="44">
        <f t="shared" si="19"/>
        <v>0</v>
      </c>
      <c r="R101" s="63">
        <f>IF((O101 - MAX($O$15:O101)) &lt; 0, O101 - MAX($O$15:O101), 0)</f>
        <v>-30499.999999999898</v>
      </c>
    </row>
    <row r="102" spans="1:18" customFormat="1" x14ac:dyDescent="0.25">
      <c r="A102" s="62">
        <v>88</v>
      </c>
      <c r="B102" s="70">
        <v>41855</v>
      </c>
      <c r="C102" s="43">
        <f>VLOOKUP(B102, 'Raw Data'!$A$2:$C$560, 2, TRUE)</f>
        <v>121.2</v>
      </c>
      <c r="D102" s="43">
        <f>VLOOKUP(B102, 'Raw Data'!$A$2:$C$560, 3, TRUE)</f>
        <v>136.25</v>
      </c>
      <c r="E102" s="44">
        <f t="shared" si="11"/>
        <v>-0.11704935990813935</v>
      </c>
      <c r="F102" s="44">
        <f>IF(A102&gt;$C$3, AVERAGE(INDEX($E$15:$E$572, A102-$C$3):E101), "")</f>
        <v>-0.1065861208426698</v>
      </c>
      <c r="G102" s="44">
        <f>IF(A102&gt;$C$3, (STDEV(INDEX($E$15:$E$572, A102-$C$3):E101)), "")</f>
        <v>1.6813839958282381E-2</v>
      </c>
      <c r="H102" s="44">
        <f t="shared" si="12"/>
        <v>-0.62229919467714612</v>
      </c>
      <c r="I102" s="44" t="str">
        <f t="shared" si="13"/>
        <v/>
      </c>
      <c r="J102" s="44" t="str">
        <f t="shared" si="14"/>
        <v/>
      </c>
      <c r="K102" s="44" t="str">
        <f t="shared" si="15"/>
        <v/>
      </c>
      <c r="L102" s="44" t="str">
        <f t="shared" si="16"/>
        <v/>
      </c>
      <c r="M102" s="45" t="str">
        <f t="shared" si="20"/>
        <v/>
      </c>
      <c r="N102" s="44">
        <f t="shared" si="17"/>
        <v>0</v>
      </c>
      <c r="O102" s="44">
        <f t="shared" si="21"/>
        <v>-30499.999999999898</v>
      </c>
      <c r="P102" s="44">
        <f t="shared" si="18"/>
        <v>0</v>
      </c>
      <c r="Q102" s="44">
        <f t="shared" si="19"/>
        <v>0</v>
      </c>
      <c r="R102" s="63">
        <f>IF((O102 - MAX($O$15:O102)) &lt; 0, O102 - MAX($O$15:O102), 0)</f>
        <v>-30499.999999999898</v>
      </c>
    </row>
    <row r="103" spans="1:18" customFormat="1" x14ac:dyDescent="0.25">
      <c r="A103" s="62">
        <v>89</v>
      </c>
      <c r="B103" s="70">
        <v>41856</v>
      </c>
      <c r="C103" s="43">
        <f>VLOOKUP(B103, 'Raw Data'!$A$2:$C$560, 2, TRUE)</f>
        <v>123.85</v>
      </c>
      <c r="D103" s="43">
        <f>VLOOKUP(B103, 'Raw Data'!$A$2:$C$560, 3, TRUE)</f>
        <v>138.75</v>
      </c>
      <c r="E103" s="44">
        <f t="shared" si="11"/>
        <v>-0.11360259669117534</v>
      </c>
      <c r="F103" s="44">
        <f>IF(A103&gt;$C$3, AVERAGE(INDEX($E$15:$E$572, A103-$C$3):E102), "")</f>
        <v>-0.1083168163637577</v>
      </c>
      <c r="G103" s="44">
        <f>IF(A103&gt;$C$3, (STDEV(INDEX($E$15:$E$572, A103-$C$3):E102)), "")</f>
        <v>1.6921507611057578E-2</v>
      </c>
      <c r="H103" s="44">
        <f t="shared" si="12"/>
        <v>-0.31237053156915978</v>
      </c>
      <c r="I103" s="44" t="str">
        <f t="shared" si="13"/>
        <v/>
      </c>
      <c r="J103" s="44" t="str">
        <f t="shared" si="14"/>
        <v/>
      </c>
      <c r="K103" s="44" t="str">
        <f t="shared" si="15"/>
        <v/>
      </c>
      <c r="L103" s="44" t="str">
        <f t="shared" si="16"/>
        <v/>
      </c>
      <c r="M103" s="45" t="str">
        <f t="shared" si="20"/>
        <v/>
      </c>
      <c r="N103" s="44">
        <f t="shared" si="17"/>
        <v>0</v>
      </c>
      <c r="O103" s="44">
        <f t="shared" si="21"/>
        <v>-30499.999999999898</v>
      </c>
      <c r="P103" s="44">
        <f t="shared" si="18"/>
        <v>0</v>
      </c>
      <c r="Q103" s="44">
        <f t="shared" si="19"/>
        <v>0</v>
      </c>
      <c r="R103" s="63">
        <f>IF((O103 - MAX($O$15:O103)) &lt; 0, O103 - MAX($O$15:O103), 0)</f>
        <v>-30499.999999999898</v>
      </c>
    </row>
    <row r="104" spans="1:18" customFormat="1" x14ac:dyDescent="0.25">
      <c r="A104" s="62">
        <v>90</v>
      </c>
      <c r="B104" s="70">
        <v>41857</v>
      </c>
      <c r="C104" s="43">
        <f>VLOOKUP(B104, 'Raw Data'!$A$2:$C$560, 2, TRUE)</f>
        <v>122.85</v>
      </c>
      <c r="D104" s="43">
        <f>VLOOKUP(B104, 'Raw Data'!$A$2:$C$560, 3, TRUE)</f>
        <v>136.6</v>
      </c>
      <c r="E104" s="44">
        <f t="shared" si="11"/>
        <v>-0.10609284816950162</v>
      </c>
      <c r="F104" s="44">
        <f>IF(A104&gt;$C$3, AVERAGE(INDEX($E$15:$E$572, A104-$C$3):E103), "")</f>
        <v>-0.1107358751163201</v>
      </c>
      <c r="G104" s="44">
        <f>IF(A104&gt;$C$3, (STDEV(INDEX($E$15:$E$572, A104-$C$3):E103)), "")</f>
        <v>1.5595818757548006E-2</v>
      </c>
      <c r="H104" s="44">
        <f t="shared" si="12"/>
        <v>0.29770972713897209</v>
      </c>
      <c r="I104" s="44" t="str">
        <f t="shared" si="13"/>
        <v/>
      </c>
      <c r="J104" s="44" t="str">
        <f t="shared" si="14"/>
        <v/>
      </c>
      <c r="K104" s="44" t="str">
        <f t="shared" si="15"/>
        <v/>
      </c>
      <c r="L104" s="44" t="str">
        <f t="shared" si="16"/>
        <v/>
      </c>
      <c r="M104" s="45" t="str">
        <f t="shared" si="20"/>
        <v/>
      </c>
      <c r="N104" s="44">
        <f t="shared" si="17"/>
        <v>0</v>
      </c>
      <c r="O104" s="44">
        <f t="shared" si="21"/>
        <v>-30499.999999999898</v>
      </c>
      <c r="P104" s="44">
        <f t="shared" si="18"/>
        <v>0</v>
      </c>
      <c r="Q104" s="44">
        <f t="shared" si="19"/>
        <v>0</v>
      </c>
      <c r="R104" s="63">
        <f>IF((O104 - MAX($O$15:O104)) &lt; 0, O104 - MAX($O$15:O104), 0)</f>
        <v>-30499.999999999898</v>
      </c>
    </row>
    <row r="105" spans="1:18" customFormat="1" x14ac:dyDescent="0.25">
      <c r="A105" s="62">
        <v>91</v>
      </c>
      <c r="B105" s="70">
        <v>41858</v>
      </c>
      <c r="C105" s="43">
        <f>VLOOKUP(B105, 'Raw Data'!$A$2:$C$560, 2, TRUE)</f>
        <v>123.9</v>
      </c>
      <c r="D105" s="43">
        <f>VLOOKUP(B105, 'Raw Data'!$A$2:$C$560, 3, TRUE)</f>
        <v>137.5</v>
      </c>
      <c r="E105" s="44">
        <f t="shared" si="11"/>
        <v>-0.10414912847152914</v>
      </c>
      <c r="F105" s="44">
        <f>IF(A105&gt;$C$3, AVERAGE(INDEX($E$15:$E$572, A105-$C$3):E104), "")</f>
        <v>-0.11310844049834956</v>
      </c>
      <c r="G105" s="44">
        <f>IF(A105&gt;$C$3, (STDEV(INDEX($E$15:$E$572, A105-$C$3):E104)), "")</f>
        <v>1.2245412067414568E-2</v>
      </c>
      <c r="H105" s="44">
        <f t="shared" si="12"/>
        <v>0.73164643031176002</v>
      </c>
      <c r="I105" s="44" t="str">
        <f t="shared" si="13"/>
        <v/>
      </c>
      <c r="J105" s="44" t="str">
        <f t="shared" si="14"/>
        <v/>
      </c>
      <c r="K105" s="44" t="str">
        <f t="shared" si="15"/>
        <v/>
      </c>
      <c r="L105" s="44" t="str">
        <f t="shared" si="16"/>
        <v/>
      </c>
      <c r="M105" s="45" t="str">
        <f t="shared" si="20"/>
        <v/>
      </c>
      <c r="N105" s="44">
        <f t="shared" si="17"/>
        <v>0</v>
      </c>
      <c r="O105" s="44">
        <f t="shared" si="21"/>
        <v>-30499.999999999898</v>
      </c>
      <c r="P105" s="44">
        <f t="shared" si="18"/>
        <v>0</v>
      </c>
      <c r="Q105" s="44">
        <f t="shared" si="19"/>
        <v>0</v>
      </c>
      <c r="R105" s="63">
        <f>IF((O105 - MAX($O$15:O105)) &lt; 0, O105 - MAX($O$15:O105), 0)</f>
        <v>-30499.999999999898</v>
      </c>
    </row>
    <row r="106" spans="1:18" customFormat="1" x14ac:dyDescent="0.25">
      <c r="A106" s="62">
        <v>92</v>
      </c>
      <c r="B106" s="70">
        <v>41859</v>
      </c>
      <c r="C106" s="43">
        <f>VLOOKUP(B106, 'Raw Data'!$A$2:$C$560, 2, TRUE)</f>
        <v>124.2</v>
      </c>
      <c r="D106" s="43">
        <f>VLOOKUP(B106, 'Raw Data'!$A$2:$C$560, 3, TRUE)</f>
        <v>139.25</v>
      </c>
      <c r="E106" s="44">
        <f t="shared" si="11"/>
        <v>-0.11437770930801504</v>
      </c>
      <c r="F106" s="44">
        <f>IF(A106&gt;$C$3, AVERAGE(INDEX($E$15:$E$572, A106-$C$3):E105), "")</f>
        <v>-0.11440260793569448</v>
      </c>
      <c r="G106" s="44">
        <f>IF(A106&gt;$C$3, (STDEV(INDEX($E$15:$E$572, A106-$C$3):E105)), "")</f>
        <v>1.0183965738341185E-2</v>
      </c>
      <c r="H106" s="44">
        <f t="shared" si="12"/>
        <v>2.4448852558199121E-3</v>
      </c>
      <c r="I106" s="44" t="str">
        <f t="shared" si="13"/>
        <v/>
      </c>
      <c r="J106" s="44" t="str">
        <f t="shared" si="14"/>
        <v/>
      </c>
      <c r="K106" s="44" t="str">
        <f t="shared" si="15"/>
        <v/>
      </c>
      <c r="L106" s="44" t="str">
        <f t="shared" si="16"/>
        <v/>
      </c>
      <c r="M106" s="45" t="str">
        <f t="shared" si="20"/>
        <v/>
      </c>
      <c r="N106" s="44">
        <f t="shared" si="17"/>
        <v>0</v>
      </c>
      <c r="O106" s="44">
        <f t="shared" si="21"/>
        <v>-30499.999999999898</v>
      </c>
      <c r="P106" s="44">
        <f t="shared" si="18"/>
        <v>0</v>
      </c>
      <c r="Q106" s="44">
        <f t="shared" si="19"/>
        <v>0</v>
      </c>
      <c r="R106" s="63">
        <f>IF((O106 - MAX($O$15:O106)) &lt; 0, O106 - MAX($O$15:O106), 0)</f>
        <v>-30499.999999999898</v>
      </c>
    </row>
    <row r="107" spans="1:18" customFormat="1" x14ac:dyDescent="0.25">
      <c r="A107" s="62">
        <v>93</v>
      </c>
      <c r="B107" s="70">
        <v>41862</v>
      </c>
      <c r="C107" s="43">
        <f>VLOOKUP(B107, 'Raw Data'!$A$2:$C$560, 2, TRUE)</f>
        <v>123.9</v>
      </c>
      <c r="D107" s="43">
        <f>VLOOKUP(B107, 'Raw Data'!$A$2:$C$560, 3, TRUE)</f>
        <v>136.94999999999999</v>
      </c>
      <c r="E107" s="44">
        <f t="shared" si="11"/>
        <v>-0.10014110707399022</v>
      </c>
      <c r="F107" s="44">
        <f>IF(A107&gt;$C$3, AVERAGE(INDEX($E$15:$E$572, A107-$C$3):E106), "")</f>
        <v>-0.11574745642953391</v>
      </c>
      <c r="G107" s="44">
        <f>IF(A107&gt;$C$3, (STDEV(INDEX($E$15:$E$572, A107-$C$3):E106)), "")</f>
        <v>9.0295859628633391E-3</v>
      </c>
      <c r="H107" s="44">
        <f t="shared" si="12"/>
        <v>1.728357138381438</v>
      </c>
      <c r="I107" s="44" t="str">
        <f t="shared" si="13"/>
        <v/>
      </c>
      <c r="J107" s="44" t="str">
        <f t="shared" si="14"/>
        <v/>
      </c>
      <c r="K107" s="44" t="str">
        <f t="shared" si="15"/>
        <v/>
      </c>
      <c r="L107" s="44" t="str">
        <f t="shared" si="16"/>
        <v/>
      </c>
      <c r="M107" s="45" t="str">
        <f t="shared" si="20"/>
        <v/>
      </c>
      <c r="N107" s="44">
        <f t="shared" si="17"/>
        <v>0</v>
      </c>
      <c r="O107" s="44">
        <f t="shared" si="21"/>
        <v>-30499.999999999898</v>
      </c>
      <c r="P107" s="44">
        <f t="shared" si="18"/>
        <v>0</v>
      </c>
      <c r="Q107" s="44">
        <f t="shared" si="19"/>
        <v>0</v>
      </c>
      <c r="R107" s="63">
        <f>IF((O107 - MAX($O$15:O107)) &lt; 0, O107 - MAX($O$15:O107), 0)</f>
        <v>-30499.999999999898</v>
      </c>
    </row>
    <row r="108" spans="1:18" customFormat="1" x14ac:dyDescent="0.25">
      <c r="A108" s="62">
        <v>94</v>
      </c>
      <c r="B108" s="70">
        <v>41863</v>
      </c>
      <c r="C108" s="43">
        <f>VLOOKUP(B108, 'Raw Data'!$A$2:$C$560, 2, TRUE)</f>
        <v>124.35</v>
      </c>
      <c r="D108" s="43">
        <f>VLOOKUP(B108, 'Raw Data'!$A$2:$C$560, 3, TRUE)</f>
        <v>138.1</v>
      </c>
      <c r="E108" s="44">
        <f t="shared" si="11"/>
        <v>-0.10487789016583274</v>
      </c>
      <c r="F108" s="44">
        <f>IF(A108&gt;$C$3, AVERAGE(INDEX($E$15:$E$572, A108-$C$3):E107), "")</f>
        <v>-0.1129481341807381</v>
      </c>
      <c r="G108" s="44">
        <f>IF(A108&gt;$C$3, (STDEV(INDEX($E$15:$E$572, A108-$C$3):E107)), "")</f>
        <v>9.101662043759836E-3</v>
      </c>
      <c r="H108" s="44">
        <f t="shared" si="12"/>
        <v>0.8866780568323096</v>
      </c>
      <c r="I108" s="44" t="str">
        <f t="shared" si="13"/>
        <v/>
      </c>
      <c r="J108" s="44" t="str">
        <f t="shared" si="14"/>
        <v/>
      </c>
      <c r="K108" s="44" t="str">
        <f t="shared" si="15"/>
        <v/>
      </c>
      <c r="L108" s="44" t="str">
        <f t="shared" si="16"/>
        <v/>
      </c>
      <c r="M108" s="45" t="str">
        <f t="shared" si="20"/>
        <v/>
      </c>
      <c r="N108" s="44">
        <f t="shared" si="17"/>
        <v>0</v>
      </c>
      <c r="O108" s="44">
        <f t="shared" si="21"/>
        <v>-30499.999999999898</v>
      </c>
      <c r="P108" s="44">
        <f t="shared" si="18"/>
        <v>0</v>
      </c>
      <c r="Q108" s="44">
        <f t="shared" si="19"/>
        <v>0</v>
      </c>
      <c r="R108" s="63">
        <f>IF((O108 - MAX($O$15:O108)) &lt; 0, O108 - MAX($O$15:O108), 0)</f>
        <v>-30499.999999999898</v>
      </c>
    </row>
    <row r="109" spans="1:18" customFormat="1" x14ac:dyDescent="0.25">
      <c r="A109" s="62">
        <v>95</v>
      </c>
      <c r="B109" s="70">
        <v>41864</v>
      </c>
      <c r="C109" s="43">
        <f>VLOOKUP(B109, 'Raw Data'!$A$2:$C$560, 2, TRUE)</f>
        <v>124.95</v>
      </c>
      <c r="D109" s="43">
        <f>VLOOKUP(B109, 'Raw Data'!$A$2:$C$560, 3, TRUE)</f>
        <v>138.44999999999999</v>
      </c>
      <c r="E109" s="44">
        <f t="shared" si="11"/>
        <v>-0.10259559233600932</v>
      </c>
      <c r="F109" s="44">
        <f>IF(A109&gt;$C$3, AVERAGE(INDEX($E$15:$E$572, A109-$C$3):E108), "")</f>
        <v>-0.11026975812458453</v>
      </c>
      <c r="G109" s="44">
        <f>IF(A109&gt;$C$3, (STDEV(INDEX($E$15:$E$572, A109-$C$3):E108)), "")</f>
        <v>6.5723192386004615E-3</v>
      </c>
      <c r="H109" s="44">
        <f t="shared" si="12"/>
        <v>1.1676495784780816</v>
      </c>
      <c r="I109" s="44" t="str">
        <f t="shared" si="13"/>
        <v/>
      </c>
      <c r="J109" s="44" t="str">
        <f t="shared" si="14"/>
        <v/>
      </c>
      <c r="K109" s="44" t="str">
        <f t="shared" si="15"/>
        <v/>
      </c>
      <c r="L109" s="44" t="str">
        <f t="shared" si="16"/>
        <v/>
      </c>
      <c r="M109" s="45" t="str">
        <f t="shared" si="20"/>
        <v/>
      </c>
      <c r="N109" s="44">
        <f t="shared" si="17"/>
        <v>0</v>
      </c>
      <c r="O109" s="44">
        <f t="shared" si="21"/>
        <v>-30499.999999999898</v>
      </c>
      <c r="P109" s="44">
        <f t="shared" si="18"/>
        <v>0</v>
      </c>
      <c r="Q109" s="44">
        <f t="shared" si="19"/>
        <v>0</v>
      </c>
      <c r="R109" s="63">
        <f>IF((O109 - MAX($O$15:O109)) &lt; 0, O109 - MAX($O$15:O109), 0)</f>
        <v>-30499.999999999898</v>
      </c>
    </row>
    <row r="110" spans="1:18" customFormat="1" x14ac:dyDescent="0.25">
      <c r="A110" s="62">
        <v>96</v>
      </c>
      <c r="B110" s="70">
        <v>41865</v>
      </c>
      <c r="C110" s="43">
        <f>VLOOKUP(B110, 'Raw Data'!$A$2:$C$560, 2, TRUE)</f>
        <v>123.45</v>
      </c>
      <c r="D110" s="43">
        <f>VLOOKUP(B110, 'Raw Data'!$A$2:$C$560, 3, TRUE)</f>
        <v>134.69999999999999</v>
      </c>
      <c r="E110" s="44">
        <f t="shared" si="11"/>
        <v>-8.7213867625129629E-2</v>
      </c>
      <c r="F110" s="44">
        <f>IF(A110&gt;$C$3, AVERAGE(INDEX($E$15:$E$572, A110-$C$3):E109), "")</f>
        <v>-0.10844258792068592</v>
      </c>
      <c r="G110" s="44">
        <f>IF(A110&gt;$C$3, (STDEV(INDEX($E$15:$E$572, A110-$C$3):E109)), "")</f>
        <v>5.792312510736585E-3</v>
      </c>
      <c r="H110" s="44">
        <f t="shared" si="12"/>
        <v>3.6649818628064188</v>
      </c>
      <c r="I110" s="44" t="str">
        <f t="shared" si="13"/>
        <v>Sell</v>
      </c>
      <c r="J110" s="44">
        <f t="shared" si="14"/>
        <v>134.69999999999999</v>
      </c>
      <c r="K110" s="44">
        <f t="shared" si="15"/>
        <v>123.45</v>
      </c>
      <c r="L110" s="44" t="str">
        <f t="shared" si="16"/>
        <v/>
      </c>
      <c r="M110" s="45" t="str">
        <f t="shared" si="20"/>
        <v>Sell</v>
      </c>
      <c r="N110" s="44">
        <f t="shared" si="17"/>
        <v>0</v>
      </c>
      <c r="O110" s="44">
        <f t="shared" si="21"/>
        <v>-30499.999999999898</v>
      </c>
      <c r="P110" s="44">
        <f t="shared" si="18"/>
        <v>103.26</v>
      </c>
      <c r="Q110" s="44">
        <f t="shared" si="19"/>
        <v>193612.5</v>
      </c>
      <c r="R110" s="63">
        <f>IF((O110 - MAX($O$15:O110)) &lt; 0, O110 - MAX($O$15:O110), 0)</f>
        <v>-30499.999999999898</v>
      </c>
    </row>
    <row r="111" spans="1:18" customFormat="1" x14ac:dyDescent="0.25">
      <c r="A111" s="62">
        <v>97</v>
      </c>
      <c r="B111" s="70">
        <v>41869</v>
      </c>
      <c r="C111" s="43">
        <f>VLOOKUP(B111, 'Raw Data'!$A$2:$C$560, 2, TRUE)</f>
        <v>121.05</v>
      </c>
      <c r="D111" s="43">
        <f>VLOOKUP(B111, 'Raw Data'!$A$2:$C$560, 3, TRUE)</f>
        <v>133.75</v>
      </c>
      <c r="E111" s="44">
        <f t="shared" si="11"/>
        <v>-9.9768702392048464E-2</v>
      </c>
      <c r="F111" s="44">
        <f>IF(A111&gt;$C$3, AVERAGE(INDEX($E$15:$E$572, A111-$C$3):E110), "")</f>
        <v>-0.10580919794778834</v>
      </c>
      <c r="G111" s="44">
        <f>IF(A111&gt;$C$3, (STDEV(INDEX($E$15:$E$572, A111-$C$3):E110)), "")</f>
        <v>8.5453446640345685E-3</v>
      </c>
      <c r="H111" s="44">
        <f t="shared" si="12"/>
        <v>0.70687559053796434</v>
      </c>
      <c r="I111" s="44" t="str">
        <f t="shared" si="13"/>
        <v/>
      </c>
      <c r="J111" s="44">
        <f t="shared" si="14"/>
        <v>134.69999999999999</v>
      </c>
      <c r="K111" s="44">
        <f t="shared" si="15"/>
        <v>123.45</v>
      </c>
      <c r="L111" s="44">
        <f t="shared" si="16"/>
        <v>7250.0000000000855</v>
      </c>
      <c r="M111" s="45" t="str">
        <f t="shared" si="20"/>
        <v>Sell</v>
      </c>
      <c r="N111" s="44">
        <f t="shared" si="17"/>
        <v>0</v>
      </c>
      <c r="O111" s="44">
        <f t="shared" si="21"/>
        <v>-30499.999999999898</v>
      </c>
      <c r="P111" s="44">
        <f t="shared" si="18"/>
        <v>0</v>
      </c>
      <c r="Q111" s="44">
        <f t="shared" si="19"/>
        <v>0</v>
      </c>
      <c r="R111" s="63">
        <f>IF((O111 - MAX($O$15:O111)) &lt; 0, O111 - MAX($O$15:O111), 0)</f>
        <v>-30499.999999999898</v>
      </c>
    </row>
    <row r="112" spans="1:18" customFormat="1" x14ac:dyDescent="0.25">
      <c r="A112" s="62">
        <v>98</v>
      </c>
      <c r="B112" s="70">
        <v>41870</v>
      </c>
      <c r="C112" s="43">
        <f>VLOOKUP(B112, 'Raw Data'!$A$2:$C$560, 2, TRUE)</f>
        <v>122.1</v>
      </c>
      <c r="D112" s="43">
        <f>VLOOKUP(B112, 'Raw Data'!$A$2:$C$560, 3, TRUE)</f>
        <v>134.19999999999999</v>
      </c>
      <c r="E112" s="44">
        <f t="shared" si="11"/>
        <v>-9.4490843420922413E-2</v>
      </c>
      <c r="F112" s="44">
        <f>IF(A112&gt;$C$3, AVERAGE(INDEX($E$15:$E$572, A112-$C$3):E111), "")</f>
        <v>-0.10498688021413709</v>
      </c>
      <c r="G112" s="44">
        <f>IF(A112&gt;$C$3, (STDEV(INDEX($E$15:$E$572, A112-$C$3):E111)), "")</f>
        <v>8.7061131849109318E-3</v>
      </c>
      <c r="H112" s="44">
        <f t="shared" si="12"/>
        <v>1.2055938821707444</v>
      </c>
      <c r="I112" s="44" t="str">
        <f t="shared" si="13"/>
        <v/>
      </c>
      <c r="J112" s="44">
        <f t="shared" si="14"/>
        <v>134.69999999999999</v>
      </c>
      <c r="K112" s="44">
        <f t="shared" si="15"/>
        <v>123.45</v>
      </c>
      <c r="L112" s="44">
        <f t="shared" si="16"/>
        <v>4250.0000000000427</v>
      </c>
      <c r="M112" s="45" t="str">
        <f t="shared" si="20"/>
        <v>Sell</v>
      </c>
      <c r="N112" s="44">
        <f t="shared" si="17"/>
        <v>0</v>
      </c>
      <c r="O112" s="44">
        <f t="shared" si="21"/>
        <v>-30499.999999999898</v>
      </c>
      <c r="P112" s="44">
        <f t="shared" si="18"/>
        <v>0</v>
      </c>
      <c r="Q112" s="44">
        <f t="shared" si="19"/>
        <v>0</v>
      </c>
      <c r="R112" s="63">
        <f>IF((O112 - MAX($O$15:O112)) &lt; 0, O112 - MAX($O$15:O112), 0)</f>
        <v>-30499.999999999898</v>
      </c>
    </row>
    <row r="113" spans="1:18" customFormat="1" x14ac:dyDescent="0.25">
      <c r="A113" s="62">
        <v>99</v>
      </c>
      <c r="B113" s="70">
        <v>41871</v>
      </c>
      <c r="C113" s="43">
        <f>VLOOKUP(B113, 'Raw Data'!$A$2:$C$560, 2, TRUE)</f>
        <v>122.95</v>
      </c>
      <c r="D113" s="43">
        <f>VLOOKUP(B113, 'Raw Data'!$A$2:$C$560, 3, TRUE)</f>
        <v>135.35</v>
      </c>
      <c r="E113" s="44">
        <f t="shared" si="11"/>
        <v>-9.608624739810856E-2</v>
      </c>
      <c r="F113" s="44">
        <f>IF(A113&gt;$C$3, AVERAGE(INDEX($E$15:$E$572, A113-$C$3):E112), "")</f>
        <v>-0.10273102856541541</v>
      </c>
      <c r="G113" s="44">
        <f>IF(A113&gt;$C$3, (STDEV(INDEX($E$15:$E$572, A113-$C$3):E112)), "")</f>
        <v>8.1373102741645487E-3</v>
      </c>
      <c r="H113" s="44">
        <f t="shared" si="12"/>
        <v>0.81658200848056828</v>
      </c>
      <c r="I113" s="44" t="str">
        <f t="shared" si="13"/>
        <v/>
      </c>
      <c r="J113" s="44">
        <f t="shared" si="14"/>
        <v>134.69999999999999</v>
      </c>
      <c r="K113" s="44">
        <f t="shared" si="15"/>
        <v>123.45</v>
      </c>
      <c r="L113" s="44">
        <f t="shared" si="16"/>
        <v>5750.0000000000282</v>
      </c>
      <c r="M113" s="45" t="str">
        <f t="shared" si="20"/>
        <v>Sell</v>
      </c>
      <c r="N113" s="44">
        <f t="shared" si="17"/>
        <v>0</v>
      </c>
      <c r="O113" s="44">
        <f t="shared" si="21"/>
        <v>-30499.999999999898</v>
      </c>
      <c r="P113" s="44">
        <f t="shared" si="18"/>
        <v>0</v>
      </c>
      <c r="Q113" s="44">
        <f t="shared" si="19"/>
        <v>0</v>
      </c>
      <c r="R113" s="63">
        <f>IF((O113 - MAX($O$15:O113)) &lt; 0, O113 - MAX($O$15:O113), 0)</f>
        <v>-30499.999999999898</v>
      </c>
    </row>
    <row r="114" spans="1:18" customFormat="1" x14ac:dyDescent="0.25">
      <c r="A114" s="62">
        <v>100</v>
      </c>
      <c r="B114" s="70">
        <v>41872</v>
      </c>
      <c r="C114" s="43">
        <f>VLOOKUP(B114, 'Raw Data'!$A$2:$C$560, 2, TRUE)</f>
        <v>125.2</v>
      </c>
      <c r="D114" s="43">
        <f>VLOOKUP(B114, 'Raw Data'!$A$2:$C$560, 3, TRUE)</f>
        <v>136.75</v>
      </c>
      <c r="E114" s="44">
        <f t="shared" si="11"/>
        <v>-8.824198263609237E-2</v>
      </c>
      <c r="F114" s="44">
        <f>IF(A114&gt;$C$3, AVERAGE(INDEX($E$15:$E$572, A114-$C$3):E113), "")</f>
        <v>-0.10097939363610871</v>
      </c>
      <c r="G114" s="44">
        <f>IF(A114&gt;$C$3, (STDEV(INDEX($E$15:$E$572, A114-$C$3):E113)), "")</f>
        <v>7.3878446749817001E-3</v>
      </c>
      <c r="H114" s="44">
        <f t="shared" si="12"/>
        <v>1.7241037894516764</v>
      </c>
      <c r="I114" s="44" t="str">
        <f t="shared" si="13"/>
        <v/>
      </c>
      <c r="J114" s="44">
        <f t="shared" si="14"/>
        <v>134.69999999999999</v>
      </c>
      <c r="K114" s="44">
        <f t="shared" si="15"/>
        <v>123.45</v>
      </c>
      <c r="L114" s="44">
        <f t="shared" si="16"/>
        <v>1500.0000000000564</v>
      </c>
      <c r="M114" s="45" t="str">
        <f t="shared" si="20"/>
        <v>Sell</v>
      </c>
      <c r="N114" s="44">
        <f t="shared" si="17"/>
        <v>0</v>
      </c>
      <c r="O114" s="44">
        <f t="shared" si="21"/>
        <v>-30499.999999999898</v>
      </c>
      <c r="P114" s="44">
        <f t="shared" si="18"/>
        <v>0</v>
      </c>
      <c r="Q114" s="44">
        <f t="shared" si="19"/>
        <v>0</v>
      </c>
      <c r="R114" s="63">
        <f>IF((O114 - MAX($O$15:O114)) &lt; 0, O114 - MAX($O$15:O114), 0)</f>
        <v>-30499.999999999898</v>
      </c>
    </row>
    <row r="115" spans="1:18" customFormat="1" x14ac:dyDescent="0.25">
      <c r="A115" s="62">
        <v>101</v>
      </c>
      <c r="B115" s="70">
        <v>41873</v>
      </c>
      <c r="C115" s="43">
        <f>VLOOKUP(B115, 'Raw Data'!$A$2:$C$560, 2, TRUE)</f>
        <v>124.25</v>
      </c>
      <c r="D115" s="43">
        <f>VLOOKUP(B115, 'Raw Data'!$A$2:$C$560, 3, TRUE)</f>
        <v>135.9</v>
      </c>
      <c r="E115" s="44">
        <f t="shared" si="11"/>
        <v>-8.9623656180359959E-2</v>
      </c>
      <c r="F115" s="44">
        <f>IF(A115&gt;$C$3, AVERAGE(INDEX($E$15:$E$572, A115-$C$3):E114), "")</f>
        <v>-9.9194307082767802E-2</v>
      </c>
      <c r="G115" s="44">
        <f>IF(A115&gt;$C$3, (STDEV(INDEX($E$15:$E$572, A115-$C$3):E114)), "")</f>
        <v>8.1339557286720671E-3</v>
      </c>
      <c r="H115" s="44">
        <f t="shared" si="12"/>
        <v>1.1766293328437292</v>
      </c>
      <c r="I115" s="44" t="str">
        <f t="shared" si="13"/>
        <v/>
      </c>
      <c r="J115" s="44">
        <f t="shared" si="14"/>
        <v>134.69999999999999</v>
      </c>
      <c r="K115" s="44">
        <f t="shared" si="15"/>
        <v>123.45</v>
      </c>
      <c r="L115" s="44">
        <f t="shared" si="16"/>
        <v>2000.0000000000996</v>
      </c>
      <c r="M115" s="45" t="str">
        <f t="shared" si="20"/>
        <v>Sell</v>
      </c>
      <c r="N115" s="44">
        <f t="shared" si="17"/>
        <v>0</v>
      </c>
      <c r="O115" s="44">
        <f t="shared" si="21"/>
        <v>-30499.999999999898</v>
      </c>
      <c r="P115" s="44">
        <f t="shared" si="18"/>
        <v>0</v>
      </c>
      <c r="Q115" s="44">
        <f t="shared" si="19"/>
        <v>0</v>
      </c>
      <c r="R115" s="63">
        <f>IF((O115 - MAX($O$15:O115)) &lt; 0, O115 - MAX($O$15:O115), 0)</f>
        <v>-30499.999999999898</v>
      </c>
    </row>
    <row r="116" spans="1:18" customFormat="1" x14ac:dyDescent="0.25">
      <c r="A116" s="62">
        <v>102</v>
      </c>
      <c r="B116" s="70">
        <v>41876</v>
      </c>
      <c r="C116" s="43">
        <f>VLOOKUP(B116, 'Raw Data'!$A$2:$C$560, 2, TRUE)</f>
        <v>124.4</v>
      </c>
      <c r="D116" s="43">
        <f>VLOOKUP(B116, 'Raw Data'!$A$2:$C$560, 3, TRUE)</f>
        <v>136.15</v>
      </c>
      <c r="E116" s="44">
        <f t="shared" si="11"/>
        <v>-9.0255038814689589E-2</v>
      </c>
      <c r="F116" s="44">
        <f>IF(A116&gt;$C$3, AVERAGE(INDEX($E$15:$E$572, A116-$C$3):E115), "")</f>
        <v>-9.7741759853650884E-2</v>
      </c>
      <c r="G116" s="44">
        <f>IF(A116&gt;$C$3, (STDEV(INDEX($E$15:$E$572, A116-$C$3):E115)), "")</f>
        <v>8.4419540348392927E-3</v>
      </c>
      <c r="H116" s="44">
        <f t="shared" si="12"/>
        <v>0.88684693236473144</v>
      </c>
      <c r="I116" s="44" t="str">
        <f t="shared" si="13"/>
        <v/>
      </c>
      <c r="J116" s="44">
        <f t="shared" si="14"/>
        <v>134.69999999999999</v>
      </c>
      <c r="K116" s="44">
        <f t="shared" si="15"/>
        <v>123.45</v>
      </c>
      <c r="L116" s="44">
        <f t="shared" si="16"/>
        <v>2500.0000000000709</v>
      </c>
      <c r="M116" s="45" t="str">
        <f t="shared" si="20"/>
        <v>Sell</v>
      </c>
      <c r="N116" s="44">
        <f t="shared" si="17"/>
        <v>0</v>
      </c>
      <c r="O116" s="44">
        <f t="shared" si="21"/>
        <v>-30499.999999999898</v>
      </c>
      <c r="P116" s="44">
        <f t="shared" si="18"/>
        <v>0</v>
      </c>
      <c r="Q116" s="44">
        <f t="shared" si="19"/>
        <v>0</v>
      </c>
      <c r="R116" s="63">
        <f>IF((O116 - MAX($O$15:O116)) &lt; 0, O116 - MAX($O$15:O116), 0)</f>
        <v>-30499.999999999898</v>
      </c>
    </row>
    <row r="117" spans="1:18" customFormat="1" x14ac:dyDescent="0.25">
      <c r="A117" s="62">
        <v>103</v>
      </c>
      <c r="B117" s="70">
        <v>41877</v>
      </c>
      <c r="C117" s="43">
        <f>VLOOKUP(B117, 'Raw Data'!$A$2:$C$560, 2, TRUE)</f>
        <v>125</v>
      </c>
      <c r="D117" s="43">
        <f>VLOOKUP(B117, 'Raw Data'!$A$2:$C$560, 3, TRUE)</f>
        <v>136.94999999999999</v>
      </c>
      <c r="E117" s="44">
        <f t="shared" si="11"/>
        <v>-9.1302158406785988E-2</v>
      </c>
      <c r="F117" s="44">
        <f>IF(A117&gt;$C$3, AVERAGE(INDEX($E$15:$E$572, A117-$C$3):E116), "")</f>
        <v>-9.5329492804318322E-2</v>
      </c>
      <c r="G117" s="44">
        <f>IF(A117&gt;$C$3, (STDEV(INDEX($E$15:$E$572, A117-$C$3):E116)), "")</f>
        <v>6.3465226334423587E-3</v>
      </c>
      <c r="H117" s="44">
        <f t="shared" si="12"/>
        <v>0.63457339241346167</v>
      </c>
      <c r="I117" s="44" t="str">
        <f t="shared" si="13"/>
        <v/>
      </c>
      <c r="J117" s="44">
        <f t="shared" si="14"/>
        <v>134.69999999999999</v>
      </c>
      <c r="K117" s="44">
        <f t="shared" si="15"/>
        <v>123.45</v>
      </c>
      <c r="L117" s="44">
        <f t="shared" si="16"/>
        <v>3500.0000000000146</v>
      </c>
      <c r="M117" s="45" t="str">
        <f t="shared" si="20"/>
        <v>Sell</v>
      </c>
      <c r="N117" s="44">
        <f t="shared" si="17"/>
        <v>0</v>
      </c>
      <c r="O117" s="44">
        <f t="shared" si="21"/>
        <v>-30499.999999999898</v>
      </c>
      <c r="P117" s="44">
        <f t="shared" si="18"/>
        <v>0</v>
      </c>
      <c r="Q117" s="44">
        <f t="shared" si="19"/>
        <v>0</v>
      </c>
      <c r="R117" s="63">
        <f>IF((O117 - MAX($O$15:O117)) &lt; 0, O117 - MAX($O$15:O117), 0)</f>
        <v>-30499.999999999898</v>
      </c>
    </row>
    <row r="118" spans="1:18" customFormat="1" x14ac:dyDescent="0.25">
      <c r="A118" s="62">
        <v>104</v>
      </c>
      <c r="B118" s="70">
        <v>41878</v>
      </c>
      <c r="C118" s="43">
        <f>VLOOKUP(B118, 'Raw Data'!$A$2:$C$560, 2, TRUE)</f>
        <v>125.75</v>
      </c>
      <c r="D118" s="43">
        <f>VLOOKUP(B118, 'Raw Data'!$A$2:$C$560, 3, TRUE)</f>
        <v>135.69999999999999</v>
      </c>
      <c r="E118" s="44">
        <f t="shared" si="11"/>
        <v>-7.6150757860974763E-2</v>
      </c>
      <c r="F118" s="44">
        <f>IF(A118&gt;$C$3, AVERAGE(INDEX($E$15:$E$572, A118-$C$3):E117), "")</f>
        <v>-9.4445597937597908E-2</v>
      </c>
      <c r="G118" s="44">
        <f>IF(A118&gt;$C$3, (STDEV(INDEX($E$15:$E$572, A118-$C$3):E117)), "")</f>
        <v>6.2161102069671903E-3</v>
      </c>
      <c r="H118" s="44">
        <f t="shared" si="12"/>
        <v>2.9431331600456145</v>
      </c>
      <c r="I118" s="44" t="str">
        <f t="shared" si="13"/>
        <v>Sell</v>
      </c>
      <c r="J118" s="44">
        <f t="shared" si="14"/>
        <v>134.69999999999999</v>
      </c>
      <c r="K118" s="44">
        <f t="shared" si="15"/>
        <v>123.45</v>
      </c>
      <c r="L118" s="44">
        <f t="shared" si="16"/>
        <v>-6499.9999999999854</v>
      </c>
      <c r="M118" s="45" t="str">
        <f t="shared" si="20"/>
        <v>Sell</v>
      </c>
      <c r="N118" s="44">
        <f t="shared" si="17"/>
        <v>0</v>
      </c>
      <c r="O118" s="44">
        <f t="shared" si="21"/>
        <v>-30499.999999999898</v>
      </c>
      <c r="P118" s="44">
        <f t="shared" si="18"/>
        <v>0</v>
      </c>
      <c r="Q118" s="44">
        <f t="shared" si="19"/>
        <v>0</v>
      </c>
      <c r="R118" s="63">
        <f>IF((O118 - MAX($O$15:O118)) &lt; 0, O118 - MAX($O$15:O118), 0)</f>
        <v>-30499.999999999898</v>
      </c>
    </row>
    <row r="119" spans="1:18" customFormat="1" x14ac:dyDescent="0.25">
      <c r="A119" s="62">
        <v>105</v>
      </c>
      <c r="B119" s="70">
        <v>41879</v>
      </c>
      <c r="C119" s="43">
        <f>VLOOKUP(B119, 'Raw Data'!$A$2:$C$560, 2, TRUE)</f>
        <v>125.4</v>
      </c>
      <c r="D119" s="43">
        <f>VLOOKUP(B119, 'Raw Data'!$A$2:$C$560, 3, TRUE)</f>
        <v>136.6</v>
      </c>
      <c r="E119" s="44">
        <f t="shared" si="11"/>
        <v>-8.5548318937869253E-2</v>
      </c>
      <c r="F119" s="44">
        <f>IF(A119&gt;$C$3, AVERAGE(INDEX($E$15:$E$572, A119-$C$3):E118), "")</f>
        <v>-9.1572884707112112E-2</v>
      </c>
      <c r="G119" s="44">
        <f>IF(A119&gt;$C$3, (STDEV(INDEX($E$15:$E$572, A119-$C$3):E118)), "")</f>
        <v>7.3869545235299835E-3</v>
      </c>
      <c r="H119" s="44">
        <f t="shared" si="12"/>
        <v>0.81556827648695429</v>
      </c>
      <c r="I119" s="44" t="str">
        <f t="shared" si="13"/>
        <v/>
      </c>
      <c r="J119" s="44">
        <f t="shared" si="14"/>
        <v>134.69999999999999</v>
      </c>
      <c r="K119" s="44">
        <f t="shared" si="15"/>
        <v>123.45</v>
      </c>
      <c r="L119" s="44">
        <f t="shared" si="16"/>
        <v>-249.99999999998545</v>
      </c>
      <c r="M119" s="45" t="str">
        <f t="shared" si="20"/>
        <v>Sell</v>
      </c>
      <c r="N119" s="44">
        <f t="shared" si="17"/>
        <v>0</v>
      </c>
      <c r="O119" s="44">
        <f t="shared" si="21"/>
        <v>-30499.999999999898</v>
      </c>
      <c r="P119" s="44">
        <f t="shared" si="18"/>
        <v>0</v>
      </c>
      <c r="Q119" s="44">
        <f t="shared" si="19"/>
        <v>0</v>
      </c>
      <c r="R119" s="63">
        <f>IF((O119 - MAX($O$15:O119)) &lt; 0, O119 - MAX($O$15:O119), 0)</f>
        <v>-30499.999999999898</v>
      </c>
    </row>
    <row r="120" spans="1:18" customFormat="1" x14ac:dyDescent="0.25">
      <c r="A120" s="62">
        <v>106</v>
      </c>
      <c r="B120" s="70">
        <v>41880</v>
      </c>
      <c r="C120" s="43">
        <f>VLOOKUP(B120, 'Raw Data'!$A$2:$C$560, 2, TRUE)</f>
        <v>126.2</v>
      </c>
      <c r="D120" s="43">
        <f>VLOOKUP(B120, 'Raw Data'!$A$2:$C$560, 3, TRUE)</f>
        <v>136.30000000000001</v>
      </c>
      <c r="E120" s="44">
        <f t="shared" si="11"/>
        <v>-7.6990388595374229E-2</v>
      </c>
      <c r="F120" s="44">
        <f>IF(A120&gt;$C$3, AVERAGE(INDEX($E$15:$E$572, A120-$C$3):E119), "")</f>
        <v>-8.9868157367298113E-2</v>
      </c>
      <c r="G120" s="44">
        <f>IF(A120&gt;$C$3, (STDEV(INDEX($E$15:$E$572, A120-$C$3):E119)), "")</f>
        <v>6.4707738709351313E-3</v>
      </c>
      <c r="H120" s="44">
        <f t="shared" si="12"/>
        <v>1.9901435328728059</v>
      </c>
      <c r="I120" s="44" t="str">
        <f t="shared" si="13"/>
        <v>Sell</v>
      </c>
      <c r="J120" s="44">
        <f t="shared" si="14"/>
        <v>134.69999999999999</v>
      </c>
      <c r="K120" s="44">
        <f t="shared" si="15"/>
        <v>123.45</v>
      </c>
      <c r="L120" s="44">
        <f t="shared" si="16"/>
        <v>-5749.9999999998863</v>
      </c>
      <c r="M120" s="45" t="str">
        <f t="shared" si="20"/>
        <v>Sell</v>
      </c>
      <c r="N120" s="44">
        <f t="shared" si="17"/>
        <v>0</v>
      </c>
      <c r="O120" s="44">
        <f t="shared" si="21"/>
        <v>-30499.999999999898</v>
      </c>
      <c r="P120" s="44">
        <f t="shared" si="18"/>
        <v>0</v>
      </c>
      <c r="Q120" s="44">
        <f t="shared" si="19"/>
        <v>0</v>
      </c>
      <c r="R120" s="63">
        <f>IF((O120 - MAX($O$15:O120)) &lt; 0, O120 - MAX($O$15:O120), 0)</f>
        <v>-30499.999999999898</v>
      </c>
    </row>
    <row r="121" spans="1:18" customFormat="1" x14ac:dyDescent="0.25">
      <c r="A121" s="62">
        <v>107</v>
      </c>
      <c r="B121" s="70">
        <v>41883</v>
      </c>
      <c r="C121" s="43">
        <f>VLOOKUP(B121, 'Raw Data'!$A$2:$C$560, 2, TRUE)</f>
        <v>126.7</v>
      </c>
      <c r="D121" s="43">
        <f>VLOOKUP(B121, 'Raw Data'!$A$2:$C$560, 3, TRUE)</f>
        <v>135.85</v>
      </c>
      <c r="E121" s="44">
        <f t="shared" si="11"/>
        <v>-6.9729248545263273E-2</v>
      </c>
      <c r="F121" s="44">
        <f>IF(A121&gt;$C$3, AVERAGE(INDEX($E$15:$E$572, A121-$C$3):E120), "")</f>
        <v>-8.8845809464322564E-2</v>
      </c>
      <c r="G121" s="44">
        <f>IF(A121&gt;$C$3, (STDEV(INDEX($E$15:$E$572, A121-$C$3):E120)), "")</f>
        <v>7.6389204629941981E-3</v>
      </c>
      <c r="H121" s="44">
        <f t="shared" si="12"/>
        <v>2.5025212674575026</v>
      </c>
      <c r="I121" s="44" t="str">
        <f t="shared" si="13"/>
        <v>Sell</v>
      </c>
      <c r="J121" s="44" t="str">
        <f t="shared" si="14"/>
        <v/>
      </c>
      <c r="K121" s="44" t="str">
        <f t="shared" si="15"/>
        <v/>
      </c>
      <c r="L121" s="44">
        <f t="shared" si="16"/>
        <v>-10499.999999999971</v>
      </c>
      <c r="M121" s="45" t="str">
        <f t="shared" si="20"/>
        <v>SL</v>
      </c>
      <c r="N121" s="44">
        <f t="shared" si="17"/>
        <v>-10499.999999999971</v>
      </c>
      <c r="O121" s="44">
        <f t="shared" si="21"/>
        <v>-40999.999999999869</v>
      </c>
      <c r="P121" s="44">
        <f t="shared" si="18"/>
        <v>105.02000000000001</v>
      </c>
      <c r="Q121" s="44">
        <f t="shared" si="19"/>
        <v>0</v>
      </c>
      <c r="R121" s="63">
        <f>IF((O121 - MAX($O$15:O121)) &lt; 0, O121 - MAX($O$15:O121), 0)</f>
        <v>-40999.999999999869</v>
      </c>
    </row>
    <row r="122" spans="1:18" customFormat="1" x14ac:dyDescent="0.25">
      <c r="A122" s="62">
        <v>108</v>
      </c>
      <c r="B122" s="70">
        <v>41884</v>
      </c>
      <c r="C122" s="43">
        <f>VLOOKUP(B122, 'Raw Data'!$A$2:$C$560, 2, TRUE)</f>
        <v>126.7</v>
      </c>
      <c r="D122" s="43">
        <f>VLOOKUP(B122, 'Raw Data'!$A$2:$C$560, 3, TRUE)</f>
        <v>135</v>
      </c>
      <c r="E122" s="44">
        <f t="shared" si="11"/>
        <v>-6.3452691111336071E-2</v>
      </c>
      <c r="F122" s="44">
        <f>IF(A122&gt;$C$3, AVERAGE(INDEX($E$15:$E$572, A122-$C$3):E121), "")</f>
        <v>-8.5841864079644045E-2</v>
      </c>
      <c r="G122" s="44">
        <f>IF(A122&gt;$C$3, (STDEV(INDEX($E$15:$E$572, A122-$C$3):E121)), "")</f>
        <v>8.6991339625134192E-3</v>
      </c>
      <c r="H122" s="44">
        <f t="shared" si="12"/>
        <v>2.5737243574806525</v>
      </c>
      <c r="I122" s="44" t="str">
        <f t="shared" si="13"/>
        <v>Sell</v>
      </c>
      <c r="J122" s="44">
        <f t="shared" si="14"/>
        <v>135</v>
      </c>
      <c r="K122" s="44">
        <f t="shared" si="15"/>
        <v>126.7</v>
      </c>
      <c r="L122" s="44" t="str">
        <f t="shared" si="16"/>
        <v/>
      </c>
      <c r="M122" s="45" t="str">
        <f t="shared" si="20"/>
        <v>Sell</v>
      </c>
      <c r="N122" s="44">
        <f t="shared" si="17"/>
        <v>0</v>
      </c>
      <c r="O122" s="44">
        <f t="shared" si="21"/>
        <v>-40999.999999999869</v>
      </c>
      <c r="P122" s="44">
        <f t="shared" si="18"/>
        <v>104.68</v>
      </c>
      <c r="Q122" s="44">
        <f t="shared" si="19"/>
        <v>196275</v>
      </c>
      <c r="R122" s="63">
        <f>IF((O122 - MAX($O$15:O122)) &lt; 0, O122 - MAX($O$15:O122), 0)</f>
        <v>-40999.999999999869</v>
      </c>
    </row>
    <row r="123" spans="1:18" customFormat="1" x14ac:dyDescent="0.25">
      <c r="A123" s="62">
        <v>109</v>
      </c>
      <c r="B123" s="70">
        <v>41885</v>
      </c>
      <c r="C123" s="43">
        <f>VLOOKUP(B123, 'Raw Data'!$A$2:$C$560, 2, TRUE)</f>
        <v>127.35</v>
      </c>
      <c r="D123" s="43">
        <f>VLOOKUP(B123, 'Raw Data'!$A$2:$C$560, 3, TRUE)</f>
        <v>135.55000000000001</v>
      </c>
      <c r="E123" s="44">
        <f t="shared" si="11"/>
        <v>-6.2401374519208623E-2</v>
      </c>
      <c r="F123" s="44">
        <f>IF(A123&gt;$C$3, AVERAGE(INDEX($E$15:$E$572, A123-$C$3):E122), "")</f>
        <v>-8.2738048848685422E-2</v>
      </c>
      <c r="G123" s="44">
        <f>IF(A123&gt;$C$3, (STDEV(INDEX($E$15:$E$572, A123-$C$3):E122)), "")</f>
        <v>1.0599831853799573E-2</v>
      </c>
      <c r="H123" s="44">
        <f t="shared" si="12"/>
        <v>1.9185846162443603</v>
      </c>
      <c r="I123" s="44" t="str">
        <f t="shared" si="13"/>
        <v>Sell</v>
      </c>
      <c r="J123" s="44">
        <f t="shared" si="14"/>
        <v>135</v>
      </c>
      <c r="K123" s="44">
        <f t="shared" si="15"/>
        <v>126.7</v>
      </c>
      <c r="L123" s="44">
        <f t="shared" si="16"/>
        <v>-499.99999999990041</v>
      </c>
      <c r="M123" s="45" t="str">
        <f t="shared" si="20"/>
        <v>Sell</v>
      </c>
      <c r="N123" s="44">
        <f t="shared" si="17"/>
        <v>0</v>
      </c>
      <c r="O123" s="44">
        <f t="shared" si="21"/>
        <v>-40999.999999999869</v>
      </c>
      <c r="P123" s="44">
        <f t="shared" si="18"/>
        <v>0</v>
      </c>
      <c r="Q123" s="44">
        <f t="shared" si="19"/>
        <v>0</v>
      </c>
      <c r="R123" s="63">
        <f>IF((O123 - MAX($O$15:O123)) &lt; 0, O123 - MAX($O$15:O123), 0)</f>
        <v>-40999.999999999869</v>
      </c>
    </row>
    <row r="124" spans="1:18" customFormat="1" x14ac:dyDescent="0.25">
      <c r="A124" s="62">
        <v>110</v>
      </c>
      <c r="B124" s="70">
        <v>41886</v>
      </c>
      <c r="C124" s="43">
        <f>VLOOKUP(B124, 'Raw Data'!$A$2:$C$560, 2, TRUE)</f>
        <v>125.2</v>
      </c>
      <c r="D124" s="43">
        <f>VLOOKUP(B124, 'Raw Data'!$A$2:$C$560, 3, TRUE)</f>
        <v>133.4</v>
      </c>
      <c r="E124" s="44">
        <f t="shared" si="11"/>
        <v>-6.343967481552519E-2</v>
      </c>
      <c r="F124" s="44">
        <f>IF(A124&gt;$C$3, AVERAGE(INDEX($E$15:$E$572, A124-$C$3):E123), "")</f>
        <v>-7.9369561560795415E-2</v>
      </c>
      <c r="G124" s="44">
        <f>IF(A124&gt;$C$3, (STDEV(INDEX($E$15:$E$572, A124-$C$3):E123)), "")</f>
        <v>1.1220748490289712E-2</v>
      </c>
      <c r="H124" s="44">
        <f t="shared" si="12"/>
        <v>1.4196812947955957</v>
      </c>
      <c r="I124" s="44" t="str">
        <f t="shared" si="13"/>
        <v/>
      </c>
      <c r="J124" s="44">
        <f t="shared" si="14"/>
        <v>135</v>
      </c>
      <c r="K124" s="44">
        <f t="shared" si="15"/>
        <v>126.7</v>
      </c>
      <c r="L124" s="44">
        <f t="shared" si="16"/>
        <v>-499.99999999997181</v>
      </c>
      <c r="M124" s="45" t="str">
        <f t="shared" si="20"/>
        <v>Sell</v>
      </c>
      <c r="N124" s="44">
        <f t="shared" si="17"/>
        <v>0</v>
      </c>
      <c r="O124" s="44">
        <f t="shared" si="21"/>
        <v>-40999.999999999869</v>
      </c>
      <c r="P124" s="44">
        <f t="shared" si="18"/>
        <v>0</v>
      </c>
      <c r="Q124" s="44">
        <f t="shared" si="19"/>
        <v>0</v>
      </c>
      <c r="R124" s="63">
        <f>IF((O124 - MAX($O$15:O124)) &lt; 0, O124 - MAX($O$15:O124), 0)</f>
        <v>-40999.999999999869</v>
      </c>
    </row>
    <row r="125" spans="1:18" customFormat="1" x14ac:dyDescent="0.25">
      <c r="A125" s="62">
        <v>111</v>
      </c>
      <c r="B125" s="70">
        <v>41887</v>
      </c>
      <c r="C125" s="43">
        <f>VLOOKUP(B125, 'Raw Data'!$A$2:$C$560, 2, TRUE)</f>
        <v>126.75</v>
      </c>
      <c r="D125" s="43">
        <f>VLOOKUP(B125, 'Raw Data'!$A$2:$C$560, 3, TRUE)</f>
        <v>134.6</v>
      </c>
      <c r="E125" s="44">
        <f t="shared" si="11"/>
        <v>-6.0090774739334898E-2</v>
      </c>
      <c r="F125" s="44">
        <f>IF(A125&gt;$C$3, AVERAGE(INDEX($E$15:$E$572, A125-$C$3):E124), "")</f>
        <v>-7.688933077873869E-2</v>
      </c>
      <c r="G125" s="44">
        <f>IF(A125&gt;$C$3, (STDEV(INDEX($E$15:$E$572, A125-$C$3):E124)), "")</f>
        <v>1.1769417803019112E-2</v>
      </c>
      <c r="H125" s="44">
        <f t="shared" si="12"/>
        <v>1.4273056085318507</v>
      </c>
      <c r="I125" s="44" t="str">
        <f t="shared" si="13"/>
        <v/>
      </c>
      <c r="J125" s="44">
        <f t="shared" si="14"/>
        <v>135</v>
      </c>
      <c r="K125" s="44">
        <f t="shared" si="15"/>
        <v>126.7</v>
      </c>
      <c r="L125" s="44">
        <f t="shared" si="16"/>
        <v>-2250.0000000000141</v>
      </c>
      <c r="M125" s="45" t="str">
        <f t="shared" si="20"/>
        <v>Sell</v>
      </c>
      <c r="N125" s="44">
        <f t="shared" si="17"/>
        <v>0</v>
      </c>
      <c r="O125" s="44">
        <f t="shared" si="21"/>
        <v>-40999.999999999869</v>
      </c>
      <c r="P125" s="44">
        <f t="shared" si="18"/>
        <v>0</v>
      </c>
      <c r="Q125" s="44">
        <f t="shared" si="19"/>
        <v>0</v>
      </c>
      <c r="R125" s="63">
        <f>IF((O125 - MAX($O$15:O125)) &lt; 0, O125 - MAX($O$15:O125), 0)</f>
        <v>-40999.999999999869</v>
      </c>
    </row>
    <row r="126" spans="1:18" customFormat="1" x14ac:dyDescent="0.25">
      <c r="A126" s="62">
        <v>112</v>
      </c>
      <c r="B126" s="70">
        <v>41890</v>
      </c>
      <c r="C126" s="43">
        <f>VLOOKUP(B126, 'Raw Data'!$A$2:$C$560, 2, TRUE)</f>
        <v>125.65</v>
      </c>
      <c r="D126" s="43">
        <f>VLOOKUP(B126, 'Raw Data'!$A$2:$C$560, 3, TRUE)</f>
        <v>132.94999999999999</v>
      </c>
      <c r="E126" s="44">
        <f t="shared" si="11"/>
        <v>-5.6472853699427547E-2</v>
      </c>
      <c r="F126" s="44">
        <f>IF(A126&gt;$C$3, AVERAGE(INDEX($E$15:$E$572, A126-$C$3):E125), "")</f>
        <v>-7.3936042634636184E-2</v>
      </c>
      <c r="G126" s="44">
        <f>IF(A126&gt;$C$3, (STDEV(INDEX($E$15:$E$572, A126-$C$3):E125)), "")</f>
        <v>1.1923282973297127E-2</v>
      </c>
      <c r="H126" s="44">
        <f t="shared" si="12"/>
        <v>1.4646292446735052</v>
      </c>
      <c r="I126" s="44" t="str">
        <f t="shared" si="13"/>
        <v/>
      </c>
      <c r="J126" s="44">
        <f t="shared" si="14"/>
        <v>135</v>
      </c>
      <c r="K126" s="44">
        <f t="shared" si="15"/>
        <v>126.7</v>
      </c>
      <c r="L126" s="44">
        <f t="shared" si="16"/>
        <v>-5000.0000000000709</v>
      </c>
      <c r="M126" s="45" t="str">
        <f t="shared" si="20"/>
        <v>Sell</v>
      </c>
      <c r="N126" s="44">
        <f t="shared" si="17"/>
        <v>0</v>
      </c>
      <c r="O126" s="44">
        <f t="shared" si="21"/>
        <v>-40999.999999999869</v>
      </c>
      <c r="P126" s="44">
        <f t="shared" si="18"/>
        <v>0</v>
      </c>
      <c r="Q126" s="44">
        <f t="shared" si="19"/>
        <v>0</v>
      </c>
      <c r="R126" s="63">
        <f>IF((O126 - MAX($O$15:O126)) &lt; 0, O126 - MAX($O$15:O126), 0)</f>
        <v>-40999.999999999869</v>
      </c>
    </row>
    <row r="127" spans="1:18" customFormat="1" x14ac:dyDescent="0.25">
      <c r="A127" s="62">
        <v>113</v>
      </c>
      <c r="B127" s="70">
        <v>41891</v>
      </c>
      <c r="C127" s="43">
        <f>VLOOKUP(B127, 'Raw Data'!$A$2:$C$560, 2, TRUE)</f>
        <v>126.1</v>
      </c>
      <c r="D127" s="43">
        <f>VLOOKUP(B127, 'Raw Data'!$A$2:$C$560, 3, TRUE)</f>
        <v>132.69999999999999</v>
      </c>
      <c r="E127" s="44">
        <f t="shared" si="11"/>
        <v>-5.1015698367287962E-2</v>
      </c>
      <c r="F127" s="44">
        <f>IF(A127&gt;$C$3, AVERAGE(INDEX($E$15:$E$572, A127-$C$3):E126), "")</f>
        <v>-7.0557824123109986E-2</v>
      </c>
      <c r="G127" s="44">
        <f>IF(A127&gt;$C$3, (STDEV(INDEX($E$15:$E$572, A127-$C$3):E126)), "")</f>
        <v>1.1566291156718507E-2</v>
      </c>
      <c r="H127" s="44">
        <f t="shared" si="12"/>
        <v>1.6895758105199172</v>
      </c>
      <c r="I127" s="44" t="str">
        <f t="shared" si="13"/>
        <v/>
      </c>
      <c r="J127" s="44">
        <f t="shared" si="14"/>
        <v>135</v>
      </c>
      <c r="K127" s="44">
        <f t="shared" si="15"/>
        <v>126.7</v>
      </c>
      <c r="L127" s="44">
        <f t="shared" si="16"/>
        <v>-8500.0000000000146</v>
      </c>
      <c r="M127" s="45" t="str">
        <f t="shared" si="20"/>
        <v>Sell</v>
      </c>
      <c r="N127" s="44">
        <f t="shared" si="17"/>
        <v>0</v>
      </c>
      <c r="O127" s="44">
        <f t="shared" si="21"/>
        <v>-40999.999999999869</v>
      </c>
      <c r="P127" s="44">
        <f t="shared" si="18"/>
        <v>0</v>
      </c>
      <c r="Q127" s="44">
        <f t="shared" si="19"/>
        <v>0</v>
      </c>
      <c r="R127" s="63">
        <f>IF((O127 - MAX($O$15:O127)) &lt; 0, O127 - MAX($O$15:O127), 0)</f>
        <v>-40999.999999999869</v>
      </c>
    </row>
    <row r="128" spans="1:18" customFormat="1" x14ac:dyDescent="0.25">
      <c r="A128" s="62">
        <v>114</v>
      </c>
      <c r="B128" s="70">
        <v>41892</v>
      </c>
      <c r="C128" s="43">
        <f>VLOOKUP(B128, 'Raw Data'!$A$2:$C$560, 2, TRUE)</f>
        <v>124.95</v>
      </c>
      <c r="D128" s="43">
        <f>VLOOKUP(B128, 'Raw Data'!$A$2:$C$560, 3, TRUE)</f>
        <v>129.85</v>
      </c>
      <c r="E128" s="44">
        <f t="shared" si="11"/>
        <v>-3.8466280827795941E-2</v>
      </c>
      <c r="F128" s="44">
        <f>IF(A128&gt;$C$3, AVERAGE(INDEX($E$15:$E$572, A128-$C$3):E127), "")</f>
        <v>-6.6529178119160176E-2</v>
      </c>
      <c r="G128" s="44">
        <f>IF(A128&gt;$C$3, (STDEV(INDEX($E$15:$E$572, A128-$C$3):E127)), "")</f>
        <v>1.0505444133770263E-2</v>
      </c>
      <c r="H128" s="44">
        <f t="shared" si="12"/>
        <v>2.6712718600020615</v>
      </c>
      <c r="I128" s="44" t="str">
        <f t="shared" si="13"/>
        <v>Sell</v>
      </c>
      <c r="J128" s="44" t="str">
        <f t="shared" si="14"/>
        <v/>
      </c>
      <c r="K128" s="44" t="str">
        <f t="shared" si="15"/>
        <v/>
      </c>
      <c r="L128" s="44">
        <f t="shared" si="16"/>
        <v>-17000.000000000029</v>
      </c>
      <c r="M128" s="45" t="str">
        <f t="shared" si="20"/>
        <v>SL</v>
      </c>
      <c r="N128" s="44">
        <f t="shared" si="17"/>
        <v>-17000.000000000029</v>
      </c>
      <c r="O128" s="44">
        <f t="shared" si="21"/>
        <v>-57999.999999999898</v>
      </c>
      <c r="P128" s="44">
        <f t="shared" si="18"/>
        <v>101.92</v>
      </c>
      <c r="Q128" s="44">
        <f t="shared" si="19"/>
        <v>0</v>
      </c>
      <c r="R128" s="63">
        <f>IF((O128 - MAX($O$15:O128)) &lt; 0, O128 - MAX($O$15:O128), 0)</f>
        <v>-57999.999999999898</v>
      </c>
    </row>
    <row r="129" spans="1:18" customFormat="1" x14ac:dyDescent="0.25">
      <c r="A129" s="62">
        <v>115</v>
      </c>
      <c r="B129" s="70">
        <v>41893</v>
      </c>
      <c r="C129" s="43">
        <f>VLOOKUP(B129, 'Raw Data'!$A$2:$C$560, 2, TRUE)</f>
        <v>124.5</v>
      </c>
      <c r="D129" s="43">
        <f>VLOOKUP(B129, 'Raw Data'!$A$2:$C$560, 3, TRUE)</f>
        <v>129.15</v>
      </c>
      <c r="E129" s="44">
        <f t="shared" si="11"/>
        <v>-3.666880363708723E-2</v>
      </c>
      <c r="F129" s="44">
        <f>IF(A129&gt;$C$3, AVERAGE(INDEX($E$15:$E$572, A129-$C$3):E128), "")</f>
        <v>-6.2760730415842292E-2</v>
      </c>
      <c r="G129" s="44">
        <f>IF(A129&gt;$C$3, (STDEV(INDEX($E$15:$E$572, A129-$C$3):E128)), "")</f>
        <v>1.3107328886123489E-2</v>
      </c>
      <c r="H129" s="44">
        <f t="shared" si="12"/>
        <v>1.9906364603682258</v>
      </c>
      <c r="I129" s="44" t="str">
        <f t="shared" si="13"/>
        <v>Sell</v>
      </c>
      <c r="J129" s="44">
        <f t="shared" si="14"/>
        <v>129.15</v>
      </c>
      <c r="K129" s="44">
        <f t="shared" si="15"/>
        <v>124.5</v>
      </c>
      <c r="L129" s="44" t="str">
        <f>IF(M128="Buy", (K128-D129)*$C$8+(C129-J128)*$C$9, IF(M128="Sell", (K128-C129)*$C$9+(D129-J128)*$C$8, ""))</f>
        <v/>
      </c>
      <c r="M129" s="45" t="str">
        <f t="shared" si="20"/>
        <v>Sell</v>
      </c>
      <c r="N129" s="44">
        <f t="shared" si="17"/>
        <v>0</v>
      </c>
      <c r="O129" s="44">
        <f t="shared" si="21"/>
        <v>-57999.999999999898</v>
      </c>
      <c r="P129" s="44">
        <f t="shared" si="18"/>
        <v>101.46000000000001</v>
      </c>
      <c r="Q129" s="44">
        <f t="shared" si="19"/>
        <v>190237.5</v>
      </c>
      <c r="R129" s="63">
        <f>IF((O129 - MAX($O$15:O129)) &lt; 0, O129 - MAX($O$15:O129), 0)</f>
        <v>-57999.999999999898</v>
      </c>
    </row>
    <row r="130" spans="1:18" customFormat="1" x14ac:dyDescent="0.25">
      <c r="A130" s="62">
        <v>116</v>
      </c>
      <c r="B130" s="70">
        <v>41894</v>
      </c>
      <c r="C130" s="43">
        <f>VLOOKUP(B130, 'Raw Data'!$A$2:$C$560, 2, TRUE)</f>
        <v>122.9</v>
      </c>
      <c r="D130" s="43">
        <f>VLOOKUP(B130, 'Raw Data'!$A$2:$C$560, 3, TRUE)</f>
        <v>128.94999999999999</v>
      </c>
      <c r="E130" s="44">
        <f t="shared" si="11"/>
        <v>-4.8053715755364504E-2</v>
      </c>
      <c r="F130" s="44">
        <f>IF(A130&gt;$C$3, AVERAGE(INDEX($E$15:$E$572, A130-$C$3):E129), "")</f>
        <v>-5.7872778885764101E-2</v>
      </c>
      <c r="G130" s="44">
        <f>IF(A130&gt;$C$3, (STDEV(INDEX($E$15:$E$572, A130-$C$3):E129)), "")</f>
        <v>1.2775029399991502E-2</v>
      </c>
      <c r="H130" s="44">
        <f t="shared" si="12"/>
        <v>0.76861374036494412</v>
      </c>
      <c r="I130" s="44" t="str">
        <f t="shared" si="13"/>
        <v/>
      </c>
      <c r="J130" s="44">
        <f t="shared" si="14"/>
        <v>129.15</v>
      </c>
      <c r="K130" s="44">
        <f t="shared" si="15"/>
        <v>124.5</v>
      </c>
      <c r="L130" s="44">
        <f t="shared" si="16"/>
        <v>6999.9999999998863</v>
      </c>
      <c r="M130" s="45" t="str">
        <f t="shared" si="20"/>
        <v>Sell</v>
      </c>
      <c r="N130" s="44">
        <f t="shared" si="17"/>
        <v>0</v>
      </c>
      <c r="O130" s="44">
        <f t="shared" si="21"/>
        <v>-57999.999999999898</v>
      </c>
      <c r="P130" s="44">
        <f t="shared" si="18"/>
        <v>0</v>
      </c>
      <c r="Q130" s="44">
        <f t="shared" si="19"/>
        <v>0</v>
      </c>
      <c r="R130" s="63">
        <f>IF((O130 - MAX($O$15:O130)) &lt; 0, O130 - MAX($O$15:O130), 0)</f>
        <v>-57999.999999999898</v>
      </c>
    </row>
    <row r="131" spans="1:18" customFormat="1" x14ac:dyDescent="0.25">
      <c r="A131" s="62">
        <v>117</v>
      </c>
      <c r="B131" s="70">
        <v>41897</v>
      </c>
      <c r="C131" s="43">
        <f>VLOOKUP(B131, 'Raw Data'!$A$2:$C$560, 2, TRUE)</f>
        <v>123</v>
      </c>
      <c r="D131" s="43">
        <f>VLOOKUP(B131, 'Raw Data'!$A$2:$C$560, 3, TRUE)</f>
        <v>129.6</v>
      </c>
      <c r="E131" s="44">
        <f t="shared" si="11"/>
        <v>-5.2268428545756827E-2</v>
      </c>
      <c r="F131" s="44">
        <f>IF(A131&gt;$C$3, AVERAGE(INDEX($E$15:$E$572, A131-$C$3):E130), "")</f>
        <v>-5.497911160176313E-2</v>
      </c>
      <c r="G131" s="44">
        <f>IF(A131&gt;$C$3, (STDEV(INDEX($E$15:$E$572, A131-$C$3):E130)), "")</f>
        <v>1.1135580021717328E-2</v>
      </c>
      <c r="H131" s="44">
        <f t="shared" si="12"/>
        <v>0.2434254031419785</v>
      </c>
      <c r="I131" s="44" t="str">
        <f t="shared" si="13"/>
        <v/>
      </c>
      <c r="J131" s="44">
        <f t="shared" si="14"/>
        <v>129.15</v>
      </c>
      <c r="K131" s="44">
        <f t="shared" si="15"/>
        <v>124.5</v>
      </c>
      <c r="L131" s="44">
        <f t="shared" si="16"/>
        <v>9749.9999999999436</v>
      </c>
      <c r="M131" s="45" t="str">
        <f t="shared" si="20"/>
        <v>Sell</v>
      </c>
      <c r="N131" s="44">
        <f t="shared" si="17"/>
        <v>0</v>
      </c>
      <c r="O131" s="44">
        <f t="shared" si="21"/>
        <v>-57999.999999999898</v>
      </c>
      <c r="P131" s="44">
        <f t="shared" si="18"/>
        <v>0</v>
      </c>
      <c r="Q131" s="44">
        <f t="shared" si="19"/>
        <v>0</v>
      </c>
      <c r="R131" s="63">
        <f>IF((O131 - MAX($O$15:O131)) &lt; 0, O131 - MAX($O$15:O131), 0)</f>
        <v>-57999.999999999898</v>
      </c>
    </row>
    <row r="132" spans="1:18" customFormat="1" x14ac:dyDescent="0.25">
      <c r="A132" s="62">
        <v>118</v>
      </c>
      <c r="B132" s="70">
        <v>41898</v>
      </c>
      <c r="C132" s="43">
        <f>VLOOKUP(B132, 'Raw Data'!$A$2:$C$560, 2, TRUE)</f>
        <v>120.55</v>
      </c>
      <c r="D132" s="43">
        <f>VLOOKUP(B132, 'Raw Data'!$A$2:$C$560, 3, TRUE)</f>
        <v>128.1</v>
      </c>
      <c r="E132" s="44">
        <f t="shared" si="11"/>
        <v>-6.0746604275508459E-2</v>
      </c>
      <c r="F132" s="44">
        <f>IF(A132&gt;$C$3, AVERAGE(INDEX($E$15:$E$572, A132-$C$3):E131), "")</f>
        <v>-5.323302960181249E-2</v>
      </c>
      <c r="G132" s="44">
        <f>IF(A132&gt;$C$3, (STDEV(INDEX($E$15:$E$572, A132-$C$3):E131)), "")</f>
        <v>9.8618429709508015E-3</v>
      </c>
      <c r="H132" s="44">
        <f t="shared" si="12"/>
        <v>-0.76188342238140194</v>
      </c>
      <c r="I132" s="44" t="str">
        <f t="shared" si="13"/>
        <v/>
      </c>
      <c r="J132" s="44">
        <f t="shared" si="14"/>
        <v>129.15</v>
      </c>
      <c r="K132" s="44">
        <f t="shared" si="15"/>
        <v>124.5</v>
      </c>
      <c r="L132" s="44">
        <f t="shared" si="16"/>
        <v>14499.999999999958</v>
      </c>
      <c r="M132" s="45" t="str">
        <f t="shared" si="20"/>
        <v>Sell</v>
      </c>
      <c r="N132" s="44">
        <f t="shared" si="17"/>
        <v>0</v>
      </c>
      <c r="O132" s="44">
        <f t="shared" si="21"/>
        <v>-57999.999999999898</v>
      </c>
      <c r="P132" s="44">
        <f t="shared" si="18"/>
        <v>0</v>
      </c>
      <c r="Q132" s="44">
        <f t="shared" si="19"/>
        <v>0</v>
      </c>
      <c r="R132" s="63">
        <f>IF((O132 - MAX($O$15:O132)) &lt; 0, O132 - MAX($O$15:O132), 0)</f>
        <v>-57999.999999999898</v>
      </c>
    </row>
    <row r="133" spans="1:18" customFormat="1" x14ac:dyDescent="0.25">
      <c r="A133" s="62">
        <v>119</v>
      </c>
      <c r="B133" s="70">
        <v>41899</v>
      </c>
      <c r="C133" s="43">
        <f>VLOOKUP(B133, 'Raw Data'!$A$2:$C$560, 2, TRUE)</f>
        <v>122.6</v>
      </c>
      <c r="D133" s="43">
        <f>VLOOKUP(B133, 'Raw Data'!$A$2:$C$560, 3, TRUE)</f>
        <v>129.94999999999999</v>
      </c>
      <c r="E133" s="44">
        <f t="shared" si="11"/>
        <v>-5.8222737585388207E-2</v>
      </c>
      <c r="F133" s="44">
        <f>IF(A133&gt;$C$3, AVERAGE(INDEX($E$15:$E$572, A133-$C$3):E132), "")</f>
        <v>-5.2962420918229725E-2</v>
      </c>
      <c r="G133" s="44">
        <f>IF(A133&gt;$C$3, (STDEV(INDEX($E$15:$E$572, A133-$C$3):E132)), "")</f>
        <v>9.5834553816279925E-3</v>
      </c>
      <c r="H133" s="44">
        <f t="shared" si="12"/>
        <v>-0.54889561830097278</v>
      </c>
      <c r="I133" s="44" t="str">
        <f t="shared" si="13"/>
        <v/>
      </c>
      <c r="J133" s="44">
        <f t="shared" si="14"/>
        <v>129.15</v>
      </c>
      <c r="K133" s="44">
        <f t="shared" si="15"/>
        <v>124.5</v>
      </c>
      <c r="L133" s="44">
        <f t="shared" si="16"/>
        <v>13499.999999999944</v>
      </c>
      <c r="M133" s="45" t="str">
        <f t="shared" si="20"/>
        <v>Sell</v>
      </c>
      <c r="N133" s="44">
        <f t="shared" si="17"/>
        <v>0</v>
      </c>
      <c r="O133" s="44">
        <f t="shared" si="21"/>
        <v>-57999.999999999898</v>
      </c>
      <c r="P133" s="44">
        <f t="shared" si="18"/>
        <v>0</v>
      </c>
      <c r="Q133" s="44">
        <f t="shared" si="19"/>
        <v>0</v>
      </c>
      <c r="R133" s="63">
        <f>IF((O133 - MAX($O$15:O133)) &lt; 0, O133 - MAX($O$15:O133), 0)</f>
        <v>-57999.999999999898</v>
      </c>
    </row>
    <row r="134" spans="1:18" customFormat="1" x14ac:dyDescent="0.25">
      <c r="A134" s="62">
        <v>120</v>
      </c>
      <c r="B134" s="70">
        <v>41900</v>
      </c>
      <c r="C134" s="43">
        <f>VLOOKUP(B134, 'Raw Data'!$A$2:$C$560, 2, TRUE)</f>
        <v>120.2</v>
      </c>
      <c r="D134" s="43">
        <f>VLOOKUP(B134, 'Raw Data'!$A$2:$C$560, 3, TRUE)</f>
        <v>127.95</v>
      </c>
      <c r="E134" s="44">
        <f t="shared" si="11"/>
        <v>-6.2482540504690667E-2</v>
      </c>
      <c r="F134" s="44">
        <f>IF(A134&gt;$C$3, AVERAGE(INDEX($E$15:$E$572, A134-$C$3):E133), "")</f>
        <v>-5.2544557224847674E-2</v>
      </c>
      <c r="G134" s="44">
        <f>IF(A134&gt;$C$3, (STDEV(INDEX($E$15:$E$572, A134-$C$3):E133)), "")</f>
        <v>9.2099857591865786E-3</v>
      </c>
      <c r="H134" s="44">
        <f t="shared" si="12"/>
        <v>-1.0790443698493526</v>
      </c>
      <c r="I134" s="44" t="str">
        <f t="shared" si="13"/>
        <v/>
      </c>
      <c r="J134" s="44">
        <f t="shared" si="14"/>
        <v>129.15</v>
      </c>
      <c r="K134" s="44">
        <f t="shared" si="15"/>
        <v>124.5</v>
      </c>
      <c r="L134" s="44">
        <f t="shared" si="16"/>
        <v>15499.999999999971</v>
      </c>
      <c r="M134" s="45" t="str">
        <f t="shared" si="20"/>
        <v>Sell</v>
      </c>
      <c r="N134" s="44">
        <f t="shared" si="17"/>
        <v>0</v>
      </c>
      <c r="O134" s="44">
        <f t="shared" si="21"/>
        <v>-57999.999999999898</v>
      </c>
      <c r="P134" s="44">
        <f t="shared" si="18"/>
        <v>0</v>
      </c>
      <c r="Q134" s="44">
        <f t="shared" si="19"/>
        <v>0</v>
      </c>
      <c r="R134" s="63">
        <f>IF((O134 - MAX($O$15:O134)) &lt; 0, O134 - MAX($O$15:O134), 0)</f>
        <v>-57999.999999999898</v>
      </c>
    </row>
    <row r="135" spans="1:18" customFormat="1" x14ac:dyDescent="0.25">
      <c r="A135" s="62">
        <v>121</v>
      </c>
      <c r="B135" s="70">
        <v>41901</v>
      </c>
      <c r="C135" s="43">
        <f>VLOOKUP(B135, 'Raw Data'!$A$2:$C$560, 2, TRUE)</f>
        <v>119.1</v>
      </c>
      <c r="D135" s="43">
        <f>VLOOKUP(B135, 'Raw Data'!$A$2:$C$560, 3, TRUE)</f>
        <v>125.8</v>
      </c>
      <c r="E135" s="44">
        <f t="shared" si="11"/>
        <v>-5.4729867905085793E-2</v>
      </c>
      <c r="F135" s="44">
        <f>IF(A135&gt;$C$3, AVERAGE(INDEX($E$15:$E$572, A135-$C$3):E134), "")</f>
        <v>-5.2448843793764223E-2</v>
      </c>
      <c r="G135" s="44">
        <f>IF(A135&gt;$C$3, (STDEV(INDEX($E$15:$E$572, A135-$C$3):E134)), "")</f>
        <v>9.0883493973000339E-3</v>
      </c>
      <c r="H135" s="44">
        <f t="shared" si="12"/>
        <v>-0.25098332068958706</v>
      </c>
      <c r="I135" s="44" t="str">
        <f t="shared" si="13"/>
        <v/>
      </c>
      <c r="J135" s="44">
        <f t="shared" si="14"/>
        <v>129.15</v>
      </c>
      <c r="K135" s="44">
        <f t="shared" si="15"/>
        <v>124.5</v>
      </c>
      <c r="L135" s="44">
        <f t="shared" si="16"/>
        <v>10249.999999999985</v>
      </c>
      <c r="M135" s="45" t="str">
        <f t="shared" si="20"/>
        <v>Sell</v>
      </c>
      <c r="N135" s="44">
        <f t="shared" si="17"/>
        <v>0</v>
      </c>
      <c r="O135" s="44">
        <f t="shared" si="21"/>
        <v>-57999.999999999898</v>
      </c>
      <c r="P135" s="44">
        <f t="shared" si="18"/>
        <v>0</v>
      </c>
      <c r="Q135" s="44">
        <f t="shared" si="19"/>
        <v>0</v>
      </c>
      <c r="R135" s="63">
        <f>IF((O135 - MAX($O$15:O135)) &lt; 0, O135 - MAX($O$15:O135), 0)</f>
        <v>-57999.999999999898</v>
      </c>
    </row>
    <row r="136" spans="1:18" customFormat="1" x14ac:dyDescent="0.25">
      <c r="A136" s="62">
        <v>122</v>
      </c>
      <c r="B136" s="70">
        <v>41904</v>
      </c>
      <c r="C136" s="43">
        <f>VLOOKUP(B136, 'Raw Data'!$A$2:$C$560, 2, TRUE)</f>
        <v>118.9</v>
      </c>
      <c r="D136" s="43">
        <f>VLOOKUP(B136, 'Raw Data'!$A$2:$C$560, 3, TRUE)</f>
        <v>126.7</v>
      </c>
      <c r="E136" s="44">
        <f t="shared" si="11"/>
        <v>-6.3539283630357199E-2</v>
      </c>
      <c r="F136" s="44">
        <f>IF(A136&gt;$C$3, AVERAGE(INDEX($E$15:$E$572, A136-$C$3):E135), "")</f>
        <v>-5.1912753110339306E-2</v>
      </c>
      <c r="G136" s="44">
        <f>IF(A136&gt;$C$3, (STDEV(INDEX($E$15:$E$572, A136-$C$3):E135)), "")</f>
        <v>8.7388842608300647E-3</v>
      </c>
      <c r="H136" s="44">
        <f t="shared" si="12"/>
        <v>-1.3304364920051641</v>
      </c>
      <c r="I136" s="44" t="str">
        <f t="shared" si="13"/>
        <v/>
      </c>
      <c r="J136" s="44">
        <f t="shared" si="14"/>
        <v>129.15</v>
      </c>
      <c r="K136" s="44">
        <f t="shared" si="15"/>
        <v>124.5</v>
      </c>
      <c r="L136" s="44">
        <f t="shared" si="16"/>
        <v>15749.999999999956</v>
      </c>
      <c r="M136" s="45" t="str">
        <f t="shared" si="20"/>
        <v>Sell</v>
      </c>
      <c r="N136" s="44">
        <f t="shared" si="17"/>
        <v>0</v>
      </c>
      <c r="O136" s="44">
        <f t="shared" si="21"/>
        <v>-57999.999999999898</v>
      </c>
      <c r="P136" s="44">
        <f t="shared" si="18"/>
        <v>0</v>
      </c>
      <c r="Q136" s="44">
        <f t="shared" si="19"/>
        <v>0</v>
      </c>
      <c r="R136" s="63">
        <f>IF((O136 - MAX($O$15:O136)) &lt; 0, O136 - MAX($O$15:O136), 0)</f>
        <v>-57999.999999999898</v>
      </c>
    </row>
    <row r="137" spans="1:18" customFormat="1" x14ac:dyDescent="0.25">
      <c r="A137" s="62">
        <v>123</v>
      </c>
      <c r="B137" s="70">
        <v>41905</v>
      </c>
      <c r="C137" s="43">
        <f>VLOOKUP(B137, 'Raw Data'!$A$2:$C$560, 2, TRUE)</f>
        <v>119.15</v>
      </c>
      <c r="D137" s="43">
        <f>VLOOKUP(B137, 'Raw Data'!$A$2:$C$560, 3, TRUE)</f>
        <v>126.4</v>
      </c>
      <c r="E137" s="44">
        <f t="shared" si="11"/>
        <v>-5.9068278168005951E-2</v>
      </c>
      <c r="F137" s="44">
        <f>IF(A137&gt;$C$3, AVERAGE(INDEX($E$15:$E$572, A137-$C$3):E136), "")</f>
        <v>-5.2619396103432269E-2</v>
      </c>
      <c r="G137" s="44">
        <f>IF(A137&gt;$C$3, (STDEV(INDEX($E$15:$E$572, A137-$C$3):E136)), "")</f>
        <v>9.4086315835282073E-3</v>
      </c>
      <c r="H137" s="44">
        <f t="shared" si="12"/>
        <v>-0.68542189236783491</v>
      </c>
      <c r="I137" s="44" t="str">
        <f t="shared" si="13"/>
        <v/>
      </c>
      <c r="J137" s="44">
        <f t="shared" si="14"/>
        <v>129.15</v>
      </c>
      <c r="K137" s="44">
        <f t="shared" si="15"/>
        <v>124.5</v>
      </c>
      <c r="L137" s="44">
        <f t="shared" si="16"/>
        <v>12999.999999999971</v>
      </c>
      <c r="M137" s="45" t="str">
        <f t="shared" si="20"/>
        <v>Sell</v>
      </c>
      <c r="N137" s="44">
        <f t="shared" si="17"/>
        <v>0</v>
      </c>
      <c r="O137" s="44">
        <f t="shared" si="21"/>
        <v>-57999.999999999898</v>
      </c>
      <c r="P137" s="44">
        <f t="shared" si="18"/>
        <v>0</v>
      </c>
      <c r="Q137" s="44">
        <f t="shared" si="19"/>
        <v>0</v>
      </c>
      <c r="R137" s="63">
        <f>IF((O137 - MAX($O$15:O137)) &lt; 0, O137 - MAX($O$15:O137), 0)</f>
        <v>-57999.999999999898</v>
      </c>
    </row>
    <row r="138" spans="1:18" customFormat="1" x14ac:dyDescent="0.25">
      <c r="A138" s="62">
        <v>124</v>
      </c>
      <c r="B138" s="70">
        <v>41906</v>
      </c>
      <c r="C138" s="43">
        <f>VLOOKUP(B138, 'Raw Data'!$A$2:$C$560, 2, TRUE)</f>
        <v>118.2</v>
      </c>
      <c r="D138" s="43">
        <f>VLOOKUP(B138, 'Raw Data'!$A$2:$C$560, 3, TRUE)</f>
        <v>125.8</v>
      </c>
      <c r="E138" s="44">
        <f t="shared" si="11"/>
        <v>-6.2315239294342226E-2</v>
      </c>
      <c r="F138" s="44">
        <f>IF(A138&gt;$C$3, AVERAGE(INDEX($E$15:$E$572, A138-$C$3):E137), "")</f>
        <v>-5.3424654083504074E-2</v>
      </c>
      <c r="G138" s="44">
        <f>IF(A138&gt;$C$3, (STDEV(INDEX($E$15:$E$572, A138-$C$3):E137)), "")</f>
        <v>9.5988017989529946E-3</v>
      </c>
      <c r="H138" s="44">
        <f t="shared" si="12"/>
        <v>-0.92621822984280266</v>
      </c>
      <c r="I138" s="44" t="str">
        <f t="shared" si="13"/>
        <v/>
      </c>
      <c r="J138" s="44">
        <f t="shared" si="14"/>
        <v>129.15</v>
      </c>
      <c r="K138" s="44">
        <f t="shared" si="15"/>
        <v>124.5</v>
      </c>
      <c r="L138" s="44">
        <f t="shared" si="16"/>
        <v>14749.999999999942</v>
      </c>
      <c r="M138" s="45" t="str">
        <f t="shared" si="20"/>
        <v>Sell</v>
      </c>
      <c r="N138" s="44">
        <f t="shared" si="17"/>
        <v>0</v>
      </c>
      <c r="O138" s="44">
        <f t="shared" si="21"/>
        <v>-57999.999999999898</v>
      </c>
      <c r="P138" s="44">
        <f t="shared" si="18"/>
        <v>0</v>
      </c>
      <c r="Q138" s="44">
        <f t="shared" si="19"/>
        <v>0</v>
      </c>
      <c r="R138" s="63">
        <f>IF((O138 - MAX($O$15:O138)) &lt; 0, O138 - MAX($O$15:O138), 0)</f>
        <v>-57999.999999999898</v>
      </c>
    </row>
    <row r="139" spans="1:18" customFormat="1" x14ac:dyDescent="0.25">
      <c r="A139" s="62">
        <v>125</v>
      </c>
      <c r="B139" s="70">
        <v>41907</v>
      </c>
      <c r="C139" s="43">
        <f>VLOOKUP(B139, 'Raw Data'!$A$2:$C$560, 2, TRUE)</f>
        <v>118.6</v>
      </c>
      <c r="D139" s="43">
        <f>VLOOKUP(B139, 'Raw Data'!$A$2:$C$560, 3, TRUE)</f>
        <v>126.95</v>
      </c>
      <c r="E139" s="44">
        <f t="shared" si="11"/>
        <v>-6.8036821587062479E-2</v>
      </c>
      <c r="F139" s="44">
        <f>IF(A139&gt;$C$3, AVERAGE(INDEX($E$15:$E$572, A139-$C$3):E138), "")</f>
        <v>-5.5809549930158707E-2</v>
      </c>
      <c r="G139" s="44">
        <f>IF(A139&gt;$C$3, (STDEV(INDEX($E$15:$E$572, A139-$C$3):E138)), "")</f>
        <v>8.3509497578313999E-3</v>
      </c>
      <c r="H139" s="44">
        <f t="shared" si="12"/>
        <v>-1.4641773704167258</v>
      </c>
      <c r="I139" s="44" t="str">
        <f t="shared" si="13"/>
        <v/>
      </c>
      <c r="J139" s="44">
        <f t="shared" si="14"/>
        <v>129.15</v>
      </c>
      <c r="K139" s="44">
        <f t="shared" si="15"/>
        <v>124.5</v>
      </c>
      <c r="L139" s="44">
        <f t="shared" si="16"/>
        <v>18500.000000000015</v>
      </c>
      <c r="M139" s="45" t="str">
        <f t="shared" si="20"/>
        <v>Sell</v>
      </c>
      <c r="N139" s="44">
        <f t="shared" si="17"/>
        <v>0</v>
      </c>
      <c r="O139" s="44">
        <f t="shared" si="21"/>
        <v>-57999.999999999898</v>
      </c>
      <c r="P139" s="44">
        <f t="shared" si="18"/>
        <v>0</v>
      </c>
      <c r="Q139" s="44">
        <f t="shared" si="19"/>
        <v>0</v>
      </c>
      <c r="R139" s="63">
        <f>IF((O139 - MAX($O$15:O139)) &lt; 0, O139 - MAX($O$15:O139), 0)</f>
        <v>-57999.999999999898</v>
      </c>
    </row>
    <row r="140" spans="1:18" customFormat="1" x14ac:dyDescent="0.25">
      <c r="A140" s="62">
        <v>126</v>
      </c>
      <c r="B140" s="70">
        <v>41908</v>
      </c>
      <c r="C140" s="43">
        <f>VLOOKUP(B140, 'Raw Data'!$A$2:$C$560, 2, TRUE)</f>
        <v>118.4</v>
      </c>
      <c r="D140" s="43">
        <f>VLOOKUP(B140, 'Raw Data'!$A$2:$C$560, 3, TRUE)</f>
        <v>126.7</v>
      </c>
      <c r="E140" s="44">
        <f t="shared" si="11"/>
        <v>-6.7753364877188083E-2</v>
      </c>
      <c r="F140" s="44">
        <f>IF(A140&gt;$C$3, AVERAGE(INDEX($E$15:$E$572, A140-$C$3):E139), "")</f>
        <v>-5.8946351725156235E-2</v>
      </c>
      <c r="G140" s="44">
        <f>IF(A140&gt;$C$3, (STDEV(INDEX($E$15:$E$572, A140-$C$3):E139)), "")</f>
        <v>5.8915005184061939E-3</v>
      </c>
      <c r="H140" s="44">
        <f t="shared" si="12"/>
        <v>-1.4948675850094599</v>
      </c>
      <c r="I140" s="44" t="str">
        <f t="shared" si="13"/>
        <v/>
      </c>
      <c r="J140" s="44">
        <f t="shared" si="14"/>
        <v>129.15</v>
      </c>
      <c r="K140" s="44">
        <f t="shared" si="15"/>
        <v>124.5</v>
      </c>
      <c r="L140" s="44">
        <f t="shared" si="16"/>
        <v>18249.999999999956</v>
      </c>
      <c r="M140" s="45" t="str">
        <f t="shared" si="20"/>
        <v>Sell</v>
      </c>
      <c r="N140" s="44">
        <f t="shared" si="17"/>
        <v>0</v>
      </c>
      <c r="O140" s="44">
        <f t="shared" si="21"/>
        <v>-57999.999999999898</v>
      </c>
      <c r="P140" s="44">
        <f t="shared" si="18"/>
        <v>0</v>
      </c>
      <c r="Q140" s="44">
        <f t="shared" si="19"/>
        <v>0</v>
      </c>
      <c r="R140" s="63">
        <f>IF((O140 - MAX($O$15:O140)) &lt; 0, O140 - MAX($O$15:O140), 0)</f>
        <v>-57999.999999999898</v>
      </c>
    </row>
    <row r="141" spans="1:18" customFormat="1" x14ac:dyDescent="0.25">
      <c r="A141" s="62">
        <v>127</v>
      </c>
      <c r="B141" s="70">
        <v>41911</v>
      </c>
      <c r="C141" s="43">
        <f>VLOOKUP(B141, 'Raw Data'!$A$2:$C$560, 2, TRUE)</f>
        <v>117.95</v>
      </c>
      <c r="D141" s="43">
        <f>VLOOKUP(B141, 'Raw Data'!$A$2:$C$560, 3, TRUE)</f>
        <v>126.8</v>
      </c>
      <c r="E141" s="44">
        <f t="shared" si="11"/>
        <v>-7.2350236149441527E-2</v>
      </c>
      <c r="F141" s="44">
        <f>IF(A141&gt;$C$3, AVERAGE(INDEX($E$15:$E$572, A141-$C$3):E140), "")</f>
        <v>-6.0916316637338597E-2</v>
      </c>
      <c r="G141" s="44">
        <f>IF(A141&gt;$C$3, (STDEV(INDEX($E$15:$E$572, A141-$C$3):E140)), "")</f>
        <v>5.0825884696108345E-3</v>
      </c>
      <c r="H141" s="44">
        <f t="shared" si="12"/>
        <v>-2.2496252805961303</v>
      </c>
      <c r="I141" s="44" t="str">
        <f t="shared" si="13"/>
        <v>Buy</v>
      </c>
      <c r="J141" s="44" t="str">
        <f t="shared" si="14"/>
        <v/>
      </c>
      <c r="K141" s="44" t="str">
        <f t="shared" si="15"/>
        <v/>
      </c>
      <c r="L141" s="44">
        <f t="shared" si="16"/>
        <v>20999.999999999942</v>
      </c>
      <c r="M141" s="45" t="str">
        <f t="shared" si="20"/>
        <v>TP</v>
      </c>
      <c r="N141" s="44">
        <f t="shared" si="17"/>
        <v>20999.999999999942</v>
      </c>
      <c r="O141" s="44">
        <f t="shared" si="21"/>
        <v>-36999.999999999956</v>
      </c>
      <c r="P141" s="44">
        <f t="shared" si="18"/>
        <v>97.9</v>
      </c>
      <c r="Q141" s="44">
        <f t="shared" si="19"/>
        <v>0</v>
      </c>
      <c r="R141" s="63">
        <f>IF((O141 - MAX($O$15:O141)) &lt; 0, O141 - MAX($O$15:O141), 0)</f>
        <v>-36999.999999999956</v>
      </c>
    </row>
    <row r="142" spans="1:18" customFormat="1" x14ac:dyDescent="0.25">
      <c r="A142" s="62">
        <v>128</v>
      </c>
      <c r="B142" s="70">
        <v>41912</v>
      </c>
      <c r="C142" s="43">
        <f>VLOOKUP(B142, 'Raw Data'!$A$2:$C$560, 2, TRUE)</f>
        <v>120.45</v>
      </c>
      <c r="D142" s="43">
        <f>VLOOKUP(B142, 'Raw Data'!$A$2:$C$560, 3, TRUE)</f>
        <v>130.19999999999999</v>
      </c>
      <c r="E142" s="44">
        <f t="shared" si="11"/>
        <v>-7.7837000713588358E-2</v>
      </c>
      <c r="F142" s="44">
        <f>IF(A142&gt;$C$3, AVERAGE(INDEX($E$15:$E$572, A142-$C$3):E141), "")</f>
        <v>-6.2924497397707072E-2</v>
      </c>
      <c r="G142" s="44">
        <f>IF(A142&gt;$C$3, (STDEV(INDEX($E$15:$E$572, A142-$C$3):E141)), "")</f>
        <v>5.2505554972188404E-3</v>
      </c>
      <c r="H142" s="44">
        <f t="shared" si="12"/>
        <v>-2.8401763058747349</v>
      </c>
      <c r="I142" s="44" t="str">
        <f t="shared" si="13"/>
        <v>Buy</v>
      </c>
      <c r="J142" s="44">
        <f t="shared" si="14"/>
        <v>120.45</v>
      </c>
      <c r="K142" s="44">
        <f t="shared" si="15"/>
        <v>130.19999999999999</v>
      </c>
      <c r="L142" s="44" t="str">
        <f t="shared" si="16"/>
        <v/>
      </c>
      <c r="M142" s="45" t="str">
        <f t="shared" si="20"/>
        <v>Buy</v>
      </c>
      <c r="N142" s="44">
        <f t="shared" si="17"/>
        <v>0</v>
      </c>
      <c r="O142" s="44">
        <f t="shared" si="21"/>
        <v>-36999.999999999956</v>
      </c>
      <c r="P142" s="44">
        <f t="shared" si="18"/>
        <v>100.26</v>
      </c>
      <c r="Q142" s="44">
        <f t="shared" si="19"/>
        <v>187987.5</v>
      </c>
      <c r="R142" s="63">
        <f>IF((O142 - MAX($O$15:O142)) &lt; 0, O142 - MAX($O$15:O142), 0)</f>
        <v>-36999.999999999956</v>
      </c>
    </row>
    <row r="143" spans="1:18" customFormat="1" x14ac:dyDescent="0.25">
      <c r="A143" s="62">
        <v>129</v>
      </c>
      <c r="B143" s="70">
        <v>41913</v>
      </c>
      <c r="C143" s="43">
        <f>VLOOKUP(B143, 'Raw Data'!$A$2:$C$560, 2, TRUE)</f>
        <v>120.15</v>
      </c>
      <c r="D143" s="43">
        <f>VLOOKUP(B143, 'Raw Data'!$A$2:$C$560, 3, TRUE)</f>
        <v>129.55000000000001</v>
      </c>
      <c r="E143" s="44">
        <f t="shared" si="11"/>
        <v>-7.5325944825641061E-2</v>
      </c>
      <c r="F143" s="44">
        <f>IF(A143&gt;$C$3, AVERAGE(INDEX($E$15:$E$572, A143-$C$3):E142), "")</f>
        <v>-6.463353704151506E-2</v>
      </c>
      <c r="G143" s="44">
        <f>IF(A143&gt;$C$3, (STDEV(INDEX($E$15:$E$572, A143-$C$3):E142)), "")</f>
        <v>6.9645640281335965E-3</v>
      </c>
      <c r="H143" s="44">
        <f t="shared" si="12"/>
        <v>-1.5352587385130858</v>
      </c>
      <c r="I143" s="44" t="str">
        <f t="shared" si="13"/>
        <v/>
      </c>
      <c r="J143" s="44">
        <f t="shared" si="14"/>
        <v>120.45</v>
      </c>
      <c r="K143" s="44">
        <f t="shared" si="15"/>
        <v>130.19999999999999</v>
      </c>
      <c r="L143" s="44">
        <f t="shared" si="16"/>
        <v>1749.9999999999004</v>
      </c>
      <c r="M143" s="45" t="str">
        <f t="shared" si="20"/>
        <v>Buy</v>
      </c>
      <c r="N143" s="44">
        <f t="shared" si="17"/>
        <v>0</v>
      </c>
      <c r="O143" s="44">
        <f t="shared" si="21"/>
        <v>-36999.999999999956</v>
      </c>
      <c r="P143" s="44">
        <f t="shared" si="18"/>
        <v>0</v>
      </c>
      <c r="Q143" s="44">
        <f t="shared" si="19"/>
        <v>0</v>
      </c>
      <c r="R143" s="63">
        <f>IF((O143 - MAX($O$15:O143)) &lt; 0, O143 - MAX($O$15:O143), 0)</f>
        <v>-36999.999999999956</v>
      </c>
    </row>
    <row r="144" spans="1:18" customFormat="1" x14ac:dyDescent="0.25">
      <c r="A144" s="62">
        <v>130</v>
      </c>
      <c r="B144" s="70">
        <v>41915</v>
      </c>
      <c r="C144" s="43">
        <f>VLOOKUP(B144, 'Raw Data'!$A$2:$C$560, 2, TRUE)</f>
        <v>118.35</v>
      </c>
      <c r="D144" s="43">
        <f>VLOOKUP(B144, 'Raw Data'!$A$2:$C$560, 3, TRUE)</f>
        <v>130.05000000000001</v>
      </c>
      <c r="E144" s="44">
        <f t="shared" ref="E144:E207" si="22">LN(C144/D144)</f>
        <v>-9.4272655934667784E-2</v>
      </c>
      <c r="F144" s="44">
        <f>IF(A144&gt;$C$3, AVERAGE(INDEX($E$15:$E$572, A144-$C$3):E143), "")</f>
        <v>-6.6343857765540332E-2</v>
      </c>
      <c r="G144" s="44">
        <f>IF(A144&gt;$C$3, (STDEV(INDEX($E$15:$E$572, A144-$C$3):E143)), "")</f>
        <v>7.3069497640017786E-3</v>
      </c>
      <c r="H144" s="44">
        <f t="shared" ref="H144:H207" si="23">IF(F144="","",(E144-F144)/G144)</f>
        <v>-3.8222239198524006</v>
      </c>
      <c r="I144" s="44" t="str">
        <f t="shared" ref="I144:I207" si="24">IF(H144="", "", IF(H144&lt;$C$4, "Buy", IF(H144&gt;$C$5, "Sell", "")))</f>
        <v>Buy</v>
      </c>
      <c r="J144" s="44">
        <f t="shared" ref="J144:J207" si="25">IF(M144=M143, J143, IF(OR(M144="TP", M144="SL"), "", IF(I144="Buy", C144, IF(I144="Sell", D144, ""))))</f>
        <v>120.45</v>
      </c>
      <c r="K144" s="44">
        <f t="shared" ref="K144:K207" si="26">IF(M144=M143, K143, IF(OR(M144="TP", M144="SL"), "",IF(I144="Buy", D144, IF(I144="Sell", C144, ""))))</f>
        <v>130.19999999999999</v>
      </c>
      <c r="L144" s="44">
        <f t="shared" ref="L144:L207" si="27">IF(M143="Buy", (K143-D144)*$C$8+(C144-J143)*$C$9, IF(M143="Sell", (K143-C144)*$C$9+(D144-J143)*$C$8, ""))</f>
        <v>-9750.0000000001564</v>
      </c>
      <c r="M144" s="45" t="str">
        <f t="shared" si="20"/>
        <v>Buy</v>
      </c>
      <c r="N144" s="44">
        <f t="shared" ref="N144:N207" si="28">IF(OR(M144="TP", M144="SL"), L144, 0)</f>
        <v>0</v>
      </c>
      <c r="O144" s="44">
        <f t="shared" si="21"/>
        <v>-36999.999999999956</v>
      </c>
      <c r="P144" s="44">
        <f t="shared" ref="P144:P207" si="29">IF(OR(AND(I144&lt;&gt;"", J143=""), OR(M144="TP", M144="SL", M144="CB")), (D144*$C$9+C144*$C$8)*$C$11, 0)</f>
        <v>0</v>
      </c>
      <c r="Q144" s="44">
        <f t="shared" ref="Q144:Q207" si="30">IF(AND(I144&lt;&gt;"",J143=""),(D144*$C$9+C144*$C$8)*$C$10,0)</f>
        <v>0</v>
      </c>
      <c r="R144" s="63">
        <f>IF((O144 - MAX($O$15:O144)) &lt; 0, O144 - MAX($O$15:O144), 0)</f>
        <v>-36999.999999999956</v>
      </c>
    </row>
    <row r="145" spans="1:18" customFormat="1" x14ac:dyDescent="0.25">
      <c r="A145" s="62">
        <v>131</v>
      </c>
      <c r="B145" s="70">
        <v>41918</v>
      </c>
      <c r="C145" s="43">
        <f>VLOOKUP(B145, 'Raw Data'!$A$2:$C$560, 2, TRUE)</f>
        <v>117.6</v>
      </c>
      <c r="D145" s="43">
        <f>VLOOKUP(B145, 'Raw Data'!$A$2:$C$560, 3, TRUE)</f>
        <v>128.75</v>
      </c>
      <c r="E145" s="44">
        <f t="shared" si="22"/>
        <v>-9.0583504079319019E-2</v>
      </c>
      <c r="F145" s="44">
        <f>IF(A145&gt;$C$3, AVERAGE(INDEX($E$15:$E$572, A145-$C$3):E144), "")</f>
        <v>-6.9522869308538043E-2</v>
      </c>
      <c r="G145" s="44">
        <f>IF(A145&gt;$C$3, (STDEV(INDEX($E$15:$E$572, A145-$C$3):E144)), "")</f>
        <v>1.1277167128320258E-2</v>
      </c>
      <c r="H145" s="44">
        <f t="shared" si="23"/>
        <v>-1.8675465683124952</v>
      </c>
      <c r="I145" s="44" t="str">
        <f t="shared" si="24"/>
        <v>Buy</v>
      </c>
      <c r="J145" s="44">
        <f t="shared" si="25"/>
        <v>120.45</v>
      </c>
      <c r="K145" s="44">
        <f t="shared" si="26"/>
        <v>130.19999999999999</v>
      </c>
      <c r="L145" s="44">
        <f t="shared" si="27"/>
        <v>-7000.0000000000982</v>
      </c>
      <c r="M145" s="45" t="str">
        <f t="shared" ref="M145:M208" si="31">IF(OR(M144="", M144="SL", M144="TP"), I145, IF(L145="", "", IF(L145&lt;$C$6, "SL", IF(L145&gt;$C$7, "TP", M144))))</f>
        <v>Buy</v>
      </c>
      <c r="N145" s="44">
        <f t="shared" si="28"/>
        <v>0</v>
      </c>
      <c r="O145" s="44">
        <f t="shared" ref="O145:O208" si="32">N145+O144</f>
        <v>-36999.999999999956</v>
      </c>
      <c r="P145" s="44">
        <f t="shared" si="29"/>
        <v>0</v>
      </c>
      <c r="Q145" s="44">
        <f t="shared" si="30"/>
        <v>0</v>
      </c>
      <c r="R145" s="63">
        <f>IF((O145 - MAX($O$15:O145)) &lt; 0, O145 - MAX($O$15:O145), 0)</f>
        <v>-36999.999999999956</v>
      </c>
    </row>
    <row r="146" spans="1:18" customFormat="1" x14ac:dyDescent="0.25">
      <c r="A146" s="62">
        <v>132</v>
      </c>
      <c r="B146" s="70">
        <v>41919</v>
      </c>
      <c r="C146" s="43">
        <f>VLOOKUP(B146, 'Raw Data'!$A$2:$C$560, 2, TRUE)</f>
        <v>117.7</v>
      </c>
      <c r="D146" s="43">
        <f>VLOOKUP(B146, 'Raw Data'!$A$2:$C$560, 3, TRUE)</f>
        <v>129.55000000000001</v>
      </c>
      <c r="E146" s="44">
        <f t="shared" si="22"/>
        <v>-9.5927892741888024E-2</v>
      </c>
      <c r="F146" s="44">
        <f>IF(A146&gt;$C$3, AVERAGE(INDEX($E$15:$E$572, A146-$C$3):E145), "")</f>
        <v>-7.3108232925961372E-2</v>
      </c>
      <c r="G146" s="44">
        <f>IF(A146&gt;$C$3, (STDEV(INDEX($E$15:$E$572, A146-$C$3):E145)), "")</f>
        <v>1.1741377969930241E-2</v>
      </c>
      <c r="H146" s="44">
        <f t="shared" si="23"/>
        <v>-1.9435248464335255</v>
      </c>
      <c r="I146" s="44" t="str">
        <f t="shared" si="24"/>
        <v>Buy</v>
      </c>
      <c r="J146" s="44" t="str">
        <f t="shared" si="25"/>
        <v/>
      </c>
      <c r="K146" s="44" t="str">
        <f t="shared" si="26"/>
        <v/>
      </c>
      <c r="L146" s="44">
        <f t="shared" si="27"/>
        <v>-10500.000000000113</v>
      </c>
      <c r="M146" s="45" t="str">
        <f t="shared" si="31"/>
        <v>SL</v>
      </c>
      <c r="N146" s="44">
        <f t="shared" si="28"/>
        <v>-10500.000000000113</v>
      </c>
      <c r="O146" s="44">
        <f t="shared" si="32"/>
        <v>-47500.000000000073</v>
      </c>
      <c r="P146" s="44">
        <f t="shared" si="29"/>
        <v>98.9</v>
      </c>
      <c r="Q146" s="44">
        <f t="shared" si="30"/>
        <v>0</v>
      </c>
      <c r="R146" s="63">
        <f>IF((O146 - MAX($O$15:O146)) &lt; 0, O146 - MAX($O$15:O146), 0)</f>
        <v>-47500.000000000073</v>
      </c>
    </row>
    <row r="147" spans="1:18" customFormat="1" x14ac:dyDescent="0.25">
      <c r="A147" s="62">
        <v>133</v>
      </c>
      <c r="B147" s="70">
        <v>41920</v>
      </c>
      <c r="C147" s="43">
        <f>VLOOKUP(B147, 'Raw Data'!$A$2:$C$560, 2, TRUE)</f>
        <v>119.25</v>
      </c>
      <c r="D147" s="43">
        <f>VLOOKUP(B147, 'Raw Data'!$A$2:$C$560, 3, TRUE)</f>
        <v>128.55000000000001</v>
      </c>
      <c r="E147" s="44">
        <f t="shared" si="22"/>
        <v>-7.5095803943447947E-2</v>
      </c>
      <c r="F147" s="44">
        <f>IF(A147&gt;$C$3, AVERAGE(INDEX($E$15:$E$572, A147-$C$3):E146), "")</f>
        <v>-7.6347093837114466E-2</v>
      </c>
      <c r="G147" s="44">
        <f>IF(A147&gt;$C$3, (STDEV(INDEX($E$15:$E$572, A147-$C$3):E146)), "")</f>
        <v>1.318673362457575E-2</v>
      </c>
      <c r="H147" s="44">
        <f t="shared" si="23"/>
        <v>9.489005611932011E-2</v>
      </c>
      <c r="I147" s="44" t="str">
        <f t="shared" si="24"/>
        <v/>
      </c>
      <c r="J147" s="44" t="str">
        <f t="shared" si="25"/>
        <v/>
      </c>
      <c r="K147" s="44" t="str">
        <f t="shared" si="26"/>
        <v/>
      </c>
      <c r="L147" s="44" t="str">
        <f t="shared" si="27"/>
        <v/>
      </c>
      <c r="M147" s="45" t="str">
        <f t="shared" si="31"/>
        <v/>
      </c>
      <c r="N147" s="44">
        <f t="shared" si="28"/>
        <v>0</v>
      </c>
      <c r="O147" s="44">
        <f t="shared" si="32"/>
        <v>-47500.000000000073</v>
      </c>
      <c r="P147" s="44">
        <f t="shared" si="29"/>
        <v>0</v>
      </c>
      <c r="Q147" s="44">
        <f t="shared" si="30"/>
        <v>0</v>
      </c>
      <c r="R147" s="63">
        <f>IF((O147 - MAX($O$15:O147)) &lt; 0, O147 - MAX($O$15:O147), 0)</f>
        <v>-47500.000000000073</v>
      </c>
    </row>
    <row r="148" spans="1:18" customFormat="1" x14ac:dyDescent="0.25">
      <c r="A148" s="62">
        <v>134</v>
      </c>
      <c r="B148" s="70">
        <v>41921</v>
      </c>
      <c r="C148" s="43">
        <f>VLOOKUP(B148, 'Raw Data'!$A$2:$C$560, 2, TRUE)</f>
        <v>118.35</v>
      </c>
      <c r="D148" s="43">
        <f>VLOOKUP(B148, 'Raw Data'!$A$2:$C$560, 3, TRUE)</f>
        <v>127.8</v>
      </c>
      <c r="E148" s="44">
        <f t="shared" si="22"/>
        <v>-7.6820205983441497E-2</v>
      </c>
      <c r="F148" s="44">
        <f>IF(A148&gt;$C$3, AVERAGE(INDEX($E$15:$E$572, A148-$C$3):E147), "")</f>
        <v>-7.7949846414658658E-2</v>
      </c>
      <c r="G148" s="44">
        <f>IF(A148&gt;$C$3, (STDEV(INDEX($E$15:$E$572, A148-$C$3):E147)), "")</f>
        <v>1.1748898720931603E-2</v>
      </c>
      <c r="H148" s="44">
        <f t="shared" si="23"/>
        <v>9.6148622781522114E-2</v>
      </c>
      <c r="I148" s="44" t="str">
        <f t="shared" si="24"/>
        <v/>
      </c>
      <c r="J148" s="44" t="str">
        <f t="shared" si="25"/>
        <v/>
      </c>
      <c r="K148" s="44" t="str">
        <f t="shared" si="26"/>
        <v/>
      </c>
      <c r="L148" s="44" t="str">
        <f t="shared" si="27"/>
        <v/>
      </c>
      <c r="M148" s="45" t="str">
        <f t="shared" si="31"/>
        <v/>
      </c>
      <c r="N148" s="44">
        <f t="shared" si="28"/>
        <v>0</v>
      </c>
      <c r="O148" s="44">
        <f t="shared" si="32"/>
        <v>-47500.000000000073</v>
      </c>
      <c r="P148" s="44">
        <f t="shared" si="29"/>
        <v>0</v>
      </c>
      <c r="Q148" s="44">
        <f t="shared" si="30"/>
        <v>0</v>
      </c>
      <c r="R148" s="63">
        <f>IF((O148 - MAX($O$15:O148)) &lt; 0, O148 - MAX($O$15:O148), 0)</f>
        <v>-47500.000000000073</v>
      </c>
    </row>
    <row r="149" spans="1:18" customFormat="1" x14ac:dyDescent="0.25">
      <c r="A149" s="62">
        <v>135</v>
      </c>
      <c r="B149" s="70">
        <v>41922</v>
      </c>
      <c r="C149" s="43">
        <f>VLOOKUP(B149, 'Raw Data'!$A$2:$C$560, 2, TRUE)</f>
        <v>117.7</v>
      </c>
      <c r="D149" s="43">
        <f>VLOOKUP(B149, 'Raw Data'!$A$2:$C$560, 3, TRUE)</f>
        <v>127</v>
      </c>
      <c r="E149" s="44">
        <f t="shared" si="22"/>
        <v>-7.6048072192360178E-2</v>
      </c>
      <c r="F149" s="44">
        <f>IF(A149&gt;$C$3, AVERAGE(INDEX($E$15:$E$572, A149-$C$3):E148), "")</f>
        <v>-7.9400343083568581E-2</v>
      </c>
      <c r="G149" s="44">
        <f>IF(A149&gt;$C$3, (STDEV(INDEX($E$15:$E$572, A149-$C$3):E148)), "")</f>
        <v>1.0424998439778104E-2</v>
      </c>
      <c r="H149" s="44">
        <f t="shared" si="23"/>
        <v>0.32156080507574214</v>
      </c>
      <c r="I149" s="44" t="str">
        <f t="shared" si="24"/>
        <v/>
      </c>
      <c r="J149" s="44" t="str">
        <f t="shared" si="25"/>
        <v/>
      </c>
      <c r="K149" s="44" t="str">
        <f t="shared" si="26"/>
        <v/>
      </c>
      <c r="L149" s="44" t="str">
        <f t="shared" si="27"/>
        <v/>
      </c>
      <c r="M149" s="45" t="str">
        <f t="shared" si="31"/>
        <v/>
      </c>
      <c r="N149" s="44">
        <f t="shared" si="28"/>
        <v>0</v>
      </c>
      <c r="O149" s="44">
        <f t="shared" si="32"/>
        <v>-47500.000000000073</v>
      </c>
      <c r="P149" s="44">
        <f t="shared" si="29"/>
        <v>0</v>
      </c>
      <c r="Q149" s="44">
        <f t="shared" si="30"/>
        <v>0</v>
      </c>
      <c r="R149" s="63">
        <f>IF((O149 - MAX($O$15:O149)) &lt; 0, O149 - MAX($O$15:O149), 0)</f>
        <v>-47500.000000000073</v>
      </c>
    </row>
    <row r="150" spans="1:18" customFormat="1" x14ac:dyDescent="0.25">
      <c r="A150" s="62">
        <v>136</v>
      </c>
      <c r="B150" s="70">
        <v>41925</v>
      </c>
      <c r="C150" s="43">
        <f>VLOOKUP(B150, 'Raw Data'!$A$2:$C$560, 2, TRUE)</f>
        <v>117.6</v>
      </c>
      <c r="D150" s="43">
        <f>VLOOKUP(B150, 'Raw Data'!$A$2:$C$560, 3, TRUE)</f>
        <v>126.5</v>
      </c>
      <c r="E150" s="44">
        <f t="shared" si="22"/>
        <v>-7.2953272703048425E-2</v>
      </c>
      <c r="F150" s="44">
        <f>IF(A150&gt;$C$3, AVERAGE(INDEX($E$15:$E$572, A150-$C$3):E149), "")</f>
        <v>-8.0201468144098356E-2</v>
      </c>
      <c r="G150" s="44">
        <f>IF(A150&gt;$C$3, (STDEV(INDEX($E$15:$E$572, A150-$C$3):E149)), "")</f>
        <v>9.740040029148864E-3</v>
      </c>
      <c r="H150" s="44">
        <f t="shared" si="23"/>
        <v>0.74416485141317401</v>
      </c>
      <c r="I150" s="44" t="str">
        <f t="shared" si="24"/>
        <v/>
      </c>
      <c r="J150" s="44" t="str">
        <f t="shared" si="25"/>
        <v/>
      </c>
      <c r="K150" s="44" t="str">
        <f t="shared" si="26"/>
        <v/>
      </c>
      <c r="L150" s="44" t="str">
        <f t="shared" si="27"/>
        <v/>
      </c>
      <c r="M150" s="45" t="str">
        <f t="shared" si="31"/>
        <v/>
      </c>
      <c r="N150" s="44">
        <f t="shared" si="28"/>
        <v>0</v>
      </c>
      <c r="O150" s="44">
        <f t="shared" si="32"/>
        <v>-47500.000000000073</v>
      </c>
      <c r="P150" s="44">
        <f t="shared" si="29"/>
        <v>0</v>
      </c>
      <c r="Q150" s="44">
        <f t="shared" si="30"/>
        <v>0</v>
      </c>
      <c r="R150" s="63">
        <f>IF((O150 - MAX($O$15:O150)) &lt; 0, O150 - MAX($O$15:O150), 0)</f>
        <v>-47500.000000000073</v>
      </c>
    </row>
    <row r="151" spans="1:18" customFormat="1" x14ac:dyDescent="0.25">
      <c r="A151" s="62">
        <v>137</v>
      </c>
      <c r="B151" s="70">
        <v>41926</v>
      </c>
      <c r="C151" s="43">
        <f>VLOOKUP(B151, 'Raw Data'!$A$2:$C$560, 2, TRUE)</f>
        <v>117.65</v>
      </c>
      <c r="D151" s="43">
        <f>VLOOKUP(B151, 'Raw Data'!$A$2:$C$560, 3, TRUE)</f>
        <v>126.05</v>
      </c>
      <c r="E151" s="44">
        <f t="shared" si="22"/>
        <v>-6.8964538460557279E-2</v>
      </c>
      <c r="F151" s="44">
        <f>IF(A151&gt;$C$3, AVERAGE(INDEX($E$15:$E$572, A151-$C$3):E150), "")</f>
        <v>-8.0721458926684392E-2</v>
      </c>
      <c r="G151" s="44">
        <f>IF(A151&gt;$C$3, (STDEV(INDEX($E$15:$E$572, A151-$C$3):E150)), "")</f>
        <v>9.1207490920005158E-3</v>
      </c>
      <c r="H151" s="44">
        <f t="shared" si="23"/>
        <v>1.2890301385923102</v>
      </c>
      <c r="I151" s="44" t="str">
        <f t="shared" si="24"/>
        <v/>
      </c>
      <c r="J151" s="44" t="str">
        <f t="shared" si="25"/>
        <v/>
      </c>
      <c r="K151" s="44" t="str">
        <f t="shared" si="26"/>
        <v/>
      </c>
      <c r="L151" s="44" t="str">
        <f t="shared" si="27"/>
        <v/>
      </c>
      <c r="M151" s="45" t="str">
        <f t="shared" si="31"/>
        <v/>
      </c>
      <c r="N151" s="44">
        <f t="shared" si="28"/>
        <v>0</v>
      </c>
      <c r="O151" s="44">
        <f t="shared" si="32"/>
        <v>-47500.000000000073</v>
      </c>
      <c r="P151" s="44">
        <f t="shared" si="29"/>
        <v>0</v>
      </c>
      <c r="Q151" s="44">
        <f t="shared" si="30"/>
        <v>0</v>
      </c>
      <c r="R151" s="63">
        <f>IF((O151 - MAX($O$15:O151)) &lt; 0, O151 - MAX($O$15:O151), 0)</f>
        <v>-47500.000000000073</v>
      </c>
    </row>
    <row r="152" spans="1:18" customFormat="1" x14ac:dyDescent="0.25">
      <c r="A152" s="62">
        <v>138</v>
      </c>
      <c r="B152" s="70">
        <v>41928</v>
      </c>
      <c r="C152" s="43">
        <f>VLOOKUP(B152, 'Raw Data'!$A$2:$C$560, 2, TRUE)</f>
        <v>118.75</v>
      </c>
      <c r="D152" s="43">
        <f>VLOOKUP(B152, 'Raw Data'!$A$2:$C$560, 3, TRUE)</f>
        <v>126.25</v>
      </c>
      <c r="E152" s="44">
        <f t="shared" si="22"/>
        <v>-6.124362524071867E-2</v>
      </c>
      <c r="F152" s="44">
        <f>IF(A152&gt;$C$3, AVERAGE(INDEX($E$15:$E$572, A152-$C$3):E151), "")</f>
        <v>-8.038288915779597E-2</v>
      </c>
      <c r="G152" s="44">
        <f>IF(A152&gt;$C$3, (STDEV(INDEX($E$15:$E$572, A152-$C$3):E151)), "")</f>
        <v>9.5201195672323016E-3</v>
      </c>
      <c r="H152" s="44">
        <f t="shared" si="23"/>
        <v>2.010401632239319</v>
      </c>
      <c r="I152" s="44" t="str">
        <f t="shared" si="24"/>
        <v>Sell</v>
      </c>
      <c r="J152" s="44">
        <f t="shared" si="25"/>
        <v>126.25</v>
      </c>
      <c r="K152" s="44">
        <f t="shared" si="26"/>
        <v>118.75</v>
      </c>
      <c r="L152" s="44" t="str">
        <f t="shared" si="27"/>
        <v/>
      </c>
      <c r="M152" s="45" t="str">
        <f t="shared" si="31"/>
        <v>Sell</v>
      </c>
      <c r="N152" s="44">
        <f t="shared" si="28"/>
        <v>0</v>
      </c>
      <c r="O152" s="44">
        <f t="shared" si="32"/>
        <v>-47500.000000000073</v>
      </c>
      <c r="P152" s="44">
        <f t="shared" si="29"/>
        <v>98.000000000000014</v>
      </c>
      <c r="Q152" s="44">
        <f t="shared" si="30"/>
        <v>183750</v>
      </c>
      <c r="R152" s="63">
        <f>IF((O152 - MAX($O$15:O152)) &lt; 0, O152 - MAX($O$15:O152), 0)</f>
        <v>-47500.000000000073</v>
      </c>
    </row>
    <row r="153" spans="1:18" customFormat="1" x14ac:dyDescent="0.25">
      <c r="A153" s="62">
        <v>139</v>
      </c>
      <c r="B153" s="70">
        <v>41929</v>
      </c>
      <c r="C153" s="43">
        <f>VLOOKUP(B153, 'Raw Data'!$A$2:$C$560, 2, TRUE)</f>
        <v>117.85</v>
      </c>
      <c r="D153" s="43">
        <f>VLOOKUP(B153, 'Raw Data'!$A$2:$C$560, 3, TRUE)</f>
        <v>122.4</v>
      </c>
      <c r="E153" s="44">
        <f t="shared" si="22"/>
        <v>-3.7881740696085679E-2</v>
      </c>
      <c r="F153" s="44">
        <f>IF(A153&gt;$C$3, AVERAGE(INDEX($E$15:$E$572, A153-$C$3):E152), "")</f>
        <v>-7.8723551610508993E-2</v>
      </c>
      <c r="G153" s="44">
        <f>IF(A153&gt;$C$3, (STDEV(INDEX($E$15:$E$572, A153-$C$3):E152)), "")</f>
        <v>1.1294000145251322E-2</v>
      </c>
      <c r="H153" s="44">
        <f t="shared" si="23"/>
        <v>3.6162396307030042</v>
      </c>
      <c r="I153" s="44" t="str">
        <f t="shared" si="24"/>
        <v>Sell</v>
      </c>
      <c r="J153" s="44" t="str">
        <f t="shared" si="25"/>
        <v/>
      </c>
      <c r="K153" s="44" t="str">
        <f t="shared" si="26"/>
        <v/>
      </c>
      <c r="L153" s="44">
        <f t="shared" si="27"/>
        <v>-14749.999999999942</v>
      </c>
      <c r="M153" s="45" t="str">
        <f t="shared" si="31"/>
        <v>SL</v>
      </c>
      <c r="N153" s="44">
        <f t="shared" si="28"/>
        <v>-14749.999999999942</v>
      </c>
      <c r="O153" s="44">
        <f t="shared" si="32"/>
        <v>-62250.000000000015</v>
      </c>
      <c r="P153" s="44">
        <f t="shared" si="29"/>
        <v>96.100000000000009</v>
      </c>
      <c r="Q153" s="44">
        <f t="shared" si="30"/>
        <v>0</v>
      </c>
      <c r="R153" s="63">
        <f>IF((O153 - MAX($O$15:O153)) &lt; 0, O153 - MAX($O$15:O153), 0)</f>
        <v>-62250.000000000015</v>
      </c>
    </row>
    <row r="154" spans="1:18" customFormat="1" x14ac:dyDescent="0.25">
      <c r="A154" s="62">
        <v>140</v>
      </c>
      <c r="B154" s="70">
        <v>41932</v>
      </c>
      <c r="C154" s="43">
        <f>VLOOKUP(B154, 'Raw Data'!$A$2:$C$560, 2, TRUE)</f>
        <v>120.2</v>
      </c>
      <c r="D154" s="43">
        <f>VLOOKUP(B154, 'Raw Data'!$A$2:$C$560, 3, TRUE)</f>
        <v>124.2</v>
      </c>
      <c r="E154" s="44">
        <f t="shared" si="22"/>
        <v>-3.2736147398271222E-2</v>
      </c>
      <c r="F154" s="44">
        <f>IF(A154&gt;$C$3, AVERAGE(INDEX($E$15:$E$572, A154-$C$3):E153), "")</f>
        <v>-7.497913119755345E-2</v>
      </c>
      <c r="G154" s="44">
        <f>IF(A154&gt;$C$3, (STDEV(INDEX($E$15:$E$572, A154-$C$3):E153)), "")</f>
        <v>1.7205596305801117E-2</v>
      </c>
      <c r="H154" s="44">
        <f t="shared" si="23"/>
        <v>2.4551885937855809</v>
      </c>
      <c r="I154" s="44" t="str">
        <f t="shared" si="24"/>
        <v>Sell</v>
      </c>
      <c r="J154" s="44">
        <f t="shared" si="25"/>
        <v>124.2</v>
      </c>
      <c r="K154" s="44">
        <f t="shared" si="26"/>
        <v>120.2</v>
      </c>
      <c r="L154" s="44" t="str">
        <f t="shared" si="27"/>
        <v/>
      </c>
      <c r="M154" s="45" t="str">
        <f t="shared" si="31"/>
        <v>Sell</v>
      </c>
      <c r="N154" s="44">
        <f t="shared" si="28"/>
        <v>0</v>
      </c>
      <c r="O154" s="44">
        <f t="shared" si="32"/>
        <v>-62250.000000000015</v>
      </c>
      <c r="P154" s="44">
        <f t="shared" si="29"/>
        <v>97.76</v>
      </c>
      <c r="Q154" s="44">
        <f t="shared" si="30"/>
        <v>183300</v>
      </c>
      <c r="R154" s="63">
        <f>IF((O154 - MAX($O$15:O154)) &lt; 0, O154 - MAX($O$15:O154), 0)</f>
        <v>-62250.000000000015</v>
      </c>
    </row>
    <row r="155" spans="1:18" customFormat="1" x14ac:dyDescent="0.25">
      <c r="A155" s="62">
        <v>141</v>
      </c>
      <c r="B155" s="70">
        <v>41933</v>
      </c>
      <c r="C155" s="43">
        <f>VLOOKUP(B155, 'Raw Data'!$A$2:$C$560, 2, TRUE)</f>
        <v>120.5</v>
      </c>
      <c r="D155" s="43">
        <f>VLOOKUP(B155, 'Raw Data'!$A$2:$C$560, 3, TRUE)</f>
        <v>122.9</v>
      </c>
      <c r="E155" s="44">
        <f t="shared" si="22"/>
        <v>-1.9721263641279484E-2</v>
      </c>
      <c r="F155" s="44">
        <f>IF(A155&gt;$C$3, AVERAGE(INDEX($E$15:$E$572, A155-$C$3):E154), "")</f>
        <v>-6.8825480343913795E-2</v>
      </c>
      <c r="G155" s="44">
        <f>IF(A155&gt;$C$3, (STDEV(INDEX($E$15:$E$572, A155-$C$3):E154)), "")</f>
        <v>2.0269978603682074E-2</v>
      </c>
      <c r="H155" s="44">
        <f t="shared" si="23"/>
        <v>2.4225095478746312</v>
      </c>
      <c r="I155" s="44" t="str">
        <f t="shared" si="24"/>
        <v>Sell</v>
      </c>
      <c r="J155" s="44">
        <f t="shared" si="25"/>
        <v>124.2</v>
      </c>
      <c r="K155" s="44">
        <f t="shared" si="26"/>
        <v>120.2</v>
      </c>
      <c r="L155" s="44">
        <f t="shared" si="27"/>
        <v>-7999.9999999999709</v>
      </c>
      <c r="M155" s="45" t="str">
        <f t="shared" si="31"/>
        <v>Sell</v>
      </c>
      <c r="N155" s="44">
        <f t="shared" si="28"/>
        <v>0</v>
      </c>
      <c r="O155" s="44">
        <f t="shared" si="32"/>
        <v>-62250.000000000015</v>
      </c>
      <c r="P155" s="44">
        <f t="shared" si="29"/>
        <v>0</v>
      </c>
      <c r="Q155" s="44">
        <f t="shared" si="30"/>
        <v>0</v>
      </c>
      <c r="R155" s="63">
        <f>IF((O155 - MAX($O$15:O155)) &lt; 0, O155 - MAX($O$15:O155), 0)</f>
        <v>-62250.000000000015</v>
      </c>
    </row>
    <row r="156" spans="1:18" customFormat="1" x14ac:dyDescent="0.25">
      <c r="A156" s="62">
        <v>142</v>
      </c>
      <c r="B156" s="70">
        <v>41934</v>
      </c>
      <c r="C156" s="43">
        <f>VLOOKUP(B156, 'Raw Data'!$A$2:$C$560, 2, TRUE)</f>
        <v>121.5</v>
      </c>
      <c r="D156" s="43">
        <f>VLOOKUP(B156, 'Raw Data'!$A$2:$C$560, 3, TRUE)</f>
        <v>124.05</v>
      </c>
      <c r="E156" s="44">
        <f t="shared" si="22"/>
        <v>-2.0770447357206887E-2</v>
      </c>
      <c r="F156" s="44">
        <f>IF(A156&gt;$C$3, AVERAGE(INDEX($E$15:$E$572, A156-$C$3):E155), "")</f>
        <v>-6.1739256300109832E-2</v>
      </c>
      <c r="G156" s="44">
        <f>IF(A156&gt;$C$3, (STDEV(INDEX($E$15:$E$572, A156-$C$3):E155)), "")</f>
        <v>2.3882850849889298E-2</v>
      </c>
      <c r="H156" s="44">
        <f t="shared" si="23"/>
        <v>1.7154069755074002</v>
      </c>
      <c r="I156" s="44" t="str">
        <f t="shared" si="24"/>
        <v/>
      </c>
      <c r="J156" s="44">
        <f t="shared" si="25"/>
        <v>124.2</v>
      </c>
      <c r="K156" s="44">
        <f t="shared" si="26"/>
        <v>120.2</v>
      </c>
      <c r="L156" s="44">
        <f t="shared" si="27"/>
        <v>-7250.0000000000136</v>
      </c>
      <c r="M156" s="45" t="str">
        <f t="shared" si="31"/>
        <v>Sell</v>
      </c>
      <c r="N156" s="44">
        <f t="shared" si="28"/>
        <v>0</v>
      </c>
      <c r="O156" s="44">
        <f t="shared" si="32"/>
        <v>-62250.000000000015</v>
      </c>
      <c r="P156" s="44">
        <f t="shared" si="29"/>
        <v>0</v>
      </c>
      <c r="Q156" s="44">
        <f t="shared" si="30"/>
        <v>0</v>
      </c>
      <c r="R156" s="63">
        <f>IF((O156 - MAX($O$15:O156)) &lt; 0, O156 - MAX($O$15:O156), 0)</f>
        <v>-62250.000000000015</v>
      </c>
    </row>
    <row r="157" spans="1:18" customFormat="1" x14ac:dyDescent="0.25">
      <c r="A157" s="62">
        <v>143</v>
      </c>
      <c r="B157" s="70">
        <v>41935</v>
      </c>
      <c r="C157" s="43">
        <f>VLOOKUP(B157, 'Raw Data'!$A$2:$C$560, 2, TRUE)</f>
        <v>122.95</v>
      </c>
      <c r="D157" s="43">
        <f>VLOOKUP(B157, 'Raw Data'!$A$2:$C$560, 3, TRUE)</f>
        <v>124.1</v>
      </c>
      <c r="E157" s="44">
        <f t="shared" si="22"/>
        <v>-9.3099235483598778E-3</v>
      </c>
      <c r="F157" s="44">
        <f>IF(A157&gt;$C$3, AVERAGE(INDEX($E$15:$E$572, A157-$C$3):E156), "")</f>
        <v>-5.4223511761641731E-2</v>
      </c>
      <c r="G157" s="44">
        <f>IF(A157&gt;$C$3, (STDEV(INDEX($E$15:$E$572, A157-$C$3):E156)), "")</f>
        <v>2.375390346223679E-2</v>
      </c>
      <c r="H157" s="44">
        <f t="shared" si="23"/>
        <v>1.8907876882081325</v>
      </c>
      <c r="I157" s="44" t="str">
        <f t="shared" si="24"/>
        <v>Sell</v>
      </c>
      <c r="J157" s="44" t="str">
        <f t="shared" si="25"/>
        <v/>
      </c>
      <c r="K157" s="44" t="str">
        <f t="shared" si="26"/>
        <v/>
      </c>
      <c r="L157" s="44">
        <f t="shared" si="27"/>
        <v>-14250.000000000042</v>
      </c>
      <c r="M157" s="45" t="str">
        <f t="shared" si="31"/>
        <v>SL</v>
      </c>
      <c r="N157" s="44">
        <f t="shared" si="28"/>
        <v>-14250.000000000042</v>
      </c>
      <c r="O157" s="44">
        <f t="shared" si="32"/>
        <v>-76500.000000000058</v>
      </c>
      <c r="P157" s="44">
        <f t="shared" si="29"/>
        <v>98.820000000000007</v>
      </c>
      <c r="Q157" s="44">
        <f t="shared" si="30"/>
        <v>0</v>
      </c>
      <c r="R157" s="63">
        <f>IF((O157 - MAX($O$15:O157)) &lt; 0, O157 - MAX($O$15:O157), 0)</f>
        <v>-76500.000000000058</v>
      </c>
    </row>
    <row r="158" spans="1:18" customFormat="1" x14ac:dyDescent="0.25">
      <c r="A158" s="62">
        <v>144</v>
      </c>
      <c r="B158" s="70">
        <v>41936</v>
      </c>
      <c r="C158" s="43">
        <f>VLOOKUP(B158, 'Raw Data'!$A$2:$C$560, 2, TRUE)</f>
        <v>122.25</v>
      </c>
      <c r="D158" s="43">
        <f>VLOOKUP(B158, 'Raw Data'!$A$2:$C$560, 3, TRUE)</f>
        <v>123.85</v>
      </c>
      <c r="E158" s="44">
        <f t="shared" si="22"/>
        <v>-1.3003027580387141E-2</v>
      </c>
      <c r="F158" s="44">
        <f>IF(A158&gt;$C$3, AVERAGE(INDEX($E$15:$E$572, A158-$C$3):E157), "")</f>
        <v>-4.7644923722132922E-2</v>
      </c>
      <c r="G158" s="44">
        <f>IF(A158&gt;$C$3, (STDEV(INDEX($E$15:$E$572, A158-$C$3):E157)), "")</f>
        <v>2.6303846331695954E-2</v>
      </c>
      <c r="H158" s="44">
        <f t="shared" si="23"/>
        <v>1.3169897552207994</v>
      </c>
      <c r="I158" s="44" t="str">
        <f t="shared" si="24"/>
        <v/>
      </c>
      <c r="J158" s="44" t="str">
        <f t="shared" si="25"/>
        <v/>
      </c>
      <c r="K158" s="44" t="str">
        <f t="shared" si="26"/>
        <v/>
      </c>
      <c r="L158" s="44" t="str">
        <f t="shared" si="27"/>
        <v/>
      </c>
      <c r="M158" s="45" t="str">
        <f t="shared" si="31"/>
        <v/>
      </c>
      <c r="N158" s="44">
        <f t="shared" si="28"/>
        <v>0</v>
      </c>
      <c r="O158" s="44">
        <f t="shared" si="32"/>
        <v>-76500.000000000058</v>
      </c>
      <c r="P158" s="44">
        <f t="shared" si="29"/>
        <v>0</v>
      </c>
      <c r="Q158" s="44">
        <f t="shared" si="30"/>
        <v>0</v>
      </c>
      <c r="R158" s="63">
        <f>IF((O158 - MAX($O$15:O158)) &lt; 0, O158 - MAX($O$15:O158), 0)</f>
        <v>-76500.000000000058</v>
      </c>
    </row>
    <row r="159" spans="1:18" customFormat="1" x14ac:dyDescent="0.25">
      <c r="A159" s="62">
        <v>145</v>
      </c>
      <c r="B159" s="70">
        <v>41939</v>
      </c>
      <c r="C159" s="43">
        <f>VLOOKUP(B159, 'Raw Data'!$A$2:$C$560, 2, TRUE)</f>
        <v>119.95</v>
      </c>
      <c r="D159" s="43">
        <f>VLOOKUP(B159, 'Raw Data'!$A$2:$C$560, 3, TRUE)</f>
        <v>121.4</v>
      </c>
      <c r="E159" s="44">
        <f t="shared" si="22"/>
        <v>-1.2015889339694382E-2</v>
      </c>
      <c r="F159" s="44">
        <f>IF(A159&gt;$C$3, AVERAGE(INDEX($E$15:$E$572, A159-$C$3):E158), "")</f>
        <v>-4.1263205881827483E-2</v>
      </c>
      <c r="G159" s="44">
        <f>IF(A159&gt;$C$3, (STDEV(INDEX($E$15:$E$572, A159-$C$3):E158)), "")</f>
        <v>2.6180212277190938E-2</v>
      </c>
      <c r="H159" s="44">
        <f t="shared" si="23"/>
        <v>1.1171535292559229</v>
      </c>
      <c r="I159" s="44" t="str">
        <f t="shared" si="24"/>
        <v/>
      </c>
      <c r="J159" s="44" t="str">
        <f t="shared" si="25"/>
        <v/>
      </c>
      <c r="K159" s="44" t="str">
        <f t="shared" si="26"/>
        <v/>
      </c>
      <c r="L159" s="44" t="str">
        <f t="shared" si="27"/>
        <v/>
      </c>
      <c r="M159" s="45" t="str">
        <f t="shared" si="31"/>
        <v/>
      </c>
      <c r="N159" s="44">
        <f t="shared" si="28"/>
        <v>0</v>
      </c>
      <c r="O159" s="44">
        <f t="shared" si="32"/>
        <v>-76500.000000000058</v>
      </c>
      <c r="P159" s="44">
        <f t="shared" si="29"/>
        <v>0</v>
      </c>
      <c r="Q159" s="44">
        <f t="shared" si="30"/>
        <v>0</v>
      </c>
      <c r="R159" s="63">
        <f>IF((O159 - MAX($O$15:O159)) &lt; 0, O159 - MAX($O$15:O159), 0)</f>
        <v>-76500.000000000058</v>
      </c>
    </row>
    <row r="160" spans="1:18" customFormat="1" x14ac:dyDescent="0.25">
      <c r="A160" s="62">
        <v>146</v>
      </c>
      <c r="B160" s="70">
        <v>41940</v>
      </c>
      <c r="C160" s="43">
        <f>VLOOKUP(B160, 'Raw Data'!$A$2:$C$560, 2, TRUE)</f>
        <v>121.4</v>
      </c>
      <c r="D160" s="43">
        <f>VLOOKUP(B160, 'Raw Data'!$A$2:$C$560, 3, TRUE)</f>
        <v>123.35</v>
      </c>
      <c r="E160" s="44">
        <f t="shared" si="22"/>
        <v>-1.59349643499677E-2</v>
      </c>
      <c r="F160" s="44">
        <f>IF(A160&gt;$C$3, AVERAGE(INDEX($E$15:$E$572, A160-$C$3):E159), "")</f>
        <v>-3.48599875965609E-2</v>
      </c>
      <c r="G160" s="44">
        <f>IF(A160&gt;$C$3, (STDEV(INDEX($E$15:$E$572, A160-$C$3):E159)), "")</f>
        <v>2.4504054518238852E-2</v>
      </c>
      <c r="H160" s="44">
        <f t="shared" si="23"/>
        <v>0.77232211642799486</v>
      </c>
      <c r="I160" s="44" t="str">
        <f t="shared" si="24"/>
        <v/>
      </c>
      <c r="J160" s="44" t="str">
        <f t="shared" si="25"/>
        <v/>
      </c>
      <c r="K160" s="44" t="str">
        <f t="shared" si="26"/>
        <v/>
      </c>
      <c r="L160" s="44" t="str">
        <f t="shared" si="27"/>
        <v/>
      </c>
      <c r="M160" s="45" t="str">
        <f t="shared" si="31"/>
        <v/>
      </c>
      <c r="N160" s="44">
        <f t="shared" si="28"/>
        <v>0</v>
      </c>
      <c r="O160" s="44">
        <f t="shared" si="32"/>
        <v>-76500.000000000058</v>
      </c>
      <c r="P160" s="44">
        <f t="shared" si="29"/>
        <v>0</v>
      </c>
      <c r="Q160" s="44">
        <f t="shared" si="30"/>
        <v>0</v>
      </c>
      <c r="R160" s="63">
        <f>IF((O160 - MAX($O$15:O160)) &lt; 0, O160 - MAX($O$15:O160), 0)</f>
        <v>-76500.000000000058</v>
      </c>
    </row>
    <row r="161" spans="1:18" customFormat="1" x14ac:dyDescent="0.25">
      <c r="A161" s="62">
        <v>147</v>
      </c>
      <c r="B161" s="70">
        <v>41941</v>
      </c>
      <c r="C161" s="43">
        <f>VLOOKUP(B161, 'Raw Data'!$A$2:$C$560, 2, TRUE)</f>
        <v>122.4</v>
      </c>
      <c r="D161" s="43">
        <f>VLOOKUP(B161, 'Raw Data'!$A$2:$C$560, 3, TRUE)</f>
        <v>124.1</v>
      </c>
      <c r="E161" s="44">
        <f t="shared" si="22"/>
        <v>-1.3793322132335761E-2</v>
      </c>
      <c r="F161" s="44">
        <f>IF(A161&gt;$C$3, AVERAGE(INDEX($E$15:$E$572, A161-$C$3):E160), "")</f>
        <v>-2.9158156761252829E-2</v>
      </c>
      <c r="G161" s="44">
        <f>IF(A161&gt;$C$3, (STDEV(INDEX($E$15:$E$572, A161-$C$3):E160)), "")</f>
        <v>2.1044892693769988E-2</v>
      </c>
      <c r="H161" s="44">
        <f t="shared" si="23"/>
        <v>0.73009802675143065</v>
      </c>
      <c r="I161" s="44" t="str">
        <f t="shared" si="24"/>
        <v/>
      </c>
      <c r="J161" s="44" t="str">
        <f t="shared" si="25"/>
        <v/>
      </c>
      <c r="K161" s="44" t="str">
        <f t="shared" si="26"/>
        <v/>
      </c>
      <c r="L161" s="44" t="str">
        <f t="shared" si="27"/>
        <v/>
      </c>
      <c r="M161" s="45" t="str">
        <f t="shared" si="31"/>
        <v/>
      </c>
      <c r="N161" s="44">
        <f t="shared" si="28"/>
        <v>0</v>
      </c>
      <c r="O161" s="44">
        <f t="shared" si="32"/>
        <v>-76500.000000000058</v>
      </c>
      <c r="P161" s="44">
        <f t="shared" si="29"/>
        <v>0</v>
      </c>
      <c r="Q161" s="44">
        <f t="shared" si="30"/>
        <v>0</v>
      </c>
      <c r="R161" s="63">
        <f>IF((O161 - MAX($O$15:O161)) &lt; 0, O161 - MAX($O$15:O161), 0)</f>
        <v>-76500.000000000058</v>
      </c>
    </row>
    <row r="162" spans="1:18" customFormat="1" x14ac:dyDescent="0.25">
      <c r="A162" s="62">
        <v>148</v>
      </c>
      <c r="B162" s="70">
        <v>41942</v>
      </c>
      <c r="C162" s="43">
        <f>VLOOKUP(B162, 'Raw Data'!$A$2:$C$560, 2, TRUE)</f>
        <v>124.7</v>
      </c>
      <c r="D162" s="43">
        <f>VLOOKUP(B162, 'Raw Data'!$A$2:$C$560, 3, TRUE)</f>
        <v>124.45</v>
      </c>
      <c r="E162" s="44">
        <f t="shared" si="22"/>
        <v>2.0068238723898466E-3</v>
      </c>
      <c r="F162" s="44">
        <f>IF(A162&gt;$C$3, AVERAGE(INDEX($E$15:$E$572, A162-$C$3):E161), "")</f>
        <v>-2.3641035128430681E-2</v>
      </c>
      <c r="G162" s="44">
        <f>IF(A162&gt;$C$3, (STDEV(INDEX($E$15:$E$572, A162-$C$3):E161)), "")</f>
        <v>1.6100832913238949E-2</v>
      </c>
      <c r="H162" s="44">
        <f t="shared" si="23"/>
        <v>1.5929523111646922</v>
      </c>
      <c r="I162" s="44" t="str">
        <f t="shared" si="24"/>
        <v/>
      </c>
      <c r="J162" s="44" t="str">
        <f t="shared" si="25"/>
        <v/>
      </c>
      <c r="K162" s="44" t="str">
        <f t="shared" si="26"/>
        <v/>
      </c>
      <c r="L162" s="44" t="str">
        <f t="shared" si="27"/>
        <v/>
      </c>
      <c r="M162" s="45" t="str">
        <f t="shared" si="31"/>
        <v/>
      </c>
      <c r="N162" s="44">
        <f t="shared" si="28"/>
        <v>0</v>
      </c>
      <c r="O162" s="44">
        <f t="shared" si="32"/>
        <v>-76500.000000000058</v>
      </c>
      <c r="P162" s="44">
        <f t="shared" si="29"/>
        <v>0</v>
      </c>
      <c r="Q162" s="44">
        <f t="shared" si="30"/>
        <v>0</v>
      </c>
      <c r="R162" s="63">
        <f>IF((O162 - MAX($O$15:O162)) &lt; 0, O162 - MAX($O$15:O162), 0)</f>
        <v>-76500.000000000058</v>
      </c>
    </row>
    <row r="163" spans="1:18" customFormat="1" x14ac:dyDescent="0.25">
      <c r="A163" s="62">
        <v>149</v>
      </c>
      <c r="B163" s="70">
        <v>41943</v>
      </c>
      <c r="C163" s="43">
        <f>VLOOKUP(B163, 'Raw Data'!$A$2:$C$560, 2, TRUE)</f>
        <v>126.05</v>
      </c>
      <c r="D163" s="43">
        <f>VLOOKUP(B163, 'Raw Data'!$A$2:$C$560, 3, TRUE)</f>
        <v>123.85</v>
      </c>
      <c r="E163" s="44">
        <f t="shared" si="22"/>
        <v>1.7607497698560327E-2</v>
      </c>
      <c r="F163" s="44">
        <f>IF(A163&gt;$C$3, AVERAGE(INDEX($E$15:$E$572, A163-$C$3):E162), "")</f>
        <v>-1.7315990217119829E-2</v>
      </c>
      <c r="G163" s="44">
        <f>IF(A163&gt;$C$3, (STDEV(INDEX($E$15:$E$572, A163-$C$3):E162)), "")</f>
        <v>1.1435458215434745E-2</v>
      </c>
      <c r="H163" s="44">
        <f t="shared" si="23"/>
        <v>3.0539648921582336</v>
      </c>
      <c r="I163" s="44" t="str">
        <f t="shared" si="24"/>
        <v>Sell</v>
      </c>
      <c r="J163" s="44">
        <f t="shared" si="25"/>
        <v>123.85</v>
      </c>
      <c r="K163" s="44">
        <f t="shared" si="26"/>
        <v>126.05</v>
      </c>
      <c r="L163" s="44" t="str">
        <f t="shared" si="27"/>
        <v/>
      </c>
      <c r="M163" s="45" t="str">
        <f t="shared" si="31"/>
        <v>Sell</v>
      </c>
      <c r="N163" s="44">
        <f t="shared" si="28"/>
        <v>0</v>
      </c>
      <c r="O163" s="44">
        <f t="shared" si="32"/>
        <v>-76500.000000000058</v>
      </c>
      <c r="P163" s="44">
        <f t="shared" si="29"/>
        <v>99.960000000000008</v>
      </c>
      <c r="Q163" s="44">
        <f t="shared" si="30"/>
        <v>187425</v>
      </c>
      <c r="R163" s="63">
        <f>IF((O163 - MAX($O$15:O163)) &lt; 0, O163 - MAX($O$15:O163), 0)</f>
        <v>-76500.000000000058</v>
      </c>
    </row>
    <row r="164" spans="1:18" customFormat="1" x14ac:dyDescent="0.25">
      <c r="A164" s="62">
        <v>150</v>
      </c>
      <c r="B164" s="70">
        <v>41946</v>
      </c>
      <c r="C164" s="43">
        <f>VLOOKUP(B164, 'Raw Data'!$A$2:$C$560, 2, TRUE)</f>
        <v>126.85</v>
      </c>
      <c r="D164" s="43">
        <f>VLOOKUP(B164, 'Raw Data'!$A$2:$C$560, 3, TRUE)</f>
        <v>123.9</v>
      </c>
      <c r="E164" s="44">
        <f t="shared" si="22"/>
        <v>2.3530497410194036E-2</v>
      </c>
      <c r="F164" s="44">
        <f>IF(A164&gt;$C$3, AVERAGE(INDEX($E$15:$E$572, A164-$C$3):E163), "")</f>
        <v>-1.176706637765523E-2</v>
      </c>
      <c r="G164" s="44">
        <f>IF(A164&gt;$C$3, (STDEV(INDEX($E$15:$E$572, A164-$C$3):E163)), "")</f>
        <v>1.3604417987650488E-2</v>
      </c>
      <c r="H164" s="44">
        <f t="shared" si="23"/>
        <v>2.5945662519257264</v>
      </c>
      <c r="I164" s="44" t="str">
        <f t="shared" si="24"/>
        <v>Sell</v>
      </c>
      <c r="J164" s="44">
        <f t="shared" si="25"/>
        <v>123.85</v>
      </c>
      <c r="K164" s="44">
        <f t="shared" si="26"/>
        <v>126.05</v>
      </c>
      <c r="L164" s="44">
        <f t="shared" si="27"/>
        <v>-3749.9999999999291</v>
      </c>
      <c r="M164" s="45" t="str">
        <f t="shared" si="31"/>
        <v>Sell</v>
      </c>
      <c r="N164" s="44">
        <f t="shared" si="28"/>
        <v>0</v>
      </c>
      <c r="O164" s="44">
        <f t="shared" si="32"/>
        <v>-76500.000000000058</v>
      </c>
      <c r="P164" s="44">
        <f t="shared" si="29"/>
        <v>0</v>
      </c>
      <c r="Q164" s="44">
        <f t="shared" si="30"/>
        <v>0</v>
      </c>
      <c r="R164" s="63">
        <f>IF((O164 - MAX($O$15:O164)) &lt; 0, O164 - MAX($O$15:O164), 0)</f>
        <v>-76500.000000000058</v>
      </c>
    </row>
    <row r="165" spans="1:18" customFormat="1" x14ac:dyDescent="0.25">
      <c r="A165" s="62">
        <v>151</v>
      </c>
      <c r="B165" s="70">
        <v>41947</v>
      </c>
      <c r="C165" s="43">
        <f>VLOOKUP(B165, 'Raw Data'!$A$2:$C$560, 2, TRUE)</f>
        <v>128.4</v>
      </c>
      <c r="D165" s="43">
        <f>VLOOKUP(B165, 'Raw Data'!$A$2:$C$560, 3, TRUE)</f>
        <v>125.05</v>
      </c>
      <c r="E165" s="44">
        <f t="shared" si="22"/>
        <v>2.6436733932232826E-2</v>
      </c>
      <c r="F165" s="44">
        <f>IF(A165&gt;$C$3, AVERAGE(INDEX($E$15:$E$572, A165-$C$3):E164), "")</f>
        <v>-6.1404018968087021E-3</v>
      </c>
      <c r="G165" s="44">
        <f>IF(A165&gt;$C$3, (STDEV(INDEX($E$15:$E$572, A165-$C$3):E164)), "")</f>
        <v>1.5475226861565642E-2</v>
      </c>
      <c r="H165" s="44">
        <f t="shared" si="23"/>
        <v>2.1051152348499835</v>
      </c>
      <c r="I165" s="44" t="str">
        <f t="shared" si="24"/>
        <v>Sell</v>
      </c>
      <c r="J165" s="44">
        <f t="shared" si="25"/>
        <v>123.85</v>
      </c>
      <c r="K165" s="44">
        <f t="shared" si="26"/>
        <v>126.05</v>
      </c>
      <c r="L165" s="44">
        <f t="shared" si="27"/>
        <v>-5750.0000000000273</v>
      </c>
      <c r="M165" s="45" t="str">
        <f t="shared" si="31"/>
        <v>Sell</v>
      </c>
      <c r="N165" s="44">
        <f t="shared" si="28"/>
        <v>0</v>
      </c>
      <c r="O165" s="44">
        <f t="shared" si="32"/>
        <v>-76500.000000000058</v>
      </c>
      <c r="P165" s="44">
        <f t="shared" si="29"/>
        <v>0</v>
      </c>
      <c r="Q165" s="44">
        <f t="shared" si="30"/>
        <v>0</v>
      </c>
      <c r="R165" s="63">
        <f>IF((O165 - MAX($O$15:O165)) &lt; 0, O165 - MAX($O$15:O165), 0)</f>
        <v>-76500.000000000058</v>
      </c>
    </row>
    <row r="166" spans="1:18" customFormat="1" x14ac:dyDescent="0.25">
      <c r="A166" s="62">
        <v>152</v>
      </c>
      <c r="B166" s="70">
        <v>41948</v>
      </c>
      <c r="C166" s="43">
        <f>VLOOKUP(B166, 'Raw Data'!$A$2:$C$560, 2, TRUE)</f>
        <v>126.95</v>
      </c>
      <c r="D166" s="43">
        <f>VLOOKUP(B166, 'Raw Data'!$A$2:$C$560, 3, TRUE)</f>
        <v>123.05</v>
      </c>
      <c r="E166" s="44">
        <f t="shared" si="22"/>
        <v>3.1202531313622706E-2</v>
      </c>
      <c r="F166" s="44">
        <f>IF(A166&gt;$C$3, AVERAGE(INDEX($E$15:$E$572, A166-$C$3):E165), "")</f>
        <v>-1.5246021394574709E-3</v>
      </c>
      <c r="G166" s="44">
        <f>IF(A166&gt;$C$3, (STDEV(INDEX($E$15:$E$572, A166-$C$3):E165)), "")</f>
        <v>1.7698454787711648E-2</v>
      </c>
      <c r="H166" s="44">
        <f t="shared" si="23"/>
        <v>1.8491520217800712</v>
      </c>
      <c r="I166" s="44" t="str">
        <f t="shared" si="24"/>
        <v>Sell</v>
      </c>
      <c r="J166" s="44">
        <f t="shared" si="25"/>
        <v>123.85</v>
      </c>
      <c r="K166" s="44">
        <f t="shared" si="26"/>
        <v>126.05</v>
      </c>
      <c r="L166" s="44">
        <f t="shared" si="27"/>
        <v>-8500.0000000000146</v>
      </c>
      <c r="M166" s="45" t="str">
        <f t="shared" si="31"/>
        <v>Sell</v>
      </c>
      <c r="N166" s="44">
        <f t="shared" si="28"/>
        <v>0</v>
      </c>
      <c r="O166" s="44">
        <f t="shared" si="32"/>
        <v>-76500.000000000058</v>
      </c>
      <c r="P166" s="44">
        <f t="shared" si="29"/>
        <v>0</v>
      </c>
      <c r="Q166" s="44">
        <f t="shared" si="30"/>
        <v>0</v>
      </c>
      <c r="R166" s="63">
        <f>IF((O166 - MAX($O$15:O166)) &lt; 0, O166 - MAX($O$15:O166), 0)</f>
        <v>-76500.000000000058</v>
      </c>
    </row>
    <row r="167" spans="1:18" customFormat="1" x14ac:dyDescent="0.25">
      <c r="A167" s="62">
        <v>153</v>
      </c>
      <c r="B167" s="70">
        <v>41949</v>
      </c>
      <c r="C167" s="43">
        <f>VLOOKUP(B167, 'Raw Data'!$A$2:$C$560, 2, TRUE)</f>
        <v>127.1</v>
      </c>
      <c r="D167" s="43">
        <f>VLOOKUP(B167, 'Raw Data'!$A$2:$C$560, 3, TRUE)</f>
        <v>122.45</v>
      </c>
      <c r="E167" s="44">
        <f t="shared" si="22"/>
        <v>3.72713947972316E-2</v>
      </c>
      <c r="F167" s="44">
        <f>IF(A167&gt;$C$3, AVERAGE(INDEX($E$15:$E$572, A167-$C$3):E166), "")</f>
        <v>3.6726957276254878E-3</v>
      </c>
      <c r="G167" s="44">
        <f>IF(A167&gt;$C$3, (STDEV(INDEX($E$15:$E$572, A167-$C$3):E166)), "")</f>
        <v>1.9001933736603291E-2</v>
      </c>
      <c r="H167" s="44">
        <f t="shared" si="23"/>
        <v>1.7681726257620387</v>
      </c>
      <c r="I167" s="44" t="str">
        <f t="shared" si="24"/>
        <v>Sell</v>
      </c>
      <c r="J167" s="44" t="str">
        <f t="shared" si="25"/>
        <v/>
      </c>
      <c r="K167" s="44" t="str">
        <f t="shared" si="26"/>
        <v/>
      </c>
      <c r="L167" s="44">
        <f t="shared" si="27"/>
        <v>-12249.999999999942</v>
      </c>
      <c r="M167" s="45" t="str">
        <f t="shared" si="31"/>
        <v>SL</v>
      </c>
      <c r="N167" s="44">
        <f t="shared" si="28"/>
        <v>-12249.999999999942</v>
      </c>
      <c r="O167" s="44">
        <f t="shared" si="32"/>
        <v>-88750</v>
      </c>
      <c r="P167" s="44">
        <f t="shared" si="29"/>
        <v>99.820000000000007</v>
      </c>
      <c r="Q167" s="44">
        <f t="shared" si="30"/>
        <v>0</v>
      </c>
      <c r="R167" s="63">
        <f>IF((O167 - MAX($O$15:O167)) &lt; 0, O167 - MAX($O$15:O167), 0)</f>
        <v>-88750</v>
      </c>
    </row>
    <row r="168" spans="1:18" customFormat="1" x14ac:dyDescent="0.25">
      <c r="A168" s="62">
        <v>154</v>
      </c>
      <c r="B168" s="70">
        <v>41950</v>
      </c>
      <c r="C168" s="43">
        <f>VLOOKUP(B168, 'Raw Data'!$A$2:$C$560, 2, TRUE)</f>
        <v>128.30000000000001</v>
      </c>
      <c r="D168" s="43">
        <f>VLOOKUP(B168, 'Raw Data'!$A$2:$C$560, 3, TRUE)</f>
        <v>124.1</v>
      </c>
      <c r="E168" s="44">
        <f t="shared" si="22"/>
        <v>3.328357941102935E-2</v>
      </c>
      <c r="F168" s="44">
        <f>IF(A168&gt;$C$3, AVERAGE(INDEX($E$15:$E$572, A168-$C$3):E167), "")</f>
        <v>8.3308275621846364E-3</v>
      </c>
      <c r="G168" s="44">
        <f>IF(A168&gt;$C$3, (STDEV(INDEX($E$15:$E$572, A168-$C$3):E167)), "")</f>
        <v>2.1063405933292065E-2</v>
      </c>
      <c r="H168" s="44">
        <f t="shared" si="23"/>
        <v>1.1846494307649118</v>
      </c>
      <c r="I168" s="44" t="str">
        <f t="shared" si="24"/>
        <v/>
      </c>
      <c r="J168" s="44" t="str">
        <f t="shared" si="25"/>
        <v/>
      </c>
      <c r="K168" s="44" t="str">
        <f t="shared" si="26"/>
        <v/>
      </c>
      <c r="L168" s="44" t="str">
        <f t="shared" si="27"/>
        <v/>
      </c>
      <c r="M168" s="45" t="str">
        <f t="shared" si="31"/>
        <v/>
      </c>
      <c r="N168" s="44">
        <f t="shared" si="28"/>
        <v>0</v>
      </c>
      <c r="O168" s="44">
        <f t="shared" si="32"/>
        <v>-88750</v>
      </c>
      <c r="P168" s="44">
        <f t="shared" si="29"/>
        <v>0</v>
      </c>
      <c r="Q168" s="44">
        <f t="shared" si="30"/>
        <v>0</v>
      </c>
      <c r="R168" s="63">
        <f>IF((O168 - MAX($O$15:O168)) &lt; 0, O168 - MAX($O$15:O168), 0)</f>
        <v>-88750</v>
      </c>
    </row>
    <row r="169" spans="1:18" customFormat="1" x14ac:dyDescent="0.25">
      <c r="A169" s="62">
        <v>155</v>
      </c>
      <c r="B169" s="70">
        <v>41953</v>
      </c>
      <c r="C169" s="43">
        <f>VLOOKUP(B169, 'Raw Data'!$A$2:$C$560, 2, TRUE)</f>
        <v>127</v>
      </c>
      <c r="D169" s="43">
        <f>VLOOKUP(B169, 'Raw Data'!$A$2:$C$560, 3, TRUE)</f>
        <v>124.8</v>
      </c>
      <c r="E169" s="44">
        <f t="shared" si="22"/>
        <v>1.747463052326392E-2</v>
      </c>
      <c r="F169" s="44">
        <f>IF(A169&gt;$C$3, AVERAGE(INDEX($E$15:$E$572, A169-$C$3):E168), "")</f>
        <v>1.2959488261326285E-2</v>
      </c>
      <c r="G169" s="44">
        <f>IF(A169&gt;$C$3, (STDEV(INDEX($E$15:$E$572, A169-$C$3):E168)), "")</f>
        <v>2.0939768322245363E-2</v>
      </c>
      <c r="H169" s="44">
        <f t="shared" si="23"/>
        <v>0.21562522528680383</v>
      </c>
      <c r="I169" s="44" t="str">
        <f t="shared" si="24"/>
        <v/>
      </c>
      <c r="J169" s="44" t="str">
        <f t="shared" si="25"/>
        <v/>
      </c>
      <c r="K169" s="44" t="str">
        <f t="shared" si="26"/>
        <v/>
      </c>
      <c r="L169" s="44" t="str">
        <f t="shared" si="27"/>
        <v/>
      </c>
      <c r="M169" s="45" t="str">
        <f t="shared" si="31"/>
        <v/>
      </c>
      <c r="N169" s="44">
        <f t="shared" si="28"/>
        <v>0</v>
      </c>
      <c r="O169" s="44">
        <f t="shared" si="32"/>
        <v>-88750</v>
      </c>
      <c r="P169" s="44">
        <f t="shared" si="29"/>
        <v>0</v>
      </c>
      <c r="Q169" s="44">
        <f t="shared" si="30"/>
        <v>0</v>
      </c>
      <c r="R169" s="63">
        <f>IF((O169 - MAX($O$15:O169)) &lt; 0, O169 - MAX($O$15:O169), 0)</f>
        <v>-88750</v>
      </c>
    </row>
    <row r="170" spans="1:18" customFormat="1" x14ac:dyDescent="0.25">
      <c r="A170" s="62">
        <v>156</v>
      </c>
      <c r="B170" s="70">
        <v>41954</v>
      </c>
      <c r="C170" s="43">
        <f>VLOOKUP(B170, 'Raw Data'!$A$2:$C$560, 2, TRUE)</f>
        <v>126.05</v>
      </c>
      <c r="D170" s="43">
        <f>VLOOKUP(B170, 'Raw Data'!$A$2:$C$560, 3, TRUE)</f>
        <v>125.65</v>
      </c>
      <c r="E170" s="44">
        <f t="shared" si="22"/>
        <v>3.1783896443275356E-3</v>
      </c>
      <c r="F170" s="44">
        <f>IF(A170&gt;$C$3, AVERAGE(INDEX($E$15:$E$572, A170-$C$3):E169), "")</f>
        <v>1.5908540247622116E-2</v>
      </c>
      <c r="G170" s="44">
        <f>IF(A170&gt;$C$3, (STDEV(INDEX($E$15:$E$572, A170-$C$3):E169)), "")</f>
        <v>1.9020202778615894E-2</v>
      </c>
      <c r="H170" s="44">
        <f t="shared" si="23"/>
        <v>-0.66929626100552841</v>
      </c>
      <c r="I170" s="44" t="str">
        <f t="shared" si="24"/>
        <v/>
      </c>
      <c r="J170" s="44" t="str">
        <f t="shared" si="25"/>
        <v/>
      </c>
      <c r="K170" s="44" t="str">
        <f t="shared" si="26"/>
        <v/>
      </c>
      <c r="L170" s="44" t="str">
        <f t="shared" si="27"/>
        <v/>
      </c>
      <c r="M170" s="45" t="str">
        <f t="shared" si="31"/>
        <v/>
      </c>
      <c r="N170" s="44">
        <f t="shared" si="28"/>
        <v>0</v>
      </c>
      <c r="O170" s="44">
        <f t="shared" si="32"/>
        <v>-88750</v>
      </c>
      <c r="P170" s="44">
        <f t="shared" si="29"/>
        <v>0</v>
      </c>
      <c r="Q170" s="44">
        <f t="shared" si="30"/>
        <v>0</v>
      </c>
      <c r="R170" s="63">
        <f>IF((O170 - MAX($O$15:O170)) &lt; 0, O170 - MAX($O$15:O170), 0)</f>
        <v>-88750</v>
      </c>
    </row>
    <row r="171" spans="1:18" customFormat="1" x14ac:dyDescent="0.25">
      <c r="A171" s="62">
        <v>157</v>
      </c>
      <c r="B171" s="70">
        <v>41955</v>
      </c>
      <c r="C171" s="43">
        <f>VLOOKUP(B171, 'Raw Data'!$A$2:$C$560, 2, TRUE)</f>
        <v>126.8</v>
      </c>
      <c r="D171" s="43">
        <f>VLOOKUP(B171, 'Raw Data'!$A$2:$C$560, 3, TRUE)</f>
        <v>125.8</v>
      </c>
      <c r="E171" s="44">
        <f t="shared" si="22"/>
        <v>7.917697736785306E-3</v>
      </c>
      <c r="F171" s="44">
        <f>IF(A171&gt;$C$3, AVERAGE(INDEX($E$15:$E$572, A171-$C$3):E170), "")</f>
        <v>1.781987564705164E-2</v>
      </c>
      <c r="G171" s="44">
        <f>IF(A171&gt;$C$3, (STDEV(INDEX($E$15:$E$572, A171-$C$3):E170)), "")</f>
        <v>1.6218744104316542E-2</v>
      </c>
      <c r="H171" s="44">
        <f t="shared" si="23"/>
        <v>-0.61053912969937774</v>
      </c>
      <c r="I171" s="44" t="str">
        <f t="shared" si="24"/>
        <v/>
      </c>
      <c r="J171" s="44" t="str">
        <f t="shared" si="25"/>
        <v/>
      </c>
      <c r="K171" s="44" t="str">
        <f t="shared" si="26"/>
        <v/>
      </c>
      <c r="L171" s="44" t="str">
        <f t="shared" si="27"/>
        <v/>
      </c>
      <c r="M171" s="45" t="str">
        <f t="shared" si="31"/>
        <v/>
      </c>
      <c r="N171" s="44">
        <f t="shared" si="28"/>
        <v>0</v>
      </c>
      <c r="O171" s="44">
        <f t="shared" si="32"/>
        <v>-88750</v>
      </c>
      <c r="P171" s="44">
        <f t="shared" si="29"/>
        <v>0</v>
      </c>
      <c r="Q171" s="44">
        <f t="shared" si="30"/>
        <v>0</v>
      </c>
      <c r="R171" s="63">
        <f>IF((O171 - MAX($O$15:O171)) &lt; 0, O171 - MAX($O$15:O171), 0)</f>
        <v>-88750</v>
      </c>
    </row>
    <row r="172" spans="1:18" customFormat="1" x14ac:dyDescent="0.25">
      <c r="A172" s="62">
        <v>158</v>
      </c>
      <c r="B172" s="70">
        <v>41956</v>
      </c>
      <c r="C172" s="43">
        <f>VLOOKUP(B172, 'Raw Data'!$A$2:$C$560, 2, TRUE)</f>
        <v>127.5</v>
      </c>
      <c r="D172" s="43">
        <f>VLOOKUP(B172, 'Raw Data'!$A$2:$C$560, 3, TRUE)</f>
        <v>125.75</v>
      </c>
      <c r="E172" s="44">
        <f t="shared" si="22"/>
        <v>1.3820555618632316E-2</v>
      </c>
      <c r="F172" s="44">
        <f>IF(A172&gt;$C$3, AVERAGE(INDEX($E$15:$E$572, A172-$C$3):E171), "")</f>
        <v>1.9990977633963743E-2</v>
      </c>
      <c r="G172" s="44">
        <f>IF(A172&gt;$C$3, (STDEV(INDEX($E$15:$E$572, A172-$C$3):E171)), "")</f>
        <v>1.2556321816536566E-2</v>
      </c>
      <c r="H172" s="44">
        <f t="shared" si="23"/>
        <v>-0.49141954988801223</v>
      </c>
      <c r="I172" s="44" t="str">
        <f t="shared" si="24"/>
        <v/>
      </c>
      <c r="J172" s="44" t="str">
        <f t="shared" si="25"/>
        <v/>
      </c>
      <c r="K172" s="44" t="str">
        <f t="shared" si="26"/>
        <v/>
      </c>
      <c r="L172" s="44" t="str">
        <f t="shared" si="27"/>
        <v/>
      </c>
      <c r="M172" s="45" t="str">
        <f t="shared" si="31"/>
        <v/>
      </c>
      <c r="N172" s="44">
        <f t="shared" si="28"/>
        <v>0</v>
      </c>
      <c r="O172" s="44">
        <f t="shared" si="32"/>
        <v>-88750</v>
      </c>
      <c r="P172" s="44">
        <f t="shared" si="29"/>
        <v>0</v>
      </c>
      <c r="Q172" s="44">
        <f t="shared" si="30"/>
        <v>0</v>
      </c>
      <c r="R172" s="63">
        <f>IF((O172 - MAX($O$15:O172)) &lt; 0, O172 - MAX($O$15:O172), 0)</f>
        <v>-88750</v>
      </c>
    </row>
    <row r="173" spans="1:18" customFormat="1" x14ac:dyDescent="0.25">
      <c r="A173" s="62">
        <v>159</v>
      </c>
      <c r="B173" s="70">
        <v>41957</v>
      </c>
      <c r="C173" s="43">
        <f>VLOOKUP(B173, 'Raw Data'!$A$2:$C$560, 2, TRUE)</f>
        <v>126.1</v>
      </c>
      <c r="D173" s="43">
        <f>VLOOKUP(B173, 'Raw Data'!$A$2:$C$560, 3, TRUE)</f>
        <v>124.15</v>
      </c>
      <c r="E173" s="44">
        <f t="shared" si="22"/>
        <v>1.5584731016698111E-2</v>
      </c>
      <c r="F173" s="44">
        <f>IF(A173&gt;$C$3, AVERAGE(INDEX($E$15:$E$572, A173-$C$3):E172), "")</f>
        <v>2.1172350808587995E-2</v>
      </c>
      <c r="G173" s="44">
        <f>IF(A173&gt;$C$3, (STDEV(INDEX($E$15:$E$572, A173-$C$3):E172)), "")</f>
        <v>1.1153668323291788E-2</v>
      </c>
      <c r="H173" s="44">
        <f t="shared" si="23"/>
        <v>-0.50096700295645935</v>
      </c>
      <c r="I173" s="44" t="str">
        <f t="shared" si="24"/>
        <v/>
      </c>
      <c r="J173" s="44" t="str">
        <f t="shared" si="25"/>
        <v/>
      </c>
      <c r="K173" s="44" t="str">
        <f t="shared" si="26"/>
        <v/>
      </c>
      <c r="L173" s="44" t="str">
        <f t="shared" si="27"/>
        <v/>
      </c>
      <c r="M173" s="45" t="str">
        <f t="shared" si="31"/>
        <v/>
      </c>
      <c r="N173" s="44">
        <f t="shared" si="28"/>
        <v>0</v>
      </c>
      <c r="O173" s="44">
        <f t="shared" si="32"/>
        <v>-88750</v>
      </c>
      <c r="P173" s="44">
        <f t="shared" si="29"/>
        <v>0</v>
      </c>
      <c r="Q173" s="44">
        <f t="shared" si="30"/>
        <v>0</v>
      </c>
      <c r="R173" s="63">
        <f>IF((O173 - MAX($O$15:O173)) &lt; 0, O173 - MAX($O$15:O173), 0)</f>
        <v>-88750</v>
      </c>
    </row>
    <row r="174" spans="1:18" customFormat="1" x14ac:dyDescent="0.25">
      <c r="A174" s="62">
        <v>160</v>
      </c>
      <c r="B174" s="70">
        <v>41960</v>
      </c>
      <c r="C174" s="43">
        <f>VLOOKUP(B174, 'Raw Data'!$A$2:$C$560, 2, TRUE)</f>
        <v>125.85</v>
      </c>
      <c r="D174" s="43">
        <f>VLOOKUP(B174, 'Raw Data'!$A$2:$C$560, 3, TRUE)</f>
        <v>126</v>
      </c>
      <c r="E174" s="44">
        <f t="shared" si="22"/>
        <v>-1.191185370153118E-3</v>
      </c>
      <c r="F174" s="44">
        <f>IF(A174&gt;$C$3, AVERAGE(INDEX($E$15:$E$572, A174-$C$3):E173), "")</f>
        <v>2.0970074140401772E-2</v>
      </c>
      <c r="G174" s="44">
        <f>IF(A174&gt;$C$3, (STDEV(INDEX($E$15:$E$572, A174-$C$3):E173)), "")</f>
        <v>1.1243482123394105E-2</v>
      </c>
      <c r="H174" s="44">
        <f t="shared" si="23"/>
        <v>-1.9710316846099099</v>
      </c>
      <c r="I174" s="44" t="str">
        <f t="shared" si="24"/>
        <v>Buy</v>
      </c>
      <c r="J174" s="44">
        <f t="shared" si="25"/>
        <v>125.85</v>
      </c>
      <c r="K174" s="44">
        <f t="shared" si="26"/>
        <v>126</v>
      </c>
      <c r="L174" s="44" t="str">
        <f t="shared" si="27"/>
        <v/>
      </c>
      <c r="M174" s="45" t="str">
        <f t="shared" si="31"/>
        <v>Buy</v>
      </c>
      <c r="N174" s="44">
        <f t="shared" si="28"/>
        <v>0</v>
      </c>
      <c r="O174" s="44">
        <f t="shared" si="32"/>
        <v>-88750</v>
      </c>
      <c r="P174" s="44">
        <f t="shared" si="29"/>
        <v>100.74000000000001</v>
      </c>
      <c r="Q174" s="44">
        <f t="shared" si="30"/>
        <v>188887.5</v>
      </c>
      <c r="R174" s="63">
        <f>IF((O174 - MAX($O$15:O174)) &lt; 0, O174 - MAX($O$15:O174), 0)</f>
        <v>-88750</v>
      </c>
    </row>
    <row r="175" spans="1:18" customFormat="1" x14ac:dyDescent="0.25">
      <c r="A175" s="62">
        <v>161</v>
      </c>
      <c r="B175" s="70">
        <v>41961</v>
      </c>
      <c r="C175" s="43">
        <f>VLOOKUP(B175, 'Raw Data'!$A$2:$C$560, 2, TRUE)</f>
        <v>126.3</v>
      </c>
      <c r="D175" s="43">
        <f>VLOOKUP(B175, 'Raw Data'!$A$2:$C$560, 3, TRUE)</f>
        <v>126.05</v>
      </c>
      <c r="E175" s="44">
        <f t="shared" si="22"/>
        <v>1.9813757225165345E-3</v>
      </c>
      <c r="F175" s="44">
        <f>IF(A175&gt;$C$3, AVERAGE(INDEX($E$15:$E$572, A175-$C$3):E174), "")</f>
        <v>1.8497905862367055E-2</v>
      </c>
      <c r="G175" s="44">
        <f>IF(A175&gt;$C$3, (STDEV(INDEX($E$15:$E$572, A175-$C$3):E174)), "")</f>
        <v>1.3170642893935651E-2</v>
      </c>
      <c r="H175" s="44">
        <f t="shared" si="23"/>
        <v>-1.2540413002508379</v>
      </c>
      <c r="I175" s="44" t="str">
        <f t="shared" si="24"/>
        <v/>
      </c>
      <c r="J175" s="44">
        <f t="shared" si="25"/>
        <v>125.85</v>
      </c>
      <c r="K175" s="44">
        <f t="shared" si="26"/>
        <v>126</v>
      </c>
      <c r="L175" s="44">
        <f t="shared" si="27"/>
        <v>2000.0000000000282</v>
      </c>
      <c r="M175" s="45" t="str">
        <f t="shared" si="31"/>
        <v>Buy</v>
      </c>
      <c r="N175" s="44">
        <f t="shared" si="28"/>
        <v>0</v>
      </c>
      <c r="O175" s="44">
        <f t="shared" si="32"/>
        <v>-88750</v>
      </c>
      <c r="P175" s="44">
        <f t="shared" si="29"/>
        <v>0</v>
      </c>
      <c r="Q175" s="44">
        <f t="shared" si="30"/>
        <v>0</v>
      </c>
      <c r="R175" s="63">
        <f>IF((O175 - MAX($O$15:O175)) &lt; 0, O175 - MAX($O$15:O175), 0)</f>
        <v>-88750</v>
      </c>
    </row>
    <row r="176" spans="1:18" customFormat="1" x14ac:dyDescent="0.25">
      <c r="A176" s="62">
        <v>162</v>
      </c>
      <c r="B176" s="70">
        <v>41962</v>
      </c>
      <c r="C176" s="43">
        <f>VLOOKUP(B176, 'Raw Data'!$A$2:$C$560, 2, TRUE)</f>
        <v>124.95</v>
      </c>
      <c r="D176" s="43">
        <f>VLOOKUP(B176, 'Raw Data'!$A$2:$C$560, 3, TRUE)</f>
        <v>124.7</v>
      </c>
      <c r="E176" s="44">
        <f t="shared" si="22"/>
        <v>2.0028045949705871E-3</v>
      </c>
      <c r="F176" s="44">
        <f>IF(A176&gt;$C$3, AVERAGE(INDEX($E$15:$E$572, A176-$C$3):E175), "")</f>
        <v>1.6052370041395425E-2</v>
      </c>
      <c r="G176" s="44">
        <f>IF(A176&gt;$C$3, (STDEV(INDEX($E$15:$E$572, A176-$C$3):E175)), "")</f>
        <v>1.3788710480265884E-2</v>
      </c>
      <c r="H176" s="44">
        <f t="shared" si="23"/>
        <v>-1.0189180102470268</v>
      </c>
      <c r="I176" s="44" t="str">
        <f t="shared" si="24"/>
        <v/>
      </c>
      <c r="J176" s="44">
        <f t="shared" si="25"/>
        <v>125.85</v>
      </c>
      <c r="K176" s="44">
        <f t="shared" si="26"/>
        <v>126</v>
      </c>
      <c r="L176" s="44">
        <f t="shared" si="27"/>
        <v>2000.0000000000282</v>
      </c>
      <c r="M176" s="45" t="str">
        <f t="shared" si="31"/>
        <v>Buy</v>
      </c>
      <c r="N176" s="44">
        <f t="shared" si="28"/>
        <v>0</v>
      </c>
      <c r="O176" s="44">
        <f t="shared" si="32"/>
        <v>-88750</v>
      </c>
      <c r="P176" s="44">
        <f t="shared" si="29"/>
        <v>0</v>
      </c>
      <c r="Q176" s="44">
        <f t="shared" si="30"/>
        <v>0</v>
      </c>
      <c r="R176" s="63">
        <f>IF((O176 - MAX($O$15:O176)) &lt; 0, O176 - MAX($O$15:O176), 0)</f>
        <v>-88750</v>
      </c>
    </row>
    <row r="177" spans="1:18" customFormat="1" x14ac:dyDescent="0.25">
      <c r="A177" s="62">
        <v>163</v>
      </c>
      <c r="B177" s="70">
        <v>41963</v>
      </c>
      <c r="C177" s="43">
        <f>VLOOKUP(B177, 'Raw Data'!$A$2:$C$560, 2, TRUE)</f>
        <v>126.15</v>
      </c>
      <c r="D177" s="43">
        <f>VLOOKUP(B177, 'Raw Data'!$A$2:$C$560, 3, TRUE)</f>
        <v>126.1</v>
      </c>
      <c r="E177" s="44">
        <f t="shared" si="22"/>
        <v>3.9643211619287677E-4</v>
      </c>
      <c r="F177" s="44">
        <f>IF(A177&gt;$C$3, AVERAGE(INDEX($E$15:$E$572, A177-$C$3):E176), "")</f>
        <v>1.3132397369530216E-2</v>
      </c>
      <c r="G177" s="44">
        <f>IF(A177&gt;$C$3, (STDEV(INDEX($E$15:$E$572, A177-$C$3):E176)), "")</f>
        <v>1.3307296782809007E-2</v>
      </c>
      <c r="H177" s="44">
        <f t="shared" si="23"/>
        <v>-0.9570662968748288</v>
      </c>
      <c r="I177" s="44" t="str">
        <f t="shared" si="24"/>
        <v/>
      </c>
      <c r="J177" s="44">
        <f t="shared" si="25"/>
        <v>125.85</v>
      </c>
      <c r="K177" s="44">
        <f t="shared" si="26"/>
        <v>126</v>
      </c>
      <c r="L177" s="44">
        <f t="shared" si="27"/>
        <v>1000.0000000000853</v>
      </c>
      <c r="M177" s="45" t="str">
        <f t="shared" si="31"/>
        <v>Buy</v>
      </c>
      <c r="N177" s="44">
        <f t="shared" si="28"/>
        <v>0</v>
      </c>
      <c r="O177" s="44">
        <f t="shared" si="32"/>
        <v>-88750</v>
      </c>
      <c r="P177" s="44">
        <f t="shared" si="29"/>
        <v>0</v>
      </c>
      <c r="Q177" s="44">
        <f t="shared" si="30"/>
        <v>0</v>
      </c>
      <c r="R177" s="63">
        <f>IF((O177 - MAX($O$15:O177)) &lt; 0, O177 - MAX($O$15:O177), 0)</f>
        <v>-88750</v>
      </c>
    </row>
    <row r="178" spans="1:18" customFormat="1" x14ac:dyDescent="0.25">
      <c r="A178" s="62">
        <v>164</v>
      </c>
      <c r="B178" s="70">
        <v>41964</v>
      </c>
      <c r="C178" s="43">
        <f>VLOOKUP(B178, 'Raw Data'!$A$2:$C$560, 2, TRUE)</f>
        <v>126.55</v>
      </c>
      <c r="D178" s="43">
        <f>VLOOKUP(B178, 'Raw Data'!$A$2:$C$560, 3, TRUE)</f>
        <v>125.95</v>
      </c>
      <c r="E178" s="44">
        <f t="shared" si="22"/>
        <v>4.7524841925138516E-3</v>
      </c>
      <c r="F178" s="44">
        <f>IF(A178&gt;$C$3, AVERAGE(INDEX($E$15:$E$572, A178-$C$3):E177), "")</f>
        <v>9.4449011014263416E-3</v>
      </c>
      <c r="G178" s="44">
        <f>IF(A178&gt;$C$3, (STDEV(INDEX($E$15:$E$572, A178-$C$3):E177)), "")</f>
        <v>1.0735686366499932E-2</v>
      </c>
      <c r="H178" s="44">
        <f t="shared" si="23"/>
        <v>-0.4370858786965775</v>
      </c>
      <c r="I178" s="44" t="str">
        <f t="shared" si="24"/>
        <v/>
      </c>
      <c r="J178" s="44">
        <f t="shared" si="25"/>
        <v>125.85</v>
      </c>
      <c r="K178" s="44">
        <f t="shared" si="26"/>
        <v>126</v>
      </c>
      <c r="L178" s="44">
        <f t="shared" si="27"/>
        <v>3750</v>
      </c>
      <c r="M178" s="45" t="str">
        <f t="shared" si="31"/>
        <v>Buy</v>
      </c>
      <c r="N178" s="44">
        <f t="shared" si="28"/>
        <v>0</v>
      </c>
      <c r="O178" s="44">
        <f t="shared" si="32"/>
        <v>-88750</v>
      </c>
      <c r="P178" s="44">
        <f t="shared" si="29"/>
        <v>0</v>
      </c>
      <c r="Q178" s="44">
        <f t="shared" si="30"/>
        <v>0</v>
      </c>
      <c r="R178" s="63">
        <f>IF((O178 - MAX($O$15:O178)) &lt; 0, O178 - MAX($O$15:O178), 0)</f>
        <v>-88750</v>
      </c>
    </row>
    <row r="179" spans="1:18" customFormat="1" x14ac:dyDescent="0.25">
      <c r="A179" s="62">
        <v>165</v>
      </c>
      <c r="B179" s="70">
        <v>41967</v>
      </c>
      <c r="C179" s="43">
        <f>VLOOKUP(B179, 'Raw Data'!$A$2:$C$560, 2, TRUE)</f>
        <v>127.15</v>
      </c>
      <c r="D179" s="43">
        <f>VLOOKUP(B179, 'Raw Data'!$A$2:$C$560, 3, TRUE)</f>
        <v>126.1</v>
      </c>
      <c r="E179" s="44">
        <f t="shared" si="22"/>
        <v>8.2922488972549599E-3</v>
      </c>
      <c r="F179" s="44">
        <f>IF(A179&gt;$C$3, AVERAGE(INDEX($E$15:$E$572, A179-$C$3):E178), "")</f>
        <v>6.5917915795747923E-3</v>
      </c>
      <c r="G179" s="44">
        <f>IF(A179&gt;$C$3, (STDEV(INDEX($E$15:$E$572, A179-$C$3):E178)), "")</f>
        <v>6.7464271144904208E-3</v>
      </c>
      <c r="H179" s="44">
        <f t="shared" si="23"/>
        <v>0.25205301840848665</v>
      </c>
      <c r="I179" s="44" t="str">
        <f t="shared" si="24"/>
        <v/>
      </c>
      <c r="J179" s="44">
        <f t="shared" si="25"/>
        <v>125.85</v>
      </c>
      <c r="K179" s="44">
        <f t="shared" si="26"/>
        <v>126</v>
      </c>
      <c r="L179" s="44">
        <f t="shared" si="27"/>
        <v>6000.0000000000846</v>
      </c>
      <c r="M179" s="45" t="str">
        <f t="shared" si="31"/>
        <v>Buy</v>
      </c>
      <c r="N179" s="44">
        <f t="shared" si="28"/>
        <v>0</v>
      </c>
      <c r="O179" s="44">
        <f t="shared" si="32"/>
        <v>-88750</v>
      </c>
      <c r="P179" s="44">
        <f t="shared" si="29"/>
        <v>0</v>
      </c>
      <c r="Q179" s="44">
        <f t="shared" si="30"/>
        <v>0</v>
      </c>
      <c r="R179" s="63">
        <f>IF((O179 - MAX($O$15:O179)) &lt; 0, O179 - MAX($O$15:O179), 0)</f>
        <v>-88750</v>
      </c>
    </row>
    <row r="180" spans="1:18" customFormat="1" x14ac:dyDescent="0.25">
      <c r="A180" s="62">
        <v>166</v>
      </c>
      <c r="B180" s="70">
        <v>41968</v>
      </c>
      <c r="C180" s="43">
        <f>VLOOKUP(B180, 'Raw Data'!$A$2:$C$560, 2, TRUE)</f>
        <v>127.85</v>
      </c>
      <c r="D180" s="43">
        <f>VLOOKUP(B180, 'Raw Data'!$A$2:$C$560, 3, TRUE)</f>
        <v>126.95</v>
      </c>
      <c r="E180" s="44">
        <f t="shared" si="22"/>
        <v>7.0643935865080266E-3</v>
      </c>
      <c r="F180" s="44">
        <f>IF(A180&gt;$C$3, AVERAGE(INDEX($E$15:$E$572, A180-$C$3):E179), "")</f>
        <v>5.673553416973896E-3</v>
      </c>
      <c r="G180" s="44">
        <f>IF(A180&gt;$C$3, (STDEV(INDEX($E$15:$E$572, A180-$C$3):E179)), "")</f>
        <v>5.6337501589635124E-3</v>
      </c>
      <c r="H180" s="44">
        <f t="shared" si="23"/>
        <v>0.24687643759303926</v>
      </c>
      <c r="I180" s="44" t="str">
        <f t="shared" si="24"/>
        <v/>
      </c>
      <c r="J180" s="44">
        <f t="shared" si="25"/>
        <v>125.85</v>
      </c>
      <c r="K180" s="44">
        <f t="shared" si="26"/>
        <v>126</v>
      </c>
      <c r="L180" s="44">
        <f t="shared" si="27"/>
        <v>5249.9999999999854</v>
      </c>
      <c r="M180" s="45" t="str">
        <f t="shared" si="31"/>
        <v>Buy</v>
      </c>
      <c r="N180" s="44">
        <f t="shared" si="28"/>
        <v>0</v>
      </c>
      <c r="O180" s="44">
        <f t="shared" si="32"/>
        <v>-88750</v>
      </c>
      <c r="P180" s="44">
        <f t="shared" si="29"/>
        <v>0</v>
      </c>
      <c r="Q180" s="44">
        <f t="shared" si="30"/>
        <v>0</v>
      </c>
      <c r="R180" s="63">
        <f>IF((O180 - MAX($O$15:O180)) &lt; 0, O180 - MAX($O$15:O180), 0)</f>
        <v>-88750</v>
      </c>
    </row>
    <row r="181" spans="1:18" customFormat="1" x14ac:dyDescent="0.25">
      <c r="A181" s="62">
        <v>167</v>
      </c>
      <c r="B181" s="70">
        <v>41969</v>
      </c>
      <c r="C181" s="43">
        <f>VLOOKUP(B181, 'Raw Data'!$A$2:$C$560, 2, TRUE)</f>
        <v>128.9</v>
      </c>
      <c r="D181" s="43">
        <f>VLOOKUP(B181, 'Raw Data'!$A$2:$C$560, 3, TRUE)</f>
        <v>126.55</v>
      </c>
      <c r="E181" s="44">
        <f t="shared" si="22"/>
        <v>1.8399422954008773E-2</v>
      </c>
      <c r="F181" s="44">
        <f>IF(A181&gt;$C$3, AVERAGE(INDEX($E$15:$E$572, A181-$C$3):E180), "")</f>
        <v>6.0621538111919442E-3</v>
      </c>
      <c r="G181" s="44">
        <f>IF(A181&gt;$C$3, (STDEV(INDEX($E$15:$E$572, A181-$C$3):E180)), "")</f>
        <v>5.5762468375899913E-3</v>
      </c>
      <c r="H181" s="44">
        <f t="shared" si="23"/>
        <v>2.2124682608470927</v>
      </c>
      <c r="I181" s="44" t="str">
        <f t="shared" si="24"/>
        <v>Sell</v>
      </c>
      <c r="J181" s="44">
        <f t="shared" si="25"/>
        <v>125.85</v>
      </c>
      <c r="K181" s="44">
        <f t="shared" si="26"/>
        <v>126</v>
      </c>
      <c r="L181" s="44">
        <f t="shared" si="27"/>
        <v>12500.000000000071</v>
      </c>
      <c r="M181" s="45" t="str">
        <f t="shared" si="31"/>
        <v>Buy</v>
      </c>
      <c r="N181" s="44">
        <f t="shared" si="28"/>
        <v>0</v>
      </c>
      <c r="O181" s="44">
        <f t="shared" si="32"/>
        <v>-88750</v>
      </c>
      <c r="P181" s="44">
        <f t="shared" si="29"/>
        <v>0</v>
      </c>
      <c r="Q181" s="44">
        <f t="shared" si="30"/>
        <v>0</v>
      </c>
      <c r="R181" s="63">
        <f>IF((O181 - MAX($O$15:O181)) &lt; 0, O181 - MAX($O$15:O181), 0)</f>
        <v>-88750</v>
      </c>
    </row>
    <row r="182" spans="1:18" customFormat="1" x14ac:dyDescent="0.25">
      <c r="A182" s="62">
        <v>168</v>
      </c>
      <c r="B182" s="70">
        <v>41970</v>
      </c>
      <c r="C182" s="43">
        <f>VLOOKUP(B182, 'Raw Data'!$A$2:$C$560, 2, TRUE)</f>
        <v>129.30000000000001</v>
      </c>
      <c r="D182" s="43">
        <f>VLOOKUP(B182, 'Raw Data'!$A$2:$C$560, 3, TRUE)</f>
        <v>127.4</v>
      </c>
      <c r="E182" s="44">
        <f t="shared" si="22"/>
        <v>1.4803542639748864E-2</v>
      </c>
      <c r="F182" s="44">
        <f>IF(A182&gt;$C$3, AVERAGE(INDEX($E$15:$E$572, A182-$C$3):E181), "")</f>
        <v>7.1103263329142909E-3</v>
      </c>
      <c r="G182" s="44">
        <f>IF(A182&gt;$C$3, (STDEV(INDEX($E$15:$E$572, A182-$C$3):E181)), "")</f>
        <v>6.8119932588955653E-3</v>
      </c>
      <c r="H182" s="44">
        <f t="shared" si="23"/>
        <v>1.1293634644732284</v>
      </c>
      <c r="I182" s="44" t="str">
        <f t="shared" si="24"/>
        <v/>
      </c>
      <c r="J182" s="44">
        <f t="shared" si="25"/>
        <v>125.85</v>
      </c>
      <c r="K182" s="44">
        <f t="shared" si="26"/>
        <v>126</v>
      </c>
      <c r="L182" s="44">
        <f t="shared" si="27"/>
        <v>10250.000000000055</v>
      </c>
      <c r="M182" s="45" t="str">
        <f t="shared" si="31"/>
        <v>Buy</v>
      </c>
      <c r="N182" s="44">
        <f t="shared" si="28"/>
        <v>0</v>
      </c>
      <c r="O182" s="44">
        <f t="shared" si="32"/>
        <v>-88750</v>
      </c>
      <c r="P182" s="44">
        <f t="shared" si="29"/>
        <v>0</v>
      </c>
      <c r="Q182" s="44">
        <f t="shared" si="30"/>
        <v>0</v>
      </c>
      <c r="R182" s="63">
        <f>IF((O182 - MAX($O$15:O182)) &lt; 0, O182 - MAX($O$15:O182), 0)</f>
        <v>-88750</v>
      </c>
    </row>
    <row r="183" spans="1:18" customFormat="1" x14ac:dyDescent="0.25">
      <c r="A183" s="62">
        <v>169</v>
      </c>
      <c r="B183" s="70">
        <v>41971</v>
      </c>
      <c r="C183" s="43">
        <f>VLOOKUP(B183, 'Raw Data'!$A$2:$C$560, 2, TRUE)</f>
        <v>127.25</v>
      </c>
      <c r="D183" s="43">
        <f>VLOOKUP(B183, 'Raw Data'!$A$2:$C$560, 3, TRUE)</f>
        <v>127.6</v>
      </c>
      <c r="E183" s="44">
        <f t="shared" si="22"/>
        <v>-2.7467154800572989E-3</v>
      </c>
      <c r="F183" s="44">
        <f>IF(A183&gt;$C$3, AVERAGE(INDEX($E$15:$E$572, A183-$C$3):E182), "")</f>
        <v>7.2086250350259463E-3</v>
      </c>
      <c r="G183" s="44">
        <f>IF(A183&gt;$C$3, (STDEV(INDEX($E$15:$E$572, A183-$C$3):E182)), "")</f>
        <v>6.9257253383600073E-3</v>
      </c>
      <c r="H183" s="44">
        <f t="shared" si="23"/>
        <v>-1.4374437374729392</v>
      </c>
      <c r="I183" s="44" t="str">
        <f t="shared" si="24"/>
        <v/>
      </c>
      <c r="J183" s="44">
        <f t="shared" si="25"/>
        <v>125.85</v>
      </c>
      <c r="K183" s="44">
        <f t="shared" si="26"/>
        <v>126</v>
      </c>
      <c r="L183" s="44">
        <f t="shared" si="27"/>
        <v>-999.99999999994361</v>
      </c>
      <c r="M183" s="45" t="str">
        <f t="shared" si="31"/>
        <v>Buy</v>
      </c>
      <c r="N183" s="44">
        <f t="shared" si="28"/>
        <v>0</v>
      </c>
      <c r="O183" s="44">
        <f t="shared" si="32"/>
        <v>-88750</v>
      </c>
      <c r="P183" s="44">
        <f t="shared" si="29"/>
        <v>0</v>
      </c>
      <c r="Q183" s="44">
        <f t="shared" si="30"/>
        <v>0</v>
      </c>
      <c r="R183" s="63">
        <f>IF((O183 - MAX($O$15:O183)) &lt; 0, O183 - MAX($O$15:O183), 0)</f>
        <v>-88750</v>
      </c>
    </row>
    <row r="184" spans="1:18" customFormat="1" x14ac:dyDescent="0.25">
      <c r="A184" s="62">
        <v>170</v>
      </c>
      <c r="B184" s="70">
        <v>41974</v>
      </c>
      <c r="C184" s="43">
        <f>VLOOKUP(B184, 'Raw Data'!$A$2:$C$560, 2, TRUE)</f>
        <v>125.85</v>
      </c>
      <c r="D184" s="43">
        <f>VLOOKUP(B184, 'Raw Data'!$A$2:$C$560, 3, TRUE)</f>
        <v>127.05</v>
      </c>
      <c r="E184" s="44">
        <f t="shared" si="22"/>
        <v>-9.4899881848482803E-3</v>
      </c>
      <c r="F184" s="44">
        <f>IF(A184&gt;$C$3, AVERAGE(INDEX($E$15:$E$572, A184-$C$3):E183), "")</f>
        <v>5.3754803853504063E-3</v>
      </c>
      <c r="G184" s="44">
        <f>IF(A184&gt;$C$3, (STDEV(INDEX($E$15:$E$572, A184-$C$3):E183)), "")</f>
        <v>6.8882871879277765E-3</v>
      </c>
      <c r="H184" s="44">
        <f t="shared" si="23"/>
        <v>-2.1580790934866219</v>
      </c>
      <c r="I184" s="44" t="str">
        <f t="shared" si="24"/>
        <v>Buy</v>
      </c>
      <c r="J184" s="44">
        <f t="shared" si="25"/>
        <v>125.85</v>
      </c>
      <c r="K184" s="44">
        <f t="shared" si="26"/>
        <v>126</v>
      </c>
      <c r="L184" s="44">
        <f t="shared" si="27"/>
        <v>-5249.9999999999854</v>
      </c>
      <c r="M184" s="45" t="str">
        <f t="shared" si="31"/>
        <v>Buy</v>
      </c>
      <c r="N184" s="44">
        <f t="shared" si="28"/>
        <v>0</v>
      </c>
      <c r="O184" s="44">
        <f t="shared" si="32"/>
        <v>-88750</v>
      </c>
      <c r="P184" s="44">
        <f t="shared" si="29"/>
        <v>0</v>
      </c>
      <c r="Q184" s="44">
        <f t="shared" si="30"/>
        <v>0</v>
      </c>
      <c r="R184" s="63">
        <f>IF((O184 - MAX($O$15:O184)) &lt; 0, O184 - MAX($O$15:O184), 0)</f>
        <v>-88750</v>
      </c>
    </row>
    <row r="185" spans="1:18" customFormat="1" x14ac:dyDescent="0.25">
      <c r="A185" s="62">
        <v>171</v>
      </c>
      <c r="B185" s="70">
        <v>41975</v>
      </c>
      <c r="C185" s="43">
        <f>VLOOKUP(B185, 'Raw Data'!$A$2:$C$560, 2, TRUE)</f>
        <v>126</v>
      </c>
      <c r="D185" s="43">
        <f>VLOOKUP(B185, 'Raw Data'!$A$2:$C$560, 3, TRUE)</f>
        <v>128.05000000000001</v>
      </c>
      <c r="E185" s="44">
        <f t="shared" si="22"/>
        <v>-1.6138905694056353E-2</v>
      </c>
      <c r="F185" s="44">
        <f>IF(A185&gt;$C$3, AVERAGE(INDEX($E$15:$E$572, A185-$C$3):E184), "")</f>
        <v>4.5456001038808895E-3</v>
      </c>
      <c r="G185" s="44">
        <f>IF(A185&gt;$C$3, (STDEV(INDEX($E$15:$E$572, A185-$C$3):E184)), "")</f>
        <v>8.1514180586479863E-3</v>
      </c>
      <c r="H185" s="44">
        <f t="shared" si="23"/>
        <v>-2.537534653371468</v>
      </c>
      <c r="I185" s="44" t="str">
        <f t="shared" si="24"/>
        <v>Buy</v>
      </c>
      <c r="J185" s="44">
        <f t="shared" si="25"/>
        <v>125.85</v>
      </c>
      <c r="K185" s="44">
        <f t="shared" si="26"/>
        <v>126</v>
      </c>
      <c r="L185" s="44">
        <f t="shared" si="27"/>
        <v>-9500.0000000000273</v>
      </c>
      <c r="M185" s="45" t="str">
        <f t="shared" si="31"/>
        <v>Buy</v>
      </c>
      <c r="N185" s="44">
        <f t="shared" si="28"/>
        <v>0</v>
      </c>
      <c r="O185" s="44">
        <f t="shared" si="32"/>
        <v>-88750</v>
      </c>
      <c r="P185" s="44">
        <f t="shared" si="29"/>
        <v>0</v>
      </c>
      <c r="Q185" s="44">
        <f t="shared" si="30"/>
        <v>0</v>
      </c>
      <c r="R185" s="63">
        <f>IF((O185 - MAX($O$15:O185)) &lt; 0, O185 - MAX($O$15:O185), 0)</f>
        <v>-88750</v>
      </c>
    </row>
    <row r="186" spans="1:18" customFormat="1" x14ac:dyDescent="0.25">
      <c r="A186" s="62">
        <v>172</v>
      </c>
      <c r="B186" s="70">
        <v>41976</v>
      </c>
      <c r="C186" s="43">
        <f>VLOOKUP(B186, 'Raw Data'!$A$2:$C$560, 2, TRUE)</f>
        <v>122</v>
      </c>
      <c r="D186" s="43">
        <f>VLOOKUP(B186, 'Raw Data'!$A$2:$C$560, 3, TRUE)</f>
        <v>125.95</v>
      </c>
      <c r="E186" s="44">
        <f t="shared" si="22"/>
        <v>-3.1863958065362671E-2</v>
      </c>
      <c r="F186" s="44">
        <f>IF(A186&gt;$C$3, AVERAGE(INDEX($E$15:$E$572, A186-$C$3):E185), "")</f>
        <v>2.7335719622236018E-3</v>
      </c>
      <c r="G186" s="44">
        <f>IF(A186&gt;$C$3, (STDEV(INDEX($E$15:$E$572, A186-$C$3):E185)), "")</f>
        <v>1.0469265180979402E-2</v>
      </c>
      <c r="H186" s="44">
        <f t="shared" si="23"/>
        <v>-3.3046760617395758</v>
      </c>
      <c r="I186" s="44" t="str">
        <f t="shared" si="24"/>
        <v>Buy</v>
      </c>
      <c r="J186" s="44" t="str">
        <f t="shared" si="25"/>
        <v/>
      </c>
      <c r="K186" s="44" t="str">
        <f t="shared" si="26"/>
        <v/>
      </c>
      <c r="L186" s="44">
        <f t="shared" si="27"/>
        <v>-18999.999999999985</v>
      </c>
      <c r="M186" s="45" t="str">
        <f t="shared" si="31"/>
        <v>SL</v>
      </c>
      <c r="N186" s="44">
        <f t="shared" si="28"/>
        <v>-18999.999999999985</v>
      </c>
      <c r="O186" s="44">
        <f t="shared" si="32"/>
        <v>-107749.99999999999</v>
      </c>
      <c r="P186" s="44">
        <f t="shared" si="29"/>
        <v>99.18</v>
      </c>
      <c r="Q186" s="44">
        <f t="shared" si="30"/>
        <v>0</v>
      </c>
      <c r="R186" s="63">
        <f>IF((O186 - MAX($O$15:O186)) &lt; 0, O186 - MAX($O$15:O186), 0)</f>
        <v>-107749.99999999999</v>
      </c>
    </row>
    <row r="187" spans="1:18" customFormat="1" x14ac:dyDescent="0.25">
      <c r="A187" s="62">
        <v>173</v>
      </c>
      <c r="B187" s="70">
        <v>41977</v>
      </c>
      <c r="C187" s="43">
        <f>VLOOKUP(B187, 'Raw Data'!$A$2:$C$560, 2, TRUE)</f>
        <v>121.65</v>
      </c>
      <c r="D187" s="43">
        <f>VLOOKUP(B187, 'Raw Data'!$A$2:$C$560, 3, TRUE)</f>
        <v>125.45</v>
      </c>
      <c r="E187" s="44">
        <f t="shared" si="22"/>
        <v>-3.0759203582899682E-2</v>
      </c>
      <c r="F187" s="44">
        <f>IF(A187&gt;$C$3, AVERAGE(INDEX($E$15:$E$572, A187-$C$3):E186), "")</f>
        <v>-6.5310430380972515E-4</v>
      </c>
      <c r="G187" s="44">
        <f>IF(A187&gt;$C$3, (STDEV(INDEX($E$15:$E$572, A187-$C$3):E186)), "")</f>
        <v>1.5159188349067619E-2</v>
      </c>
      <c r="H187" s="44">
        <f t="shared" si="23"/>
        <v>-1.9859967820072413</v>
      </c>
      <c r="I187" s="44" t="str">
        <f t="shared" si="24"/>
        <v>Buy</v>
      </c>
      <c r="J187" s="44">
        <f t="shared" si="25"/>
        <v>121.65</v>
      </c>
      <c r="K187" s="44">
        <f t="shared" si="26"/>
        <v>125.45</v>
      </c>
      <c r="L187" s="44" t="str">
        <f t="shared" si="27"/>
        <v/>
      </c>
      <c r="M187" s="45" t="str">
        <f t="shared" si="31"/>
        <v>Buy</v>
      </c>
      <c r="N187" s="44">
        <f t="shared" si="28"/>
        <v>0</v>
      </c>
      <c r="O187" s="44">
        <f t="shared" si="32"/>
        <v>-107749.99999999999</v>
      </c>
      <c r="P187" s="44">
        <f t="shared" si="29"/>
        <v>98.84</v>
      </c>
      <c r="Q187" s="44">
        <f t="shared" si="30"/>
        <v>185325</v>
      </c>
      <c r="R187" s="63">
        <f>IF((O187 - MAX($O$15:O187)) &lt; 0, O187 - MAX($O$15:O187), 0)</f>
        <v>-107749.99999999999</v>
      </c>
    </row>
    <row r="188" spans="1:18" customFormat="1" x14ac:dyDescent="0.25">
      <c r="A188" s="62">
        <v>174</v>
      </c>
      <c r="B188" s="70">
        <v>41978</v>
      </c>
      <c r="C188" s="43">
        <f>VLOOKUP(B188, 'Raw Data'!$A$2:$C$560, 2, TRUE)</f>
        <v>122.95</v>
      </c>
      <c r="D188" s="43">
        <f>VLOOKUP(B188, 'Raw Data'!$A$2:$C$560, 3, TRUE)</f>
        <v>126.25</v>
      </c>
      <c r="E188" s="44">
        <f t="shared" si="22"/>
        <v>-2.6486299493267657E-2</v>
      </c>
      <c r="F188" s="44">
        <f>IF(A188&gt;$C$3, AVERAGE(INDEX($E$15:$E$572, A188-$C$3):E187), "")</f>
        <v>-3.7686678737189811E-3</v>
      </c>
      <c r="G188" s="44">
        <f>IF(A188&gt;$C$3, (STDEV(INDEX($E$15:$E$572, A188-$C$3):E187)), "")</f>
        <v>1.7877413577990334E-2</v>
      </c>
      <c r="H188" s="44">
        <f t="shared" si="23"/>
        <v>-1.2707448714794709</v>
      </c>
      <c r="I188" s="44" t="str">
        <f t="shared" si="24"/>
        <v/>
      </c>
      <c r="J188" s="44">
        <f t="shared" si="25"/>
        <v>121.65</v>
      </c>
      <c r="K188" s="44">
        <f t="shared" si="26"/>
        <v>125.45</v>
      </c>
      <c r="L188" s="44">
        <f t="shared" si="27"/>
        <v>2499.9999999999995</v>
      </c>
      <c r="M188" s="45" t="str">
        <f t="shared" si="31"/>
        <v>Buy</v>
      </c>
      <c r="N188" s="44">
        <f t="shared" si="28"/>
        <v>0</v>
      </c>
      <c r="O188" s="44">
        <f t="shared" si="32"/>
        <v>-107749.99999999999</v>
      </c>
      <c r="P188" s="44">
        <f t="shared" si="29"/>
        <v>0</v>
      </c>
      <c r="Q188" s="44">
        <f t="shared" si="30"/>
        <v>0</v>
      </c>
      <c r="R188" s="63">
        <f>IF((O188 - MAX($O$15:O188)) &lt; 0, O188 - MAX($O$15:O188), 0)</f>
        <v>-107749.99999999999</v>
      </c>
    </row>
    <row r="189" spans="1:18" customFormat="1" x14ac:dyDescent="0.25">
      <c r="A189" s="62">
        <v>175</v>
      </c>
      <c r="B189" s="70">
        <v>41981</v>
      </c>
      <c r="C189" s="43">
        <f>VLOOKUP(B189, 'Raw Data'!$A$2:$C$560, 2, TRUE)</f>
        <v>122.4</v>
      </c>
      <c r="D189" s="43">
        <f>VLOOKUP(B189, 'Raw Data'!$A$2:$C$560, 3, TRUE)</f>
        <v>126.2</v>
      </c>
      <c r="E189" s="44">
        <f t="shared" si="22"/>
        <v>-3.0573580028886993E-2</v>
      </c>
      <c r="F189" s="44">
        <f>IF(A189&gt;$C$3, AVERAGE(INDEX($E$15:$E$572, A189-$C$3):E188), "")</f>
        <v>-6.8925462422971314E-3</v>
      </c>
      <c r="G189" s="44">
        <f>IF(A189&gt;$C$3, (STDEV(INDEX($E$15:$E$572, A189-$C$3):E188)), "")</f>
        <v>1.8921803529836415E-2</v>
      </c>
      <c r="H189" s="44">
        <f t="shared" si="23"/>
        <v>-1.2515209635936109</v>
      </c>
      <c r="I189" s="44" t="str">
        <f t="shared" si="24"/>
        <v/>
      </c>
      <c r="J189" s="44">
        <f t="shared" si="25"/>
        <v>121.65</v>
      </c>
      <c r="K189" s="44">
        <f t="shared" si="26"/>
        <v>125.45</v>
      </c>
      <c r="L189" s="44">
        <f t="shared" si="27"/>
        <v>0</v>
      </c>
      <c r="M189" s="45" t="str">
        <f t="shared" si="31"/>
        <v>Buy</v>
      </c>
      <c r="N189" s="44">
        <f t="shared" si="28"/>
        <v>0</v>
      </c>
      <c r="O189" s="44">
        <f t="shared" si="32"/>
        <v>-107749.99999999999</v>
      </c>
      <c r="P189" s="44">
        <f t="shared" si="29"/>
        <v>0</v>
      </c>
      <c r="Q189" s="44">
        <f t="shared" si="30"/>
        <v>0</v>
      </c>
      <c r="R189" s="63">
        <f>IF((O189 - MAX($O$15:O189)) &lt; 0, O189 - MAX($O$15:O189), 0)</f>
        <v>-107749.99999999999</v>
      </c>
    </row>
    <row r="190" spans="1:18" customFormat="1" x14ac:dyDescent="0.25">
      <c r="A190" s="62">
        <v>176</v>
      </c>
      <c r="B190" s="70">
        <v>41982</v>
      </c>
      <c r="C190" s="43">
        <f>VLOOKUP(B190, 'Raw Data'!$A$2:$C$560, 2, TRUE)</f>
        <v>120.85</v>
      </c>
      <c r="D190" s="43">
        <f>VLOOKUP(B190, 'Raw Data'!$A$2:$C$560, 3, TRUE)</f>
        <v>125.95</v>
      </c>
      <c r="E190" s="44">
        <f t="shared" si="22"/>
        <v>-4.1334895649127214E-2</v>
      </c>
      <c r="F190" s="44">
        <f>IF(A190&gt;$C$3, AVERAGE(INDEX($E$15:$E$572, A190-$C$3):E189), "")</f>
        <v>-1.0779129134911327E-2</v>
      </c>
      <c r="G190" s="44">
        <f>IF(A190&gt;$C$3, (STDEV(INDEX($E$15:$E$572, A190-$C$3):E189)), "")</f>
        <v>1.9440707381264022E-2</v>
      </c>
      <c r="H190" s="44">
        <f t="shared" si="23"/>
        <v>-1.5717414965910139</v>
      </c>
      <c r="I190" s="44" t="str">
        <f t="shared" si="24"/>
        <v/>
      </c>
      <c r="J190" s="44">
        <f t="shared" si="25"/>
        <v>121.65</v>
      </c>
      <c r="K190" s="44">
        <f t="shared" si="26"/>
        <v>125.45</v>
      </c>
      <c r="L190" s="44">
        <f t="shared" si="27"/>
        <v>-6500.0000000000564</v>
      </c>
      <c r="M190" s="45" t="str">
        <f t="shared" si="31"/>
        <v>Buy</v>
      </c>
      <c r="N190" s="44">
        <f t="shared" si="28"/>
        <v>0</v>
      </c>
      <c r="O190" s="44">
        <f t="shared" si="32"/>
        <v>-107749.99999999999</v>
      </c>
      <c r="P190" s="44">
        <f t="shared" si="29"/>
        <v>0</v>
      </c>
      <c r="Q190" s="44">
        <f t="shared" si="30"/>
        <v>0</v>
      </c>
      <c r="R190" s="63">
        <f>IF((O190 - MAX($O$15:O190)) &lt; 0, O190 - MAX($O$15:O190), 0)</f>
        <v>-107749.99999999999</v>
      </c>
    </row>
    <row r="191" spans="1:18" customFormat="1" x14ac:dyDescent="0.25">
      <c r="A191" s="62">
        <v>177</v>
      </c>
      <c r="B191" s="70">
        <v>41983</v>
      </c>
      <c r="C191" s="43">
        <f>VLOOKUP(B191, 'Raw Data'!$A$2:$C$560, 2, TRUE)</f>
        <v>121.6</v>
      </c>
      <c r="D191" s="43">
        <f>VLOOKUP(B191, 'Raw Data'!$A$2:$C$560, 3, TRUE)</f>
        <v>125.5</v>
      </c>
      <c r="E191" s="44">
        <f t="shared" si="22"/>
        <v>-3.1568789039772005E-2</v>
      </c>
      <c r="F191" s="44">
        <f>IF(A191&gt;$C$3, AVERAGE(INDEX($E$15:$E$572, A191-$C$3):E190), "")</f>
        <v>-1.561905805847485E-2</v>
      </c>
      <c r="G191" s="44">
        <f>IF(A191&gt;$C$3, (STDEV(INDEX($E$15:$E$572, A191-$C$3):E190)), "")</f>
        <v>2.0500635154565336E-2</v>
      </c>
      <c r="H191" s="44">
        <f t="shared" si="23"/>
        <v>-0.77801155237598929</v>
      </c>
      <c r="I191" s="44" t="str">
        <f t="shared" si="24"/>
        <v/>
      </c>
      <c r="J191" s="44">
        <f t="shared" si="25"/>
        <v>121.65</v>
      </c>
      <c r="K191" s="44">
        <f t="shared" si="26"/>
        <v>125.45</v>
      </c>
      <c r="L191" s="44">
        <f t="shared" si="27"/>
        <v>-500.00000000004263</v>
      </c>
      <c r="M191" s="45" t="str">
        <f t="shared" si="31"/>
        <v>Buy</v>
      </c>
      <c r="N191" s="44">
        <f t="shared" si="28"/>
        <v>0</v>
      </c>
      <c r="O191" s="44">
        <f t="shared" si="32"/>
        <v>-107749.99999999999</v>
      </c>
      <c r="P191" s="44">
        <f t="shared" si="29"/>
        <v>0</v>
      </c>
      <c r="Q191" s="44">
        <f t="shared" si="30"/>
        <v>0</v>
      </c>
      <c r="R191" s="63">
        <f>IF((O191 - MAX($O$15:O191)) &lt; 0, O191 - MAX($O$15:O191), 0)</f>
        <v>-107749.99999999999</v>
      </c>
    </row>
    <row r="192" spans="1:18" customFormat="1" x14ac:dyDescent="0.25">
      <c r="A192" s="62">
        <v>178</v>
      </c>
      <c r="B192" s="70">
        <v>41984</v>
      </c>
      <c r="C192" s="43">
        <f>VLOOKUP(B192, 'Raw Data'!$A$2:$C$560, 2, TRUE)</f>
        <v>121.35</v>
      </c>
      <c r="D192" s="43">
        <f>VLOOKUP(B192, 'Raw Data'!$A$2:$C$560, 3, TRUE)</f>
        <v>125.25</v>
      </c>
      <c r="E192" s="44">
        <f t="shared" si="22"/>
        <v>-3.163280779236384E-2</v>
      </c>
      <c r="F192" s="44">
        <f>IF(A192&gt;$C$3, AVERAGE(INDEX($E$15:$E$572, A192-$C$3):E191), "")</f>
        <v>-2.061587925785293E-2</v>
      </c>
      <c r="G192" s="44">
        <f>IF(A192&gt;$C$3, (STDEV(INDEX($E$15:$E$572, A192-$C$3):E191)), "")</f>
        <v>1.7094310368134191E-2</v>
      </c>
      <c r="H192" s="44">
        <f t="shared" si="23"/>
        <v>-0.64447926223732099</v>
      </c>
      <c r="I192" s="44" t="str">
        <f t="shared" si="24"/>
        <v/>
      </c>
      <c r="J192" s="44">
        <f t="shared" si="25"/>
        <v>121.65</v>
      </c>
      <c r="K192" s="44">
        <f t="shared" si="26"/>
        <v>125.45</v>
      </c>
      <c r="L192" s="44">
        <f t="shared" si="27"/>
        <v>-500.00000000004263</v>
      </c>
      <c r="M192" s="45" t="str">
        <f t="shared" si="31"/>
        <v>Buy</v>
      </c>
      <c r="N192" s="44">
        <f t="shared" si="28"/>
        <v>0</v>
      </c>
      <c r="O192" s="44">
        <f t="shared" si="32"/>
        <v>-107749.99999999999</v>
      </c>
      <c r="P192" s="44">
        <f t="shared" si="29"/>
        <v>0</v>
      </c>
      <c r="Q192" s="44">
        <f t="shared" si="30"/>
        <v>0</v>
      </c>
      <c r="R192" s="63">
        <f>IF((O192 - MAX($O$15:O192)) &lt; 0, O192 - MAX($O$15:O192), 0)</f>
        <v>-107749.99999999999</v>
      </c>
    </row>
    <row r="193" spans="1:18" customFormat="1" x14ac:dyDescent="0.25">
      <c r="A193" s="62">
        <v>179</v>
      </c>
      <c r="B193" s="70">
        <v>41985</v>
      </c>
      <c r="C193" s="43">
        <f>VLOOKUP(B193, 'Raw Data'!$A$2:$C$560, 2, TRUE)</f>
        <v>120.85</v>
      </c>
      <c r="D193" s="43">
        <f>VLOOKUP(B193, 'Raw Data'!$A$2:$C$560, 3, TRUE)</f>
        <v>123.95</v>
      </c>
      <c r="E193" s="44">
        <f t="shared" si="22"/>
        <v>-2.532815133170753E-2</v>
      </c>
      <c r="F193" s="44">
        <f>IF(A193&gt;$C$3, AVERAGE(INDEX($E$15:$E$572, A193-$C$3):E192), "")</f>
        <v>-2.5259514301064202E-2</v>
      </c>
      <c r="G193" s="44">
        <f>IF(A193&gt;$C$3, (STDEV(INDEX($E$15:$E$572, A193-$C$3):E192)), "")</f>
        <v>1.1931018515187439E-2</v>
      </c>
      <c r="H193" s="44">
        <f t="shared" si="23"/>
        <v>-5.7528224062310673E-3</v>
      </c>
      <c r="I193" s="44" t="str">
        <f t="shared" si="24"/>
        <v/>
      </c>
      <c r="J193" s="44">
        <f t="shared" si="25"/>
        <v>121.65</v>
      </c>
      <c r="K193" s="44">
        <f t="shared" si="26"/>
        <v>125.45</v>
      </c>
      <c r="L193" s="44">
        <f t="shared" si="27"/>
        <v>3499.9999999999432</v>
      </c>
      <c r="M193" s="45" t="str">
        <f t="shared" si="31"/>
        <v>Buy</v>
      </c>
      <c r="N193" s="44">
        <f t="shared" si="28"/>
        <v>0</v>
      </c>
      <c r="O193" s="44">
        <f t="shared" si="32"/>
        <v>-107749.99999999999</v>
      </c>
      <c r="P193" s="44">
        <f t="shared" si="29"/>
        <v>0</v>
      </c>
      <c r="Q193" s="44">
        <f t="shared" si="30"/>
        <v>0</v>
      </c>
      <c r="R193" s="63">
        <f>IF((O193 - MAX($O$15:O193)) &lt; 0, O193 - MAX($O$15:O193), 0)</f>
        <v>-107749.99999999999</v>
      </c>
    </row>
    <row r="194" spans="1:18" customFormat="1" x14ac:dyDescent="0.25">
      <c r="A194" s="62">
        <v>180</v>
      </c>
      <c r="B194" s="70">
        <v>41988</v>
      </c>
      <c r="C194" s="43">
        <f>VLOOKUP(B194, 'Raw Data'!$A$2:$C$560, 2, TRUE)</f>
        <v>120.65</v>
      </c>
      <c r="D194" s="43">
        <f>VLOOKUP(B194, 'Raw Data'!$A$2:$C$560, 3, TRUE)</f>
        <v>124.5</v>
      </c>
      <c r="E194" s="44">
        <f t="shared" si="22"/>
        <v>-3.1411923833721482E-2</v>
      </c>
      <c r="F194" s="44">
        <f>IF(A194&gt;$C$3, AVERAGE(INDEX($E$15:$E$572, A194-$C$3):E193), "")</f>
        <v>-2.7517657886229219E-2</v>
      </c>
      <c r="G194" s="44">
        <f>IF(A194&gt;$C$3, (STDEV(INDEX($E$15:$E$572, A194-$C$3):E193)), "")</f>
        <v>8.9649273471824522E-3</v>
      </c>
      <c r="H194" s="44">
        <f t="shared" si="23"/>
        <v>-0.43438901361717946</v>
      </c>
      <c r="I194" s="44" t="str">
        <f t="shared" si="24"/>
        <v/>
      </c>
      <c r="J194" s="44">
        <f t="shared" si="25"/>
        <v>121.65</v>
      </c>
      <c r="K194" s="44">
        <f t="shared" si="26"/>
        <v>125.45</v>
      </c>
      <c r="L194" s="44">
        <f t="shared" si="27"/>
        <v>-249.99999999998545</v>
      </c>
      <c r="M194" s="45" t="str">
        <f t="shared" si="31"/>
        <v>Buy</v>
      </c>
      <c r="N194" s="44">
        <f t="shared" si="28"/>
        <v>0</v>
      </c>
      <c r="O194" s="44">
        <f t="shared" si="32"/>
        <v>-107749.99999999999</v>
      </c>
      <c r="P194" s="44">
        <f t="shared" si="29"/>
        <v>0</v>
      </c>
      <c r="Q194" s="44">
        <f t="shared" si="30"/>
        <v>0</v>
      </c>
      <c r="R194" s="63">
        <f>IF((O194 - MAX($O$15:O194)) &lt; 0, O194 - MAX($O$15:O194), 0)</f>
        <v>-107749.99999999999</v>
      </c>
    </row>
    <row r="195" spans="1:18" customFormat="1" x14ac:dyDescent="0.25">
      <c r="A195" s="62">
        <v>181</v>
      </c>
      <c r="B195" s="70">
        <v>41989</v>
      </c>
      <c r="C195" s="43">
        <f>VLOOKUP(B195, 'Raw Data'!$A$2:$C$560, 2, TRUE)</f>
        <v>121.65</v>
      </c>
      <c r="D195" s="43">
        <f>VLOOKUP(B195, 'Raw Data'!$A$2:$C$560, 3, TRUE)</f>
        <v>124.7</v>
      </c>
      <c r="E195" s="44">
        <f t="shared" si="22"/>
        <v>-2.4762783456459169E-2</v>
      </c>
      <c r="F195" s="44">
        <f>IF(A195&gt;$C$3, AVERAGE(INDEX($E$15:$E$572, A195-$C$3):E194), "")</f>
        <v>-2.9709851451116542E-2</v>
      </c>
      <c r="G195" s="44">
        <f>IF(A195&gt;$C$3, (STDEV(INDEX($E$15:$E$572, A195-$C$3):E194)), "")</f>
        <v>6.3721669714706429E-3</v>
      </c>
      <c r="H195" s="44">
        <f t="shared" si="23"/>
        <v>0.7763556756761556</v>
      </c>
      <c r="I195" s="44" t="str">
        <f t="shared" si="24"/>
        <v/>
      </c>
      <c r="J195" s="44">
        <f t="shared" si="25"/>
        <v>121.65</v>
      </c>
      <c r="K195" s="44">
        <f t="shared" si="26"/>
        <v>125.45</v>
      </c>
      <c r="L195" s="44">
        <f t="shared" si="27"/>
        <v>3750</v>
      </c>
      <c r="M195" s="45" t="str">
        <f t="shared" si="31"/>
        <v>Buy</v>
      </c>
      <c r="N195" s="44">
        <f t="shared" si="28"/>
        <v>0</v>
      </c>
      <c r="O195" s="44">
        <f t="shared" si="32"/>
        <v>-107749.99999999999</v>
      </c>
      <c r="P195" s="44">
        <f t="shared" si="29"/>
        <v>0</v>
      </c>
      <c r="Q195" s="44">
        <f t="shared" si="30"/>
        <v>0</v>
      </c>
      <c r="R195" s="63">
        <f>IF((O195 - MAX($O$15:O195)) &lt; 0, O195 - MAX($O$15:O195), 0)</f>
        <v>-107749.99999999999</v>
      </c>
    </row>
    <row r="196" spans="1:18" customFormat="1" x14ac:dyDescent="0.25">
      <c r="A196" s="62">
        <v>182</v>
      </c>
      <c r="B196" s="70">
        <v>41990</v>
      </c>
      <c r="C196" s="43">
        <f>VLOOKUP(B196, 'Raw Data'!$A$2:$C$560, 2, TRUE)</f>
        <v>120.8</v>
      </c>
      <c r="D196" s="43">
        <f>VLOOKUP(B196, 'Raw Data'!$A$2:$C$560, 3, TRUE)</f>
        <v>122.05</v>
      </c>
      <c r="E196" s="44">
        <f t="shared" si="22"/>
        <v>-1.0294511338254512E-2</v>
      </c>
      <c r="F196" s="44">
        <f>IF(A196&gt;$C$3, AVERAGE(INDEX($E$15:$E$572, A196-$C$3):E195), "")</f>
        <v>-3.0572239227356822E-2</v>
      </c>
      <c r="G196" s="44">
        <f>IF(A196&gt;$C$3, (STDEV(INDEX($E$15:$E$572, A196-$C$3):E195)), "")</f>
        <v>4.6940434293228188E-3</v>
      </c>
      <c r="H196" s="44">
        <f t="shared" si="23"/>
        <v>4.3198850190501226</v>
      </c>
      <c r="I196" s="44" t="str">
        <f t="shared" si="24"/>
        <v>Sell</v>
      </c>
      <c r="J196" s="44">
        <f t="shared" si="25"/>
        <v>121.65</v>
      </c>
      <c r="K196" s="44">
        <f t="shared" si="26"/>
        <v>125.45</v>
      </c>
      <c r="L196" s="44">
        <f t="shared" si="27"/>
        <v>12749.999999999985</v>
      </c>
      <c r="M196" s="45" t="str">
        <f t="shared" si="31"/>
        <v>Buy</v>
      </c>
      <c r="N196" s="44">
        <f t="shared" si="28"/>
        <v>0</v>
      </c>
      <c r="O196" s="44">
        <f t="shared" si="32"/>
        <v>-107749.99999999999</v>
      </c>
      <c r="P196" s="44">
        <f t="shared" si="29"/>
        <v>0</v>
      </c>
      <c r="Q196" s="44">
        <f t="shared" si="30"/>
        <v>0</v>
      </c>
      <c r="R196" s="63">
        <f>IF((O196 - MAX($O$15:O196)) &lt; 0, O196 - MAX($O$15:O196), 0)</f>
        <v>-107749.99999999999</v>
      </c>
    </row>
    <row r="197" spans="1:18" customFormat="1" x14ac:dyDescent="0.25">
      <c r="A197" s="62">
        <v>183</v>
      </c>
      <c r="B197" s="70">
        <v>41991</v>
      </c>
      <c r="C197" s="43">
        <f>VLOOKUP(B197, 'Raw Data'!$A$2:$C$560, 2, TRUE)</f>
        <v>120.7</v>
      </c>
      <c r="D197" s="43">
        <f>VLOOKUP(B197, 'Raw Data'!$A$2:$C$560, 3, TRUE)</f>
        <v>118.95</v>
      </c>
      <c r="E197" s="44">
        <f t="shared" si="22"/>
        <v>1.4604891354519032E-2</v>
      </c>
      <c r="F197" s="44">
        <f>IF(A197&gt;$C$3, AVERAGE(INDEX($E$15:$E$572, A197-$C$3):E196), "")</f>
        <v>-2.8415294554646003E-2</v>
      </c>
      <c r="G197" s="44">
        <f>IF(A197&gt;$C$3, (STDEV(INDEX($E$15:$E$572, A197-$C$3):E196)), "")</f>
        <v>7.897256914932085E-3</v>
      </c>
      <c r="H197" s="44">
        <f t="shared" si="23"/>
        <v>5.447484661138823</v>
      </c>
      <c r="I197" s="44" t="str">
        <f t="shared" si="24"/>
        <v>Sell</v>
      </c>
      <c r="J197" s="44" t="str">
        <f t="shared" si="25"/>
        <v/>
      </c>
      <c r="K197" s="44" t="str">
        <f t="shared" si="26"/>
        <v/>
      </c>
      <c r="L197" s="44">
        <f t="shared" si="27"/>
        <v>27749.999999999985</v>
      </c>
      <c r="M197" s="45" t="str">
        <f t="shared" si="31"/>
        <v>TP</v>
      </c>
      <c r="N197" s="44">
        <f t="shared" si="28"/>
        <v>27749.999999999985</v>
      </c>
      <c r="O197" s="44">
        <f t="shared" si="32"/>
        <v>-80000</v>
      </c>
      <c r="P197" s="44">
        <f t="shared" si="29"/>
        <v>95.860000000000014</v>
      </c>
      <c r="Q197" s="44">
        <f t="shared" si="30"/>
        <v>0</v>
      </c>
      <c r="R197" s="63">
        <f>IF((O197 - MAX($O$15:O197)) &lt; 0, O197 - MAX($O$15:O197), 0)</f>
        <v>-80000</v>
      </c>
    </row>
    <row r="198" spans="1:18" customFormat="1" x14ac:dyDescent="0.25">
      <c r="A198" s="62">
        <v>184</v>
      </c>
      <c r="B198" s="70">
        <v>41992</v>
      </c>
      <c r="C198" s="43">
        <f>VLOOKUP(B198, 'Raw Data'!$A$2:$C$560, 2, TRUE)</f>
        <v>119.25</v>
      </c>
      <c r="D198" s="43">
        <f>VLOOKUP(B198, 'Raw Data'!$A$2:$C$560, 3, TRUE)</f>
        <v>116.45</v>
      </c>
      <c r="E198" s="44">
        <f t="shared" si="22"/>
        <v>2.3760133438100656E-2</v>
      </c>
      <c r="F198" s="44">
        <f>IF(A198&gt;$C$3, AVERAGE(INDEX($E$15:$E$572, A198-$C$3):E197), "")</f>
        <v>-2.3878885060904131E-2</v>
      </c>
      <c r="G198" s="44">
        <f>IF(A198&gt;$C$3, (STDEV(INDEX($E$15:$E$572, A198-$C$3):E197)), "")</f>
        <v>1.5637392423295527E-2</v>
      </c>
      <c r="H198" s="44">
        <f t="shared" si="23"/>
        <v>3.0464809739017236</v>
      </c>
      <c r="I198" s="44" t="str">
        <f t="shared" si="24"/>
        <v>Sell</v>
      </c>
      <c r="J198" s="44">
        <f t="shared" si="25"/>
        <v>116.45</v>
      </c>
      <c r="K198" s="44">
        <f t="shared" si="26"/>
        <v>119.25</v>
      </c>
      <c r="L198" s="44" t="str">
        <f t="shared" si="27"/>
        <v/>
      </c>
      <c r="M198" s="45" t="str">
        <f t="shared" si="31"/>
        <v>Sell</v>
      </c>
      <c r="N198" s="44">
        <f t="shared" si="28"/>
        <v>0</v>
      </c>
      <c r="O198" s="44">
        <f t="shared" si="32"/>
        <v>-80000</v>
      </c>
      <c r="P198" s="44">
        <f t="shared" si="29"/>
        <v>94.28</v>
      </c>
      <c r="Q198" s="44">
        <f t="shared" si="30"/>
        <v>176775</v>
      </c>
      <c r="R198" s="63">
        <f>IF((O198 - MAX($O$15:O198)) &lt; 0, O198 - MAX($O$15:O198), 0)</f>
        <v>-80000</v>
      </c>
    </row>
    <row r="199" spans="1:18" customFormat="1" x14ac:dyDescent="0.25">
      <c r="A199" s="62">
        <v>185</v>
      </c>
      <c r="B199" s="70">
        <v>41995</v>
      </c>
      <c r="C199" s="43">
        <f>VLOOKUP(B199, 'Raw Data'!$A$2:$C$560, 2, TRUE)</f>
        <v>119.8</v>
      </c>
      <c r="D199" s="43">
        <f>VLOOKUP(B199, 'Raw Data'!$A$2:$C$560, 3, TRUE)</f>
        <v>119.25</v>
      </c>
      <c r="E199" s="44">
        <f t="shared" si="22"/>
        <v>4.6015559128983015E-3</v>
      </c>
      <c r="F199" s="44">
        <f>IF(A199&gt;$C$3, AVERAGE(INDEX($E$15:$E$572, A199-$C$3):E198), "")</f>
        <v>-1.8854241767767305E-2</v>
      </c>
      <c r="G199" s="44">
        <f>IF(A199&gt;$C$3, (STDEV(INDEX($E$15:$E$572, A199-$C$3):E198)), "")</f>
        <v>2.1630635290138932E-2</v>
      </c>
      <c r="H199" s="44">
        <f t="shared" si="23"/>
        <v>1.0843785846344853</v>
      </c>
      <c r="I199" s="44" t="str">
        <f t="shared" si="24"/>
        <v/>
      </c>
      <c r="J199" s="44">
        <f t="shared" si="25"/>
        <v>116.45</v>
      </c>
      <c r="K199" s="44">
        <f t="shared" si="26"/>
        <v>119.25</v>
      </c>
      <c r="L199" s="44">
        <f t="shared" si="27"/>
        <v>11250</v>
      </c>
      <c r="M199" s="45" t="str">
        <f t="shared" si="31"/>
        <v>Sell</v>
      </c>
      <c r="N199" s="44">
        <f t="shared" si="28"/>
        <v>0</v>
      </c>
      <c r="O199" s="44">
        <f t="shared" si="32"/>
        <v>-80000</v>
      </c>
      <c r="P199" s="44">
        <f t="shared" si="29"/>
        <v>0</v>
      </c>
      <c r="Q199" s="44">
        <f t="shared" si="30"/>
        <v>0</v>
      </c>
      <c r="R199" s="63">
        <f>IF((O199 - MAX($O$15:O199)) &lt; 0, O199 - MAX($O$15:O199), 0)</f>
        <v>-80000</v>
      </c>
    </row>
    <row r="200" spans="1:18" customFormat="1" x14ac:dyDescent="0.25">
      <c r="A200" s="62">
        <v>186</v>
      </c>
      <c r="B200" s="70">
        <v>41996</v>
      </c>
      <c r="C200" s="43">
        <f>VLOOKUP(B200, 'Raw Data'!$A$2:$C$560, 2, TRUE)</f>
        <v>118.15</v>
      </c>
      <c r="D200" s="43">
        <f>VLOOKUP(B200, 'Raw Data'!$A$2:$C$560, 3, TRUE)</f>
        <v>118.05</v>
      </c>
      <c r="E200" s="44">
        <f t="shared" si="22"/>
        <v>8.4674010139494465E-4</v>
      </c>
      <c r="F200" s="44">
        <f>IF(A200&gt;$C$3, AVERAGE(INDEX($E$15:$E$572, A200-$C$3):E199), "")</f>
        <v>-1.5336728173588776E-2</v>
      </c>
      <c r="G200" s="44">
        <f>IF(A200&gt;$C$3, (STDEV(INDEX($E$15:$E$572, A200-$C$3):E199)), "")</f>
        <v>2.2360833775451866E-2</v>
      </c>
      <c r="H200" s="44">
        <f t="shared" si="23"/>
        <v>0.72374171900290352</v>
      </c>
      <c r="I200" s="44" t="str">
        <f t="shared" si="24"/>
        <v/>
      </c>
      <c r="J200" s="44">
        <f t="shared" si="25"/>
        <v>116.45</v>
      </c>
      <c r="K200" s="44">
        <f t="shared" si="26"/>
        <v>119.25</v>
      </c>
      <c r="L200" s="44">
        <f t="shared" si="27"/>
        <v>13499.999999999944</v>
      </c>
      <c r="M200" s="45" t="str">
        <f t="shared" si="31"/>
        <v>Sell</v>
      </c>
      <c r="N200" s="44">
        <f t="shared" si="28"/>
        <v>0</v>
      </c>
      <c r="O200" s="44">
        <f t="shared" si="32"/>
        <v>-80000</v>
      </c>
      <c r="P200" s="44">
        <f t="shared" si="29"/>
        <v>0</v>
      </c>
      <c r="Q200" s="44">
        <f t="shared" si="30"/>
        <v>0</v>
      </c>
      <c r="R200" s="63">
        <f>IF((O200 - MAX($O$15:O200)) &lt; 0, O200 - MAX($O$15:O200), 0)</f>
        <v>-80000</v>
      </c>
    </row>
    <row r="201" spans="1:18" customFormat="1" x14ac:dyDescent="0.25">
      <c r="A201" s="62">
        <v>187</v>
      </c>
      <c r="B201" s="70">
        <v>41997</v>
      </c>
      <c r="C201" s="43">
        <f>VLOOKUP(B201, 'Raw Data'!$A$2:$C$560, 2, TRUE)</f>
        <v>117.5</v>
      </c>
      <c r="D201" s="43">
        <f>VLOOKUP(B201, 'Raw Data'!$A$2:$C$560, 3, TRUE)</f>
        <v>117.6</v>
      </c>
      <c r="E201" s="44">
        <f t="shared" si="22"/>
        <v>-8.507018803128114E-4</v>
      </c>
      <c r="F201" s="44">
        <f>IF(A201&gt;$C$3, AVERAGE(INDEX($E$15:$E$572, A201-$C$3):E200), "")</f>
        <v>-1.111856459853656E-2</v>
      </c>
      <c r="G201" s="44">
        <f>IF(A201&gt;$C$3, (STDEV(INDEX($E$15:$E$572, A201-$C$3):E200)), "")</f>
        <v>2.0838353736593998E-2</v>
      </c>
      <c r="H201" s="44">
        <f t="shared" si="23"/>
        <v>0.49273867062696369</v>
      </c>
      <c r="I201" s="44" t="str">
        <f t="shared" si="24"/>
        <v/>
      </c>
      <c r="J201" s="44">
        <f t="shared" si="25"/>
        <v>116.45</v>
      </c>
      <c r="K201" s="44">
        <f t="shared" si="26"/>
        <v>119.25</v>
      </c>
      <c r="L201" s="44">
        <f t="shared" si="27"/>
        <v>14499.999999999956</v>
      </c>
      <c r="M201" s="45" t="str">
        <f t="shared" si="31"/>
        <v>Sell</v>
      </c>
      <c r="N201" s="44">
        <f t="shared" si="28"/>
        <v>0</v>
      </c>
      <c r="O201" s="44">
        <f t="shared" si="32"/>
        <v>-80000</v>
      </c>
      <c r="P201" s="44">
        <f t="shared" si="29"/>
        <v>0</v>
      </c>
      <c r="Q201" s="44">
        <f t="shared" si="30"/>
        <v>0</v>
      </c>
      <c r="R201" s="63">
        <f>IF((O201 - MAX($O$15:O201)) &lt; 0, O201 - MAX($O$15:O201), 0)</f>
        <v>-80000</v>
      </c>
    </row>
    <row r="202" spans="1:18" customFormat="1" x14ac:dyDescent="0.25">
      <c r="A202" s="62">
        <v>188</v>
      </c>
      <c r="B202" s="70">
        <v>41999</v>
      </c>
      <c r="C202" s="43">
        <f>VLOOKUP(B202, 'Raw Data'!$A$2:$C$560, 2, TRUE)</f>
        <v>117.25</v>
      </c>
      <c r="D202" s="43">
        <f>VLOOKUP(B202, 'Raw Data'!$A$2:$C$560, 3, TRUE)</f>
        <v>118.1</v>
      </c>
      <c r="E202" s="44">
        <f t="shared" si="22"/>
        <v>-7.2233158769278152E-3</v>
      </c>
      <c r="F202" s="44">
        <f>IF(A202&gt;$C$3, AVERAGE(INDEX($E$15:$E$572, A202-$C$3):E201), "")</f>
        <v>-8.0467558825906421E-3</v>
      </c>
      <c r="G202" s="44">
        <f>IF(A202&gt;$C$3, (STDEV(INDEX($E$15:$E$572, A202-$C$3):E201)), "")</f>
        <v>1.9723055080265162E-2</v>
      </c>
      <c r="H202" s="44">
        <f t="shared" si="23"/>
        <v>4.1750124527450055E-2</v>
      </c>
      <c r="I202" s="44" t="str">
        <f t="shared" si="24"/>
        <v/>
      </c>
      <c r="J202" s="44">
        <f t="shared" si="25"/>
        <v>116.45</v>
      </c>
      <c r="K202" s="44">
        <f t="shared" si="26"/>
        <v>119.25</v>
      </c>
      <c r="L202" s="44">
        <f t="shared" si="27"/>
        <v>18249.999999999956</v>
      </c>
      <c r="M202" s="45" t="str">
        <f t="shared" si="31"/>
        <v>Sell</v>
      </c>
      <c r="N202" s="44">
        <f t="shared" si="28"/>
        <v>0</v>
      </c>
      <c r="O202" s="44">
        <f t="shared" si="32"/>
        <v>-80000</v>
      </c>
      <c r="P202" s="44">
        <f t="shared" si="29"/>
        <v>0</v>
      </c>
      <c r="Q202" s="44">
        <f t="shared" si="30"/>
        <v>0</v>
      </c>
      <c r="R202" s="63">
        <f>IF((O202 - MAX($O$15:O202)) &lt; 0, O202 - MAX($O$15:O202), 0)</f>
        <v>-80000</v>
      </c>
    </row>
    <row r="203" spans="1:18" customFormat="1" x14ac:dyDescent="0.25">
      <c r="A203" s="62">
        <v>189</v>
      </c>
      <c r="B203" s="70">
        <v>42002</v>
      </c>
      <c r="C203" s="43">
        <f>VLOOKUP(B203, 'Raw Data'!$A$2:$C$560, 2, TRUE)</f>
        <v>117</v>
      </c>
      <c r="D203" s="43">
        <f>VLOOKUP(B203, 'Raw Data'!$A$2:$C$560, 3, TRUE)</f>
        <v>117.6</v>
      </c>
      <c r="E203" s="44">
        <f t="shared" si="22"/>
        <v>-5.1151006667703768E-3</v>
      </c>
      <c r="F203" s="44">
        <f>IF(A203&gt;$C$3, AVERAGE(INDEX($E$15:$E$572, A203-$C$3):E202), "")</f>
        <v>-5.6058066910470387E-3</v>
      </c>
      <c r="G203" s="44">
        <f>IF(A203&gt;$C$3, (STDEV(INDEX($E$15:$E$572, A203-$C$3):E202)), "")</f>
        <v>1.7906497872398775E-2</v>
      </c>
      <c r="H203" s="44">
        <f t="shared" si="23"/>
        <v>2.7403796530925249E-2</v>
      </c>
      <c r="I203" s="44" t="str">
        <f t="shared" si="24"/>
        <v/>
      </c>
      <c r="J203" s="44">
        <f t="shared" si="25"/>
        <v>116.45</v>
      </c>
      <c r="K203" s="44">
        <f t="shared" si="26"/>
        <v>119.25</v>
      </c>
      <c r="L203" s="44">
        <f t="shared" si="27"/>
        <v>16999.999999999956</v>
      </c>
      <c r="M203" s="45" t="str">
        <f t="shared" si="31"/>
        <v>Sell</v>
      </c>
      <c r="N203" s="44">
        <f t="shared" si="28"/>
        <v>0</v>
      </c>
      <c r="O203" s="44">
        <f t="shared" si="32"/>
        <v>-80000</v>
      </c>
      <c r="P203" s="44">
        <f t="shared" si="29"/>
        <v>0</v>
      </c>
      <c r="Q203" s="44">
        <f t="shared" si="30"/>
        <v>0</v>
      </c>
      <c r="R203" s="63">
        <f>IF((O203 - MAX($O$15:O203)) &lt; 0, O203 - MAX($O$15:O203), 0)</f>
        <v>-80000</v>
      </c>
    </row>
    <row r="204" spans="1:18" customFormat="1" x14ac:dyDescent="0.25">
      <c r="A204" s="62">
        <v>190</v>
      </c>
      <c r="B204" s="70">
        <v>42003</v>
      </c>
      <c r="C204" s="43">
        <f>VLOOKUP(B204, 'Raw Data'!$A$2:$C$560, 2, TRUE)</f>
        <v>117.25</v>
      </c>
      <c r="D204" s="43">
        <f>VLOOKUP(B204, 'Raw Data'!$A$2:$C$560, 3, TRUE)</f>
        <v>115.4</v>
      </c>
      <c r="E204" s="44">
        <f t="shared" si="22"/>
        <v>1.5904053252389534E-2</v>
      </c>
      <c r="F204" s="44">
        <f>IF(A204&gt;$C$3, AVERAGE(INDEX($E$15:$E$572, A204-$C$3):E203), "")</f>
        <v>-3.5845016245533235E-3</v>
      </c>
      <c r="G204" s="44">
        <f>IF(A204&gt;$C$3, (STDEV(INDEX($E$15:$E$572, A204-$C$3):E203)), "")</f>
        <v>1.6520011995714429E-2</v>
      </c>
      <c r="H204" s="44">
        <f t="shared" si="23"/>
        <v>1.1796937485274537</v>
      </c>
      <c r="I204" s="44" t="str">
        <f t="shared" si="24"/>
        <v/>
      </c>
      <c r="J204" s="44">
        <f t="shared" si="25"/>
        <v>116.45</v>
      </c>
      <c r="K204" s="44">
        <f t="shared" si="26"/>
        <v>119.25</v>
      </c>
      <c r="L204" s="44">
        <f t="shared" si="27"/>
        <v>4750.0000000000146</v>
      </c>
      <c r="M204" s="45" t="str">
        <f t="shared" si="31"/>
        <v>Sell</v>
      </c>
      <c r="N204" s="44">
        <f t="shared" si="28"/>
        <v>0</v>
      </c>
      <c r="O204" s="44">
        <f t="shared" si="32"/>
        <v>-80000</v>
      </c>
      <c r="P204" s="44">
        <f t="shared" si="29"/>
        <v>0</v>
      </c>
      <c r="Q204" s="44">
        <f t="shared" si="30"/>
        <v>0</v>
      </c>
      <c r="R204" s="63">
        <f>IF((O204 - MAX($O$15:O204)) &lt; 0, O204 - MAX($O$15:O204), 0)</f>
        <v>-80000</v>
      </c>
    </row>
    <row r="205" spans="1:18" customFormat="1" x14ac:dyDescent="0.25">
      <c r="A205" s="62">
        <v>191</v>
      </c>
      <c r="B205" s="70">
        <v>42004</v>
      </c>
      <c r="C205" s="43">
        <f>VLOOKUP(B205, 'Raw Data'!$A$2:$C$560, 2, TRUE)</f>
        <v>117.35</v>
      </c>
      <c r="D205" s="43">
        <f>VLOOKUP(B205, 'Raw Data'!$A$2:$C$560, 3, TRUE)</f>
        <v>119.85</v>
      </c>
      <c r="E205" s="44">
        <f t="shared" si="22"/>
        <v>-2.1080038583360824E-2</v>
      </c>
      <c r="F205" s="44">
        <f>IF(A205&gt;$C$3, AVERAGE(INDEX($E$15:$E$572, A205-$C$3):E204), "")</f>
        <v>1.1470960840577788E-3</v>
      </c>
      <c r="G205" s="44">
        <f>IF(A205&gt;$C$3, (STDEV(INDEX($E$15:$E$572, A205-$C$3):E204)), "")</f>
        <v>1.4289682924209134E-2</v>
      </c>
      <c r="H205" s="44">
        <f t="shared" si="23"/>
        <v>-1.5554673105980599</v>
      </c>
      <c r="I205" s="44" t="str">
        <f t="shared" si="24"/>
        <v/>
      </c>
      <c r="J205" s="44" t="str">
        <f t="shared" si="25"/>
        <v/>
      </c>
      <c r="K205" s="44" t="str">
        <f t="shared" si="26"/>
        <v/>
      </c>
      <c r="L205" s="44">
        <f t="shared" si="27"/>
        <v>26499.999999999985</v>
      </c>
      <c r="M205" s="45" t="str">
        <f t="shared" si="31"/>
        <v>TP</v>
      </c>
      <c r="N205" s="44">
        <f t="shared" si="28"/>
        <v>26499.999999999985</v>
      </c>
      <c r="O205" s="44">
        <f t="shared" si="32"/>
        <v>-53500.000000000015</v>
      </c>
      <c r="P205" s="44">
        <f t="shared" si="29"/>
        <v>94.88000000000001</v>
      </c>
      <c r="Q205" s="44">
        <f t="shared" si="30"/>
        <v>0</v>
      </c>
      <c r="R205" s="63">
        <f>IF((O205 - MAX($O$15:O205)) &lt; 0, O205 - MAX($O$15:O205), 0)</f>
        <v>-53500.000000000015</v>
      </c>
    </row>
    <row r="206" spans="1:18" customFormat="1" x14ac:dyDescent="0.25">
      <c r="A206" s="62">
        <v>192</v>
      </c>
      <c r="B206" s="70">
        <v>42005</v>
      </c>
      <c r="C206" s="43">
        <f>VLOOKUP(B206, 'Raw Data'!$A$2:$C$560, 2, TRUE)</f>
        <v>116.85</v>
      </c>
      <c r="D206" s="43">
        <f>VLOOKUP(B206, 'Raw Data'!$A$2:$C$560, 3, TRUE)</f>
        <v>117.7</v>
      </c>
      <c r="E206" s="44">
        <f t="shared" si="22"/>
        <v>-7.2479532813641079E-3</v>
      </c>
      <c r="F206" s="44">
        <f>IF(A206&gt;$C$3, AVERAGE(INDEX($E$15:$E$572, A206-$C$3):E205), "")</f>
        <v>1.5153705713676126E-3</v>
      </c>
      <c r="G206" s="44">
        <f>IF(A206&gt;$C$3, (STDEV(INDEX($E$15:$E$572, A206-$C$3):E205)), "")</f>
        <v>1.357744346500776E-2</v>
      </c>
      <c r="H206" s="44">
        <f t="shared" si="23"/>
        <v>-0.6454325422394025</v>
      </c>
      <c r="I206" s="44" t="str">
        <f t="shared" si="24"/>
        <v/>
      </c>
      <c r="J206" s="44" t="str">
        <f t="shared" si="25"/>
        <v/>
      </c>
      <c r="K206" s="44" t="str">
        <f t="shared" si="26"/>
        <v/>
      </c>
      <c r="L206" s="44" t="str">
        <f t="shared" si="27"/>
        <v/>
      </c>
      <c r="M206" s="45" t="str">
        <f t="shared" si="31"/>
        <v/>
      </c>
      <c r="N206" s="44">
        <f t="shared" si="28"/>
        <v>0</v>
      </c>
      <c r="O206" s="44">
        <f t="shared" si="32"/>
        <v>-53500.000000000015</v>
      </c>
      <c r="P206" s="44">
        <f t="shared" si="29"/>
        <v>0</v>
      </c>
      <c r="Q206" s="44">
        <f t="shared" si="30"/>
        <v>0</v>
      </c>
      <c r="R206" s="63">
        <f>IF((O206 - MAX($O$15:O206)) &lt; 0, O206 - MAX($O$15:O206), 0)</f>
        <v>-53500.000000000015</v>
      </c>
    </row>
    <row r="207" spans="1:18" customFormat="1" x14ac:dyDescent="0.25">
      <c r="A207" s="62">
        <v>193</v>
      </c>
      <c r="B207" s="70">
        <v>42006</v>
      </c>
      <c r="C207" s="43">
        <f>VLOOKUP(B207, 'Raw Data'!$A$2:$C$560, 2, TRUE)</f>
        <v>117.25</v>
      </c>
      <c r="D207" s="43">
        <f>VLOOKUP(B207, 'Raw Data'!$A$2:$C$560, 3, TRUE)</f>
        <v>118.05</v>
      </c>
      <c r="E207" s="44">
        <f t="shared" si="22"/>
        <v>-6.799856205133163E-3</v>
      </c>
      <c r="F207" s="44">
        <f>IF(A207&gt;$C$3, AVERAGE(INDEX($E$15:$E$572, A207-$C$3):E206), "")</f>
        <v>1.8200263770566532E-3</v>
      </c>
      <c r="G207" s="44">
        <f>IF(A207&gt;$C$3, (STDEV(INDEX($E$15:$E$572, A207-$C$3):E206)), "")</f>
        <v>1.3314641573339786E-2</v>
      </c>
      <c r="H207" s="44">
        <f t="shared" si="23"/>
        <v>-0.6473987703468943</v>
      </c>
      <c r="I207" s="44" t="str">
        <f t="shared" si="24"/>
        <v/>
      </c>
      <c r="J207" s="44" t="str">
        <f t="shared" si="25"/>
        <v/>
      </c>
      <c r="K207" s="44" t="str">
        <f t="shared" si="26"/>
        <v/>
      </c>
      <c r="L207" s="44" t="str">
        <f t="shared" si="27"/>
        <v/>
      </c>
      <c r="M207" s="45" t="str">
        <f t="shared" si="31"/>
        <v/>
      </c>
      <c r="N207" s="44">
        <f t="shared" si="28"/>
        <v>0</v>
      </c>
      <c r="O207" s="44">
        <f t="shared" si="32"/>
        <v>-53500.000000000015</v>
      </c>
      <c r="P207" s="44">
        <f t="shared" si="29"/>
        <v>0</v>
      </c>
      <c r="Q207" s="44">
        <f t="shared" si="30"/>
        <v>0</v>
      </c>
      <c r="R207" s="63">
        <f>IF((O207 - MAX($O$15:O207)) &lt; 0, O207 - MAX($O$15:O207), 0)</f>
        <v>-53500.000000000015</v>
      </c>
    </row>
    <row r="208" spans="1:18" customFormat="1" x14ac:dyDescent="0.25">
      <c r="A208" s="62">
        <v>194</v>
      </c>
      <c r="B208" s="70">
        <v>42009</v>
      </c>
      <c r="C208" s="43">
        <f>VLOOKUP(B208, 'Raw Data'!$A$2:$C$560, 2, TRUE)</f>
        <v>115.7</v>
      </c>
      <c r="D208" s="43">
        <f>VLOOKUP(B208, 'Raw Data'!$A$2:$C$560, 3, TRUE)</f>
        <v>118.9</v>
      </c>
      <c r="E208" s="44">
        <f t="shared" ref="E208:E271" si="33">LN(C208/D208)</f>
        <v>-2.7282169497105234E-2</v>
      </c>
      <c r="F208" s="44">
        <f>IF(A208&gt;$C$3, AVERAGE(INDEX($E$15:$E$572, A208-$C$3):E207), "")</f>
        <v>-3.2044837890856661E-4</v>
      </c>
      <c r="G208" s="44">
        <f>IF(A208&gt;$C$3, (STDEV(INDEX($E$15:$E$572, A208-$C$3):E207)), "")</f>
        <v>1.2739049342989648E-2</v>
      </c>
      <c r="H208" s="44">
        <f t="shared" ref="H208:H271" si="34">IF(F208="","",(E208-F208)/G208)</f>
        <v>-2.1164625705005071</v>
      </c>
      <c r="I208" s="44" t="str">
        <f t="shared" ref="I208:I271" si="35">IF(H208="", "", IF(H208&lt;$C$4, "Buy", IF(H208&gt;$C$5, "Sell", "")))</f>
        <v>Buy</v>
      </c>
      <c r="J208" s="44">
        <f t="shared" ref="J208:J271" si="36">IF(M208=M207, J207, IF(OR(M208="TP", M208="SL"), "", IF(I208="Buy", C208, IF(I208="Sell", D208, ""))))</f>
        <v>115.7</v>
      </c>
      <c r="K208" s="44">
        <f t="shared" ref="K208:K271" si="37">IF(M208=M207, K207, IF(OR(M208="TP", M208="SL"), "",IF(I208="Buy", D208, IF(I208="Sell", C208, ""))))</f>
        <v>118.9</v>
      </c>
      <c r="L208" s="44" t="str">
        <f t="shared" ref="L208:L271" si="38">IF(M207="Buy", (K207-D208)*$C$8+(C208-J207)*$C$9, IF(M207="Sell", (K207-C208)*$C$9+(D208-J207)*$C$8, ""))</f>
        <v/>
      </c>
      <c r="M208" s="45" t="str">
        <f t="shared" si="31"/>
        <v>Buy</v>
      </c>
      <c r="N208" s="44">
        <f t="shared" ref="N208:N271" si="39">IF(OR(M208="TP", M208="SL"), L208, 0)</f>
        <v>0</v>
      </c>
      <c r="O208" s="44">
        <f t="shared" si="32"/>
        <v>-53500.000000000015</v>
      </c>
      <c r="P208" s="44">
        <f t="shared" ref="P208:P271" si="40">IF(OR(AND(I208&lt;&gt;"", J207=""), OR(M208="TP", M208="SL", M208="CB")), (D208*$C$9+C208*$C$8)*$C$11, 0)</f>
        <v>93.84</v>
      </c>
      <c r="Q208" s="44">
        <f t="shared" ref="Q208:Q271" si="41">IF(AND(I208&lt;&gt;"",J207=""),(D208*$C$9+C208*$C$8)*$C$10,0)</f>
        <v>175950</v>
      </c>
      <c r="R208" s="63">
        <f>IF((O208 - MAX($O$15:O208)) &lt; 0, O208 - MAX($O$15:O208), 0)</f>
        <v>-53500.000000000015</v>
      </c>
    </row>
    <row r="209" spans="1:18" customFormat="1" x14ac:dyDescent="0.25">
      <c r="A209" s="62">
        <v>195</v>
      </c>
      <c r="B209" s="70">
        <v>42010</v>
      </c>
      <c r="C209" s="43">
        <f>VLOOKUP(B209, 'Raw Data'!$A$2:$C$560, 2, TRUE)</f>
        <v>114.75</v>
      </c>
      <c r="D209" s="43">
        <f>VLOOKUP(B209, 'Raw Data'!$A$2:$C$560, 3, TRUE)</f>
        <v>117.2</v>
      </c>
      <c r="E209" s="44">
        <f t="shared" si="33"/>
        <v>-2.1126028202257712E-2</v>
      </c>
      <c r="F209" s="44">
        <f>IF(A209&gt;$C$3, AVERAGE(INDEX($E$15:$E$572, A209-$C$3):E208), "")</f>
        <v>-5.4246786724291545E-3</v>
      </c>
      <c r="G209" s="44">
        <f>IF(A209&gt;$C$3, (STDEV(INDEX($E$15:$E$572, A209-$C$3):E208)), "")</f>
        <v>1.2234190340484914E-2</v>
      </c>
      <c r="H209" s="44">
        <f t="shared" si="34"/>
        <v>-1.2833991537527625</v>
      </c>
      <c r="I209" s="44" t="str">
        <f t="shared" si="35"/>
        <v/>
      </c>
      <c r="J209" s="44">
        <f t="shared" si="36"/>
        <v>115.7</v>
      </c>
      <c r="K209" s="44">
        <f t="shared" si="37"/>
        <v>118.9</v>
      </c>
      <c r="L209" s="44">
        <f t="shared" si="38"/>
        <v>3750</v>
      </c>
      <c r="M209" s="45" t="str">
        <f t="shared" ref="M209:M272" si="42">IF(OR(M208="", M208="SL", M208="TP"), I209, IF(L209="", "", IF(L209&lt;$C$6, "SL", IF(L209&gt;$C$7, "TP", M208))))</f>
        <v>Buy</v>
      </c>
      <c r="N209" s="44">
        <f t="shared" si="39"/>
        <v>0</v>
      </c>
      <c r="O209" s="44">
        <f t="shared" ref="O209:O272" si="43">N209+O208</f>
        <v>-53500.000000000015</v>
      </c>
      <c r="P209" s="44">
        <f t="shared" si="40"/>
        <v>0</v>
      </c>
      <c r="Q209" s="44">
        <f t="shared" si="41"/>
        <v>0</v>
      </c>
      <c r="R209" s="63">
        <f>IF((O209 - MAX($O$15:O209)) &lt; 0, O209 - MAX($O$15:O209), 0)</f>
        <v>-53500.000000000015</v>
      </c>
    </row>
    <row r="210" spans="1:18" customFormat="1" x14ac:dyDescent="0.25">
      <c r="A210" s="62">
        <v>196</v>
      </c>
      <c r="B210" s="70">
        <v>42011</v>
      </c>
      <c r="C210" s="43">
        <f>VLOOKUP(B210, 'Raw Data'!$A$2:$C$560, 2, TRUE)</f>
        <v>112.6</v>
      </c>
      <c r="D210" s="43">
        <f>VLOOKUP(B210, 'Raw Data'!$A$2:$C$560, 3, TRUE)</f>
        <v>117.2</v>
      </c>
      <c r="E210" s="44">
        <f t="shared" si="33"/>
        <v>-4.0040161437322266E-2</v>
      </c>
      <c r="F210" s="44">
        <f>IF(A210&gt;$C$3, AVERAGE(INDEX($E$15:$E$572, A210-$C$3):E209), "")</f>
        <v>-7.997437083944757E-3</v>
      </c>
      <c r="G210" s="44">
        <f>IF(A210&gt;$C$3, (STDEV(INDEX($E$15:$E$572, A210-$C$3):E209)), "")</f>
        <v>1.2591420616358486E-2</v>
      </c>
      <c r="H210" s="44">
        <f t="shared" si="34"/>
        <v>-2.5448061286864117</v>
      </c>
      <c r="I210" s="44" t="str">
        <f t="shared" si="35"/>
        <v>Buy</v>
      </c>
      <c r="J210" s="44">
        <f t="shared" si="36"/>
        <v>115.7</v>
      </c>
      <c r="K210" s="44">
        <f t="shared" si="37"/>
        <v>118.9</v>
      </c>
      <c r="L210" s="44">
        <f t="shared" si="38"/>
        <v>-7000.0000000000273</v>
      </c>
      <c r="M210" s="45" t="str">
        <f t="shared" si="42"/>
        <v>Buy</v>
      </c>
      <c r="N210" s="44">
        <f t="shared" si="39"/>
        <v>0</v>
      </c>
      <c r="O210" s="44">
        <f t="shared" si="43"/>
        <v>-53500.000000000015</v>
      </c>
      <c r="P210" s="44">
        <f t="shared" si="40"/>
        <v>0</v>
      </c>
      <c r="Q210" s="44">
        <f t="shared" si="41"/>
        <v>0</v>
      </c>
      <c r="R210" s="63">
        <f>IF((O210 - MAX($O$15:O210)) &lt; 0, O210 - MAX($O$15:O210), 0)</f>
        <v>-53500.000000000015</v>
      </c>
    </row>
    <row r="211" spans="1:18" customFormat="1" x14ac:dyDescent="0.25">
      <c r="A211" s="62">
        <v>197</v>
      </c>
      <c r="B211" s="70">
        <v>42012</v>
      </c>
      <c r="C211" s="43">
        <f>VLOOKUP(B211, 'Raw Data'!$A$2:$C$560, 2, TRUE)</f>
        <v>112.65</v>
      </c>
      <c r="D211" s="43">
        <f>VLOOKUP(B211, 'Raw Data'!$A$2:$C$560, 3, TRUE)</f>
        <v>116.45</v>
      </c>
      <c r="E211" s="44">
        <f t="shared" si="33"/>
        <v>-3.3176329452096531E-2</v>
      </c>
      <c r="F211" s="44">
        <f>IF(A211&gt;$C$3, AVERAGE(INDEX($E$15:$E$572, A211-$C$3):E210), "")</f>
        <v>-1.2086127237816477E-2</v>
      </c>
      <c r="G211" s="44">
        <f>IF(A211&gt;$C$3, (STDEV(INDEX($E$15:$E$572, A211-$C$3):E210)), "")</f>
        <v>1.5663963243344726E-2</v>
      </c>
      <c r="H211" s="44">
        <f t="shared" si="34"/>
        <v>-1.3464154560781938</v>
      </c>
      <c r="I211" s="44" t="str">
        <f t="shared" si="35"/>
        <v/>
      </c>
      <c r="J211" s="44">
        <f t="shared" si="36"/>
        <v>115.7</v>
      </c>
      <c r="K211" s="44">
        <f t="shared" si="37"/>
        <v>118.9</v>
      </c>
      <c r="L211" s="44">
        <f t="shared" si="38"/>
        <v>-2999.9999999999709</v>
      </c>
      <c r="M211" s="45" t="str">
        <f t="shared" si="42"/>
        <v>Buy</v>
      </c>
      <c r="N211" s="44">
        <f t="shared" si="39"/>
        <v>0</v>
      </c>
      <c r="O211" s="44">
        <f t="shared" si="43"/>
        <v>-53500.000000000015</v>
      </c>
      <c r="P211" s="44">
        <f t="shared" si="40"/>
        <v>0</v>
      </c>
      <c r="Q211" s="44">
        <f t="shared" si="41"/>
        <v>0</v>
      </c>
      <c r="R211" s="63">
        <f>IF((O211 - MAX($O$15:O211)) &lt; 0, O211 - MAX($O$15:O211), 0)</f>
        <v>-53500.000000000015</v>
      </c>
    </row>
    <row r="212" spans="1:18" customFormat="1" x14ac:dyDescent="0.25">
      <c r="A212" s="62">
        <v>198</v>
      </c>
      <c r="B212" s="70">
        <v>42013</v>
      </c>
      <c r="C212" s="43">
        <f>VLOOKUP(B212, 'Raw Data'!$A$2:$C$560, 2, TRUE)</f>
        <v>113.85</v>
      </c>
      <c r="D212" s="43">
        <f>VLOOKUP(B212, 'Raw Data'!$A$2:$C$560, 3, TRUE)</f>
        <v>115.75</v>
      </c>
      <c r="E212" s="44">
        <f t="shared" si="33"/>
        <v>-1.6550900456594929E-2</v>
      </c>
      <c r="F212" s="44">
        <f>IF(A212&gt;$C$3, AVERAGE(INDEX($E$15:$E$572, A212-$C$3):E211), "")</f>
        <v>-1.531868999499485E-2</v>
      </c>
      <c r="G212" s="44">
        <f>IF(A212&gt;$C$3, (STDEV(INDEX($E$15:$E$572, A212-$C$3):E211)), "")</f>
        <v>1.6405639027426287E-2</v>
      </c>
      <c r="H212" s="44">
        <f t="shared" si="34"/>
        <v>-7.5108958544078577E-2</v>
      </c>
      <c r="I212" s="44" t="str">
        <f t="shared" si="35"/>
        <v/>
      </c>
      <c r="J212" s="44">
        <f t="shared" si="36"/>
        <v>115.7</v>
      </c>
      <c r="K212" s="44">
        <f t="shared" si="37"/>
        <v>118.9</v>
      </c>
      <c r="L212" s="44">
        <f t="shared" si="38"/>
        <v>6499.9999999999873</v>
      </c>
      <c r="M212" s="45" t="str">
        <f t="shared" si="42"/>
        <v>Buy</v>
      </c>
      <c r="N212" s="44">
        <f t="shared" si="39"/>
        <v>0</v>
      </c>
      <c r="O212" s="44">
        <f t="shared" si="43"/>
        <v>-53500.000000000015</v>
      </c>
      <c r="P212" s="44">
        <f t="shared" si="40"/>
        <v>0</v>
      </c>
      <c r="Q212" s="44">
        <f t="shared" si="41"/>
        <v>0</v>
      </c>
      <c r="R212" s="63">
        <f>IF((O212 - MAX($O$15:O212)) &lt; 0, O212 - MAX($O$15:O212), 0)</f>
        <v>-53500.000000000015</v>
      </c>
    </row>
    <row r="213" spans="1:18" customFormat="1" x14ac:dyDescent="0.25">
      <c r="A213" s="62">
        <v>199</v>
      </c>
      <c r="B213" s="70">
        <v>42016</v>
      </c>
      <c r="C213" s="43">
        <f>VLOOKUP(B213, 'Raw Data'!$A$2:$C$560, 2, TRUE)</f>
        <v>112.25</v>
      </c>
      <c r="D213" s="43">
        <f>VLOOKUP(B213, 'Raw Data'!$A$2:$C$560, 3, TRUE)</f>
        <v>115.55</v>
      </c>
      <c r="E213" s="44">
        <f t="shared" si="33"/>
        <v>-2.8974810098026046E-2</v>
      </c>
      <c r="F213" s="44">
        <f>IF(A213&gt;$C$3, AVERAGE(INDEX($E$15:$E$572, A213-$C$3):E212), "")</f>
        <v>-1.6251448452961562E-2</v>
      </c>
      <c r="G213" s="44">
        <f>IF(A213&gt;$C$3, (STDEV(INDEX($E$15:$E$572, A213-$C$3):E212)), "")</f>
        <v>1.6157515637501792E-2</v>
      </c>
      <c r="H213" s="44">
        <f t="shared" si="34"/>
        <v>-0.78745779552479001</v>
      </c>
      <c r="I213" s="44" t="str">
        <f t="shared" si="35"/>
        <v/>
      </c>
      <c r="J213" s="44">
        <f t="shared" si="36"/>
        <v>115.7</v>
      </c>
      <c r="K213" s="44">
        <f t="shared" si="37"/>
        <v>118.9</v>
      </c>
      <c r="L213" s="44">
        <f t="shared" si="38"/>
        <v>-499.9999999999709</v>
      </c>
      <c r="M213" s="45" t="str">
        <f t="shared" si="42"/>
        <v>Buy</v>
      </c>
      <c r="N213" s="44">
        <f t="shared" si="39"/>
        <v>0</v>
      </c>
      <c r="O213" s="44">
        <f t="shared" si="43"/>
        <v>-53500.000000000015</v>
      </c>
      <c r="P213" s="44">
        <f t="shared" si="40"/>
        <v>0</v>
      </c>
      <c r="Q213" s="44">
        <f t="shared" si="41"/>
        <v>0</v>
      </c>
      <c r="R213" s="63">
        <f>IF((O213 - MAX($O$15:O213)) &lt; 0, O213 - MAX($O$15:O213), 0)</f>
        <v>-53500.000000000015</v>
      </c>
    </row>
    <row r="214" spans="1:18" customFormat="1" x14ac:dyDescent="0.25">
      <c r="A214" s="62">
        <v>200</v>
      </c>
      <c r="B214" s="70">
        <v>42017</v>
      </c>
      <c r="C214" s="43">
        <f>VLOOKUP(B214, 'Raw Data'!$A$2:$C$560, 2, TRUE)</f>
        <v>112</v>
      </c>
      <c r="D214" s="43">
        <f>VLOOKUP(B214, 'Raw Data'!$A$2:$C$560, 3, TRUE)</f>
        <v>115.4</v>
      </c>
      <c r="E214" s="44">
        <f t="shared" si="33"/>
        <v>-2.990548277890473E-2</v>
      </c>
      <c r="F214" s="44">
        <f>IF(A214&gt;$C$3, AVERAGE(INDEX($E$15:$E$572, A214-$C$3):E213), "")</f>
        <v>-1.8637419396087131E-2</v>
      </c>
      <c r="G214" s="44">
        <f>IF(A214&gt;$C$3, (STDEV(INDEX($E$15:$E$572, A214-$C$3):E213)), "")</f>
        <v>1.609183685498379E-2</v>
      </c>
      <c r="H214" s="44">
        <f t="shared" si="34"/>
        <v>-0.70023475159256143</v>
      </c>
      <c r="I214" s="44" t="str">
        <f t="shared" si="35"/>
        <v/>
      </c>
      <c r="J214" s="44">
        <f t="shared" si="36"/>
        <v>115.7</v>
      </c>
      <c r="K214" s="44">
        <f t="shared" si="37"/>
        <v>118.9</v>
      </c>
      <c r="L214" s="44">
        <f t="shared" si="38"/>
        <v>-1000.0000000000146</v>
      </c>
      <c r="M214" s="45" t="str">
        <f t="shared" si="42"/>
        <v>Buy</v>
      </c>
      <c r="N214" s="44">
        <f t="shared" si="39"/>
        <v>0</v>
      </c>
      <c r="O214" s="44">
        <f t="shared" si="43"/>
        <v>-53500.000000000015</v>
      </c>
      <c r="P214" s="44">
        <f t="shared" si="40"/>
        <v>0</v>
      </c>
      <c r="Q214" s="44">
        <f t="shared" si="41"/>
        <v>0</v>
      </c>
      <c r="R214" s="63">
        <f>IF((O214 - MAX($O$15:O214)) &lt; 0, O214 - MAX($O$15:O214), 0)</f>
        <v>-53500.000000000015</v>
      </c>
    </row>
    <row r="215" spans="1:18" customFormat="1" x14ac:dyDescent="0.25">
      <c r="A215" s="62">
        <v>201</v>
      </c>
      <c r="B215" s="70">
        <v>42018</v>
      </c>
      <c r="C215" s="43">
        <f>VLOOKUP(B215, 'Raw Data'!$A$2:$C$560, 2, TRUE)</f>
        <v>110.85</v>
      </c>
      <c r="D215" s="43">
        <f>VLOOKUP(B215, 'Raw Data'!$A$2:$C$560, 3, TRUE)</f>
        <v>112.75</v>
      </c>
      <c r="E215" s="44">
        <f t="shared" si="33"/>
        <v>-1.6995042320467363E-2</v>
      </c>
      <c r="F215" s="44">
        <f>IF(A215&gt;$C$3, AVERAGE(INDEX($E$15:$E$572, A215-$C$3):E214), "")</f>
        <v>-2.3218372999216554E-2</v>
      </c>
      <c r="G215" s="44">
        <f>IF(A215&gt;$C$3, (STDEV(INDEX($E$15:$E$572, A215-$C$3):E214)), "")</f>
        <v>1.0824506562221671E-2</v>
      </c>
      <c r="H215" s="44">
        <f t="shared" si="34"/>
        <v>0.57492973402308012</v>
      </c>
      <c r="I215" s="44" t="str">
        <f t="shared" si="35"/>
        <v/>
      </c>
      <c r="J215" s="44">
        <f t="shared" si="36"/>
        <v>115.7</v>
      </c>
      <c r="K215" s="44">
        <f t="shared" si="37"/>
        <v>118.9</v>
      </c>
      <c r="L215" s="44">
        <f t="shared" si="38"/>
        <v>6499.9999999999854</v>
      </c>
      <c r="M215" s="45" t="str">
        <f t="shared" si="42"/>
        <v>Buy</v>
      </c>
      <c r="N215" s="44">
        <f t="shared" si="39"/>
        <v>0</v>
      </c>
      <c r="O215" s="44">
        <f t="shared" si="43"/>
        <v>-53500.000000000015</v>
      </c>
      <c r="P215" s="44">
        <f t="shared" si="40"/>
        <v>0</v>
      </c>
      <c r="Q215" s="44">
        <f t="shared" si="41"/>
        <v>0</v>
      </c>
      <c r="R215" s="63">
        <f>IF((O215 - MAX($O$15:O215)) &lt; 0, O215 - MAX($O$15:O215), 0)</f>
        <v>-53500.000000000015</v>
      </c>
    </row>
    <row r="216" spans="1:18" customFormat="1" x14ac:dyDescent="0.25">
      <c r="A216" s="62">
        <v>202</v>
      </c>
      <c r="B216" s="70">
        <v>42019</v>
      </c>
      <c r="C216" s="43">
        <f>VLOOKUP(B216, 'Raw Data'!$A$2:$C$560, 2, TRUE)</f>
        <v>110.2</v>
      </c>
      <c r="D216" s="43">
        <f>VLOOKUP(B216, 'Raw Data'!$A$2:$C$560, 3, TRUE)</f>
        <v>108.8</v>
      </c>
      <c r="E216" s="44">
        <f t="shared" si="33"/>
        <v>1.2785562296971925E-2</v>
      </c>
      <c r="F216" s="44">
        <f>IF(A216&gt;$C$3, AVERAGE(INDEX($E$15:$E$572, A216-$C$3):E215), "")</f>
        <v>-2.2809873372927211E-2</v>
      </c>
      <c r="G216" s="44">
        <f>IF(A216&gt;$C$3, (STDEV(INDEX($E$15:$E$572, A216-$C$3):E215)), "")</f>
        <v>1.098998600775806E-2</v>
      </c>
      <c r="H216" s="44">
        <f t="shared" si="34"/>
        <v>3.2388972692751001</v>
      </c>
      <c r="I216" s="44" t="str">
        <f t="shared" si="35"/>
        <v>Sell</v>
      </c>
      <c r="J216" s="44" t="str">
        <f t="shared" si="36"/>
        <v/>
      </c>
      <c r="K216" s="44" t="str">
        <f t="shared" si="37"/>
        <v/>
      </c>
      <c r="L216" s="44">
        <f t="shared" si="38"/>
        <v>23000.000000000044</v>
      </c>
      <c r="M216" s="45" t="str">
        <f t="shared" si="42"/>
        <v>TP</v>
      </c>
      <c r="N216" s="44">
        <f t="shared" si="39"/>
        <v>23000.000000000044</v>
      </c>
      <c r="O216" s="44">
        <f t="shared" si="43"/>
        <v>-30499.999999999971</v>
      </c>
      <c r="P216" s="44">
        <f t="shared" si="40"/>
        <v>87.600000000000009</v>
      </c>
      <c r="Q216" s="44">
        <f t="shared" si="41"/>
        <v>0</v>
      </c>
      <c r="R216" s="63">
        <f>IF((O216 - MAX($O$15:O216)) &lt; 0, O216 - MAX($O$15:O216), 0)</f>
        <v>-30499.999999999971</v>
      </c>
    </row>
    <row r="217" spans="1:18" customFormat="1" x14ac:dyDescent="0.25">
      <c r="A217" s="62">
        <v>203</v>
      </c>
      <c r="B217" s="70">
        <v>42020</v>
      </c>
      <c r="C217" s="43">
        <f>VLOOKUP(B217, 'Raw Data'!$A$2:$C$560, 2, TRUE)</f>
        <v>110.3</v>
      </c>
      <c r="D217" s="43">
        <f>VLOOKUP(B217, 'Raw Data'!$A$2:$C$560, 3, TRUE)</f>
        <v>109.1</v>
      </c>
      <c r="E217" s="44">
        <f t="shared" si="33"/>
        <v>1.0939033420431577E-2</v>
      </c>
      <c r="F217" s="44">
        <f>IF(A217&gt;$C$3, AVERAGE(INDEX($E$15:$E$572, A217-$C$3):E216), "")</f>
        <v>-2.0806521815093605E-2</v>
      </c>
      <c r="G217" s="44">
        <f>IF(A217&gt;$C$3, (STDEV(INDEX($E$15:$E$572, A217-$C$3):E216)), "")</f>
        <v>1.5172144216027578E-2</v>
      </c>
      <c r="H217" s="44">
        <f t="shared" si="34"/>
        <v>2.0923578621135013</v>
      </c>
      <c r="I217" s="44" t="str">
        <f t="shared" si="35"/>
        <v>Sell</v>
      </c>
      <c r="J217" s="44">
        <f t="shared" si="36"/>
        <v>109.1</v>
      </c>
      <c r="K217" s="44">
        <f t="shared" si="37"/>
        <v>110.3</v>
      </c>
      <c r="L217" s="44" t="str">
        <f t="shared" si="38"/>
        <v/>
      </c>
      <c r="M217" s="45" t="str">
        <f t="shared" si="42"/>
        <v>Sell</v>
      </c>
      <c r="N217" s="44">
        <f t="shared" si="39"/>
        <v>0</v>
      </c>
      <c r="O217" s="44">
        <f t="shared" si="43"/>
        <v>-30499.999999999971</v>
      </c>
      <c r="P217" s="44">
        <f t="shared" si="40"/>
        <v>87.76</v>
      </c>
      <c r="Q217" s="44">
        <f t="shared" si="41"/>
        <v>164550</v>
      </c>
      <c r="R217" s="63">
        <f>IF((O217 - MAX($O$15:O217)) &lt; 0, O217 - MAX($O$15:O217), 0)</f>
        <v>-30499.999999999971</v>
      </c>
    </row>
    <row r="218" spans="1:18" customFormat="1" x14ac:dyDescent="0.25">
      <c r="A218" s="62">
        <v>204</v>
      </c>
      <c r="B218" s="70">
        <v>42023</v>
      </c>
      <c r="C218" s="43">
        <f>VLOOKUP(B218, 'Raw Data'!$A$2:$C$560, 2, TRUE)</f>
        <v>113.3</v>
      </c>
      <c r="D218" s="43">
        <f>VLOOKUP(B218, 'Raw Data'!$A$2:$C$560, 3, TRUE)</f>
        <v>113.8</v>
      </c>
      <c r="E218" s="44">
        <f t="shared" si="33"/>
        <v>-4.4033536582699399E-3</v>
      </c>
      <c r="F218" s="44">
        <f>IF(A218&gt;$C$3, AVERAGE(INDEX($E$15:$E$572, A218-$C$3):E217), "")</f>
        <v>-1.9032632852537132E-2</v>
      </c>
      <c r="G218" s="44">
        <f>IF(A218&gt;$C$3, (STDEV(INDEX($E$15:$E$572, A218-$C$3):E217)), "")</f>
        <v>1.7800975055051797E-2</v>
      </c>
      <c r="H218" s="44">
        <f t="shared" si="34"/>
        <v>0.82182459944043906</v>
      </c>
      <c r="I218" s="44" t="str">
        <f t="shared" si="35"/>
        <v/>
      </c>
      <c r="J218" s="44">
        <f t="shared" si="36"/>
        <v>109.1</v>
      </c>
      <c r="K218" s="44">
        <f t="shared" si="37"/>
        <v>110.3</v>
      </c>
      <c r="L218" s="44">
        <f t="shared" si="38"/>
        <v>8500.0000000000146</v>
      </c>
      <c r="M218" s="45" t="str">
        <f t="shared" si="42"/>
        <v>Sell</v>
      </c>
      <c r="N218" s="44">
        <f t="shared" si="39"/>
        <v>0</v>
      </c>
      <c r="O218" s="44">
        <f t="shared" si="43"/>
        <v>-30499.999999999971</v>
      </c>
      <c r="P218" s="44">
        <f t="shared" si="40"/>
        <v>0</v>
      </c>
      <c r="Q218" s="44">
        <f t="shared" si="41"/>
        <v>0</v>
      </c>
      <c r="R218" s="63">
        <f>IF((O218 - MAX($O$15:O218)) &lt; 0, O218 - MAX($O$15:O218), 0)</f>
        <v>-30499.999999999971</v>
      </c>
    </row>
    <row r="219" spans="1:18" customFormat="1" x14ac:dyDescent="0.25">
      <c r="A219" s="62">
        <v>205</v>
      </c>
      <c r="B219" s="70">
        <v>42024</v>
      </c>
      <c r="C219" s="43">
        <f>VLOOKUP(B219, 'Raw Data'!$A$2:$C$560, 2, TRUE)</f>
        <v>111.85</v>
      </c>
      <c r="D219" s="43">
        <f>VLOOKUP(B219, 'Raw Data'!$A$2:$C$560, 3, TRUE)</f>
        <v>114.05</v>
      </c>
      <c r="E219" s="44">
        <f t="shared" si="33"/>
        <v>-1.9478260794258479E-2</v>
      </c>
      <c r="F219" s="44">
        <f>IF(A219&gt;$C$3, AVERAGE(INDEX($E$15:$E$572, A219-$C$3):E218), "")</f>
        <v>-1.6744751268653605E-2</v>
      </c>
      <c r="G219" s="44">
        <f>IF(A219&gt;$C$3, (STDEV(INDEX($E$15:$E$572, A219-$C$3):E218)), "")</f>
        <v>1.8090787556317166E-2</v>
      </c>
      <c r="H219" s="44">
        <f t="shared" si="34"/>
        <v>-0.15109953157624437</v>
      </c>
      <c r="I219" s="44" t="str">
        <f t="shared" si="35"/>
        <v/>
      </c>
      <c r="J219" s="44">
        <f t="shared" si="36"/>
        <v>109.1</v>
      </c>
      <c r="K219" s="44">
        <f t="shared" si="37"/>
        <v>110.3</v>
      </c>
      <c r="L219" s="44">
        <f t="shared" si="38"/>
        <v>17000.000000000029</v>
      </c>
      <c r="M219" s="45" t="str">
        <f t="shared" si="42"/>
        <v>Sell</v>
      </c>
      <c r="N219" s="44">
        <f t="shared" si="39"/>
        <v>0</v>
      </c>
      <c r="O219" s="44">
        <f t="shared" si="43"/>
        <v>-30499.999999999971</v>
      </c>
      <c r="P219" s="44">
        <f t="shared" si="40"/>
        <v>0</v>
      </c>
      <c r="Q219" s="44">
        <f t="shared" si="41"/>
        <v>0</v>
      </c>
      <c r="R219" s="63">
        <f>IF((O219 - MAX($O$15:O219)) &lt; 0, O219 - MAX($O$15:O219), 0)</f>
        <v>-30499.999999999971</v>
      </c>
    </row>
    <row r="220" spans="1:18" customFormat="1" x14ac:dyDescent="0.25">
      <c r="A220" s="62">
        <v>206</v>
      </c>
      <c r="B220" s="70">
        <v>42025</v>
      </c>
      <c r="C220" s="43">
        <f>VLOOKUP(B220, 'Raw Data'!$A$2:$C$560, 2, TRUE)</f>
        <v>114.1</v>
      </c>
      <c r="D220" s="43">
        <f>VLOOKUP(B220, 'Raw Data'!$A$2:$C$560, 3, TRUE)</f>
        <v>117.4</v>
      </c>
      <c r="E220" s="44">
        <f t="shared" si="33"/>
        <v>-2.8511650525966197E-2</v>
      </c>
      <c r="F220" s="44">
        <f>IF(A220&gt;$C$3, AVERAGE(INDEX($E$15:$E$572, A220-$C$3):E219), "")</f>
        <v>-1.6579974527853682E-2</v>
      </c>
      <c r="G220" s="44">
        <f>IF(A220&gt;$C$3, (STDEV(INDEX($E$15:$E$572, A220-$C$3):E219)), "")</f>
        <v>1.8053914080654071E-2</v>
      </c>
      <c r="H220" s="44">
        <f t="shared" si="34"/>
        <v>-0.66089136930689574</v>
      </c>
      <c r="I220" s="44" t="str">
        <f t="shared" si="35"/>
        <v/>
      </c>
      <c r="J220" s="44" t="str">
        <f t="shared" si="36"/>
        <v/>
      </c>
      <c r="K220" s="44" t="str">
        <f t="shared" si="37"/>
        <v/>
      </c>
      <c r="L220" s="44">
        <f t="shared" si="38"/>
        <v>22500.000000000073</v>
      </c>
      <c r="M220" s="45" t="str">
        <f t="shared" si="42"/>
        <v>TP</v>
      </c>
      <c r="N220" s="44">
        <f t="shared" si="39"/>
        <v>22500.000000000073</v>
      </c>
      <c r="O220" s="44">
        <f t="shared" si="43"/>
        <v>-7999.9999999998981</v>
      </c>
      <c r="P220" s="44">
        <f t="shared" si="40"/>
        <v>92.600000000000009</v>
      </c>
      <c r="Q220" s="44">
        <f t="shared" si="41"/>
        <v>0</v>
      </c>
      <c r="R220" s="63">
        <f>IF((O220 - MAX($O$15:O220)) &lt; 0, O220 - MAX($O$15:O220), 0)</f>
        <v>-7999.9999999998981</v>
      </c>
    </row>
    <row r="221" spans="1:18" customFormat="1" x14ac:dyDescent="0.25">
      <c r="A221" s="62">
        <v>207</v>
      </c>
      <c r="B221" s="70">
        <v>42026</v>
      </c>
      <c r="C221" s="43">
        <f>VLOOKUP(B221, 'Raw Data'!$A$2:$C$560, 2, TRUE)</f>
        <v>115.65</v>
      </c>
      <c r="D221" s="43">
        <f>VLOOKUP(B221, 'Raw Data'!$A$2:$C$560, 3, TRUE)</f>
        <v>117.2</v>
      </c>
      <c r="E221" s="44">
        <f t="shared" si="33"/>
        <v>-1.3313488465463999E-2</v>
      </c>
      <c r="F221" s="44">
        <f>IF(A221&gt;$C$3, AVERAGE(INDEX($E$15:$E$572, A221-$C$3):E220), "")</f>
        <v>-1.5427123436718069E-2</v>
      </c>
      <c r="G221" s="44">
        <f>IF(A221&gt;$C$3, (STDEV(INDEX($E$15:$E$572, A221-$C$3):E220)), "")</f>
        <v>1.6707244565018837E-2</v>
      </c>
      <c r="H221" s="44">
        <f t="shared" si="34"/>
        <v>0.12651008746705844</v>
      </c>
      <c r="I221" s="44" t="str">
        <f t="shared" si="35"/>
        <v/>
      </c>
      <c r="J221" s="44" t="str">
        <f t="shared" si="36"/>
        <v/>
      </c>
      <c r="K221" s="44" t="str">
        <f t="shared" si="37"/>
        <v/>
      </c>
      <c r="L221" s="44" t="str">
        <f t="shared" si="38"/>
        <v/>
      </c>
      <c r="M221" s="45" t="str">
        <f t="shared" si="42"/>
        <v/>
      </c>
      <c r="N221" s="44">
        <f t="shared" si="39"/>
        <v>0</v>
      </c>
      <c r="O221" s="44">
        <f t="shared" si="43"/>
        <v>-7999.9999999998981</v>
      </c>
      <c r="P221" s="44">
        <f t="shared" si="40"/>
        <v>0</v>
      </c>
      <c r="Q221" s="44">
        <f t="shared" si="41"/>
        <v>0</v>
      </c>
      <c r="R221" s="63">
        <f>IF((O221 - MAX($O$15:O221)) &lt; 0, O221 - MAX($O$15:O221), 0)</f>
        <v>-7999.9999999998981</v>
      </c>
    </row>
    <row r="222" spans="1:18" customFormat="1" x14ac:dyDescent="0.25">
      <c r="A222" s="62">
        <v>208</v>
      </c>
      <c r="B222" s="70">
        <v>42027</v>
      </c>
      <c r="C222" s="43">
        <f>VLOOKUP(B222, 'Raw Data'!$A$2:$C$560, 2, TRUE)</f>
        <v>114.4</v>
      </c>
      <c r="D222" s="43">
        <f>VLOOKUP(B222, 'Raw Data'!$A$2:$C$560, 3, TRUE)</f>
        <v>115.05</v>
      </c>
      <c r="E222" s="44">
        <f t="shared" si="33"/>
        <v>-5.6657375356773077E-3</v>
      </c>
      <c r="F222" s="44">
        <f>IF(A222&gt;$C$3, AVERAGE(INDEX($E$15:$E$572, A222-$C$3):E221), "")</f>
        <v>-1.3440839338054816E-2</v>
      </c>
      <c r="G222" s="44">
        <f>IF(A222&gt;$C$3, (STDEV(INDEX($E$15:$E$572, A222-$C$3):E221)), "")</f>
        <v>1.5499706384342676E-2</v>
      </c>
      <c r="H222" s="44">
        <f t="shared" si="34"/>
        <v>0.50162897345150204</v>
      </c>
      <c r="I222" s="44" t="str">
        <f t="shared" si="35"/>
        <v/>
      </c>
      <c r="J222" s="44" t="str">
        <f t="shared" si="36"/>
        <v/>
      </c>
      <c r="K222" s="44" t="str">
        <f t="shared" si="37"/>
        <v/>
      </c>
      <c r="L222" s="44" t="str">
        <f t="shared" si="38"/>
        <v/>
      </c>
      <c r="M222" s="45" t="str">
        <f t="shared" si="42"/>
        <v/>
      </c>
      <c r="N222" s="44">
        <f t="shared" si="39"/>
        <v>0</v>
      </c>
      <c r="O222" s="44">
        <f t="shared" si="43"/>
        <v>-7999.9999999998981</v>
      </c>
      <c r="P222" s="44">
        <f t="shared" si="40"/>
        <v>0</v>
      </c>
      <c r="Q222" s="44">
        <f t="shared" si="41"/>
        <v>0</v>
      </c>
      <c r="R222" s="63">
        <f>IF((O222 - MAX($O$15:O222)) &lt; 0, O222 - MAX($O$15:O222), 0)</f>
        <v>-7999.9999999998981</v>
      </c>
    </row>
    <row r="223" spans="1:18" customFormat="1" x14ac:dyDescent="0.25">
      <c r="A223" s="62">
        <v>209</v>
      </c>
      <c r="B223" s="70">
        <v>42031</v>
      </c>
      <c r="C223" s="43">
        <f>VLOOKUP(B223, 'Raw Data'!$A$2:$C$560, 2, TRUE)</f>
        <v>112.3</v>
      </c>
      <c r="D223" s="43">
        <f>VLOOKUP(B223, 'Raw Data'!$A$2:$C$560, 3, TRUE)</f>
        <v>112.25</v>
      </c>
      <c r="E223" s="44">
        <f t="shared" si="33"/>
        <v>4.453351220338586E-4</v>
      </c>
      <c r="F223" s="44">
        <f>IF(A223&gt;$C$3, AVERAGE(INDEX($E$15:$E$572, A223-$C$3):E222), "")</f>
        <v>-1.2352323045963056E-2</v>
      </c>
      <c r="G223" s="44">
        <f>IF(A223&gt;$C$3, (STDEV(INDEX($E$15:$E$572, A223-$C$3):E222)), "")</f>
        <v>1.5638624309710039E-2</v>
      </c>
      <c r="H223" s="44">
        <f t="shared" si="34"/>
        <v>0.81833656941620081</v>
      </c>
      <c r="I223" s="44" t="str">
        <f t="shared" si="35"/>
        <v/>
      </c>
      <c r="J223" s="44" t="str">
        <f t="shared" si="36"/>
        <v/>
      </c>
      <c r="K223" s="44" t="str">
        <f t="shared" si="37"/>
        <v/>
      </c>
      <c r="L223" s="44" t="str">
        <f t="shared" si="38"/>
        <v/>
      </c>
      <c r="M223" s="45" t="str">
        <f t="shared" si="42"/>
        <v/>
      </c>
      <c r="N223" s="44">
        <f t="shared" si="39"/>
        <v>0</v>
      </c>
      <c r="O223" s="44">
        <f t="shared" si="43"/>
        <v>-7999.9999999998981</v>
      </c>
      <c r="P223" s="44">
        <f t="shared" si="40"/>
        <v>0</v>
      </c>
      <c r="Q223" s="44">
        <f t="shared" si="41"/>
        <v>0</v>
      </c>
      <c r="R223" s="63">
        <f>IF((O223 - MAX($O$15:O223)) &lt; 0, O223 - MAX($O$15:O223), 0)</f>
        <v>-7999.9999999998981</v>
      </c>
    </row>
    <row r="224" spans="1:18" customFormat="1" x14ac:dyDescent="0.25">
      <c r="A224" s="62">
        <v>210</v>
      </c>
      <c r="B224" s="70">
        <v>42032</v>
      </c>
      <c r="C224" s="43">
        <f>VLOOKUP(B224, 'Raw Data'!$A$2:$C$560, 2, TRUE)</f>
        <v>114.05</v>
      </c>
      <c r="D224" s="43">
        <f>VLOOKUP(B224, 'Raw Data'!$A$2:$C$560, 3, TRUE)</f>
        <v>114.1</v>
      </c>
      <c r="E224" s="44">
        <f t="shared" si="33"/>
        <v>-4.3830813763288349E-4</v>
      </c>
      <c r="F224" s="44">
        <f>IF(A224&gt;$C$3, AVERAGE(INDEX($E$15:$E$572, A224-$C$3):E223), "")</f>
        <v>-9.4103085239570661E-3</v>
      </c>
      <c r="G224" s="44">
        <f>IF(A224&gt;$C$3, (STDEV(INDEX($E$15:$E$572, A224-$C$3):E223)), "")</f>
        <v>1.4914637169253267E-2</v>
      </c>
      <c r="H224" s="44">
        <f t="shared" si="34"/>
        <v>0.60155673145171007</v>
      </c>
      <c r="I224" s="44" t="str">
        <f t="shared" si="35"/>
        <v/>
      </c>
      <c r="J224" s="44" t="str">
        <f t="shared" si="36"/>
        <v/>
      </c>
      <c r="K224" s="44" t="str">
        <f t="shared" si="37"/>
        <v/>
      </c>
      <c r="L224" s="44" t="str">
        <f t="shared" si="38"/>
        <v/>
      </c>
      <c r="M224" s="45" t="str">
        <f t="shared" si="42"/>
        <v/>
      </c>
      <c r="N224" s="44">
        <f t="shared" si="39"/>
        <v>0</v>
      </c>
      <c r="O224" s="44">
        <f t="shared" si="43"/>
        <v>-7999.9999999998981</v>
      </c>
      <c r="P224" s="44">
        <f t="shared" si="40"/>
        <v>0</v>
      </c>
      <c r="Q224" s="44">
        <f t="shared" si="41"/>
        <v>0</v>
      </c>
      <c r="R224" s="63">
        <f>IF((O224 - MAX($O$15:O224)) &lt; 0, O224 - MAX($O$15:O224), 0)</f>
        <v>-7999.9999999998981</v>
      </c>
    </row>
    <row r="225" spans="1:18" customFormat="1" x14ac:dyDescent="0.25">
      <c r="A225" s="62">
        <v>211</v>
      </c>
      <c r="B225" s="70">
        <v>42033</v>
      </c>
      <c r="C225" s="43">
        <f>VLOOKUP(B225, 'Raw Data'!$A$2:$C$560, 2, TRUE)</f>
        <v>112.8</v>
      </c>
      <c r="D225" s="43">
        <f>VLOOKUP(B225, 'Raw Data'!$A$2:$C$560, 3, TRUE)</f>
        <v>114.55</v>
      </c>
      <c r="E225" s="44">
        <f t="shared" si="33"/>
        <v>-1.5395069835546006E-2</v>
      </c>
      <c r="F225" s="44">
        <f>IF(A225&gt;$C$3, AVERAGE(INDEX($E$15:$E$572, A225-$C$3):E224), "")</f>
        <v>-6.4635910598298818E-3</v>
      </c>
      <c r="G225" s="44">
        <f>IF(A225&gt;$C$3, (STDEV(INDEX($E$15:$E$572, A225-$C$3):E224)), "")</f>
        <v>1.3231405409823042E-2</v>
      </c>
      <c r="H225" s="44">
        <f t="shared" si="34"/>
        <v>-0.67502117115127946</v>
      </c>
      <c r="I225" s="44" t="str">
        <f t="shared" si="35"/>
        <v/>
      </c>
      <c r="J225" s="44" t="str">
        <f t="shared" si="36"/>
        <v/>
      </c>
      <c r="K225" s="44" t="str">
        <f t="shared" si="37"/>
        <v/>
      </c>
      <c r="L225" s="44" t="str">
        <f t="shared" si="38"/>
        <v/>
      </c>
      <c r="M225" s="45" t="str">
        <f t="shared" si="42"/>
        <v/>
      </c>
      <c r="N225" s="44">
        <f t="shared" si="39"/>
        <v>0</v>
      </c>
      <c r="O225" s="44">
        <f t="shared" si="43"/>
        <v>-7999.9999999998981</v>
      </c>
      <c r="P225" s="44">
        <f t="shared" si="40"/>
        <v>0</v>
      </c>
      <c r="Q225" s="44">
        <f t="shared" si="41"/>
        <v>0</v>
      </c>
      <c r="R225" s="63">
        <f>IF((O225 - MAX($O$15:O225)) &lt; 0, O225 - MAX($O$15:O225), 0)</f>
        <v>-7999.9999999998981</v>
      </c>
    </row>
    <row r="226" spans="1:18" customFormat="1" x14ac:dyDescent="0.25">
      <c r="A226" s="62">
        <v>212</v>
      </c>
      <c r="B226" s="70">
        <v>42034</v>
      </c>
      <c r="C226" s="43">
        <f>VLOOKUP(B226, 'Raw Data'!$A$2:$C$560, 2, TRUE)</f>
        <v>112.45</v>
      </c>
      <c r="D226" s="43">
        <f>VLOOKUP(B226, 'Raw Data'!$A$2:$C$560, 3, TRUE)</f>
        <v>115.3</v>
      </c>
      <c r="E226" s="44">
        <f t="shared" si="33"/>
        <v>-2.5028748869688547E-2</v>
      </c>
      <c r="F226" s="44">
        <f>IF(A226&gt;$C$3, AVERAGE(INDEX($E$15:$E$572, A226-$C$3):E225), "")</f>
        <v>-6.3035938113377449E-3</v>
      </c>
      <c r="G226" s="44">
        <f>IF(A226&gt;$C$3, (STDEV(INDEX($E$15:$E$572, A226-$C$3):E225)), "")</f>
        <v>1.3098917081374343E-2</v>
      </c>
      <c r="H226" s="44">
        <f t="shared" si="34"/>
        <v>-1.4295193214847157</v>
      </c>
      <c r="I226" s="44" t="str">
        <f t="shared" si="35"/>
        <v/>
      </c>
      <c r="J226" s="44" t="str">
        <f t="shared" si="36"/>
        <v/>
      </c>
      <c r="K226" s="44" t="str">
        <f t="shared" si="37"/>
        <v/>
      </c>
      <c r="L226" s="44" t="str">
        <f t="shared" si="38"/>
        <v/>
      </c>
      <c r="M226" s="45" t="str">
        <f t="shared" si="42"/>
        <v/>
      </c>
      <c r="N226" s="44">
        <f t="shared" si="39"/>
        <v>0</v>
      </c>
      <c r="O226" s="44">
        <f t="shared" si="43"/>
        <v>-7999.9999999998981</v>
      </c>
      <c r="P226" s="44">
        <f t="shared" si="40"/>
        <v>0</v>
      </c>
      <c r="Q226" s="44">
        <f t="shared" si="41"/>
        <v>0</v>
      </c>
      <c r="R226" s="63">
        <f>IF((O226 - MAX($O$15:O226)) &lt; 0, O226 - MAX($O$15:O226), 0)</f>
        <v>-7999.9999999998981</v>
      </c>
    </row>
    <row r="227" spans="1:18" customFormat="1" x14ac:dyDescent="0.25">
      <c r="A227" s="62">
        <v>213</v>
      </c>
      <c r="B227" s="70">
        <v>42037</v>
      </c>
      <c r="C227" s="43">
        <f>VLOOKUP(B227, 'Raw Data'!$A$2:$C$560, 2, TRUE)</f>
        <v>115.35</v>
      </c>
      <c r="D227" s="43">
        <f>VLOOKUP(B227, 'Raw Data'!$A$2:$C$560, 3, TRUE)</f>
        <v>115.55</v>
      </c>
      <c r="E227" s="44">
        <f t="shared" si="33"/>
        <v>-1.7323521006270498E-3</v>
      </c>
      <c r="F227" s="44">
        <f>IF(A227&gt;$C$3, AVERAGE(INDEX($E$15:$E$572, A227-$C$3):E226), "")</f>
        <v>-1.0085024928003792E-2</v>
      </c>
      <c r="G227" s="44">
        <f>IF(A227&gt;$C$3, (STDEV(INDEX($E$15:$E$572, A227-$C$3):E226)), "")</f>
        <v>1.2416288569068576E-2</v>
      </c>
      <c r="H227" s="44">
        <f t="shared" si="34"/>
        <v>0.67271896758141536</v>
      </c>
      <c r="I227" s="44" t="str">
        <f t="shared" si="35"/>
        <v/>
      </c>
      <c r="J227" s="44" t="str">
        <f t="shared" si="36"/>
        <v/>
      </c>
      <c r="K227" s="44" t="str">
        <f t="shared" si="37"/>
        <v/>
      </c>
      <c r="L227" s="44" t="str">
        <f t="shared" si="38"/>
        <v/>
      </c>
      <c r="M227" s="45" t="str">
        <f t="shared" si="42"/>
        <v/>
      </c>
      <c r="N227" s="44">
        <f t="shared" si="39"/>
        <v>0</v>
      </c>
      <c r="O227" s="44">
        <f t="shared" si="43"/>
        <v>-7999.9999999998981</v>
      </c>
      <c r="P227" s="44">
        <f t="shared" si="40"/>
        <v>0</v>
      </c>
      <c r="Q227" s="44">
        <f t="shared" si="41"/>
        <v>0</v>
      </c>
      <c r="R227" s="63">
        <f>IF((O227 - MAX($O$15:O227)) &lt; 0, O227 - MAX($O$15:O227), 0)</f>
        <v>-7999.9999999998981</v>
      </c>
    </row>
    <row r="228" spans="1:18" customFormat="1" x14ac:dyDescent="0.25">
      <c r="A228" s="62">
        <v>214</v>
      </c>
      <c r="B228" s="70">
        <v>42038</v>
      </c>
      <c r="C228" s="43">
        <f>VLOOKUP(B228, 'Raw Data'!$A$2:$C$560, 2, TRUE)</f>
        <v>115.2</v>
      </c>
      <c r="D228" s="43">
        <f>VLOOKUP(B228, 'Raw Data'!$A$2:$C$560, 3, TRUE)</f>
        <v>114.05</v>
      </c>
      <c r="E228" s="44">
        <f t="shared" si="33"/>
        <v>1.0032799531393915E-2</v>
      </c>
      <c r="F228" s="44">
        <f>IF(A228&gt;$C$3, AVERAGE(INDEX($E$15:$E$572, A228-$C$3):E227), "")</f>
        <v>-1.1352163480109655E-2</v>
      </c>
      <c r="G228" s="44">
        <f>IF(A228&gt;$C$3, (STDEV(INDEX($E$15:$E$572, A228-$C$3):E227)), "")</f>
        <v>1.0536590790056335E-2</v>
      </c>
      <c r="H228" s="44">
        <f t="shared" si="34"/>
        <v>2.0295903520980558</v>
      </c>
      <c r="I228" s="44" t="str">
        <f t="shared" si="35"/>
        <v>Sell</v>
      </c>
      <c r="J228" s="44">
        <f t="shared" si="36"/>
        <v>114.05</v>
      </c>
      <c r="K228" s="44">
        <f t="shared" si="37"/>
        <v>115.2</v>
      </c>
      <c r="L228" s="44" t="str">
        <f t="shared" si="38"/>
        <v/>
      </c>
      <c r="M228" s="45" t="str">
        <f t="shared" si="42"/>
        <v>Sell</v>
      </c>
      <c r="N228" s="44">
        <f t="shared" si="39"/>
        <v>0</v>
      </c>
      <c r="O228" s="44">
        <f t="shared" si="43"/>
        <v>-7999.9999999998981</v>
      </c>
      <c r="P228" s="44">
        <f t="shared" si="40"/>
        <v>91.7</v>
      </c>
      <c r="Q228" s="44">
        <f t="shared" si="41"/>
        <v>171937.5</v>
      </c>
      <c r="R228" s="63">
        <f>IF((O228 - MAX($O$15:O228)) &lt; 0, O228 - MAX($O$15:O228), 0)</f>
        <v>-7999.9999999998981</v>
      </c>
    </row>
    <row r="229" spans="1:18" customFormat="1" x14ac:dyDescent="0.25">
      <c r="A229" s="62">
        <v>215</v>
      </c>
      <c r="B229" s="70">
        <v>42039</v>
      </c>
      <c r="C229" s="43">
        <f>VLOOKUP(B229, 'Raw Data'!$A$2:$C$560, 2, TRUE)</f>
        <v>116.2</v>
      </c>
      <c r="D229" s="43">
        <f>VLOOKUP(B229, 'Raw Data'!$A$2:$C$560, 3, TRUE)</f>
        <v>114.4</v>
      </c>
      <c r="E229" s="44">
        <f t="shared" si="33"/>
        <v>1.5611765472113215E-2</v>
      </c>
      <c r="F229" s="44">
        <f>IF(A229&gt;$C$3, AVERAGE(INDEX($E$15:$E$572, A229-$C$3):E228), "")</f>
        <v>-9.908548161143272E-3</v>
      </c>
      <c r="G229" s="44">
        <f>IF(A229&gt;$C$3, (STDEV(INDEX($E$15:$E$572, A229-$C$3):E228)), "")</f>
        <v>1.2415797027557877E-2</v>
      </c>
      <c r="H229" s="44">
        <f t="shared" si="34"/>
        <v>2.0554712336720762</v>
      </c>
      <c r="I229" s="44" t="str">
        <f t="shared" si="35"/>
        <v>Sell</v>
      </c>
      <c r="J229" s="44">
        <f t="shared" si="36"/>
        <v>114.05</v>
      </c>
      <c r="K229" s="44">
        <f t="shared" si="37"/>
        <v>115.2</v>
      </c>
      <c r="L229" s="44">
        <f t="shared" si="38"/>
        <v>-3249.9999999999573</v>
      </c>
      <c r="M229" s="45" t="str">
        <f t="shared" si="42"/>
        <v>Sell</v>
      </c>
      <c r="N229" s="44">
        <f t="shared" si="39"/>
        <v>0</v>
      </c>
      <c r="O229" s="44">
        <f t="shared" si="43"/>
        <v>-7999.9999999998981</v>
      </c>
      <c r="P229" s="44">
        <f t="shared" si="40"/>
        <v>0</v>
      </c>
      <c r="Q229" s="44">
        <f t="shared" si="41"/>
        <v>0</v>
      </c>
      <c r="R229" s="63">
        <f>IF((O229 - MAX($O$15:O229)) &lt; 0, O229 - MAX($O$15:O229), 0)</f>
        <v>-7999.9999999998981</v>
      </c>
    </row>
    <row r="230" spans="1:18" customFormat="1" x14ac:dyDescent="0.25">
      <c r="A230" s="62">
        <v>216</v>
      </c>
      <c r="B230" s="70">
        <v>42040</v>
      </c>
      <c r="C230" s="43">
        <f>VLOOKUP(B230, 'Raw Data'!$A$2:$C$560, 2, TRUE)</f>
        <v>115.6</v>
      </c>
      <c r="D230" s="43">
        <f>VLOOKUP(B230, 'Raw Data'!$A$2:$C$560, 3, TRUE)</f>
        <v>115.3</v>
      </c>
      <c r="E230" s="44">
        <f t="shared" si="33"/>
        <v>2.5985289632637311E-3</v>
      </c>
      <c r="F230" s="44">
        <f>IF(A230&gt;$C$3, AVERAGE(INDEX($E$15:$E$572, A230-$C$3):E229), "")</f>
        <v>-6.3995455345061012E-3</v>
      </c>
      <c r="G230" s="44">
        <f>IF(A230&gt;$C$3, (STDEV(INDEX($E$15:$E$572, A230-$C$3):E229)), "")</f>
        <v>1.4235886407196982E-2</v>
      </c>
      <c r="H230" s="44">
        <f t="shared" si="34"/>
        <v>0.63206984380128495</v>
      </c>
      <c r="I230" s="44" t="str">
        <f t="shared" si="35"/>
        <v/>
      </c>
      <c r="J230" s="44">
        <f t="shared" si="36"/>
        <v>114.05</v>
      </c>
      <c r="K230" s="44">
        <f t="shared" si="37"/>
        <v>115.2</v>
      </c>
      <c r="L230" s="44">
        <f t="shared" si="38"/>
        <v>4250.0000000000427</v>
      </c>
      <c r="M230" s="45" t="str">
        <f t="shared" si="42"/>
        <v>Sell</v>
      </c>
      <c r="N230" s="44">
        <f t="shared" si="39"/>
        <v>0</v>
      </c>
      <c r="O230" s="44">
        <f t="shared" si="43"/>
        <v>-7999.9999999998981</v>
      </c>
      <c r="P230" s="44">
        <f t="shared" si="40"/>
        <v>0</v>
      </c>
      <c r="Q230" s="44">
        <f t="shared" si="41"/>
        <v>0</v>
      </c>
      <c r="R230" s="63">
        <f>IF((O230 - MAX($O$15:O230)) &lt; 0, O230 - MAX($O$15:O230), 0)</f>
        <v>-7999.9999999998981</v>
      </c>
    </row>
    <row r="231" spans="1:18" customFormat="1" x14ac:dyDescent="0.25">
      <c r="A231" s="62">
        <v>217</v>
      </c>
      <c r="B231" s="70">
        <v>42041</v>
      </c>
      <c r="C231" s="43">
        <f>VLOOKUP(B231, 'Raw Data'!$A$2:$C$560, 2, TRUE)</f>
        <v>116</v>
      </c>
      <c r="D231" s="43">
        <f>VLOOKUP(B231, 'Raw Data'!$A$2:$C$560, 3, TRUE)</f>
        <v>114.15</v>
      </c>
      <c r="E231" s="44">
        <f t="shared" si="33"/>
        <v>1.607681813056008E-2</v>
      </c>
      <c r="F231" s="44">
        <f>IF(A231&gt;$C$3, AVERAGE(INDEX($E$15:$E$572, A231-$C$3):E230), "")</f>
        <v>-3.288527585583107E-3</v>
      </c>
      <c r="G231" s="44">
        <f>IF(A231&gt;$C$3, (STDEV(INDEX($E$15:$E$572, A231-$C$3):E230)), "")</f>
        <v>1.2106839145781258E-2</v>
      </c>
      <c r="H231" s="44">
        <f t="shared" si="34"/>
        <v>1.5995377061643066</v>
      </c>
      <c r="I231" s="44" t="str">
        <f t="shared" si="35"/>
        <v/>
      </c>
      <c r="J231" s="44">
        <f t="shared" si="36"/>
        <v>114.05</v>
      </c>
      <c r="K231" s="44">
        <f t="shared" si="37"/>
        <v>115.2</v>
      </c>
      <c r="L231" s="44">
        <f t="shared" si="38"/>
        <v>-3499.9999999999432</v>
      </c>
      <c r="M231" s="45" t="str">
        <f t="shared" si="42"/>
        <v>Sell</v>
      </c>
      <c r="N231" s="44">
        <f t="shared" si="39"/>
        <v>0</v>
      </c>
      <c r="O231" s="44">
        <f t="shared" si="43"/>
        <v>-7999.9999999998981</v>
      </c>
      <c r="P231" s="44">
        <f t="shared" si="40"/>
        <v>0</v>
      </c>
      <c r="Q231" s="44">
        <f t="shared" si="41"/>
        <v>0</v>
      </c>
      <c r="R231" s="63">
        <f>IF((O231 - MAX($O$15:O231)) &lt; 0, O231 - MAX($O$15:O231), 0)</f>
        <v>-7999.9999999998981</v>
      </c>
    </row>
    <row r="232" spans="1:18" customFormat="1" x14ac:dyDescent="0.25">
      <c r="A232" s="62">
        <v>218</v>
      </c>
      <c r="B232" s="70">
        <v>42044</v>
      </c>
      <c r="C232" s="43">
        <f>VLOOKUP(B232, 'Raw Data'!$A$2:$C$560, 2, TRUE)</f>
        <v>115.85</v>
      </c>
      <c r="D232" s="43">
        <f>VLOOKUP(B232, 'Raw Data'!$A$2:$C$560, 3, TRUE)</f>
        <v>114.85</v>
      </c>
      <c r="E232" s="44">
        <f t="shared" si="33"/>
        <v>8.6693217432779121E-3</v>
      </c>
      <c r="F232" s="44">
        <f>IF(A232&gt;$C$3, AVERAGE(INDEX($E$15:$E$572, A232-$C$3):E231), "")</f>
        <v>-3.4949692598069889E-4</v>
      </c>
      <c r="G232" s="44">
        <f>IF(A232&gt;$C$3, (STDEV(INDEX($E$15:$E$572, A232-$C$3):E231)), "")</f>
        <v>1.2941396750987235E-2</v>
      </c>
      <c r="H232" s="44">
        <f t="shared" si="34"/>
        <v>0.69689685300550042</v>
      </c>
      <c r="I232" s="44" t="str">
        <f t="shared" si="35"/>
        <v/>
      </c>
      <c r="J232" s="44">
        <f t="shared" si="36"/>
        <v>114.05</v>
      </c>
      <c r="K232" s="44">
        <f t="shared" si="37"/>
        <v>115.2</v>
      </c>
      <c r="L232" s="44">
        <f t="shared" si="38"/>
        <v>750.00000000002865</v>
      </c>
      <c r="M232" s="45" t="str">
        <f t="shared" si="42"/>
        <v>Sell</v>
      </c>
      <c r="N232" s="44">
        <f t="shared" si="39"/>
        <v>0</v>
      </c>
      <c r="O232" s="44">
        <f t="shared" si="43"/>
        <v>-7999.9999999998981</v>
      </c>
      <c r="P232" s="44">
        <f t="shared" si="40"/>
        <v>0</v>
      </c>
      <c r="Q232" s="44">
        <f t="shared" si="41"/>
        <v>0</v>
      </c>
      <c r="R232" s="63">
        <f>IF((O232 - MAX($O$15:O232)) &lt; 0, O232 - MAX($O$15:O232), 0)</f>
        <v>-7999.9999999998981</v>
      </c>
    </row>
    <row r="233" spans="1:18" customFormat="1" x14ac:dyDescent="0.25">
      <c r="A233" s="62">
        <v>219</v>
      </c>
      <c r="B233" s="70">
        <v>42045</v>
      </c>
      <c r="C233" s="43">
        <f>VLOOKUP(B233, 'Raw Data'!$A$2:$C$560, 2, TRUE)</f>
        <v>115.85</v>
      </c>
      <c r="D233" s="43">
        <f>VLOOKUP(B233, 'Raw Data'!$A$2:$C$560, 3, TRUE)</f>
        <v>114.9</v>
      </c>
      <c r="E233" s="44">
        <f t="shared" si="33"/>
        <v>8.2340660236750168E-3</v>
      </c>
      <c r="F233" s="44">
        <f>IF(A233&gt;$C$3, AVERAGE(INDEX($E$15:$E$572, A233-$C$3):E232), "")</f>
        <v>1.0840090019148228E-3</v>
      </c>
      <c r="G233" s="44">
        <f>IF(A233&gt;$C$3, (STDEV(INDEX($E$15:$E$572, A233-$C$3):E232)), "")</f>
        <v>1.3080286406624075E-2</v>
      </c>
      <c r="H233" s="44">
        <f t="shared" si="34"/>
        <v>0.54662847582139229</v>
      </c>
      <c r="I233" s="44" t="str">
        <f t="shared" si="35"/>
        <v/>
      </c>
      <c r="J233" s="44">
        <f t="shared" si="36"/>
        <v>114.05</v>
      </c>
      <c r="K233" s="44">
        <f t="shared" si="37"/>
        <v>115.2</v>
      </c>
      <c r="L233" s="44">
        <f t="shared" si="38"/>
        <v>1000.0000000000855</v>
      </c>
      <c r="M233" s="45" t="str">
        <f t="shared" si="42"/>
        <v>Sell</v>
      </c>
      <c r="N233" s="44">
        <f t="shared" si="39"/>
        <v>0</v>
      </c>
      <c r="O233" s="44">
        <f t="shared" si="43"/>
        <v>-7999.9999999998981</v>
      </c>
      <c r="P233" s="44">
        <f t="shared" si="40"/>
        <v>0</v>
      </c>
      <c r="Q233" s="44">
        <f t="shared" si="41"/>
        <v>0</v>
      </c>
      <c r="R233" s="63">
        <f>IF((O233 - MAX($O$15:O233)) &lt; 0, O233 - MAX($O$15:O233), 0)</f>
        <v>-7999.9999999998981</v>
      </c>
    </row>
    <row r="234" spans="1:18" customFormat="1" x14ac:dyDescent="0.25">
      <c r="A234" s="62">
        <v>220</v>
      </c>
      <c r="B234" s="70">
        <v>42046</v>
      </c>
      <c r="C234" s="43">
        <f>VLOOKUP(B234, 'Raw Data'!$A$2:$C$560, 2, TRUE)</f>
        <v>114.1</v>
      </c>
      <c r="D234" s="43">
        <f>VLOOKUP(B234, 'Raw Data'!$A$2:$C$560, 3, TRUE)</f>
        <v>114.3</v>
      </c>
      <c r="E234" s="44">
        <f t="shared" si="33"/>
        <v>-1.751313932735063E-3</v>
      </c>
      <c r="F234" s="44">
        <f>IF(A234&gt;$C$3, AVERAGE(INDEX($E$15:$E$572, A234-$C$3):E233), "")</f>
        <v>1.8628820920789386E-3</v>
      </c>
      <c r="G234" s="44">
        <f>IF(A234&gt;$C$3, (STDEV(INDEX($E$15:$E$572, A234-$C$3):E233)), "")</f>
        <v>1.3268567746945716E-2</v>
      </c>
      <c r="H234" s="44">
        <f t="shared" si="34"/>
        <v>-0.27238780354767012</v>
      </c>
      <c r="I234" s="44" t="str">
        <f t="shared" si="35"/>
        <v/>
      </c>
      <c r="J234" s="44">
        <f t="shared" si="36"/>
        <v>114.05</v>
      </c>
      <c r="K234" s="44">
        <f t="shared" si="37"/>
        <v>115.2</v>
      </c>
      <c r="L234" s="44">
        <f t="shared" si="38"/>
        <v>6750.0000000000427</v>
      </c>
      <c r="M234" s="45" t="str">
        <f t="shared" si="42"/>
        <v>Sell</v>
      </c>
      <c r="N234" s="44">
        <f t="shared" si="39"/>
        <v>0</v>
      </c>
      <c r="O234" s="44">
        <f t="shared" si="43"/>
        <v>-7999.9999999998981</v>
      </c>
      <c r="P234" s="44">
        <f t="shared" si="40"/>
        <v>0</v>
      </c>
      <c r="Q234" s="44">
        <f t="shared" si="41"/>
        <v>0</v>
      </c>
      <c r="R234" s="63">
        <f>IF((O234 - MAX($O$15:O234)) &lt; 0, O234 - MAX($O$15:O234), 0)</f>
        <v>-7999.9999999998981</v>
      </c>
    </row>
    <row r="235" spans="1:18" customFormat="1" x14ac:dyDescent="0.25">
      <c r="A235" s="62">
        <v>221</v>
      </c>
      <c r="B235" s="70">
        <v>42047</v>
      </c>
      <c r="C235" s="43">
        <f>VLOOKUP(B235, 'Raw Data'!$A$2:$C$560, 2, TRUE)</f>
        <v>113.15</v>
      </c>
      <c r="D235" s="43">
        <f>VLOOKUP(B235, 'Raw Data'!$A$2:$C$560, 3, TRUE)</f>
        <v>112.25</v>
      </c>
      <c r="E235" s="44">
        <f t="shared" si="33"/>
        <v>7.985845457182698E-3</v>
      </c>
      <c r="F235" s="44">
        <f>IF(A235&gt;$C$3, AVERAGE(INDEX($E$15:$E$572, A235-$C$3):E234), "")</f>
        <v>1.7315815125687212E-3</v>
      </c>
      <c r="G235" s="44">
        <f>IF(A235&gt;$C$3, (STDEV(INDEX($E$15:$E$572, A235-$C$3):E234)), "")</f>
        <v>1.3300328101668335E-2</v>
      </c>
      <c r="H235" s="44">
        <f t="shared" si="34"/>
        <v>0.47023380903133277</v>
      </c>
      <c r="I235" s="44" t="str">
        <f t="shared" si="35"/>
        <v/>
      </c>
      <c r="J235" s="44">
        <f t="shared" si="36"/>
        <v>114.05</v>
      </c>
      <c r="K235" s="44">
        <f t="shared" si="37"/>
        <v>115.2</v>
      </c>
      <c r="L235" s="44">
        <f t="shared" si="38"/>
        <v>1250</v>
      </c>
      <c r="M235" s="45" t="str">
        <f t="shared" si="42"/>
        <v>Sell</v>
      </c>
      <c r="N235" s="44">
        <f t="shared" si="39"/>
        <v>0</v>
      </c>
      <c r="O235" s="44">
        <f t="shared" si="43"/>
        <v>-7999.9999999998981</v>
      </c>
      <c r="P235" s="44">
        <f t="shared" si="40"/>
        <v>0</v>
      </c>
      <c r="Q235" s="44">
        <f t="shared" si="41"/>
        <v>0</v>
      </c>
      <c r="R235" s="63">
        <f>IF((O235 - MAX($O$15:O235)) &lt; 0, O235 - MAX($O$15:O235), 0)</f>
        <v>-7999.9999999998981</v>
      </c>
    </row>
    <row r="236" spans="1:18" customFormat="1" x14ac:dyDescent="0.25">
      <c r="A236" s="62">
        <v>222</v>
      </c>
      <c r="B236" s="70">
        <v>42048</v>
      </c>
      <c r="C236" s="43">
        <f>VLOOKUP(B236, 'Raw Data'!$A$2:$C$560, 2, TRUE)</f>
        <v>114</v>
      </c>
      <c r="D236" s="43">
        <f>VLOOKUP(B236, 'Raw Data'!$A$2:$C$560, 3, TRUE)</f>
        <v>113.7</v>
      </c>
      <c r="E236" s="44">
        <f t="shared" si="33"/>
        <v>2.6350476380050318E-3</v>
      </c>
      <c r="F236" s="44">
        <f>IF(A236&gt;$C$3, AVERAGE(INDEX($E$15:$E$572, A236-$C$3):E235), "")</f>
        <v>4.0696730418415903E-3</v>
      </c>
      <c r="G236" s="44">
        <f>IF(A236&gt;$C$3, (STDEV(INDEX($E$15:$E$572, A236-$C$3):E235)), "")</f>
        <v>1.1940665622637341E-2</v>
      </c>
      <c r="H236" s="44">
        <f t="shared" si="34"/>
        <v>-0.1201461835692617</v>
      </c>
      <c r="I236" s="44" t="str">
        <f t="shared" si="35"/>
        <v/>
      </c>
      <c r="J236" s="44">
        <f t="shared" si="36"/>
        <v>114.05</v>
      </c>
      <c r="K236" s="44">
        <f t="shared" si="37"/>
        <v>115.2</v>
      </c>
      <c r="L236" s="44">
        <f t="shared" si="38"/>
        <v>4250.0000000000427</v>
      </c>
      <c r="M236" s="45" t="str">
        <f t="shared" si="42"/>
        <v>Sell</v>
      </c>
      <c r="N236" s="44">
        <f t="shared" si="39"/>
        <v>0</v>
      </c>
      <c r="O236" s="44">
        <f t="shared" si="43"/>
        <v>-7999.9999999998981</v>
      </c>
      <c r="P236" s="44">
        <f t="shared" si="40"/>
        <v>0</v>
      </c>
      <c r="Q236" s="44">
        <f t="shared" si="41"/>
        <v>0</v>
      </c>
      <c r="R236" s="63">
        <f>IF((O236 - MAX($O$15:O236)) &lt; 0, O236 - MAX($O$15:O236), 0)</f>
        <v>-7999.9999999998981</v>
      </c>
    </row>
    <row r="237" spans="1:18" customFormat="1" x14ac:dyDescent="0.25">
      <c r="A237" s="62">
        <v>223</v>
      </c>
      <c r="B237" s="70">
        <v>42051</v>
      </c>
      <c r="C237" s="43">
        <f>VLOOKUP(B237, 'Raw Data'!$A$2:$C$560, 2, TRUE)</f>
        <v>113.95</v>
      </c>
      <c r="D237" s="43">
        <f>VLOOKUP(B237, 'Raw Data'!$A$2:$C$560, 3, TRUE)</f>
        <v>114.25</v>
      </c>
      <c r="E237" s="44">
        <f t="shared" si="33"/>
        <v>-2.6292740826208208E-3</v>
      </c>
      <c r="F237" s="44">
        <f>IF(A237&gt;$C$3, AVERAGE(INDEX($E$15:$E$572, A237-$C$3):E236), "")</f>
        <v>6.8360526926109482E-3</v>
      </c>
      <c r="G237" s="44">
        <f>IF(A237&gt;$C$3, (STDEV(INDEX($E$15:$E$572, A237-$C$3):E236)), "")</f>
        <v>6.3423347277613337E-3</v>
      </c>
      <c r="H237" s="44">
        <f t="shared" si="34"/>
        <v>-1.4924041668442125</v>
      </c>
      <c r="I237" s="44" t="str">
        <f t="shared" si="35"/>
        <v/>
      </c>
      <c r="J237" s="44">
        <f t="shared" si="36"/>
        <v>114.05</v>
      </c>
      <c r="K237" s="44">
        <f t="shared" si="37"/>
        <v>115.2</v>
      </c>
      <c r="L237" s="44">
        <f t="shared" si="38"/>
        <v>7250.0000000000146</v>
      </c>
      <c r="M237" s="45" t="str">
        <f t="shared" si="42"/>
        <v>Sell</v>
      </c>
      <c r="N237" s="44">
        <f t="shared" si="39"/>
        <v>0</v>
      </c>
      <c r="O237" s="44">
        <f t="shared" si="43"/>
        <v>-7999.9999999998981</v>
      </c>
      <c r="P237" s="44">
        <f t="shared" si="40"/>
        <v>0</v>
      </c>
      <c r="Q237" s="44">
        <f t="shared" si="41"/>
        <v>0</v>
      </c>
      <c r="R237" s="63">
        <f>IF((O237 - MAX($O$15:O237)) &lt; 0, O237 - MAX($O$15:O237), 0)</f>
        <v>-7999.9999999998981</v>
      </c>
    </row>
    <row r="238" spans="1:18" customFormat="1" x14ac:dyDescent="0.25">
      <c r="A238" s="62">
        <v>224</v>
      </c>
      <c r="B238" s="70">
        <v>42052</v>
      </c>
      <c r="C238" s="43">
        <f>VLOOKUP(B238, 'Raw Data'!$A$2:$C$560, 2, TRUE)</f>
        <v>112.8</v>
      </c>
      <c r="D238" s="43">
        <f>VLOOKUP(B238, 'Raw Data'!$A$2:$C$560, 3, TRUE)</f>
        <v>113.8</v>
      </c>
      <c r="E238" s="44">
        <f t="shared" si="33"/>
        <v>-8.8261826282720716E-3</v>
      </c>
      <c r="F238" s="44">
        <f>IF(A238&gt;$C$3, AVERAGE(INDEX($E$15:$E$572, A238-$C$3):E237), "")</f>
        <v>6.7463604944115714E-3</v>
      </c>
      <c r="G238" s="44">
        <f>IF(A238&gt;$C$3, (STDEV(INDEX($E$15:$E$572, A238-$C$3):E237)), "")</f>
        <v>6.4817803756860928E-3</v>
      </c>
      <c r="H238" s="44">
        <f t="shared" si="34"/>
        <v>-2.4025101469185923</v>
      </c>
      <c r="I238" s="44" t="str">
        <f t="shared" si="35"/>
        <v>Buy</v>
      </c>
      <c r="J238" s="44">
        <f t="shared" si="36"/>
        <v>114.05</v>
      </c>
      <c r="K238" s="44">
        <f t="shared" si="37"/>
        <v>115.2</v>
      </c>
      <c r="L238" s="44">
        <f t="shared" si="38"/>
        <v>10750.000000000029</v>
      </c>
      <c r="M238" s="45" t="str">
        <f t="shared" si="42"/>
        <v>Sell</v>
      </c>
      <c r="N238" s="44">
        <f t="shared" si="39"/>
        <v>0</v>
      </c>
      <c r="O238" s="44">
        <f t="shared" si="43"/>
        <v>-7999.9999999998981</v>
      </c>
      <c r="P238" s="44">
        <f t="shared" si="40"/>
        <v>0</v>
      </c>
      <c r="Q238" s="44">
        <f t="shared" si="41"/>
        <v>0</v>
      </c>
      <c r="R238" s="63">
        <f>IF((O238 - MAX($O$15:O238)) &lt; 0, O238 - MAX($O$15:O238), 0)</f>
        <v>-7999.9999999998981</v>
      </c>
    </row>
    <row r="239" spans="1:18" customFormat="1" x14ac:dyDescent="0.25">
      <c r="A239" s="62">
        <v>225</v>
      </c>
      <c r="B239" s="70">
        <v>42053</v>
      </c>
      <c r="C239" s="43">
        <f>VLOOKUP(B239, 'Raw Data'!$A$2:$C$560, 2, TRUE)</f>
        <v>112.55</v>
      </c>
      <c r="D239" s="43">
        <f>VLOOKUP(B239, 'Raw Data'!$A$2:$C$560, 3, TRUE)</f>
        <v>111.05</v>
      </c>
      <c r="E239" s="44">
        <f t="shared" si="33"/>
        <v>1.3417017012304836E-2</v>
      </c>
      <c r="F239" s="44">
        <f>IF(A239&gt;$C$3, AVERAGE(INDEX($E$15:$E$572, A239-$C$3):E238), "")</f>
        <v>4.860462278444974E-3</v>
      </c>
      <c r="G239" s="44">
        <f>IF(A239&gt;$C$3, (STDEV(INDEX($E$15:$E$572, A239-$C$3):E238)), "")</f>
        <v>7.987897710507957E-3</v>
      </c>
      <c r="H239" s="44">
        <f t="shared" si="34"/>
        <v>1.0711898228996906</v>
      </c>
      <c r="I239" s="44" t="str">
        <f t="shared" si="35"/>
        <v/>
      </c>
      <c r="J239" s="44">
        <f t="shared" si="36"/>
        <v>114.05</v>
      </c>
      <c r="K239" s="44">
        <f t="shared" si="37"/>
        <v>115.2</v>
      </c>
      <c r="L239" s="44">
        <f t="shared" si="38"/>
        <v>-1749.9999999999709</v>
      </c>
      <c r="M239" s="45" t="str">
        <f t="shared" si="42"/>
        <v>Sell</v>
      </c>
      <c r="N239" s="44">
        <f t="shared" si="39"/>
        <v>0</v>
      </c>
      <c r="O239" s="44">
        <f t="shared" si="43"/>
        <v>-7999.9999999998981</v>
      </c>
      <c r="P239" s="44">
        <f t="shared" si="40"/>
        <v>0</v>
      </c>
      <c r="Q239" s="44">
        <f t="shared" si="41"/>
        <v>0</v>
      </c>
      <c r="R239" s="63">
        <f>IF((O239 - MAX($O$15:O239)) &lt; 0, O239 - MAX($O$15:O239), 0)</f>
        <v>-7999.9999999998981</v>
      </c>
    </row>
    <row r="240" spans="1:18" customFormat="1" x14ac:dyDescent="0.25">
      <c r="A240" s="62">
        <v>226</v>
      </c>
      <c r="B240" s="70">
        <v>42054</v>
      </c>
      <c r="C240" s="43">
        <f>VLOOKUP(B240, 'Raw Data'!$A$2:$C$560, 2, TRUE)</f>
        <v>112.85</v>
      </c>
      <c r="D240" s="43">
        <f>VLOOKUP(B240, 'Raw Data'!$A$2:$C$560, 3, TRUE)</f>
        <v>111.85</v>
      </c>
      <c r="E240" s="44">
        <f t="shared" si="33"/>
        <v>8.9008153274061433E-3</v>
      </c>
      <c r="F240" s="44">
        <f>IF(A240&gt;$C$3, AVERAGE(INDEX($E$15:$E$572, A240-$C$3):E239), "")</f>
        <v>4.6409874324641349E-3</v>
      </c>
      <c r="G240" s="44">
        <f>IF(A240&gt;$C$3, (STDEV(INDEX($E$15:$E$572, A240-$C$3):E239)), "")</f>
        <v>7.6840455560930471E-3</v>
      </c>
      <c r="H240" s="44">
        <f t="shared" si="34"/>
        <v>0.55437306609461567</v>
      </c>
      <c r="I240" s="44" t="str">
        <f t="shared" si="35"/>
        <v/>
      </c>
      <c r="J240" s="44">
        <f t="shared" si="36"/>
        <v>114.05</v>
      </c>
      <c r="K240" s="44">
        <f t="shared" si="37"/>
        <v>115.2</v>
      </c>
      <c r="L240" s="44">
        <f t="shared" si="38"/>
        <v>750.00000000002728</v>
      </c>
      <c r="M240" s="45" t="str">
        <f t="shared" si="42"/>
        <v>Sell</v>
      </c>
      <c r="N240" s="44">
        <f t="shared" si="39"/>
        <v>0</v>
      </c>
      <c r="O240" s="44">
        <f t="shared" si="43"/>
        <v>-7999.9999999998981</v>
      </c>
      <c r="P240" s="44">
        <f t="shared" si="40"/>
        <v>0</v>
      </c>
      <c r="Q240" s="44">
        <f t="shared" si="41"/>
        <v>0</v>
      </c>
      <c r="R240" s="63">
        <f>IF((O240 - MAX($O$15:O240)) &lt; 0, O240 - MAX($O$15:O240), 0)</f>
        <v>-7999.9999999998981</v>
      </c>
    </row>
    <row r="241" spans="1:18" customFormat="1" x14ac:dyDescent="0.25">
      <c r="A241" s="62">
        <v>227</v>
      </c>
      <c r="B241" s="70">
        <v>42055</v>
      </c>
      <c r="C241" s="43">
        <f>VLOOKUP(B241, 'Raw Data'!$A$2:$C$560, 2, TRUE)</f>
        <v>112.25</v>
      </c>
      <c r="D241" s="43">
        <f>VLOOKUP(B241, 'Raw Data'!$A$2:$C$560, 3, TRUE)</f>
        <v>111</v>
      </c>
      <c r="E241" s="44">
        <f t="shared" si="33"/>
        <v>1.1198325310029535E-2</v>
      </c>
      <c r="F241" s="44">
        <f>IF(A241&gt;$C$3, AVERAGE(INDEX($E$15:$E$572, A241-$C$3):E240), "")</f>
        <v>5.2712160688783757E-3</v>
      </c>
      <c r="G241" s="44">
        <f>IF(A241&gt;$C$3, (STDEV(INDEX($E$15:$E$572, A241-$C$3):E240)), "")</f>
        <v>7.7560271955827414E-3</v>
      </c>
      <c r="H241" s="44">
        <f t="shared" si="34"/>
        <v>0.76419397349803031</v>
      </c>
      <c r="I241" s="44" t="str">
        <f t="shared" si="35"/>
        <v/>
      </c>
      <c r="J241" s="44">
        <f t="shared" si="36"/>
        <v>114.05</v>
      </c>
      <c r="K241" s="44">
        <f t="shared" si="37"/>
        <v>115.2</v>
      </c>
      <c r="L241" s="44">
        <f t="shared" si="38"/>
        <v>-499.9999999999709</v>
      </c>
      <c r="M241" s="45" t="str">
        <f t="shared" si="42"/>
        <v>Sell</v>
      </c>
      <c r="N241" s="44">
        <f t="shared" si="39"/>
        <v>0</v>
      </c>
      <c r="O241" s="44">
        <f t="shared" si="43"/>
        <v>-7999.9999999998981</v>
      </c>
      <c r="P241" s="44">
        <f t="shared" si="40"/>
        <v>0</v>
      </c>
      <c r="Q241" s="44">
        <f t="shared" si="41"/>
        <v>0</v>
      </c>
      <c r="R241" s="63">
        <f>IF((O241 - MAX($O$15:O241)) &lt; 0, O241 - MAX($O$15:O241), 0)</f>
        <v>-7999.9999999998981</v>
      </c>
    </row>
    <row r="242" spans="1:18" customFormat="1" x14ac:dyDescent="0.25">
      <c r="A242" s="62">
        <v>228</v>
      </c>
      <c r="B242" s="70">
        <v>42058</v>
      </c>
      <c r="C242" s="43">
        <f>VLOOKUP(B242, 'Raw Data'!$A$2:$C$560, 2, TRUE)</f>
        <v>111.35</v>
      </c>
      <c r="D242" s="43">
        <f>VLOOKUP(B242, 'Raw Data'!$A$2:$C$560, 3, TRUE)</f>
        <v>109.05</v>
      </c>
      <c r="E242" s="44">
        <f t="shared" si="33"/>
        <v>2.0871901055738541E-2</v>
      </c>
      <c r="F242" s="44">
        <f>IF(A242&gt;$C$3, AVERAGE(INDEX($E$15:$E$572, A242-$C$3):E241), "")</f>
        <v>4.7833667868253217E-3</v>
      </c>
      <c r="G242" s="44">
        <f>IF(A242&gt;$C$3, (STDEV(INDEX($E$15:$E$572, A242-$C$3):E241)), "")</f>
        <v>7.1289179446088497E-3</v>
      </c>
      <c r="H242" s="44">
        <f t="shared" si="34"/>
        <v>2.2567989130917074</v>
      </c>
      <c r="I242" s="44" t="str">
        <f t="shared" si="35"/>
        <v>Sell</v>
      </c>
      <c r="J242" s="44">
        <f t="shared" si="36"/>
        <v>114.05</v>
      </c>
      <c r="K242" s="44">
        <f t="shared" si="37"/>
        <v>115.2</v>
      </c>
      <c r="L242" s="44">
        <f t="shared" si="38"/>
        <v>-5749.9999999999563</v>
      </c>
      <c r="M242" s="45" t="str">
        <f t="shared" si="42"/>
        <v>Sell</v>
      </c>
      <c r="N242" s="44">
        <f t="shared" si="39"/>
        <v>0</v>
      </c>
      <c r="O242" s="44">
        <f t="shared" si="43"/>
        <v>-7999.9999999998981</v>
      </c>
      <c r="P242" s="44">
        <f t="shared" si="40"/>
        <v>0</v>
      </c>
      <c r="Q242" s="44">
        <f t="shared" si="41"/>
        <v>0</v>
      </c>
      <c r="R242" s="63">
        <f>IF((O242 - MAX($O$15:O242)) &lt; 0, O242 - MAX($O$15:O242), 0)</f>
        <v>-7999.9999999998981</v>
      </c>
    </row>
    <row r="243" spans="1:18" customFormat="1" x14ac:dyDescent="0.25">
      <c r="A243" s="62">
        <v>229</v>
      </c>
      <c r="B243" s="70">
        <v>42059</v>
      </c>
      <c r="C243" s="43">
        <f>VLOOKUP(B243, 'Raw Data'!$A$2:$C$560, 2, TRUE)</f>
        <v>110.75</v>
      </c>
      <c r="D243" s="43">
        <f>VLOOKUP(B243, 'Raw Data'!$A$2:$C$560, 3, TRUE)</f>
        <v>109.05</v>
      </c>
      <c r="E243" s="44">
        <f t="shared" si="33"/>
        <v>1.5468916277607089E-2</v>
      </c>
      <c r="F243" s="44">
        <f>IF(A243&gt;$C$3, AVERAGE(INDEX($E$15:$E$572, A243-$C$3):E242), "")</f>
        <v>6.0036247180713844E-3</v>
      </c>
      <c r="G243" s="44">
        <f>IF(A243&gt;$C$3, (STDEV(INDEX($E$15:$E$572, A243-$C$3):E242)), "")</f>
        <v>8.7320815537967802E-3</v>
      </c>
      <c r="H243" s="44">
        <f t="shared" si="34"/>
        <v>1.0839673795098854</v>
      </c>
      <c r="I243" s="44" t="str">
        <f t="shared" si="35"/>
        <v/>
      </c>
      <c r="J243" s="44">
        <f t="shared" si="36"/>
        <v>114.05</v>
      </c>
      <c r="K243" s="44">
        <f t="shared" si="37"/>
        <v>115.2</v>
      </c>
      <c r="L243" s="44">
        <f t="shared" si="38"/>
        <v>-2749.9999999999854</v>
      </c>
      <c r="M243" s="45" t="str">
        <f t="shared" si="42"/>
        <v>Sell</v>
      </c>
      <c r="N243" s="44">
        <f t="shared" si="39"/>
        <v>0</v>
      </c>
      <c r="O243" s="44">
        <f t="shared" si="43"/>
        <v>-7999.9999999998981</v>
      </c>
      <c r="P243" s="44">
        <f t="shared" si="40"/>
        <v>0</v>
      </c>
      <c r="Q243" s="44">
        <f t="shared" si="41"/>
        <v>0</v>
      </c>
      <c r="R243" s="63">
        <f>IF((O243 - MAX($O$15:O243)) &lt; 0, O243 - MAX($O$15:O243), 0)</f>
        <v>-7999.9999999998981</v>
      </c>
    </row>
    <row r="244" spans="1:18" customFormat="1" x14ac:dyDescent="0.25">
      <c r="A244" s="62">
        <v>230</v>
      </c>
      <c r="B244" s="70">
        <v>42060</v>
      </c>
      <c r="C244" s="43">
        <f>VLOOKUP(B244, 'Raw Data'!$A$2:$C$560, 2, TRUE)</f>
        <v>111.5</v>
      </c>
      <c r="D244" s="43">
        <f>VLOOKUP(B244, 'Raw Data'!$A$2:$C$560, 3, TRUE)</f>
        <v>109.2</v>
      </c>
      <c r="E244" s="44">
        <f t="shared" si="33"/>
        <v>2.0843527589368707E-2</v>
      </c>
      <c r="F244" s="44">
        <f>IF(A244&gt;$C$3, AVERAGE(INDEX($E$15:$E$572, A244-$C$3):E243), "")</f>
        <v>6.7271097434645922E-3</v>
      </c>
      <c r="G244" s="44">
        <f>IF(A244&gt;$C$3, (STDEV(INDEX($E$15:$E$572, A244-$C$3):E243)), "")</f>
        <v>9.2233146875429824E-3</v>
      </c>
      <c r="H244" s="44">
        <f t="shared" si="34"/>
        <v>1.53051460609598</v>
      </c>
      <c r="I244" s="44" t="str">
        <f t="shared" si="35"/>
        <v/>
      </c>
      <c r="J244" s="44">
        <f t="shared" si="36"/>
        <v>114.05</v>
      </c>
      <c r="K244" s="44">
        <f t="shared" si="37"/>
        <v>115.2</v>
      </c>
      <c r="L244" s="44">
        <f t="shared" si="38"/>
        <v>-5749.9999999999563</v>
      </c>
      <c r="M244" s="45" t="str">
        <f t="shared" si="42"/>
        <v>Sell</v>
      </c>
      <c r="N244" s="44">
        <f t="shared" si="39"/>
        <v>0</v>
      </c>
      <c r="O244" s="44">
        <f t="shared" si="43"/>
        <v>-7999.9999999998981</v>
      </c>
      <c r="P244" s="44">
        <f t="shared" si="40"/>
        <v>0</v>
      </c>
      <c r="Q244" s="44">
        <f t="shared" si="41"/>
        <v>0</v>
      </c>
      <c r="R244" s="63">
        <f>IF((O244 - MAX($O$15:O244)) &lt; 0, O244 - MAX($O$15:O244), 0)</f>
        <v>-7999.9999999998981</v>
      </c>
    </row>
    <row r="245" spans="1:18" customFormat="1" x14ac:dyDescent="0.25">
      <c r="A245" s="62">
        <v>231</v>
      </c>
      <c r="B245" s="70">
        <v>42061</v>
      </c>
      <c r="C245" s="43">
        <f>VLOOKUP(B245, 'Raw Data'!$A$2:$C$560, 2, TRUE)</f>
        <v>110.75</v>
      </c>
      <c r="D245" s="43">
        <f>VLOOKUP(B245, 'Raw Data'!$A$2:$C$560, 3, TRUE)</f>
        <v>107.55</v>
      </c>
      <c r="E245" s="44">
        <f t="shared" si="33"/>
        <v>2.9319553211505894E-2</v>
      </c>
      <c r="F245" s="44">
        <f>IF(A245&gt;$C$3, AVERAGE(INDEX($E$15:$E$572, A245-$C$3):E244), "")</f>
        <v>8.9865938956749693E-3</v>
      </c>
      <c r="G245" s="44">
        <f>IF(A245&gt;$C$3, (STDEV(INDEX($E$15:$E$572, A245-$C$3):E244)), "")</f>
        <v>9.6721978592431718E-3</v>
      </c>
      <c r="H245" s="44">
        <f t="shared" si="34"/>
        <v>2.1022067178247257</v>
      </c>
      <c r="I245" s="44" t="str">
        <f t="shared" si="35"/>
        <v>Sell</v>
      </c>
      <c r="J245" s="44" t="str">
        <f t="shared" si="36"/>
        <v/>
      </c>
      <c r="K245" s="44" t="str">
        <f t="shared" si="37"/>
        <v/>
      </c>
      <c r="L245" s="44">
        <f t="shared" si="38"/>
        <v>-10249.999999999985</v>
      </c>
      <c r="M245" s="45" t="str">
        <f t="shared" si="42"/>
        <v>SL</v>
      </c>
      <c r="N245" s="44">
        <f t="shared" si="39"/>
        <v>-10249.999999999985</v>
      </c>
      <c r="O245" s="44">
        <f t="shared" si="43"/>
        <v>-18249.999999999884</v>
      </c>
      <c r="P245" s="44">
        <f t="shared" si="40"/>
        <v>87.320000000000007</v>
      </c>
      <c r="Q245" s="44">
        <f t="shared" si="41"/>
        <v>0</v>
      </c>
      <c r="R245" s="63">
        <f>IF((O245 - MAX($O$15:O245)) &lt; 0, O245 - MAX($O$15:O245), 0)</f>
        <v>-18249.999999999884</v>
      </c>
    </row>
    <row r="246" spans="1:18" customFormat="1" x14ac:dyDescent="0.25">
      <c r="A246" s="62">
        <v>232</v>
      </c>
      <c r="B246" s="70">
        <v>42062</v>
      </c>
      <c r="C246" s="43">
        <f>VLOOKUP(B246, 'Raw Data'!$A$2:$C$560, 2, TRUE)</f>
        <v>111.85</v>
      </c>
      <c r="D246" s="43">
        <f>VLOOKUP(B246, 'Raw Data'!$A$2:$C$560, 3, TRUE)</f>
        <v>109.35</v>
      </c>
      <c r="E246" s="44">
        <f t="shared" si="33"/>
        <v>2.2604940813361788E-2</v>
      </c>
      <c r="F246" s="44">
        <f>IF(A246&gt;$C$3, AVERAGE(INDEX($E$15:$E$572, A246-$C$3):E245), "")</f>
        <v>1.1119964671107287E-2</v>
      </c>
      <c r="G246" s="44">
        <f>IF(A246&gt;$C$3, (STDEV(INDEX($E$15:$E$572, A246-$C$3):E245)), "")</f>
        <v>1.158963968044323E-2</v>
      </c>
      <c r="H246" s="44">
        <f t="shared" si="34"/>
        <v>0.99096921551708439</v>
      </c>
      <c r="I246" s="44" t="str">
        <f t="shared" si="35"/>
        <v/>
      </c>
      <c r="J246" s="44" t="str">
        <f t="shared" si="36"/>
        <v/>
      </c>
      <c r="K246" s="44" t="str">
        <f t="shared" si="37"/>
        <v/>
      </c>
      <c r="L246" s="44" t="str">
        <f t="shared" si="38"/>
        <v/>
      </c>
      <c r="M246" s="45" t="str">
        <f t="shared" si="42"/>
        <v/>
      </c>
      <c r="N246" s="44">
        <f t="shared" si="39"/>
        <v>0</v>
      </c>
      <c r="O246" s="44">
        <f t="shared" si="43"/>
        <v>-18249.999999999884</v>
      </c>
      <c r="P246" s="44">
        <f t="shared" si="40"/>
        <v>0</v>
      </c>
      <c r="Q246" s="44">
        <f t="shared" si="41"/>
        <v>0</v>
      </c>
      <c r="R246" s="63">
        <f>IF((O246 - MAX($O$15:O246)) &lt; 0, O246 - MAX($O$15:O246), 0)</f>
        <v>-18249.999999999884</v>
      </c>
    </row>
    <row r="247" spans="1:18" customFormat="1" x14ac:dyDescent="0.25">
      <c r="A247" s="62">
        <v>233</v>
      </c>
      <c r="B247" s="70">
        <v>42065</v>
      </c>
      <c r="C247" s="43">
        <f>VLOOKUP(B247, 'Raw Data'!$A$2:$C$560, 2, TRUE)</f>
        <v>112.4</v>
      </c>
      <c r="D247" s="43">
        <f>VLOOKUP(B247, 'Raw Data'!$A$2:$C$560, 3, TRUE)</f>
        <v>107.7</v>
      </c>
      <c r="E247" s="44">
        <f t="shared" si="33"/>
        <v>4.2714353297247896E-2</v>
      </c>
      <c r="F247" s="44">
        <f>IF(A247&gt;$C$3, AVERAGE(INDEX($E$15:$E$572, A247-$C$3):E246), "")</f>
        <v>1.3116953988642965E-2</v>
      </c>
      <c r="G247" s="44">
        <f>IF(A247&gt;$C$3, (STDEV(INDEX($E$15:$E$572, A247-$C$3):E246)), "")</f>
        <v>1.1685265783543857E-2</v>
      </c>
      <c r="H247" s="44">
        <f t="shared" si="34"/>
        <v>2.5328819948867913</v>
      </c>
      <c r="I247" s="44" t="str">
        <f t="shared" si="35"/>
        <v>Sell</v>
      </c>
      <c r="J247" s="44">
        <f t="shared" si="36"/>
        <v>107.7</v>
      </c>
      <c r="K247" s="44">
        <f t="shared" si="37"/>
        <v>112.4</v>
      </c>
      <c r="L247" s="44" t="str">
        <f t="shared" si="38"/>
        <v/>
      </c>
      <c r="M247" s="45" t="str">
        <f t="shared" si="42"/>
        <v>Sell</v>
      </c>
      <c r="N247" s="44">
        <f t="shared" si="39"/>
        <v>0</v>
      </c>
      <c r="O247" s="44">
        <f t="shared" si="43"/>
        <v>-18249.999999999884</v>
      </c>
      <c r="P247" s="44">
        <f t="shared" si="40"/>
        <v>88.04</v>
      </c>
      <c r="Q247" s="44">
        <f t="shared" si="41"/>
        <v>165075</v>
      </c>
      <c r="R247" s="63">
        <f>IF((O247 - MAX($O$15:O247)) &lt; 0, O247 - MAX($O$15:O247), 0)</f>
        <v>-18249.999999999884</v>
      </c>
    </row>
    <row r="248" spans="1:18" customFormat="1" x14ac:dyDescent="0.25">
      <c r="A248" s="62">
        <v>234</v>
      </c>
      <c r="B248" s="70">
        <v>42066</v>
      </c>
      <c r="C248" s="43">
        <f>VLOOKUP(B248, 'Raw Data'!$A$2:$C$560, 2, TRUE)</f>
        <v>111.8</v>
      </c>
      <c r="D248" s="43">
        <f>VLOOKUP(B248, 'Raw Data'!$A$2:$C$560, 3, TRUE)</f>
        <v>108.6</v>
      </c>
      <c r="E248" s="44">
        <f t="shared" si="33"/>
        <v>2.9040153221163649E-2</v>
      </c>
      <c r="F248" s="44">
        <f>IF(A248&gt;$C$3, AVERAGE(INDEX($E$15:$E$572, A248-$C$3):E247), "")</f>
        <v>1.7651316726629836E-2</v>
      </c>
      <c r="G248" s="44">
        <f>IF(A248&gt;$C$3, (STDEV(INDEX($E$15:$E$572, A248-$C$3):E247)), "")</f>
        <v>1.3545670980685477E-2</v>
      </c>
      <c r="H248" s="44">
        <f t="shared" si="34"/>
        <v>0.84077315260151719</v>
      </c>
      <c r="I248" s="44" t="str">
        <f t="shared" si="35"/>
        <v/>
      </c>
      <c r="J248" s="44">
        <f t="shared" si="36"/>
        <v>107.7</v>
      </c>
      <c r="K248" s="44">
        <f t="shared" si="37"/>
        <v>112.4</v>
      </c>
      <c r="L248" s="44">
        <f t="shared" si="38"/>
        <v>7500</v>
      </c>
      <c r="M248" s="45" t="str">
        <f t="shared" si="42"/>
        <v>Sell</v>
      </c>
      <c r="N248" s="44">
        <f t="shared" si="39"/>
        <v>0</v>
      </c>
      <c r="O248" s="44">
        <f t="shared" si="43"/>
        <v>-18249.999999999884</v>
      </c>
      <c r="P248" s="44">
        <f t="shared" si="40"/>
        <v>0</v>
      </c>
      <c r="Q248" s="44">
        <f t="shared" si="41"/>
        <v>0</v>
      </c>
      <c r="R248" s="63">
        <f>IF((O248 - MAX($O$15:O248)) &lt; 0, O248 - MAX($O$15:O248), 0)</f>
        <v>-18249.999999999884</v>
      </c>
    </row>
    <row r="249" spans="1:18" customFormat="1" x14ac:dyDescent="0.25">
      <c r="A249" s="62">
        <v>235</v>
      </c>
      <c r="B249" s="70">
        <v>42067</v>
      </c>
      <c r="C249" s="43">
        <f>VLOOKUP(B249, 'Raw Data'!$A$2:$C$560, 2, TRUE)</f>
        <v>111.35</v>
      </c>
      <c r="D249" s="43">
        <f>VLOOKUP(B249, 'Raw Data'!$A$2:$C$560, 3, TRUE)</f>
        <v>108.8</v>
      </c>
      <c r="E249" s="44">
        <f t="shared" si="33"/>
        <v>2.3167059281534379E-2</v>
      </c>
      <c r="F249" s="44">
        <f>IF(A249&gt;$C$3, AVERAGE(INDEX($E$15:$E$572, A249-$C$3):E248), "")</f>
        <v>2.143795031157341E-2</v>
      </c>
      <c r="G249" s="44">
        <f>IF(A249&gt;$C$3, (STDEV(INDEX($E$15:$E$572, A249-$C$3):E248)), "")</f>
        <v>1.0201462348316264E-2</v>
      </c>
      <c r="H249" s="44">
        <f t="shared" si="34"/>
        <v>0.1694961870095375</v>
      </c>
      <c r="I249" s="44" t="str">
        <f t="shared" si="35"/>
        <v/>
      </c>
      <c r="J249" s="44">
        <f t="shared" si="36"/>
        <v>107.7</v>
      </c>
      <c r="K249" s="44">
        <f t="shared" si="37"/>
        <v>112.4</v>
      </c>
      <c r="L249" s="44">
        <f t="shared" si="38"/>
        <v>10750.000000000029</v>
      </c>
      <c r="M249" s="45" t="str">
        <f t="shared" si="42"/>
        <v>Sell</v>
      </c>
      <c r="N249" s="44">
        <f t="shared" si="39"/>
        <v>0</v>
      </c>
      <c r="O249" s="44">
        <f t="shared" si="43"/>
        <v>-18249.999999999884</v>
      </c>
      <c r="P249" s="44">
        <f t="shared" si="40"/>
        <v>0</v>
      </c>
      <c r="Q249" s="44">
        <f t="shared" si="41"/>
        <v>0</v>
      </c>
      <c r="R249" s="63">
        <f>IF((O249 - MAX($O$15:O249)) &lt; 0, O249 - MAX($O$15:O249), 0)</f>
        <v>-18249.999999999884</v>
      </c>
    </row>
    <row r="250" spans="1:18" customFormat="1" x14ac:dyDescent="0.25">
      <c r="A250" s="62">
        <v>236</v>
      </c>
      <c r="B250" s="70">
        <v>42068</v>
      </c>
      <c r="C250" s="43">
        <f>VLOOKUP(B250, 'Raw Data'!$A$2:$C$560, 2, TRUE)</f>
        <v>112.45</v>
      </c>
      <c r="D250" s="43">
        <f>VLOOKUP(B250, 'Raw Data'!$A$2:$C$560, 3, TRUE)</f>
        <v>111.25</v>
      </c>
      <c r="E250" s="44">
        <f t="shared" si="33"/>
        <v>1.0728757358975017E-2</v>
      </c>
      <c r="F250" s="44">
        <f>IF(A250&gt;$C$3, AVERAGE(INDEX($E$15:$E$572, A250-$C$3):E249), "")</f>
        <v>2.2412954538496364E-2</v>
      </c>
      <c r="G250" s="44">
        <f>IF(A250&gt;$C$3, (STDEV(INDEX($E$15:$E$572, A250-$C$3):E249)), "")</f>
        <v>9.808027442471905E-3</v>
      </c>
      <c r="H250" s="44">
        <f t="shared" si="34"/>
        <v>-1.1912892014274987</v>
      </c>
      <c r="I250" s="44" t="str">
        <f t="shared" si="35"/>
        <v/>
      </c>
      <c r="J250" s="44">
        <f t="shared" si="36"/>
        <v>107.7</v>
      </c>
      <c r="K250" s="44">
        <f t="shared" si="37"/>
        <v>112.4</v>
      </c>
      <c r="L250" s="44">
        <f t="shared" si="38"/>
        <v>17500</v>
      </c>
      <c r="M250" s="45" t="str">
        <f t="shared" si="42"/>
        <v>Sell</v>
      </c>
      <c r="N250" s="44">
        <f t="shared" si="39"/>
        <v>0</v>
      </c>
      <c r="O250" s="44">
        <f t="shared" si="43"/>
        <v>-18249.999999999884</v>
      </c>
      <c r="P250" s="44">
        <f t="shared" si="40"/>
        <v>0</v>
      </c>
      <c r="Q250" s="44">
        <f t="shared" si="41"/>
        <v>0</v>
      </c>
      <c r="R250" s="63">
        <f>IF((O250 - MAX($O$15:O250)) &lt; 0, O250 - MAX($O$15:O250), 0)</f>
        <v>-18249.999999999884</v>
      </c>
    </row>
    <row r="251" spans="1:18" customFormat="1" x14ac:dyDescent="0.25">
      <c r="A251" s="62">
        <v>237</v>
      </c>
      <c r="B251" s="70">
        <v>42072</v>
      </c>
      <c r="C251" s="43">
        <f>VLOOKUP(B251, 'Raw Data'!$A$2:$C$560, 2, TRUE)</f>
        <v>111.95</v>
      </c>
      <c r="D251" s="43">
        <f>VLOOKUP(B251, 'Raw Data'!$A$2:$C$560, 3, TRUE)</f>
        <v>114.55</v>
      </c>
      <c r="E251" s="44">
        <f t="shared" si="33"/>
        <v>-2.2959065854740675E-2</v>
      </c>
      <c r="F251" s="44">
        <f>IF(A251&gt;$C$3, AVERAGE(INDEX($E$15:$E$572, A251-$C$3):E250), "")</f>
        <v>2.2595748741653248E-2</v>
      </c>
      <c r="G251" s="44">
        <f>IF(A251&gt;$C$3, (STDEV(INDEX($E$15:$E$572, A251-$C$3):E250)), "")</f>
        <v>9.541634155831152E-3</v>
      </c>
      <c r="H251" s="44">
        <f t="shared" si="34"/>
        <v>-4.7743199804568208</v>
      </c>
      <c r="I251" s="44" t="str">
        <f t="shared" si="35"/>
        <v>Buy</v>
      </c>
      <c r="J251" s="44" t="str">
        <f t="shared" si="36"/>
        <v/>
      </c>
      <c r="K251" s="44" t="str">
        <f t="shared" si="37"/>
        <v/>
      </c>
      <c r="L251" s="44">
        <f t="shared" si="38"/>
        <v>36499.999999999985</v>
      </c>
      <c r="M251" s="45" t="str">
        <f t="shared" si="42"/>
        <v>TP</v>
      </c>
      <c r="N251" s="44">
        <f t="shared" si="39"/>
        <v>36499.999999999985</v>
      </c>
      <c r="O251" s="44">
        <f t="shared" si="43"/>
        <v>18250.000000000102</v>
      </c>
      <c r="P251" s="44">
        <f t="shared" si="40"/>
        <v>90.600000000000009</v>
      </c>
      <c r="Q251" s="44">
        <f t="shared" si="41"/>
        <v>0</v>
      </c>
      <c r="R251" s="63">
        <f>IF((O251 - MAX($O$15:O251)) &lt; 0, O251 - MAX($O$15:O251), 0)</f>
        <v>0</v>
      </c>
    </row>
    <row r="252" spans="1:18" customFormat="1" x14ac:dyDescent="0.25">
      <c r="A252" s="62">
        <v>238</v>
      </c>
      <c r="B252" s="70">
        <v>42073</v>
      </c>
      <c r="C252" s="43">
        <f>VLOOKUP(B252, 'Raw Data'!$A$2:$C$560, 2, TRUE)</f>
        <v>112</v>
      </c>
      <c r="D252" s="43">
        <f>VLOOKUP(B252, 'Raw Data'!$A$2:$C$560, 3, TRUE)</f>
        <v>115.7</v>
      </c>
      <c r="E252" s="44">
        <f t="shared" si="33"/>
        <v>-3.2501762904536408E-2</v>
      </c>
      <c r="F252" s="44">
        <f>IF(A252&gt;$C$3, AVERAGE(INDEX($E$15:$E$572, A252-$C$3):E251), "")</f>
        <v>1.9180009625176228E-2</v>
      </c>
      <c r="G252" s="44">
        <f>IF(A252&gt;$C$3, (STDEV(INDEX($E$15:$E$572, A252-$C$3):E251)), "")</f>
        <v>1.715307609661797E-2</v>
      </c>
      <c r="H252" s="44">
        <f t="shared" si="34"/>
        <v>-3.0129740134425571</v>
      </c>
      <c r="I252" s="44" t="str">
        <f t="shared" si="35"/>
        <v>Buy</v>
      </c>
      <c r="J252" s="44">
        <f t="shared" si="36"/>
        <v>112</v>
      </c>
      <c r="K252" s="44">
        <f t="shared" si="37"/>
        <v>115.7</v>
      </c>
      <c r="L252" s="44" t="str">
        <f t="shared" si="38"/>
        <v/>
      </c>
      <c r="M252" s="45" t="str">
        <f t="shared" si="42"/>
        <v>Buy</v>
      </c>
      <c r="N252" s="44">
        <f t="shared" si="39"/>
        <v>0</v>
      </c>
      <c r="O252" s="44">
        <f t="shared" si="43"/>
        <v>18250.000000000102</v>
      </c>
      <c r="P252" s="44">
        <f t="shared" si="40"/>
        <v>91.080000000000013</v>
      </c>
      <c r="Q252" s="44">
        <f t="shared" si="41"/>
        <v>170775</v>
      </c>
      <c r="R252" s="63">
        <f>IF((O252 - MAX($O$15:O252)) &lt; 0, O252 - MAX($O$15:O252), 0)</f>
        <v>0</v>
      </c>
    </row>
    <row r="253" spans="1:18" customFormat="1" x14ac:dyDescent="0.25">
      <c r="A253" s="62">
        <v>239</v>
      </c>
      <c r="B253" s="70">
        <v>42074</v>
      </c>
      <c r="C253" s="43">
        <f>VLOOKUP(B253, 'Raw Data'!$A$2:$C$560, 2, TRUE)</f>
        <v>110.8</v>
      </c>
      <c r="D253" s="43">
        <f>VLOOKUP(B253, 'Raw Data'!$A$2:$C$560, 3, TRUE)</f>
        <v>114.6</v>
      </c>
      <c r="E253" s="44">
        <f t="shared" si="33"/>
        <v>-3.3721029967455775E-2</v>
      </c>
      <c r="F253" s="44">
        <f>IF(A253&gt;$C$3, AVERAGE(INDEX($E$15:$E$572, A253-$C$3):E252), "")</f>
        <v>1.3842643229148735E-2</v>
      </c>
      <c r="G253" s="44">
        <f>IF(A253&gt;$C$3, (STDEV(INDEX($E$15:$E$572, A253-$C$3):E252)), "")</f>
        <v>2.3643933896533971E-2</v>
      </c>
      <c r="H253" s="44">
        <f t="shared" si="34"/>
        <v>-2.0116649540953504</v>
      </c>
      <c r="I253" s="44" t="str">
        <f t="shared" si="35"/>
        <v>Buy</v>
      </c>
      <c r="J253" s="44">
        <f t="shared" si="36"/>
        <v>112</v>
      </c>
      <c r="K253" s="44">
        <f t="shared" si="37"/>
        <v>115.7</v>
      </c>
      <c r="L253" s="44">
        <f t="shared" si="38"/>
        <v>-499.99999999997181</v>
      </c>
      <c r="M253" s="45" t="str">
        <f t="shared" si="42"/>
        <v>Buy</v>
      </c>
      <c r="N253" s="44">
        <f t="shared" si="39"/>
        <v>0</v>
      </c>
      <c r="O253" s="44">
        <f t="shared" si="43"/>
        <v>18250.000000000102</v>
      </c>
      <c r="P253" s="44">
        <f t="shared" si="40"/>
        <v>0</v>
      </c>
      <c r="Q253" s="44">
        <f t="shared" si="41"/>
        <v>0</v>
      </c>
      <c r="R253" s="63">
        <f>IF((O253 - MAX($O$15:O253)) &lt; 0, O253 - MAX($O$15:O253), 0)</f>
        <v>0</v>
      </c>
    </row>
    <row r="254" spans="1:18" customFormat="1" x14ac:dyDescent="0.25">
      <c r="A254" s="62">
        <v>240</v>
      </c>
      <c r="B254" s="70">
        <v>42075</v>
      </c>
      <c r="C254" s="43">
        <f>VLOOKUP(B254, 'Raw Data'!$A$2:$C$560, 2, TRUE)</f>
        <v>109.8</v>
      </c>
      <c r="D254" s="43">
        <f>VLOOKUP(B254, 'Raw Data'!$A$2:$C$560, 3, TRUE)</f>
        <v>113.4</v>
      </c>
      <c r="E254" s="44">
        <f t="shared" si="33"/>
        <v>-3.2260862218221553E-2</v>
      </c>
      <c r="F254" s="44">
        <f>IF(A254&gt;$C$3, AVERAGE(INDEX($E$15:$E$572, A254-$C$3):E253), "")</f>
        <v>8.9236486046424483E-3</v>
      </c>
      <c r="G254" s="44">
        <f>IF(A254&gt;$C$3, (STDEV(INDEX($E$15:$E$572, A254-$C$3):E253)), "")</f>
        <v>2.7986134768843918E-2</v>
      </c>
      <c r="H254" s="44">
        <f t="shared" si="34"/>
        <v>-1.4716041054984634</v>
      </c>
      <c r="I254" s="44" t="str">
        <f t="shared" si="35"/>
        <v/>
      </c>
      <c r="J254" s="44">
        <f t="shared" si="36"/>
        <v>112</v>
      </c>
      <c r="K254" s="44">
        <f t="shared" si="37"/>
        <v>115.7</v>
      </c>
      <c r="L254" s="44">
        <f t="shared" si="38"/>
        <v>499.9999999999709</v>
      </c>
      <c r="M254" s="45" t="str">
        <f t="shared" si="42"/>
        <v>Buy</v>
      </c>
      <c r="N254" s="44">
        <f t="shared" si="39"/>
        <v>0</v>
      </c>
      <c r="O254" s="44">
        <f t="shared" si="43"/>
        <v>18250.000000000102</v>
      </c>
      <c r="P254" s="44">
        <f t="shared" si="40"/>
        <v>0</v>
      </c>
      <c r="Q254" s="44">
        <f t="shared" si="41"/>
        <v>0</v>
      </c>
      <c r="R254" s="63">
        <f>IF((O254 - MAX($O$15:O254)) &lt; 0, O254 - MAX($O$15:O254), 0)</f>
        <v>0</v>
      </c>
    </row>
    <row r="255" spans="1:18" customFormat="1" x14ac:dyDescent="0.25">
      <c r="A255" s="62">
        <v>241</v>
      </c>
      <c r="B255" s="70">
        <v>42076</v>
      </c>
      <c r="C255" s="43">
        <f>VLOOKUP(B255, 'Raw Data'!$A$2:$C$560, 2, TRUE)</f>
        <v>109.65</v>
      </c>
      <c r="D255" s="43">
        <f>VLOOKUP(B255, 'Raw Data'!$A$2:$C$560, 3, TRUE)</f>
        <v>114.2</v>
      </c>
      <c r="E255" s="44">
        <f t="shared" si="33"/>
        <v>-4.0657822358012581E-2</v>
      </c>
      <c r="F255" s="44">
        <f>IF(A255&gt;$C$3, AVERAGE(INDEX($E$15:$E$572, A255-$C$3):E254), "")</f>
        <v>3.6132096238834233E-3</v>
      </c>
      <c r="G255" s="44">
        <f>IF(A255&gt;$C$3, (STDEV(INDEX($E$15:$E$572, A255-$C$3):E254)), "")</f>
        <v>3.0406663101518985E-2</v>
      </c>
      <c r="H255" s="44">
        <f t="shared" si="34"/>
        <v>-1.4559648269883456</v>
      </c>
      <c r="I255" s="44" t="str">
        <f t="shared" si="35"/>
        <v/>
      </c>
      <c r="J255" s="44">
        <f t="shared" si="36"/>
        <v>112</v>
      </c>
      <c r="K255" s="44">
        <f t="shared" si="37"/>
        <v>115.7</v>
      </c>
      <c r="L255" s="44">
        <f t="shared" si="38"/>
        <v>-4249.9999999999709</v>
      </c>
      <c r="M255" s="45" t="str">
        <f t="shared" si="42"/>
        <v>Buy</v>
      </c>
      <c r="N255" s="44">
        <f t="shared" si="39"/>
        <v>0</v>
      </c>
      <c r="O255" s="44">
        <f t="shared" si="43"/>
        <v>18250.000000000102</v>
      </c>
      <c r="P255" s="44">
        <f t="shared" si="40"/>
        <v>0</v>
      </c>
      <c r="Q255" s="44">
        <f t="shared" si="41"/>
        <v>0</v>
      </c>
      <c r="R255" s="63">
        <f>IF((O255 - MAX($O$15:O255)) &lt; 0, O255 - MAX($O$15:O255), 0)</f>
        <v>0</v>
      </c>
    </row>
    <row r="256" spans="1:18" customFormat="1" x14ac:dyDescent="0.25">
      <c r="A256" s="62">
        <v>242</v>
      </c>
      <c r="B256" s="70">
        <v>42079</v>
      </c>
      <c r="C256" s="43">
        <f>VLOOKUP(B256, 'Raw Data'!$A$2:$C$560, 2, TRUE)</f>
        <v>111.8</v>
      </c>
      <c r="D256" s="43">
        <f>VLOOKUP(B256, 'Raw Data'!$A$2:$C$560, 3, TRUE)</f>
        <v>111.95</v>
      </c>
      <c r="E256" s="44">
        <f t="shared" si="33"/>
        <v>-1.3407823237651508E-3</v>
      </c>
      <c r="F256" s="44">
        <f>IF(A256&gt;$C$3, AVERAGE(INDEX($E$15:$E$572, A256-$C$3):E255), "")</f>
        <v>-3.3845279330684251E-3</v>
      </c>
      <c r="G256" s="44">
        <f>IF(A256&gt;$C$3, (STDEV(INDEX($E$15:$E$572, A256-$C$3):E255)), "")</f>
        <v>3.1851236347294448E-2</v>
      </c>
      <c r="H256" s="44">
        <f t="shared" si="34"/>
        <v>6.4165346268477794E-2</v>
      </c>
      <c r="I256" s="44" t="str">
        <f t="shared" si="35"/>
        <v/>
      </c>
      <c r="J256" s="44">
        <f t="shared" si="36"/>
        <v>112</v>
      </c>
      <c r="K256" s="44">
        <f t="shared" si="37"/>
        <v>115.7</v>
      </c>
      <c r="L256" s="44">
        <f t="shared" si="38"/>
        <v>17749.999999999985</v>
      </c>
      <c r="M256" s="45" t="str">
        <f t="shared" si="42"/>
        <v>Buy</v>
      </c>
      <c r="N256" s="44">
        <f t="shared" si="39"/>
        <v>0</v>
      </c>
      <c r="O256" s="44">
        <f t="shared" si="43"/>
        <v>18250.000000000102</v>
      </c>
      <c r="P256" s="44">
        <f t="shared" si="40"/>
        <v>0</v>
      </c>
      <c r="Q256" s="44">
        <f t="shared" si="41"/>
        <v>0</v>
      </c>
      <c r="R256" s="63">
        <f>IF((O256 - MAX($O$15:O256)) &lt; 0, O256 - MAX($O$15:O256), 0)</f>
        <v>0</v>
      </c>
    </row>
    <row r="257" spans="1:18" customFormat="1" x14ac:dyDescent="0.25">
      <c r="A257" s="62">
        <v>243</v>
      </c>
      <c r="B257" s="70">
        <v>42080</v>
      </c>
      <c r="C257" s="43">
        <f>VLOOKUP(B257, 'Raw Data'!$A$2:$C$560, 2, TRUE)</f>
        <v>111.1</v>
      </c>
      <c r="D257" s="43">
        <f>VLOOKUP(B257, 'Raw Data'!$A$2:$C$560, 3, TRUE)</f>
        <v>110</v>
      </c>
      <c r="E257" s="44">
        <f t="shared" si="33"/>
        <v>9.950330853168092E-3</v>
      </c>
      <c r="F257" s="44">
        <f>IF(A257&gt;$C$3, AVERAGE(INDEX($E$15:$E$572, A257-$C$3):E256), "")</f>
        <v>-5.7791002467811187E-3</v>
      </c>
      <c r="G257" s="44">
        <f>IF(A257&gt;$C$3, (STDEV(INDEX($E$15:$E$572, A257-$C$3):E256)), "")</f>
        <v>3.0553952201890673E-2</v>
      </c>
      <c r="H257" s="44">
        <f t="shared" si="34"/>
        <v>0.51480839519595356</v>
      </c>
      <c r="I257" s="44" t="str">
        <f t="shared" si="35"/>
        <v/>
      </c>
      <c r="J257" s="44" t="str">
        <f t="shared" si="36"/>
        <v/>
      </c>
      <c r="K257" s="44" t="str">
        <f t="shared" si="37"/>
        <v/>
      </c>
      <c r="L257" s="44">
        <f t="shared" si="38"/>
        <v>23999.999999999985</v>
      </c>
      <c r="M257" s="45" t="str">
        <f t="shared" si="42"/>
        <v>TP</v>
      </c>
      <c r="N257" s="44">
        <f t="shared" si="39"/>
        <v>23999.999999999985</v>
      </c>
      <c r="O257" s="44">
        <f t="shared" si="43"/>
        <v>42250.000000000087</v>
      </c>
      <c r="P257" s="44">
        <f t="shared" si="40"/>
        <v>88.440000000000012</v>
      </c>
      <c r="Q257" s="44">
        <f t="shared" si="41"/>
        <v>0</v>
      </c>
      <c r="R257" s="63">
        <f>IF((O257 - MAX($O$15:O257)) &lt; 0, O257 - MAX($O$15:O257), 0)</f>
        <v>0</v>
      </c>
    </row>
    <row r="258" spans="1:18" customFormat="1" x14ac:dyDescent="0.25">
      <c r="A258" s="62">
        <v>244</v>
      </c>
      <c r="B258" s="70">
        <v>42081</v>
      </c>
      <c r="C258" s="43">
        <f>VLOOKUP(B258, 'Raw Data'!$A$2:$C$560, 2, TRUE)</f>
        <v>112</v>
      </c>
      <c r="D258" s="43">
        <f>VLOOKUP(B258, 'Raw Data'!$A$2:$C$560, 3, TRUE)</f>
        <v>108.95</v>
      </c>
      <c r="E258" s="44">
        <f t="shared" si="33"/>
        <v>2.7609809904465543E-2</v>
      </c>
      <c r="F258" s="44">
        <f>IF(A258&gt;$C$3, AVERAGE(INDEX($E$15:$E$572, A258-$C$3):E257), "")</f>
        <v>-9.0555024911891015E-3</v>
      </c>
      <c r="G258" s="44">
        <f>IF(A258&gt;$C$3, (STDEV(INDEX($E$15:$E$572, A258-$C$3):E257)), "")</f>
        <v>2.6226254457505219E-2</v>
      </c>
      <c r="H258" s="44">
        <f t="shared" si="34"/>
        <v>1.3980384600883051</v>
      </c>
      <c r="I258" s="44" t="str">
        <f t="shared" si="35"/>
        <v/>
      </c>
      <c r="J258" s="44" t="str">
        <f t="shared" si="36"/>
        <v/>
      </c>
      <c r="K258" s="44" t="str">
        <f t="shared" si="37"/>
        <v/>
      </c>
      <c r="L258" s="44" t="str">
        <f t="shared" si="38"/>
        <v/>
      </c>
      <c r="M258" s="45" t="str">
        <f t="shared" si="42"/>
        <v/>
      </c>
      <c r="N258" s="44">
        <f t="shared" si="39"/>
        <v>0</v>
      </c>
      <c r="O258" s="44">
        <f t="shared" si="43"/>
        <v>42250.000000000087</v>
      </c>
      <c r="P258" s="44">
        <f t="shared" si="40"/>
        <v>0</v>
      </c>
      <c r="Q258" s="44">
        <f t="shared" si="41"/>
        <v>0</v>
      </c>
      <c r="R258" s="63">
        <f>IF((O258 - MAX($O$15:O258)) &lt; 0, O258 - MAX($O$15:O258), 0)</f>
        <v>0</v>
      </c>
    </row>
    <row r="259" spans="1:18" customFormat="1" x14ac:dyDescent="0.25">
      <c r="A259" s="62">
        <v>245</v>
      </c>
      <c r="B259" s="70">
        <v>42082</v>
      </c>
      <c r="C259" s="43">
        <f>VLOOKUP(B259, 'Raw Data'!$A$2:$C$560, 2, TRUE)</f>
        <v>110.05</v>
      </c>
      <c r="D259" s="43">
        <f>VLOOKUP(B259, 'Raw Data'!$A$2:$C$560, 3, TRUE)</f>
        <v>106</v>
      </c>
      <c r="E259" s="44">
        <f t="shared" si="33"/>
        <v>3.7495713860403547E-2</v>
      </c>
      <c r="F259" s="44">
        <f>IF(A259&gt;$C$3, AVERAGE(INDEX($E$15:$E$572, A259-$C$3):E258), "")</f>
        <v>-9.198536822858908E-3</v>
      </c>
      <c r="G259" s="44">
        <f>IF(A259&gt;$C$3, (STDEV(INDEX($E$15:$E$572, A259-$C$3):E258)), "")</f>
        <v>2.5998310557386398E-2</v>
      </c>
      <c r="H259" s="44">
        <f t="shared" si="34"/>
        <v>1.7960494232959348</v>
      </c>
      <c r="I259" s="44" t="str">
        <f t="shared" si="35"/>
        <v>Sell</v>
      </c>
      <c r="J259" s="44">
        <f t="shared" si="36"/>
        <v>106</v>
      </c>
      <c r="K259" s="44">
        <f t="shared" si="37"/>
        <v>110.05</v>
      </c>
      <c r="L259" s="44" t="str">
        <f t="shared" si="38"/>
        <v/>
      </c>
      <c r="M259" s="45" t="str">
        <f t="shared" si="42"/>
        <v>Sell</v>
      </c>
      <c r="N259" s="44">
        <f t="shared" si="39"/>
        <v>0</v>
      </c>
      <c r="O259" s="44">
        <f t="shared" si="43"/>
        <v>42250.000000000087</v>
      </c>
      <c r="P259" s="44">
        <f t="shared" si="40"/>
        <v>86.42</v>
      </c>
      <c r="Q259" s="44">
        <f t="shared" si="41"/>
        <v>162037.5</v>
      </c>
      <c r="R259" s="63">
        <f>IF((O259 - MAX($O$15:O259)) &lt; 0, O259 - MAX($O$15:O259), 0)</f>
        <v>0</v>
      </c>
    </row>
    <row r="260" spans="1:18" customFormat="1" x14ac:dyDescent="0.25">
      <c r="A260" s="62">
        <v>246</v>
      </c>
      <c r="B260" s="70">
        <v>42083</v>
      </c>
      <c r="C260" s="43">
        <f>VLOOKUP(B260, 'Raw Data'!$A$2:$C$560, 2, TRUE)</f>
        <v>110.95</v>
      </c>
      <c r="D260" s="43">
        <f>VLOOKUP(B260, 'Raw Data'!$A$2:$C$560, 3, TRUE)</f>
        <v>107.65</v>
      </c>
      <c r="E260" s="44">
        <f t="shared" si="33"/>
        <v>3.0194425568230793E-2</v>
      </c>
      <c r="F260" s="44">
        <f>IF(A260&gt;$C$3, AVERAGE(INDEX($E$15:$E$572, A260-$C$3):E259), "")</f>
        <v>-7.7656713649719936E-3</v>
      </c>
      <c r="G260" s="44">
        <f>IF(A260&gt;$C$3, (STDEV(INDEX($E$15:$E$572, A260-$C$3):E259)), "")</f>
        <v>2.8275430182441993E-2</v>
      </c>
      <c r="H260" s="44">
        <f t="shared" si="34"/>
        <v>1.3425117385755856</v>
      </c>
      <c r="I260" s="44" t="str">
        <f t="shared" si="35"/>
        <v/>
      </c>
      <c r="J260" s="44">
        <f t="shared" si="36"/>
        <v>106</v>
      </c>
      <c r="K260" s="44">
        <f t="shared" si="37"/>
        <v>110.05</v>
      </c>
      <c r="L260" s="44">
        <f t="shared" si="38"/>
        <v>3750.0000000000009</v>
      </c>
      <c r="M260" s="45" t="str">
        <f t="shared" si="42"/>
        <v>Sell</v>
      </c>
      <c r="N260" s="44">
        <f t="shared" si="39"/>
        <v>0</v>
      </c>
      <c r="O260" s="44">
        <f t="shared" si="43"/>
        <v>42250.000000000087</v>
      </c>
      <c r="P260" s="44">
        <f t="shared" si="40"/>
        <v>0</v>
      </c>
      <c r="Q260" s="44">
        <f t="shared" si="41"/>
        <v>0</v>
      </c>
      <c r="R260" s="63">
        <f>IF((O260 - MAX($O$15:O260)) &lt; 0, O260 - MAX($O$15:O260), 0)</f>
        <v>0</v>
      </c>
    </row>
    <row r="261" spans="1:18" customFormat="1" x14ac:dyDescent="0.25">
      <c r="A261" s="62">
        <v>247</v>
      </c>
      <c r="B261" s="70">
        <v>42086</v>
      </c>
      <c r="C261" s="43">
        <f>VLOOKUP(B261, 'Raw Data'!$A$2:$C$560, 2, TRUE)</f>
        <v>111.55</v>
      </c>
      <c r="D261" s="43">
        <f>VLOOKUP(B261, 'Raw Data'!$A$2:$C$560, 3, TRUE)</f>
        <v>111.4</v>
      </c>
      <c r="E261" s="44">
        <f t="shared" si="33"/>
        <v>1.3455933853576943E-3</v>
      </c>
      <c r="F261" s="44">
        <f>IF(A261&gt;$C$3, AVERAGE(INDEX($E$15:$E$572, A261-$C$3):E260), "")</f>
        <v>-5.8191045440464158E-3</v>
      </c>
      <c r="G261" s="44">
        <f>IF(A261&gt;$C$3, (STDEV(INDEX($E$15:$E$572, A261-$C$3):E260)), "")</f>
        <v>3.0288489580273591E-2</v>
      </c>
      <c r="H261" s="44">
        <f t="shared" si="34"/>
        <v>0.23654853803176648</v>
      </c>
      <c r="I261" s="44" t="str">
        <f t="shared" si="35"/>
        <v/>
      </c>
      <c r="J261" s="44">
        <f t="shared" si="36"/>
        <v>106</v>
      </c>
      <c r="K261" s="44">
        <f t="shared" si="37"/>
        <v>110.05</v>
      </c>
      <c r="L261" s="44">
        <f t="shared" si="38"/>
        <v>19500.000000000029</v>
      </c>
      <c r="M261" s="45" t="str">
        <f t="shared" si="42"/>
        <v>Sell</v>
      </c>
      <c r="N261" s="44">
        <f t="shared" si="39"/>
        <v>0</v>
      </c>
      <c r="O261" s="44">
        <f t="shared" si="43"/>
        <v>42250.000000000087</v>
      </c>
      <c r="P261" s="44">
        <f t="shared" si="40"/>
        <v>0</v>
      </c>
      <c r="Q261" s="44">
        <f t="shared" si="41"/>
        <v>0</v>
      </c>
      <c r="R261" s="63">
        <f>IF((O261 - MAX($O$15:O261)) &lt; 0, O261 - MAX($O$15:O261), 0)</f>
        <v>0</v>
      </c>
    </row>
    <row r="262" spans="1:18" customFormat="1" x14ac:dyDescent="0.25">
      <c r="A262" s="62">
        <v>248</v>
      </c>
      <c r="B262" s="70">
        <v>42087</v>
      </c>
      <c r="C262" s="43">
        <f>VLOOKUP(B262, 'Raw Data'!$A$2:$C$560, 2, TRUE)</f>
        <v>111.45</v>
      </c>
      <c r="D262" s="43">
        <f>VLOOKUP(B262, 'Raw Data'!$A$2:$C$560, 3, TRUE)</f>
        <v>114.9</v>
      </c>
      <c r="E262" s="44">
        <f t="shared" si="33"/>
        <v>-3.0486125022832117E-2</v>
      </c>
      <c r="F262" s="44">
        <f>IF(A262&gt;$C$3, AVERAGE(INDEX($E$15:$E$572, A262-$C$3):E261), "")</f>
        <v>-3.388638620036577E-3</v>
      </c>
      <c r="G262" s="44">
        <f>IF(A262&gt;$C$3, (STDEV(INDEX($E$15:$E$572, A262-$C$3):E261)), "")</f>
        <v>2.9730299520296457E-2</v>
      </c>
      <c r="H262" s="44">
        <f t="shared" si="34"/>
        <v>-0.91144343784012227</v>
      </c>
      <c r="I262" s="44" t="str">
        <f t="shared" si="35"/>
        <v/>
      </c>
      <c r="J262" s="44" t="str">
        <f t="shared" si="36"/>
        <v/>
      </c>
      <c r="K262" s="44" t="str">
        <f t="shared" si="37"/>
        <v/>
      </c>
      <c r="L262" s="44">
        <f t="shared" si="38"/>
        <v>37500</v>
      </c>
      <c r="M262" s="45" t="str">
        <f t="shared" si="42"/>
        <v>TP</v>
      </c>
      <c r="N262" s="44">
        <f t="shared" si="39"/>
        <v>37500</v>
      </c>
      <c r="O262" s="44">
        <f t="shared" si="43"/>
        <v>79750.000000000087</v>
      </c>
      <c r="P262" s="44">
        <f t="shared" si="40"/>
        <v>90.54</v>
      </c>
      <c r="Q262" s="44">
        <f t="shared" si="41"/>
        <v>0</v>
      </c>
      <c r="R262" s="63">
        <f>IF((O262 - MAX($O$15:O262)) &lt; 0, O262 - MAX($O$15:O262), 0)</f>
        <v>0</v>
      </c>
    </row>
    <row r="263" spans="1:18" customFormat="1" x14ac:dyDescent="0.25">
      <c r="A263" s="62">
        <v>249</v>
      </c>
      <c r="B263" s="70">
        <v>42088</v>
      </c>
      <c r="C263" s="43">
        <f>VLOOKUP(B263, 'Raw Data'!$A$2:$C$560, 2, TRUE)</f>
        <v>111.4</v>
      </c>
      <c r="D263" s="43">
        <f>VLOOKUP(B263, 'Raw Data'!$A$2:$C$560, 3, TRUE)</f>
        <v>115.55</v>
      </c>
      <c r="E263" s="44">
        <f t="shared" si="33"/>
        <v>-3.6576009227206052E-2</v>
      </c>
      <c r="F263" s="44">
        <f>IF(A263&gt;$C$3, AVERAGE(INDEX($E$15:$E$572, A263-$C$3):E262), "")</f>
        <v>-3.1870748318661504E-3</v>
      </c>
      <c r="G263" s="44">
        <f>IF(A263&gt;$C$3, (STDEV(INDEX($E$15:$E$572, A263-$C$3):E262)), "")</f>
        <v>2.9517056971326481E-2</v>
      </c>
      <c r="H263" s="44">
        <f t="shared" si="34"/>
        <v>-1.1311742369090065</v>
      </c>
      <c r="I263" s="44" t="str">
        <f t="shared" si="35"/>
        <v/>
      </c>
      <c r="J263" s="44" t="str">
        <f t="shared" si="36"/>
        <v/>
      </c>
      <c r="K263" s="44" t="str">
        <f t="shared" si="37"/>
        <v/>
      </c>
      <c r="L263" s="44" t="str">
        <f t="shared" si="38"/>
        <v/>
      </c>
      <c r="M263" s="45" t="str">
        <f t="shared" si="42"/>
        <v/>
      </c>
      <c r="N263" s="44">
        <f t="shared" si="39"/>
        <v>0</v>
      </c>
      <c r="O263" s="44">
        <f t="shared" si="43"/>
        <v>79750.000000000087</v>
      </c>
      <c r="P263" s="44">
        <f t="shared" si="40"/>
        <v>0</v>
      </c>
      <c r="Q263" s="44">
        <f t="shared" si="41"/>
        <v>0</v>
      </c>
      <c r="R263" s="63">
        <f>IF((O263 - MAX($O$15:O263)) &lt; 0, O263 - MAX($O$15:O263), 0)</f>
        <v>0</v>
      </c>
    </row>
    <row r="264" spans="1:18" customFormat="1" x14ac:dyDescent="0.25">
      <c r="A264" s="62">
        <v>250</v>
      </c>
      <c r="B264" s="70">
        <v>42089</v>
      </c>
      <c r="C264" s="43">
        <f>VLOOKUP(B264, 'Raw Data'!$A$2:$C$560, 2, TRUE)</f>
        <v>110.85</v>
      </c>
      <c r="D264" s="43">
        <f>VLOOKUP(B264, 'Raw Data'!$A$2:$C$560, 3, TRUE)</f>
        <v>115.25</v>
      </c>
      <c r="E264" s="44">
        <f t="shared" si="33"/>
        <v>-3.8925745814437508E-2</v>
      </c>
      <c r="F264" s="44">
        <f>IF(A264&gt;$C$3, AVERAGE(INDEX($E$15:$E$572, A264-$C$3):E263), "")</f>
        <v>-3.4725727578411789E-3</v>
      </c>
      <c r="G264" s="44">
        <f>IF(A264&gt;$C$3, (STDEV(INDEX($E$15:$E$572, A264-$C$3):E263)), "")</f>
        <v>2.9857054449146238E-2</v>
      </c>
      <c r="H264" s="44">
        <f t="shared" si="34"/>
        <v>-1.187430364806469</v>
      </c>
      <c r="I264" s="44" t="str">
        <f t="shared" si="35"/>
        <v/>
      </c>
      <c r="J264" s="44" t="str">
        <f t="shared" si="36"/>
        <v/>
      </c>
      <c r="K264" s="44" t="str">
        <f t="shared" si="37"/>
        <v/>
      </c>
      <c r="L264" s="44" t="str">
        <f t="shared" si="38"/>
        <v/>
      </c>
      <c r="M264" s="45" t="str">
        <f t="shared" si="42"/>
        <v/>
      </c>
      <c r="N264" s="44">
        <f t="shared" si="39"/>
        <v>0</v>
      </c>
      <c r="O264" s="44">
        <f t="shared" si="43"/>
        <v>79750.000000000087</v>
      </c>
      <c r="P264" s="44">
        <f t="shared" si="40"/>
        <v>0</v>
      </c>
      <c r="Q264" s="44">
        <f t="shared" si="41"/>
        <v>0</v>
      </c>
      <c r="R264" s="63">
        <f>IF((O264 - MAX($O$15:O264)) &lt; 0, O264 - MAX($O$15:O264), 0)</f>
        <v>0</v>
      </c>
    </row>
    <row r="265" spans="1:18" customFormat="1" x14ac:dyDescent="0.25">
      <c r="A265" s="62">
        <v>251</v>
      </c>
      <c r="B265" s="70">
        <v>42090</v>
      </c>
      <c r="C265" s="43">
        <f>VLOOKUP(B265, 'Raw Data'!$A$2:$C$560, 2, TRUE)</f>
        <v>112.55</v>
      </c>
      <c r="D265" s="43">
        <f>VLOOKUP(B265, 'Raw Data'!$A$2:$C$560, 3, TRUE)</f>
        <v>115.8</v>
      </c>
      <c r="E265" s="44">
        <f t="shared" si="33"/>
        <v>-2.8466997786153646E-2</v>
      </c>
      <c r="F265" s="44">
        <f>IF(A265&gt;$C$3, AVERAGE(INDEX($E$15:$E$572, A265-$C$3):E264), "")</f>
        <v>-4.1390611174627742E-3</v>
      </c>
      <c r="G265" s="44">
        <f>IF(A265&gt;$C$3, (STDEV(INDEX($E$15:$E$572, A265-$C$3):E264)), "")</f>
        <v>3.0635333822609977E-2</v>
      </c>
      <c r="H265" s="44">
        <f t="shared" si="34"/>
        <v>-0.79411364699202269</v>
      </c>
      <c r="I265" s="44" t="str">
        <f t="shared" si="35"/>
        <v/>
      </c>
      <c r="J265" s="44" t="str">
        <f t="shared" si="36"/>
        <v/>
      </c>
      <c r="K265" s="44" t="str">
        <f t="shared" si="37"/>
        <v/>
      </c>
      <c r="L265" s="44" t="str">
        <f t="shared" si="38"/>
        <v/>
      </c>
      <c r="M265" s="45" t="str">
        <f t="shared" si="42"/>
        <v/>
      </c>
      <c r="N265" s="44">
        <f t="shared" si="39"/>
        <v>0</v>
      </c>
      <c r="O265" s="44">
        <f t="shared" si="43"/>
        <v>79750.000000000087</v>
      </c>
      <c r="P265" s="44">
        <f t="shared" si="40"/>
        <v>0</v>
      </c>
      <c r="Q265" s="44">
        <f t="shared" si="41"/>
        <v>0</v>
      </c>
      <c r="R265" s="63">
        <f>IF((O265 - MAX($O$15:O265)) &lt; 0, O265 - MAX($O$15:O265), 0)</f>
        <v>0</v>
      </c>
    </row>
    <row r="266" spans="1:18" customFormat="1" x14ac:dyDescent="0.25">
      <c r="A266" s="62">
        <v>252</v>
      </c>
      <c r="B266" s="70">
        <v>42093</v>
      </c>
      <c r="C266" s="43">
        <f>VLOOKUP(B266, 'Raw Data'!$A$2:$C$560, 2, TRUE)</f>
        <v>111.25</v>
      </c>
      <c r="D266" s="43">
        <f>VLOOKUP(B266, 'Raw Data'!$A$2:$C$560, 3, TRUE)</f>
        <v>114.2</v>
      </c>
      <c r="E266" s="44">
        <f t="shared" si="33"/>
        <v>-2.6171376175560247E-2</v>
      </c>
      <c r="F266" s="44">
        <f>IF(A266&gt;$C$3, AVERAGE(INDEX($E$15:$E$572, A266-$C$3):E265), "")</f>
        <v>-2.9199786602768802E-3</v>
      </c>
      <c r="G266" s="44">
        <f>IF(A266&gt;$C$3, (STDEV(INDEX($E$15:$E$572, A266-$C$3):E265)), "")</f>
        <v>2.9231033861372071E-2</v>
      </c>
      <c r="H266" s="44">
        <f t="shared" si="34"/>
        <v>-0.79543534537823468</v>
      </c>
      <c r="I266" s="44" t="str">
        <f t="shared" si="35"/>
        <v/>
      </c>
      <c r="J266" s="44" t="str">
        <f t="shared" si="36"/>
        <v/>
      </c>
      <c r="K266" s="44" t="str">
        <f t="shared" si="37"/>
        <v/>
      </c>
      <c r="L266" s="44" t="str">
        <f t="shared" si="38"/>
        <v/>
      </c>
      <c r="M266" s="45" t="str">
        <f t="shared" si="42"/>
        <v/>
      </c>
      <c r="N266" s="44">
        <f t="shared" si="39"/>
        <v>0</v>
      </c>
      <c r="O266" s="44">
        <f t="shared" si="43"/>
        <v>79750.000000000087</v>
      </c>
      <c r="P266" s="44">
        <f t="shared" si="40"/>
        <v>0</v>
      </c>
      <c r="Q266" s="44">
        <f t="shared" si="41"/>
        <v>0</v>
      </c>
      <c r="R266" s="63">
        <f>IF((O266 - MAX($O$15:O266)) &lt; 0, O266 - MAX($O$15:O266), 0)</f>
        <v>0</v>
      </c>
    </row>
    <row r="267" spans="1:18" customFormat="1" x14ac:dyDescent="0.25">
      <c r="A267" s="62">
        <v>253</v>
      </c>
      <c r="B267" s="70">
        <v>42094</v>
      </c>
      <c r="C267" s="43">
        <f>VLOOKUP(B267, 'Raw Data'!$A$2:$C$560, 2, TRUE)</f>
        <v>112.65</v>
      </c>
      <c r="D267" s="43">
        <f>VLOOKUP(B267, 'Raw Data'!$A$2:$C$560, 3, TRUE)</f>
        <v>114.8</v>
      </c>
      <c r="E267" s="44">
        <f t="shared" si="33"/>
        <v>-1.8905817007212472E-2</v>
      </c>
      <c r="F267" s="44">
        <f>IF(A267&gt;$C$3, AVERAGE(INDEX($E$15:$E$572, A267-$C$3):E266), "")</f>
        <v>-5.4030380454563893E-3</v>
      </c>
      <c r="G267" s="44">
        <f>IF(A267&gt;$C$3, (STDEV(INDEX($E$15:$E$572, A267-$C$3):E266)), "")</f>
        <v>3.0123003118110617E-2</v>
      </c>
      <c r="H267" s="44">
        <f t="shared" si="34"/>
        <v>-0.44825474103005064</v>
      </c>
      <c r="I267" s="44" t="str">
        <f t="shared" si="35"/>
        <v/>
      </c>
      <c r="J267" s="44" t="str">
        <f t="shared" si="36"/>
        <v/>
      </c>
      <c r="K267" s="44" t="str">
        <f t="shared" si="37"/>
        <v/>
      </c>
      <c r="L267" s="44" t="str">
        <f t="shared" si="38"/>
        <v/>
      </c>
      <c r="M267" s="45" t="str">
        <f t="shared" si="42"/>
        <v/>
      </c>
      <c r="N267" s="44">
        <f t="shared" si="39"/>
        <v>0</v>
      </c>
      <c r="O267" s="44">
        <f t="shared" si="43"/>
        <v>79750.000000000087</v>
      </c>
      <c r="P267" s="44">
        <f t="shared" si="40"/>
        <v>0</v>
      </c>
      <c r="Q267" s="44">
        <f t="shared" si="41"/>
        <v>0</v>
      </c>
      <c r="R267" s="63">
        <f>IF((O267 - MAX($O$15:O267)) &lt; 0, O267 - MAX($O$15:O267), 0)</f>
        <v>0</v>
      </c>
    </row>
    <row r="268" spans="1:18" customFormat="1" x14ac:dyDescent="0.25">
      <c r="A268" s="62">
        <v>254</v>
      </c>
      <c r="B268" s="70">
        <v>42095</v>
      </c>
      <c r="C268" s="43">
        <f>VLOOKUP(B268, 'Raw Data'!$A$2:$C$560, 2, TRUE)</f>
        <v>111.9</v>
      </c>
      <c r="D268" s="43">
        <f>VLOOKUP(B268, 'Raw Data'!$A$2:$C$560, 3, TRUE)</f>
        <v>113.9</v>
      </c>
      <c r="E268" s="44">
        <f t="shared" si="33"/>
        <v>-1.7715255135256871E-2</v>
      </c>
      <c r="F268" s="44">
        <f>IF(A268&gt;$C$3, AVERAGE(INDEX($E$15:$E$572, A268-$C$3):E267), "")</f>
        <v>-8.2886528314944467E-3</v>
      </c>
      <c r="G268" s="44">
        <f>IF(A268&gt;$C$3, (STDEV(INDEX($E$15:$E$572, A268-$C$3):E267)), "")</f>
        <v>2.9869883063235184E-2</v>
      </c>
      <c r="H268" s="44">
        <f t="shared" si="34"/>
        <v>-0.31558885864421043</v>
      </c>
      <c r="I268" s="44" t="str">
        <f t="shared" si="35"/>
        <v/>
      </c>
      <c r="J268" s="44" t="str">
        <f t="shared" si="36"/>
        <v/>
      </c>
      <c r="K268" s="44" t="str">
        <f t="shared" si="37"/>
        <v/>
      </c>
      <c r="L268" s="44" t="str">
        <f t="shared" si="38"/>
        <v/>
      </c>
      <c r="M268" s="45" t="str">
        <f t="shared" si="42"/>
        <v/>
      </c>
      <c r="N268" s="44">
        <f t="shared" si="39"/>
        <v>0</v>
      </c>
      <c r="O268" s="44">
        <f t="shared" si="43"/>
        <v>79750.000000000087</v>
      </c>
      <c r="P268" s="44">
        <f t="shared" si="40"/>
        <v>0</v>
      </c>
      <c r="Q268" s="44">
        <f t="shared" si="41"/>
        <v>0</v>
      </c>
      <c r="R268" s="63">
        <f>IF((O268 - MAX($O$15:O268)) &lt; 0, O268 - MAX($O$15:O268), 0)</f>
        <v>0</v>
      </c>
    </row>
    <row r="269" spans="1:18" customFormat="1" x14ac:dyDescent="0.25">
      <c r="A269" s="62">
        <v>255</v>
      </c>
      <c r="B269" s="70">
        <v>42096</v>
      </c>
      <c r="C269" s="43">
        <f>VLOOKUP(B269, 'Raw Data'!$A$2:$C$560, 2, TRUE)</f>
        <v>111.35</v>
      </c>
      <c r="D269" s="43">
        <f>VLOOKUP(B269, 'Raw Data'!$A$2:$C$560, 3, TRUE)</f>
        <v>115.7</v>
      </c>
      <c r="E269" s="44">
        <f t="shared" si="33"/>
        <v>-3.8322240496254337E-2</v>
      </c>
      <c r="F269" s="44">
        <f>IF(A269&gt;$C$3, AVERAGE(INDEX($E$15:$E$572, A269-$C$3):E268), "")</f>
        <v>-1.2821159335466686E-2</v>
      </c>
      <c r="G269" s="44">
        <f>IF(A269&gt;$C$3, (STDEV(INDEX($E$15:$E$572, A269-$C$3):E268)), "")</f>
        <v>2.7130577828971218E-2</v>
      </c>
      <c r="H269" s="44">
        <f t="shared" si="34"/>
        <v>-0.93993874076491213</v>
      </c>
      <c r="I269" s="44" t="str">
        <f t="shared" si="35"/>
        <v/>
      </c>
      <c r="J269" s="44" t="str">
        <f t="shared" si="36"/>
        <v/>
      </c>
      <c r="K269" s="44" t="str">
        <f t="shared" si="37"/>
        <v/>
      </c>
      <c r="L269" s="44" t="str">
        <f t="shared" si="38"/>
        <v/>
      </c>
      <c r="M269" s="45" t="str">
        <f t="shared" si="42"/>
        <v/>
      </c>
      <c r="N269" s="44">
        <f t="shared" si="39"/>
        <v>0</v>
      </c>
      <c r="O269" s="44">
        <f t="shared" si="43"/>
        <v>79750.000000000087</v>
      </c>
      <c r="P269" s="44">
        <f t="shared" si="40"/>
        <v>0</v>
      </c>
      <c r="Q269" s="44">
        <f t="shared" si="41"/>
        <v>0</v>
      </c>
      <c r="R269" s="63">
        <f>IF((O269 - MAX($O$15:O269)) &lt; 0, O269 - MAX($O$15:O269), 0)</f>
        <v>0</v>
      </c>
    </row>
    <row r="270" spans="1:18" customFormat="1" x14ac:dyDescent="0.25">
      <c r="A270" s="62">
        <v>256</v>
      </c>
      <c r="B270" s="70">
        <v>42100</v>
      </c>
      <c r="C270" s="43">
        <f>VLOOKUP(B270, 'Raw Data'!$A$2:$C$560, 2, TRUE)</f>
        <v>111.15</v>
      </c>
      <c r="D270" s="43">
        <f>VLOOKUP(B270, 'Raw Data'!$A$2:$C$560, 3, TRUE)</f>
        <v>117</v>
      </c>
      <c r="E270" s="44">
        <f t="shared" si="33"/>
        <v>-5.129329438755046E-2</v>
      </c>
      <c r="F270" s="44">
        <f>IF(A270&gt;$C$3, AVERAGE(INDEX($E$15:$E$572, A270-$C$3):E269), "")</f>
        <v>-2.0402954771132475E-2</v>
      </c>
      <c r="G270" s="44">
        <f>IF(A270&gt;$C$3, (STDEV(INDEX($E$15:$E$572, A270-$C$3):E269)), "")</f>
        <v>2.1520779291656578E-2</v>
      </c>
      <c r="H270" s="44">
        <f t="shared" si="34"/>
        <v>-1.4353727250199488</v>
      </c>
      <c r="I270" s="44" t="str">
        <f t="shared" si="35"/>
        <v/>
      </c>
      <c r="J270" s="44" t="str">
        <f t="shared" si="36"/>
        <v/>
      </c>
      <c r="K270" s="44" t="str">
        <f t="shared" si="37"/>
        <v/>
      </c>
      <c r="L270" s="44" t="str">
        <f t="shared" si="38"/>
        <v/>
      </c>
      <c r="M270" s="45" t="str">
        <f t="shared" si="42"/>
        <v/>
      </c>
      <c r="N270" s="44">
        <f t="shared" si="39"/>
        <v>0</v>
      </c>
      <c r="O270" s="44">
        <f t="shared" si="43"/>
        <v>79750.000000000087</v>
      </c>
      <c r="P270" s="44">
        <f t="shared" si="40"/>
        <v>0</v>
      </c>
      <c r="Q270" s="44">
        <f t="shared" si="41"/>
        <v>0</v>
      </c>
      <c r="R270" s="63">
        <f>IF((O270 - MAX($O$15:O270)) &lt; 0, O270 - MAX($O$15:O270), 0)</f>
        <v>0</v>
      </c>
    </row>
    <row r="271" spans="1:18" customFormat="1" x14ac:dyDescent="0.25">
      <c r="A271" s="62">
        <v>257</v>
      </c>
      <c r="B271" s="70">
        <v>42101</v>
      </c>
      <c r="C271" s="43">
        <f>VLOOKUP(B271, 'Raw Data'!$A$2:$C$560, 2, TRUE)</f>
        <v>111.1</v>
      </c>
      <c r="D271" s="43">
        <f>VLOOKUP(B271, 'Raw Data'!$A$2:$C$560, 3, TRUE)</f>
        <v>117.2</v>
      </c>
      <c r="E271" s="44">
        <f t="shared" si="33"/>
        <v>-5.3451180497327985E-2</v>
      </c>
      <c r="F271" s="44">
        <f>IF(A271&gt;$C$3, AVERAGE(INDEX($E$15:$E$572, A271-$C$3):E270), "")</f>
        <v>-2.8551726766710604E-2</v>
      </c>
      <c r="G271" s="44">
        <f>IF(A271&gt;$C$3, (STDEV(INDEX($E$15:$E$572, A271-$C$3):E270)), "")</f>
        <v>1.4523501284064558E-2</v>
      </c>
      <c r="H271" s="44">
        <f t="shared" si="34"/>
        <v>-1.7144250028701757</v>
      </c>
      <c r="I271" s="44" t="str">
        <f t="shared" si="35"/>
        <v/>
      </c>
      <c r="J271" s="44" t="str">
        <f t="shared" si="36"/>
        <v/>
      </c>
      <c r="K271" s="44" t="str">
        <f t="shared" si="37"/>
        <v/>
      </c>
      <c r="L271" s="44" t="str">
        <f t="shared" si="38"/>
        <v/>
      </c>
      <c r="M271" s="45" t="str">
        <f t="shared" si="42"/>
        <v/>
      </c>
      <c r="N271" s="44">
        <f t="shared" si="39"/>
        <v>0</v>
      </c>
      <c r="O271" s="44">
        <f t="shared" si="43"/>
        <v>79750.000000000087</v>
      </c>
      <c r="P271" s="44">
        <f t="shared" si="40"/>
        <v>0</v>
      </c>
      <c r="Q271" s="44">
        <f t="shared" si="41"/>
        <v>0</v>
      </c>
      <c r="R271" s="63">
        <f>IF((O271 - MAX($O$15:O271)) &lt; 0, O271 - MAX($O$15:O271), 0)</f>
        <v>0</v>
      </c>
    </row>
    <row r="272" spans="1:18" customFormat="1" x14ac:dyDescent="0.25">
      <c r="A272" s="62">
        <v>258</v>
      </c>
      <c r="B272" s="70">
        <v>42102</v>
      </c>
      <c r="C272" s="43">
        <f>VLOOKUP(B272, 'Raw Data'!$A$2:$C$560, 2, TRUE)</f>
        <v>111.45</v>
      </c>
      <c r="D272" s="43">
        <f>VLOOKUP(B272, 'Raw Data'!$A$2:$C$560, 3, TRUE)</f>
        <v>118.75</v>
      </c>
      <c r="E272" s="44">
        <f t="shared" ref="E272:E335" si="44">LN(C272/D272)</f>
        <v>-6.3444383082872757E-2</v>
      </c>
      <c r="F272" s="44">
        <f>IF(A272&gt;$C$3, AVERAGE(INDEX($E$15:$E$572, A272-$C$3):E271), "")</f>
        <v>-3.403140415497917E-2</v>
      </c>
      <c r="G272" s="44">
        <f>IF(A272&gt;$C$3, (STDEV(INDEX($E$15:$E$572, A272-$C$3):E271)), "")</f>
        <v>1.2130096669702235E-2</v>
      </c>
      <c r="H272" s="44">
        <f t="shared" ref="H272:H335" si="45">IF(F272="","",(E272-F272)/G272)</f>
        <v>-2.4247934479664464</v>
      </c>
      <c r="I272" s="44" t="str">
        <f t="shared" ref="I272:I335" si="46">IF(H272="", "", IF(H272&lt;$C$4, "Buy", IF(H272&gt;$C$5, "Sell", "")))</f>
        <v>Buy</v>
      </c>
      <c r="J272" s="44">
        <f t="shared" ref="J272:J335" si="47">IF(M272=M271, J271, IF(OR(M272="TP", M272="SL"), "", IF(I272="Buy", C272, IF(I272="Sell", D272, ""))))</f>
        <v>111.45</v>
      </c>
      <c r="K272" s="44">
        <f t="shared" ref="K272:K335" si="48">IF(M272=M271, K271, IF(OR(M272="TP", M272="SL"), "",IF(I272="Buy", D272, IF(I272="Sell", C272, ""))))</f>
        <v>118.75</v>
      </c>
      <c r="L272" s="44" t="str">
        <f t="shared" ref="L272:L335" si="49">IF(M271="Buy", (K271-D272)*$C$8+(C272-J271)*$C$9, IF(M271="Sell", (K271-C272)*$C$9+(D272-J271)*$C$8, ""))</f>
        <v/>
      </c>
      <c r="M272" s="45" t="str">
        <f t="shared" si="42"/>
        <v>Buy</v>
      </c>
      <c r="N272" s="44">
        <f t="shared" ref="N272:N335" si="50">IF(OR(M272="TP", M272="SL"), L272, 0)</f>
        <v>0</v>
      </c>
      <c r="O272" s="44">
        <f t="shared" si="43"/>
        <v>79750.000000000087</v>
      </c>
      <c r="P272" s="44">
        <f t="shared" ref="P272:P335" si="51">IF(OR(AND(I272&lt;&gt;"", J271=""), OR(M272="TP", M272="SL", M272="CB")), (D272*$C$9+C272*$C$8)*$C$11, 0)</f>
        <v>92.080000000000013</v>
      </c>
      <c r="Q272" s="44">
        <f t="shared" ref="Q272:Q335" si="52">IF(AND(I272&lt;&gt;"",J271=""),(D272*$C$9+C272*$C$8)*$C$10,0)</f>
        <v>172650</v>
      </c>
      <c r="R272" s="63">
        <f>IF((O272 - MAX($O$15:O272)) &lt; 0, O272 - MAX($O$15:O272), 0)</f>
        <v>0</v>
      </c>
    </row>
    <row r="273" spans="1:18" customFormat="1" x14ac:dyDescent="0.25">
      <c r="A273" s="62">
        <v>259</v>
      </c>
      <c r="B273" s="70">
        <v>42103</v>
      </c>
      <c r="C273" s="43">
        <f>VLOOKUP(B273, 'Raw Data'!$A$2:$C$560, 2, TRUE)</f>
        <v>110.45</v>
      </c>
      <c r="D273" s="43">
        <f>VLOOKUP(B273, 'Raw Data'!$A$2:$C$560, 3, TRUE)</f>
        <v>120</v>
      </c>
      <c r="E273" s="44">
        <f t="shared" si="44"/>
        <v>-8.2928812915919817E-2</v>
      </c>
      <c r="F273" s="44">
        <f>IF(A273&gt;$C$3, AVERAGE(INDEX($E$15:$E$572, A273-$C$3):E272), "")</f>
        <v>-3.7327229960983241E-2</v>
      </c>
      <c r="G273" s="44">
        <f>IF(A273&gt;$C$3, (STDEV(INDEX($E$15:$E$572, A273-$C$3):E272)), "")</f>
        <v>1.515909281513003E-2</v>
      </c>
      <c r="H273" s="44">
        <f t="shared" si="45"/>
        <v>-3.00819999660022</v>
      </c>
      <c r="I273" s="44" t="str">
        <f t="shared" si="46"/>
        <v>Buy</v>
      </c>
      <c r="J273" s="44" t="str">
        <f t="shared" si="47"/>
        <v/>
      </c>
      <c r="K273" s="44" t="str">
        <f t="shared" si="48"/>
        <v/>
      </c>
      <c r="L273" s="44">
        <f t="shared" si="49"/>
        <v>-11250</v>
      </c>
      <c r="M273" s="45" t="str">
        <f t="shared" ref="M273:M336" si="53">IF(OR(M272="", M272="SL", M272="TP"), I273, IF(L273="", "", IF(L273&lt;$C$6, "SL", IF(L273&gt;$C$7, "TP", M272))))</f>
        <v>SL</v>
      </c>
      <c r="N273" s="44">
        <f t="shared" si="50"/>
        <v>-11250</v>
      </c>
      <c r="O273" s="44">
        <f t="shared" ref="O273:O336" si="54">N273+O272</f>
        <v>68500.000000000087</v>
      </c>
      <c r="P273" s="44">
        <f t="shared" si="51"/>
        <v>92.18</v>
      </c>
      <c r="Q273" s="44">
        <f t="shared" si="52"/>
        <v>0</v>
      </c>
      <c r="R273" s="63">
        <f>IF((O273 - MAX($O$15:O273)) &lt; 0, O273 - MAX($O$15:O273), 0)</f>
        <v>-11250</v>
      </c>
    </row>
    <row r="274" spans="1:18" customFormat="1" x14ac:dyDescent="0.25">
      <c r="A274" s="62">
        <v>260</v>
      </c>
      <c r="B274" s="70">
        <v>42104</v>
      </c>
      <c r="C274" s="43">
        <f>VLOOKUP(B274, 'Raw Data'!$A$2:$C$560, 2, TRUE)</f>
        <v>109.9</v>
      </c>
      <c r="D274" s="43">
        <f>VLOOKUP(B274, 'Raw Data'!$A$2:$C$560, 3, TRUE)</f>
        <v>122.6</v>
      </c>
      <c r="E274" s="44">
        <f t="shared" si="44"/>
        <v>-0.10935616209253526</v>
      </c>
      <c r="F274" s="44">
        <f>IF(A274&gt;$C$3, AVERAGE(INDEX($E$15:$E$572, A274-$C$3):E273), "")</f>
        <v>-4.196251032985461E-2</v>
      </c>
      <c r="G274" s="44">
        <f>IF(A274&gt;$C$3, (STDEV(INDEX($E$15:$E$572, A274-$C$3):E273)), "")</f>
        <v>2.0902590613563792E-2</v>
      </c>
      <c r="H274" s="44">
        <f t="shared" si="45"/>
        <v>-3.2241769935899041</v>
      </c>
      <c r="I274" s="44" t="str">
        <f t="shared" si="46"/>
        <v>Buy</v>
      </c>
      <c r="J274" s="44">
        <f t="shared" si="47"/>
        <v>109.9</v>
      </c>
      <c r="K274" s="44">
        <f t="shared" si="48"/>
        <v>122.6</v>
      </c>
      <c r="L274" s="44" t="str">
        <f t="shared" si="49"/>
        <v/>
      </c>
      <c r="M274" s="45" t="str">
        <f t="shared" si="53"/>
        <v>Buy</v>
      </c>
      <c r="N274" s="44">
        <f t="shared" si="50"/>
        <v>0</v>
      </c>
      <c r="O274" s="44">
        <f t="shared" si="54"/>
        <v>68500.000000000087</v>
      </c>
      <c r="P274" s="44">
        <f t="shared" si="51"/>
        <v>93.000000000000014</v>
      </c>
      <c r="Q274" s="44">
        <f t="shared" si="52"/>
        <v>174375</v>
      </c>
      <c r="R274" s="63">
        <f>IF((O274 - MAX($O$15:O274)) &lt; 0, O274 - MAX($O$15:O274), 0)</f>
        <v>-11250</v>
      </c>
    </row>
    <row r="275" spans="1:18" customFormat="1" x14ac:dyDescent="0.25">
      <c r="A275" s="62">
        <v>261</v>
      </c>
      <c r="B275" s="70">
        <v>42107</v>
      </c>
      <c r="C275" s="43">
        <f>VLOOKUP(B275, 'Raw Data'!$A$2:$C$560, 2, TRUE)</f>
        <v>110.1</v>
      </c>
      <c r="D275" s="43">
        <f>VLOOKUP(B275, 'Raw Data'!$A$2:$C$560, 3, TRUE)</f>
        <v>124.5</v>
      </c>
      <c r="E275" s="44">
        <f t="shared" si="44"/>
        <v>-0.12291667217612805</v>
      </c>
      <c r="F275" s="44">
        <f>IF(A275&gt;$C$3, AVERAGE(INDEX($E$15:$E$572, A275-$C$3):E274), "")</f>
        <v>-4.9005551957664387E-2</v>
      </c>
      <c r="G275" s="44">
        <f>IF(A275&gt;$C$3, (STDEV(INDEX($E$15:$E$572, A275-$C$3):E274)), "")</f>
        <v>2.9756236796680244E-2</v>
      </c>
      <c r="H275" s="44">
        <f t="shared" si="45"/>
        <v>-2.4838866797400119</v>
      </c>
      <c r="I275" s="44" t="str">
        <f t="shared" si="46"/>
        <v>Buy</v>
      </c>
      <c r="J275" s="44">
        <f t="shared" si="47"/>
        <v>109.9</v>
      </c>
      <c r="K275" s="44">
        <f t="shared" si="48"/>
        <v>122.6</v>
      </c>
      <c r="L275" s="44">
        <f t="shared" si="49"/>
        <v>-8500.0000000000855</v>
      </c>
      <c r="M275" s="45" t="str">
        <f t="shared" si="53"/>
        <v>Buy</v>
      </c>
      <c r="N275" s="44">
        <f t="shared" si="50"/>
        <v>0</v>
      </c>
      <c r="O275" s="44">
        <f t="shared" si="54"/>
        <v>68500.000000000087</v>
      </c>
      <c r="P275" s="44">
        <f t="shared" si="51"/>
        <v>0</v>
      </c>
      <c r="Q275" s="44">
        <f t="shared" si="52"/>
        <v>0</v>
      </c>
      <c r="R275" s="63">
        <f>IF((O275 - MAX($O$15:O275)) &lt; 0, O275 - MAX($O$15:O275), 0)</f>
        <v>-11250</v>
      </c>
    </row>
    <row r="276" spans="1:18" customFormat="1" x14ac:dyDescent="0.25">
      <c r="A276" s="62">
        <v>262</v>
      </c>
      <c r="B276" s="70">
        <v>42108</v>
      </c>
      <c r="C276" s="43">
        <f>VLOOKUP(B276, 'Raw Data'!$A$2:$C$560, 2, TRUE)</f>
        <v>110.6</v>
      </c>
      <c r="D276" s="43">
        <f>VLOOKUP(B276, 'Raw Data'!$A$2:$C$560, 3, TRUE)</f>
        <v>123.35</v>
      </c>
      <c r="E276" s="44">
        <f t="shared" si="44"/>
        <v>-0.10910575388713134</v>
      </c>
      <c r="F276" s="44">
        <f>IF(A276&gt;$C$3, AVERAGE(INDEX($E$15:$E$572, A276-$C$3):E275), "")</f>
        <v>-5.8450519396661814E-2</v>
      </c>
      <c r="G276" s="44">
        <f>IF(A276&gt;$C$3, (STDEV(INDEX($E$15:$E$572, A276-$C$3):E275)), "")</f>
        <v>3.6693702214648759E-2</v>
      </c>
      <c r="H276" s="44">
        <f t="shared" si="45"/>
        <v>-1.3804885152811612</v>
      </c>
      <c r="I276" s="44" t="str">
        <f t="shared" si="46"/>
        <v/>
      </c>
      <c r="J276" s="44">
        <f t="shared" si="47"/>
        <v>109.9</v>
      </c>
      <c r="K276" s="44">
        <f t="shared" si="48"/>
        <v>122.6</v>
      </c>
      <c r="L276" s="44">
        <f t="shared" si="49"/>
        <v>-250.00000000005684</v>
      </c>
      <c r="M276" s="45" t="str">
        <f t="shared" si="53"/>
        <v>Buy</v>
      </c>
      <c r="N276" s="44">
        <f t="shared" si="50"/>
        <v>0</v>
      </c>
      <c r="O276" s="44">
        <f t="shared" si="54"/>
        <v>68500.000000000087</v>
      </c>
      <c r="P276" s="44">
        <f t="shared" si="51"/>
        <v>0</v>
      </c>
      <c r="Q276" s="44">
        <f t="shared" si="52"/>
        <v>0</v>
      </c>
      <c r="R276" s="63">
        <f>IF((O276 - MAX($O$15:O276)) &lt; 0, O276 - MAX($O$15:O276), 0)</f>
        <v>-11250</v>
      </c>
    </row>
    <row r="277" spans="1:18" customFormat="1" x14ac:dyDescent="0.25">
      <c r="A277" s="62">
        <v>263</v>
      </c>
      <c r="B277" s="70">
        <v>42109</v>
      </c>
      <c r="C277" s="43">
        <f>VLOOKUP(B277, 'Raw Data'!$A$2:$C$560, 2, TRUE)</f>
        <v>111.65</v>
      </c>
      <c r="D277" s="43">
        <f>VLOOKUP(B277, 'Raw Data'!$A$2:$C$560, 3, TRUE)</f>
        <v>123.7</v>
      </c>
      <c r="E277" s="44">
        <f t="shared" si="44"/>
        <v>-0.10249030111227528</v>
      </c>
      <c r="F277" s="44">
        <f>IF(A277&gt;$C$3, AVERAGE(INDEX($E$15:$E$572, A277-$C$3):E276), "")</f>
        <v>-6.6743957167818932E-2</v>
      </c>
      <c r="G277" s="44">
        <f>IF(A277&gt;$C$3, (STDEV(INDEX($E$15:$E$572, A277-$C$3):E276)), "")</f>
        <v>3.7938618017223813E-2</v>
      </c>
      <c r="H277" s="44">
        <f t="shared" si="45"/>
        <v>-0.94221523641762084</v>
      </c>
      <c r="I277" s="44" t="str">
        <f t="shared" si="46"/>
        <v/>
      </c>
      <c r="J277" s="44">
        <f t="shared" si="47"/>
        <v>109.9</v>
      </c>
      <c r="K277" s="44">
        <f t="shared" si="48"/>
        <v>122.6</v>
      </c>
      <c r="L277" s="44">
        <f t="shared" si="49"/>
        <v>3249.9999999999573</v>
      </c>
      <c r="M277" s="45" t="str">
        <f t="shared" si="53"/>
        <v>Buy</v>
      </c>
      <c r="N277" s="44">
        <f t="shared" si="50"/>
        <v>0</v>
      </c>
      <c r="O277" s="44">
        <f t="shared" si="54"/>
        <v>68500.000000000087</v>
      </c>
      <c r="P277" s="44">
        <f t="shared" si="51"/>
        <v>0</v>
      </c>
      <c r="Q277" s="44">
        <f t="shared" si="52"/>
        <v>0</v>
      </c>
      <c r="R277" s="63">
        <f>IF((O277 - MAX($O$15:O277)) &lt; 0, O277 - MAX($O$15:O277), 0)</f>
        <v>-11250</v>
      </c>
    </row>
    <row r="278" spans="1:18" customFormat="1" x14ac:dyDescent="0.25">
      <c r="A278" s="62">
        <v>264</v>
      </c>
      <c r="B278" s="70">
        <v>42110</v>
      </c>
      <c r="C278" s="43">
        <f>VLOOKUP(B278, 'Raw Data'!$A$2:$C$560, 2, TRUE)</f>
        <v>113.95</v>
      </c>
      <c r="D278" s="43">
        <f>VLOOKUP(B278, 'Raw Data'!$A$2:$C$560, 3, TRUE)</f>
        <v>124.75</v>
      </c>
      <c r="E278" s="44">
        <f t="shared" si="44"/>
        <v>-9.0551978939934774E-2</v>
      </c>
      <c r="F278" s="44">
        <f>IF(A278&gt;$C$3, AVERAGE(INDEX($E$15:$E$572, A278-$C$3):E277), "")</f>
        <v>-7.5102405578325218E-2</v>
      </c>
      <c r="G278" s="44">
        <f>IF(A278&gt;$C$3, (STDEV(INDEX($E$15:$E$572, A278-$C$3):E277)), "")</f>
        <v>3.5347049989386925E-2</v>
      </c>
      <c r="H278" s="44">
        <f t="shared" si="45"/>
        <v>-0.43708239771772595</v>
      </c>
      <c r="I278" s="44" t="str">
        <f t="shared" si="46"/>
        <v/>
      </c>
      <c r="J278" s="44">
        <f t="shared" si="47"/>
        <v>109.9</v>
      </c>
      <c r="K278" s="44">
        <f t="shared" si="48"/>
        <v>122.6</v>
      </c>
      <c r="L278" s="44">
        <f t="shared" si="49"/>
        <v>9499.9999999999563</v>
      </c>
      <c r="M278" s="45" t="str">
        <f t="shared" si="53"/>
        <v>Buy</v>
      </c>
      <c r="N278" s="44">
        <f t="shared" si="50"/>
        <v>0</v>
      </c>
      <c r="O278" s="44">
        <f t="shared" si="54"/>
        <v>68500.000000000087</v>
      </c>
      <c r="P278" s="44">
        <f t="shared" si="51"/>
        <v>0</v>
      </c>
      <c r="Q278" s="44">
        <f t="shared" si="52"/>
        <v>0</v>
      </c>
      <c r="R278" s="63">
        <f>IF((O278 - MAX($O$15:O278)) &lt; 0, O278 - MAX($O$15:O278), 0)</f>
        <v>-11250</v>
      </c>
    </row>
    <row r="279" spans="1:18" customFormat="1" x14ac:dyDescent="0.25">
      <c r="A279" s="62">
        <v>265</v>
      </c>
      <c r="B279" s="70">
        <v>42111</v>
      </c>
      <c r="C279" s="43">
        <f>VLOOKUP(B279, 'Raw Data'!$A$2:$C$560, 2, TRUE)</f>
        <v>114.2</v>
      </c>
      <c r="D279" s="43">
        <f>VLOOKUP(B279, 'Raw Data'!$A$2:$C$560, 3, TRUE)</f>
        <v>127.5</v>
      </c>
      <c r="E279" s="44">
        <f t="shared" si="44"/>
        <v>-0.11016506737657093</v>
      </c>
      <c r="F279" s="44">
        <f>IF(A279&gt;$C$3, AVERAGE(INDEX($E$15:$E$572, A279-$C$3):E278), "")</f>
        <v>-8.2386077958793005E-2</v>
      </c>
      <c r="G279" s="44">
        <f>IF(A279&gt;$C$3, (STDEV(INDEX($E$15:$E$572, A279-$C$3):E278)), "")</f>
        <v>2.917306774366929E-2</v>
      </c>
      <c r="H279" s="44">
        <f t="shared" si="45"/>
        <v>-0.95221351631098572</v>
      </c>
      <c r="I279" s="44" t="str">
        <f t="shared" si="46"/>
        <v/>
      </c>
      <c r="J279" s="44">
        <f t="shared" si="47"/>
        <v>109.9</v>
      </c>
      <c r="K279" s="44">
        <f t="shared" si="48"/>
        <v>122.6</v>
      </c>
      <c r="L279" s="44">
        <f t="shared" si="49"/>
        <v>-3000.0000000000437</v>
      </c>
      <c r="M279" s="45" t="str">
        <f t="shared" si="53"/>
        <v>Buy</v>
      </c>
      <c r="N279" s="44">
        <f t="shared" si="50"/>
        <v>0</v>
      </c>
      <c r="O279" s="44">
        <f t="shared" si="54"/>
        <v>68500.000000000087</v>
      </c>
      <c r="P279" s="44">
        <f t="shared" si="51"/>
        <v>0</v>
      </c>
      <c r="Q279" s="44">
        <f t="shared" si="52"/>
        <v>0</v>
      </c>
      <c r="R279" s="63">
        <f>IF((O279 - MAX($O$15:O279)) &lt; 0, O279 - MAX($O$15:O279), 0)</f>
        <v>-11250</v>
      </c>
    </row>
    <row r="280" spans="1:18" customFormat="1" x14ac:dyDescent="0.25">
      <c r="A280" s="62">
        <v>266</v>
      </c>
      <c r="B280" s="70">
        <v>42114</v>
      </c>
      <c r="C280" s="43">
        <f>VLOOKUP(B280, 'Raw Data'!$A$2:$C$560, 2, TRUE)</f>
        <v>114.35</v>
      </c>
      <c r="D280" s="43">
        <f>VLOOKUP(B280, 'Raw Data'!$A$2:$C$560, 3, TRUE)</f>
        <v>127.15</v>
      </c>
      <c r="E280" s="44">
        <f t="shared" si="44"/>
        <v>-0.10610357139933854</v>
      </c>
      <c r="F280" s="44">
        <f>IF(A280&gt;$C$3, AVERAGE(INDEX($E$15:$E$572, A280-$C$3):E279), "")</f>
        <v>-8.9570360646824679E-2</v>
      </c>
      <c r="G280" s="44">
        <f>IF(A280&gt;$C$3, (STDEV(INDEX($E$15:$E$572, A280-$C$3):E279)), "")</f>
        <v>2.5762854909783337E-2</v>
      </c>
      <c r="H280" s="44">
        <f t="shared" si="45"/>
        <v>-0.64174606465044548</v>
      </c>
      <c r="I280" s="44" t="str">
        <f t="shared" si="46"/>
        <v/>
      </c>
      <c r="J280" s="44">
        <f t="shared" si="47"/>
        <v>109.9</v>
      </c>
      <c r="K280" s="44">
        <f t="shared" si="48"/>
        <v>122.6</v>
      </c>
      <c r="L280" s="44">
        <f t="shared" si="49"/>
        <v>-500.00000000011642</v>
      </c>
      <c r="M280" s="45" t="str">
        <f t="shared" si="53"/>
        <v>Buy</v>
      </c>
      <c r="N280" s="44">
        <f t="shared" si="50"/>
        <v>0</v>
      </c>
      <c r="O280" s="44">
        <f t="shared" si="54"/>
        <v>68500.000000000087</v>
      </c>
      <c r="P280" s="44">
        <f t="shared" si="51"/>
        <v>0</v>
      </c>
      <c r="Q280" s="44">
        <f t="shared" si="52"/>
        <v>0</v>
      </c>
      <c r="R280" s="63">
        <f>IF((O280 - MAX($O$15:O280)) &lt; 0, O280 - MAX($O$15:O280), 0)</f>
        <v>-11250</v>
      </c>
    </row>
    <row r="281" spans="1:18" customFormat="1" x14ac:dyDescent="0.25">
      <c r="A281" s="62">
        <v>267</v>
      </c>
      <c r="B281" s="70">
        <v>42115</v>
      </c>
      <c r="C281" s="43">
        <f>VLOOKUP(B281, 'Raw Data'!$A$2:$C$560, 2, TRUE)</f>
        <v>114.95</v>
      </c>
      <c r="D281" s="43">
        <f>VLOOKUP(B281, 'Raw Data'!$A$2:$C$560, 3, TRUE)</f>
        <v>127.5</v>
      </c>
      <c r="E281" s="44">
        <f t="shared" si="44"/>
        <v>-0.10361911338929024</v>
      </c>
      <c r="F281" s="44">
        <f>IF(A281&gt;$C$3, AVERAGE(INDEX($E$15:$E$572, A281-$C$3):E280), "")</f>
        <v>-9.5051388348003474E-2</v>
      </c>
      <c r="G281" s="44">
        <f>IF(A281&gt;$C$3, (STDEV(INDEX($E$15:$E$572, A281-$C$3):E280)), "")</f>
        <v>2.2314217808588652E-2</v>
      </c>
      <c r="H281" s="44">
        <f t="shared" si="45"/>
        <v>-0.38395811651480255</v>
      </c>
      <c r="I281" s="44" t="str">
        <f t="shared" si="46"/>
        <v/>
      </c>
      <c r="J281" s="44">
        <f t="shared" si="47"/>
        <v>109.9</v>
      </c>
      <c r="K281" s="44">
        <f t="shared" si="48"/>
        <v>122.6</v>
      </c>
      <c r="L281" s="44">
        <f t="shared" si="49"/>
        <v>749.99999999995634</v>
      </c>
      <c r="M281" s="45" t="str">
        <f t="shared" si="53"/>
        <v>Buy</v>
      </c>
      <c r="N281" s="44">
        <f t="shared" si="50"/>
        <v>0</v>
      </c>
      <c r="O281" s="44">
        <f t="shared" si="54"/>
        <v>68500.000000000087</v>
      </c>
      <c r="P281" s="44">
        <f t="shared" si="51"/>
        <v>0</v>
      </c>
      <c r="Q281" s="44">
        <f t="shared" si="52"/>
        <v>0</v>
      </c>
      <c r="R281" s="63">
        <f>IF((O281 - MAX($O$15:O281)) &lt; 0, O281 - MAX($O$15:O281), 0)</f>
        <v>-11250</v>
      </c>
    </row>
    <row r="282" spans="1:18" customFormat="1" x14ac:dyDescent="0.25">
      <c r="A282" s="62">
        <v>268</v>
      </c>
      <c r="B282" s="70">
        <v>42116</v>
      </c>
      <c r="C282" s="43">
        <f>VLOOKUP(B282, 'Raw Data'!$A$2:$C$560, 2, TRUE)</f>
        <v>114.65</v>
      </c>
      <c r="D282" s="43">
        <f>VLOOKUP(B282, 'Raw Data'!$A$2:$C$560, 3, TRUE)</f>
        <v>128.25</v>
      </c>
      <c r="E282" s="44">
        <f t="shared" si="44"/>
        <v>-0.11209747474696544</v>
      </c>
      <c r="F282" s="44">
        <f>IF(A282&gt;$C$3, AVERAGE(INDEX($E$15:$E$572, A282-$C$3):E281), "")</f>
        <v>-0.1000681816371997</v>
      </c>
      <c r="G282" s="44">
        <f>IF(A282&gt;$C$3, (STDEV(INDEX($E$15:$E$572, A282-$C$3):E281)), "")</f>
        <v>1.690649223681261E-2</v>
      </c>
      <c r="H282" s="44">
        <f t="shared" si="45"/>
        <v>-0.71151915733133908</v>
      </c>
      <c r="I282" s="44" t="str">
        <f t="shared" si="46"/>
        <v/>
      </c>
      <c r="J282" s="44">
        <f t="shared" si="47"/>
        <v>109.9</v>
      </c>
      <c r="K282" s="44">
        <f t="shared" si="48"/>
        <v>122.6</v>
      </c>
      <c r="L282" s="44">
        <f t="shared" si="49"/>
        <v>-4500.0000000000291</v>
      </c>
      <c r="M282" s="45" t="str">
        <f t="shared" si="53"/>
        <v>Buy</v>
      </c>
      <c r="N282" s="44">
        <f t="shared" si="50"/>
        <v>0</v>
      </c>
      <c r="O282" s="44">
        <f t="shared" si="54"/>
        <v>68500.000000000087</v>
      </c>
      <c r="P282" s="44">
        <f t="shared" si="51"/>
        <v>0</v>
      </c>
      <c r="Q282" s="44">
        <f t="shared" si="52"/>
        <v>0</v>
      </c>
      <c r="R282" s="63">
        <f>IF((O282 - MAX($O$15:O282)) &lt; 0, O282 - MAX($O$15:O282), 0)</f>
        <v>-11250</v>
      </c>
    </row>
    <row r="283" spans="1:18" customFormat="1" x14ac:dyDescent="0.25">
      <c r="A283" s="62">
        <v>269</v>
      </c>
      <c r="B283" s="70">
        <v>42117</v>
      </c>
      <c r="C283" s="43">
        <f>VLOOKUP(B283, 'Raw Data'!$A$2:$C$560, 2, TRUE)</f>
        <v>113.75</v>
      </c>
      <c r="D283" s="43">
        <f>VLOOKUP(B283, 'Raw Data'!$A$2:$C$560, 3, TRUE)</f>
        <v>128.94999999999999</v>
      </c>
      <c r="E283" s="44">
        <f t="shared" si="44"/>
        <v>-0.12542167449629388</v>
      </c>
      <c r="F283" s="44">
        <f>IF(A283&gt;$C$3, AVERAGE(INDEX($E$15:$E$572, A283-$C$3):E282), "")</f>
        <v>-0.10493349080360896</v>
      </c>
      <c r="G283" s="44">
        <f>IF(A283&gt;$C$3, (STDEV(INDEX($E$15:$E$572, A283-$C$3):E282)), "")</f>
        <v>1.1250453112385943E-2</v>
      </c>
      <c r="H283" s="44">
        <f t="shared" si="45"/>
        <v>-1.8210985360339749</v>
      </c>
      <c r="I283" s="44" t="str">
        <f t="shared" si="46"/>
        <v>Buy</v>
      </c>
      <c r="J283" s="44" t="str">
        <f t="shared" si="47"/>
        <v/>
      </c>
      <c r="K283" s="44" t="str">
        <f t="shared" si="48"/>
        <v/>
      </c>
      <c r="L283" s="44">
        <f t="shared" si="49"/>
        <v>-12500</v>
      </c>
      <c r="M283" s="45" t="str">
        <f t="shared" si="53"/>
        <v>SL</v>
      </c>
      <c r="N283" s="44">
        <f t="shared" si="50"/>
        <v>-12500</v>
      </c>
      <c r="O283" s="44">
        <f t="shared" si="54"/>
        <v>56000.000000000087</v>
      </c>
      <c r="P283" s="44">
        <f t="shared" si="51"/>
        <v>97.080000000000013</v>
      </c>
      <c r="Q283" s="44">
        <f t="shared" si="52"/>
        <v>0</v>
      </c>
      <c r="R283" s="63">
        <f>IF((O283 - MAX($O$15:O283)) &lt; 0, O283 - MAX($O$15:O283), 0)</f>
        <v>-23750</v>
      </c>
    </row>
    <row r="284" spans="1:18" customFormat="1" x14ac:dyDescent="0.25">
      <c r="A284" s="62">
        <v>270</v>
      </c>
      <c r="B284" s="70">
        <v>42118</v>
      </c>
      <c r="C284" s="43">
        <f>VLOOKUP(B284, 'Raw Data'!$A$2:$C$560, 2, TRUE)</f>
        <v>112.75</v>
      </c>
      <c r="D284" s="43">
        <f>VLOOKUP(B284, 'Raw Data'!$A$2:$C$560, 3, TRUE)</f>
        <v>128.75</v>
      </c>
      <c r="E284" s="44">
        <f t="shared" si="44"/>
        <v>-0.13269956116105777</v>
      </c>
      <c r="F284" s="44">
        <f>IF(A284&gt;$C$3, AVERAGE(INDEX($E$15:$E$572, A284-$C$3):E283), "")</f>
        <v>-0.10918277696164638</v>
      </c>
      <c r="G284" s="44">
        <f>IF(A284&gt;$C$3, (STDEV(INDEX($E$15:$E$572, A284-$C$3):E283)), "")</f>
        <v>9.9674456254197803E-3</v>
      </c>
      <c r="H284" s="44">
        <f t="shared" si="45"/>
        <v>-2.3593591661475433</v>
      </c>
      <c r="I284" s="44" t="str">
        <f t="shared" si="46"/>
        <v>Buy</v>
      </c>
      <c r="J284" s="44">
        <f t="shared" si="47"/>
        <v>112.75</v>
      </c>
      <c r="K284" s="44">
        <f t="shared" si="48"/>
        <v>128.75</v>
      </c>
      <c r="L284" s="44" t="str">
        <f t="shared" si="49"/>
        <v/>
      </c>
      <c r="M284" s="45" t="str">
        <f t="shared" si="53"/>
        <v>Buy</v>
      </c>
      <c r="N284" s="44">
        <f t="shared" si="50"/>
        <v>0</v>
      </c>
      <c r="O284" s="44">
        <f t="shared" si="54"/>
        <v>56000.000000000087</v>
      </c>
      <c r="P284" s="44">
        <f t="shared" si="51"/>
        <v>96.600000000000009</v>
      </c>
      <c r="Q284" s="44">
        <f t="shared" si="52"/>
        <v>181125</v>
      </c>
      <c r="R284" s="63">
        <f>IF((O284 - MAX($O$15:O284)) &lt; 0, O284 - MAX($O$15:O284), 0)</f>
        <v>-23750</v>
      </c>
    </row>
    <row r="285" spans="1:18" customFormat="1" x14ac:dyDescent="0.25">
      <c r="A285" s="62">
        <v>271</v>
      </c>
      <c r="B285" s="70">
        <v>42121</v>
      </c>
      <c r="C285" s="43">
        <f>VLOOKUP(B285, 'Raw Data'!$A$2:$C$560, 2, TRUE)</f>
        <v>116.2</v>
      </c>
      <c r="D285" s="43">
        <f>VLOOKUP(B285, 'Raw Data'!$A$2:$C$560, 3, TRUE)</f>
        <v>131.94999999999999</v>
      </c>
      <c r="E285" s="44">
        <f t="shared" si="44"/>
        <v>-0.12711021853152216</v>
      </c>
      <c r="F285" s="44">
        <f>IF(A285&gt;$C$3, AVERAGE(INDEX($E$15:$E$572, A285-$C$3):E284), "")</f>
        <v>-0.11151711686849861</v>
      </c>
      <c r="G285" s="44">
        <f>IF(A285&gt;$C$3, (STDEV(INDEX($E$15:$E$572, A285-$C$3):E284)), "")</f>
        <v>1.2439486410138477E-2</v>
      </c>
      <c r="H285" s="44">
        <f t="shared" si="45"/>
        <v>-1.2535165157875652</v>
      </c>
      <c r="I285" s="44" t="str">
        <f t="shared" si="46"/>
        <v/>
      </c>
      <c r="J285" s="44">
        <f t="shared" si="47"/>
        <v>112.75</v>
      </c>
      <c r="K285" s="44">
        <f t="shared" si="48"/>
        <v>128.75</v>
      </c>
      <c r="L285" s="44">
        <f t="shared" si="49"/>
        <v>1250.0000000000709</v>
      </c>
      <c r="M285" s="45" t="str">
        <f t="shared" si="53"/>
        <v>Buy</v>
      </c>
      <c r="N285" s="44">
        <f t="shared" si="50"/>
        <v>0</v>
      </c>
      <c r="O285" s="44">
        <f t="shared" si="54"/>
        <v>56000.000000000087</v>
      </c>
      <c r="P285" s="44">
        <f t="shared" si="51"/>
        <v>0</v>
      </c>
      <c r="Q285" s="44">
        <f t="shared" si="52"/>
        <v>0</v>
      </c>
      <c r="R285" s="63">
        <f>IF((O285 - MAX($O$15:O285)) &lt; 0, O285 - MAX($O$15:O285), 0)</f>
        <v>-23750</v>
      </c>
    </row>
    <row r="286" spans="1:18" customFormat="1" x14ac:dyDescent="0.25">
      <c r="A286" s="62">
        <v>272</v>
      </c>
      <c r="B286" s="70">
        <v>42122</v>
      </c>
      <c r="C286" s="43">
        <f>VLOOKUP(B286, 'Raw Data'!$A$2:$C$560, 2, TRUE)</f>
        <v>116.15</v>
      </c>
      <c r="D286" s="43">
        <f>VLOOKUP(B286, 'Raw Data'!$A$2:$C$560, 3, TRUE)</f>
        <v>133.5</v>
      </c>
      <c r="E286" s="44">
        <f t="shared" si="44"/>
        <v>-0.139219018623886</v>
      </c>
      <c r="F286" s="44">
        <f>IF(A286&gt;$C$3, AVERAGE(INDEX($E$15:$E$572, A286-$C$3):E285), "")</f>
        <v>-0.11193647150403803</v>
      </c>
      <c r="G286" s="44">
        <f>IF(A286&gt;$C$3, (STDEV(INDEX($E$15:$E$572, A286-$C$3):E285)), "")</f>
        <v>1.2927592258809868E-2</v>
      </c>
      <c r="H286" s="44">
        <f t="shared" si="45"/>
        <v>-2.1104120994576943</v>
      </c>
      <c r="I286" s="44" t="str">
        <f t="shared" si="46"/>
        <v>Buy</v>
      </c>
      <c r="J286" s="44">
        <f t="shared" si="47"/>
        <v>112.75</v>
      </c>
      <c r="K286" s="44">
        <f t="shared" si="48"/>
        <v>128.75</v>
      </c>
      <c r="L286" s="44">
        <f t="shared" si="49"/>
        <v>-6749.9999999999709</v>
      </c>
      <c r="M286" s="45" t="str">
        <f t="shared" si="53"/>
        <v>Buy</v>
      </c>
      <c r="N286" s="44">
        <f t="shared" si="50"/>
        <v>0</v>
      </c>
      <c r="O286" s="44">
        <f t="shared" si="54"/>
        <v>56000.000000000087</v>
      </c>
      <c r="P286" s="44">
        <f t="shared" si="51"/>
        <v>0</v>
      </c>
      <c r="Q286" s="44">
        <f t="shared" si="52"/>
        <v>0</v>
      </c>
      <c r="R286" s="63">
        <f>IF((O286 - MAX($O$15:O286)) &lt; 0, O286 - MAX($O$15:O286), 0)</f>
        <v>-23750</v>
      </c>
    </row>
    <row r="287" spans="1:18" customFormat="1" x14ac:dyDescent="0.25">
      <c r="A287" s="62">
        <v>273</v>
      </c>
      <c r="B287" s="70">
        <v>42123</v>
      </c>
      <c r="C287" s="43">
        <f>VLOOKUP(B287, 'Raw Data'!$A$2:$C$560, 2, TRUE)</f>
        <v>118.2</v>
      </c>
      <c r="D287" s="43">
        <f>VLOOKUP(B287, 'Raw Data'!$A$2:$C$560, 3, TRUE)</f>
        <v>131.75</v>
      </c>
      <c r="E287" s="44">
        <f t="shared" si="44"/>
        <v>-0.10852808244947382</v>
      </c>
      <c r="F287" s="44">
        <f>IF(A287&gt;$C$3, AVERAGE(INDEX($E$15:$E$572, A287-$C$3):E286), "")</f>
        <v>-0.11494779797771348</v>
      </c>
      <c r="G287" s="44">
        <f>IF(A287&gt;$C$3, (STDEV(INDEX($E$15:$E$572, A287-$C$3):E286)), "")</f>
        <v>1.5455122553523461E-2</v>
      </c>
      <c r="H287" s="44">
        <f t="shared" si="45"/>
        <v>0.41537784679527495</v>
      </c>
      <c r="I287" s="44" t="str">
        <f t="shared" si="46"/>
        <v/>
      </c>
      <c r="J287" s="44">
        <f t="shared" si="47"/>
        <v>112.75</v>
      </c>
      <c r="K287" s="44">
        <f t="shared" si="48"/>
        <v>128.75</v>
      </c>
      <c r="L287" s="44">
        <f t="shared" si="49"/>
        <v>12250.000000000015</v>
      </c>
      <c r="M287" s="45" t="str">
        <f t="shared" si="53"/>
        <v>Buy</v>
      </c>
      <c r="N287" s="44">
        <f t="shared" si="50"/>
        <v>0</v>
      </c>
      <c r="O287" s="44">
        <f t="shared" si="54"/>
        <v>56000.000000000087</v>
      </c>
      <c r="P287" s="44">
        <f t="shared" si="51"/>
        <v>0</v>
      </c>
      <c r="Q287" s="44">
        <f t="shared" si="52"/>
        <v>0</v>
      </c>
      <c r="R287" s="63">
        <f>IF((O287 - MAX($O$15:O287)) &lt; 0, O287 - MAX($O$15:O287), 0)</f>
        <v>-23750</v>
      </c>
    </row>
    <row r="288" spans="1:18" customFormat="1" x14ac:dyDescent="0.25">
      <c r="A288" s="62">
        <v>274</v>
      </c>
      <c r="B288" s="70">
        <v>42124</v>
      </c>
      <c r="C288" s="43">
        <f>VLOOKUP(B288, 'Raw Data'!$A$2:$C$560, 2, TRUE)</f>
        <v>119.5</v>
      </c>
      <c r="D288" s="43">
        <f>VLOOKUP(B288, 'Raw Data'!$A$2:$C$560, 3, TRUE)</f>
        <v>133.65</v>
      </c>
      <c r="E288" s="44">
        <f t="shared" si="44"/>
        <v>-0.11190807121336273</v>
      </c>
      <c r="F288" s="44">
        <f>IF(A288&gt;$C$3, AVERAGE(INDEX($E$15:$E$572, A288-$C$3):E287), "")</f>
        <v>-0.11555157611143337</v>
      </c>
      <c r="G288" s="44">
        <f>IF(A288&gt;$C$3, (STDEV(INDEX($E$15:$E$572, A288-$C$3):E287)), "")</f>
        <v>1.5026367038063183E-2</v>
      </c>
      <c r="H288" s="44">
        <f t="shared" si="45"/>
        <v>0.24247410494108795</v>
      </c>
      <c r="I288" s="44" t="str">
        <f t="shared" si="46"/>
        <v/>
      </c>
      <c r="J288" s="44">
        <f t="shared" si="47"/>
        <v>112.75</v>
      </c>
      <c r="K288" s="44">
        <f t="shared" si="48"/>
        <v>128.75</v>
      </c>
      <c r="L288" s="44">
        <f t="shared" si="49"/>
        <v>9249.9999999999709</v>
      </c>
      <c r="M288" s="45" t="str">
        <f t="shared" si="53"/>
        <v>Buy</v>
      </c>
      <c r="N288" s="44">
        <f t="shared" si="50"/>
        <v>0</v>
      </c>
      <c r="O288" s="44">
        <f t="shared" si="54"/>
        <v>56000.000000000087</v>
      </c>
      <c r="P288" s="44">
        <f t="shared" si="51"/>
        <v>0</v>
      </c>
      <c r="Q288" s="44">
        <f t="shared" si="52"/>
        <v>0</v>
      </c>
      <c r="R288" s="63">
        <f>IF((O288 - MAX($O$15:O288)) &lt; 0, O288 - MAX($O$15:O288), 0)</f>
        <v>-23750</v>
      </c>
    </row>
    <row r="289" spans="1:18" customFormat="1" x14ac:dyDescent="0.25">
      <c r="A289" s="62">
        <v>275</v>
      </c>
      <c r="B289" s="70">
        <v>42125</v>
      </c>
      <c r="C289" s="43">
        <f>VLOOKUP(B289, 'Raw Data'!$A$2:$C$560, 2, TRUE)</f>
        <v>122.05</v>
      </c>
      <c r="D289" s="43">
        <f>VLOOKUP(B289, 'Raw Data'!$A$2:$C$560, 3, TRUE)</f>
        <v>135.65</v>
      </c>
      <c r="E289" s="44">
        <f t="shared" si="44"/>
        <v>-0.10564724226597168</v>
      </c>
      <c r="F289" s="44">
        <f>IF(A289&gt;$C$3, AVERAGE(INDEX($E$15:$E$572, A289-$C$3):E288), "")</f>
        <v>-0.11768718533877613</v>
      </c>
      <c r="G289" s="44">
        <f>IF(A289&gt;$C$3, (STDEV(INDEX($E$15:$E$572, A289-$C$3):E288)), "")</f>
        <v>1.2359487398347963E-2</v>
      </c>
      <c r="H289" s="44">
        <f t="shared" si="45"/>
        <v>0.97414582698743468</v>
      </c>
      <c r="I289" s="44" t="str">
        <f t="shared" si="46"/>
        <v/>
      </c>
      <c r="J289" s="44">
        <f t="shared" si="47"/>
        <v>112.75</v>
      </c>
      <c r="K289" s="44">
        <f t="shared" si="48"/>
        <v>128.75</v>
      </c>
      <c r="L289" s="44">
        <f t="shared" si="49"/>
        <v>11999.999999999956</v>
      </c>
      <c r="M289" s="45" t="str">
        <f t="shared" si="53"/>
        <v>Buy</v>
      </c>
      <c r="N289" s="44">
        <f t="shared" si="50"/>
        <v>0</v>
      </c>
      <c r="O289" s="44">
        <f t="shared" si="54"/>
        <v>56000.000000000087</v>
      </c>
      <c r="P289" s="44">
        <f t="shared" si="51"/>
        <v>0</v>
      </c>
      <c r="Q289" s="44">
        <f t="shared" si="52"/>
        <v>0</v>
      </c>
      <c r="R289" s="63">
        <f>IF((O289 - MAX($O$15:O289)) &lt; 0, O289 - MAX($O$15:O289), 0)</f>
        <v>-23750</v>
      </c>
    </row>
    <row r="290" spans="1:18" customFormat="1" x14ac:dyDescent="0.25">
      <c r="A290" s="62">
        <v>276</v>
      </c>
      <c r="B290" s="70">
        <v>42128</v>
      </c>
      <c r="C290" s="43">
        <f>VLOOKUP(B290, 'Raw Data'!$A$2:$C$560, 2, TRUE)</f>
        <v>121.65</v>
      </c>
      <c r="D290" s="43">
        <f>VLOOKUP(B290, 'Raw Data'!$A$2:$C$560, 3, TRUE)</f>
        <v>136.05000000000001</v>
      </c>
      <c r="E290" s="44">
        <f t="shared" si="44"/>
        <v>-0.11187439599972367</v>
      </c>
      <c r="F290" s="44">
        <f>IF(A290&gt;$C$3, AVERAGE(INDEX($E$15:$E$572, A290-$C$3):E289), "")</f>
        <v>-0.11723540282771623</v>
      </c>
      <c r="G290" s="44">
        <f>IF(A290&gt;$C$3, (STDEV(INDEX($E$15:$E$572, A290-$C$3):E289)), "")</f>
        <v>1.2741660692980147E-2</v>
      </c>
      <c r="H290" s="44">
        <f t="shared" si="45"/>
        <v>0.42074631848783589</v>
      </c>
      <c r="I290" s="44" t="str">
        <f t="shared" si="46"/>
        <v/>
      </c>
      <c r="J290" s="44">
        <f t="shared" si="47"/>
        <v>112.75</v>
      </c>
      <c r="K290" s="44">
        <f t="shared" si="48"/>
        <v>128.75</v>
      </c>
      <c r="L290" s="44">
        <f t="shared" si="49"/>
        <v>7999.9999999999709</v>
      </c>
      <c r="M290" s="45" t="str">
        <f t="shared" si="53"/>
        <v>Buy</v>
      </c>
      <c r="N290" s="44">
        <f t="shared" si="50"/>
        <v>0</v>
      </c>
      <c r="O290" s="44">
        <f t="shared" si="54"/>
        <v>56000.000000000087</v>
      </c>
      <c r="P290" s="44">
        <f t="shared" si="51"/>
        <v>0</v>
      </c>
      <c r="Q290" s="44">
        <f t="shared" si="52"/>
        <v>0</v>
      </c>
      <c r="R290" s="63">
        <f>IF((O290 - MAX($O$15:O290)) &lt; 0, O290 - MAX($O$15:O290), 0)</f>
        <v>-23750</v>
      </c>
    </row>
    <row r="291" spans="1:18" customFormat="1" x14ac:dyDescent="0.25">
      <c r="A291" s="62">
        <v>277</v>
      </c>
      <c r="B291" s="70">
        <v>42129</v>
      </c>
      <c r="C291" s="43">
        <f>VLOOKUP(B291, 'Raw Data'!$A$2:$C$560, 2, TRUE)</f>
        <v>121.25</v>
      </c>
      <c r="D291" s="43">
        <f>VLOOKUP(B291, 'Raw Data'!$A$2:$C$560, 3, TRUE)</f>
        <v>135.4</v>
      </c>
      <c r="E291" s="44">
        <f t="shared" si="44"/>
        <v>-0.11037883066058209</v>
      </c>
      <c r="F291" s="44">
        <f>IF(A291&gt;$C$3, AVERAGE(INDEX($E$15:$E$572, A291-$C$3):E290), "")</f>
        <v>-0.11781248528775475</v>
      </c>
      <c r="G291" s="44">
        <f>IF(A291&gt;$C$3, (STDEV(INDEX($E$15:$E$572, A291-$C$3):E290)), "")</f>
        <v>1.2304659174197522E-2</v>
      </c>
      <c r="H291" s="44">
        <f t="shared" si="45"/>
        <v>0.60413332234027217</v>
      </c>
      <c r="I291" s="44" t="str">
        <f t="shared" si="46"/>
        <v/>
      </c>
      <c r="J291" s="44">
        <f t="shared" si="47"/>
        <v>112.75</v>
      </c>
      <c r="K291" s="44">
        <f t="shared" si="48"/>
        <v>128.75</v>
      </c>
      <c r="L291" s="44">
        <f t="shared" si="49"/>
        <v>9249.9999999999709</v>
      </c>
      <c r="M291" s="45" t="str">
        <f t="shared" si="53"/>
        <v>Buy</v>
      </c>
      <c r="N291" s="44">
        <f t="shared" si="50"/>
        <v>0</v>
      </c>
      <c r="O291" s="44">
        <f t="shared" si="54"/>
        <v>56000.000000000087</v>
      </c>
      <c r="P291" s="44">
        <f t="shared" si="51"/>
        <v>0</v>
      </c>
      <c r="Q291" s="44">
        <f t="shared" si="52"/>
        <v>0</v>
      </c>
      <c r="R291" s="63">
        <f>IF((O291 - MAX($O$15:O291)) &lt; 0, O291 - MAX($O$15:O291), 0)</f>
        <v>-23750</v>
      </c>
    </row>
    <row r="292" spans="1:18" customFormat="1" x14ac:dyDescent="0.25">
      <c r="A292" s="62">
        <v>278</v>
      </c>
      <c r="B292" s="70">
        <v>42130</v>
      </c>
      <c r="C292" s="43">
        <f>VLOOKUP(B292, 'Raw Data'!$A$2:$C$560, 2, TRUE)</f>
        <v>124.6</v>
      </c>
      <c r="D292" s="43">
        <f>VLOOKUP(B292, 'Raw Data'!$A$2:$C$560, 3, TRUE)</f>
        <v>137.35</v>
      </c>
      <c r="E292" s="44">
        <f t="shared" si="44"/>
        <v>-9.742380618793009E-2</v>
      </c>
      <c r="F292" s="44">
        <f>IF(A292&gt;$C$3, AVERAGE(INDEX($E$15:$E$572, A292-$C$3):E291), "")</f>
        <v>-0.11848845701488393</v>
      </c>
      <c r="G292" s="44">
        <f>IF(A292&gt;$C$3, (STDEV(INDEX($E$15:$E$572, A292-$C$3):E291)), "")</f>
        <v>1.1604021209370352E-2</v>
      </c>
      <c r="H292" s="44">
        <f t="shared" si="45"/>
        <v>1.8152888939865042</v>
      </c>
      <c r="I292" s="44" t="str">
        <f t="shared" si="46"/>
        <v>Sell</v>
      </c>
      <c r="J292" s="44">
        <f t="shared" si="47"/>
        <v>112.75</v>
      </c>
      <c r="K292" s="44">
        <f t="shared" si="48"/>
        <v>128.75</v>
      </c>
      <c r="L292" s="44">
        <f t="shared" si="49"/>
        <v>16250</v>
      </c>
      <c r="M292" s="45" t="str">
        <f t="shared" si="53"/>
        <v>Buy</v>
      </c>
      <c r="N292" s="44">
        <f t="shared" si="50"/>
        <v>0</v>
      </c>
      <c r="O292" s="44">
        <f t="shared" si="54"/>
        <v>56000.000000000087</v>
      </c>
      <c r="P292" s="44">
        <f t="shared" si="51"/>
        <v>0</v>
      </c>
      <c r="Q292" s="44">
        <f t="shared" si="52"/>
        <v>0</v>
      </c>
      <c r="R292" s="63">
        <f>IF((O292 - MAX($O$15:O292)) &lt; 0, O292 - MAX($O$15:O292), 0)</f>
        <v>-23750</v>
      </c>
    </row>
    <row r="293" spans="1:18" customFormat="1" x14ac:dyDescent="0.25">
      <c r="A293" s="62">
        <v>279</v>
      </c>
      <c r="B293" s="70">
        <v>42131</v>
      </c>
      <c r="C293" s="43">
        <f>VLOOKUP(B293, 'Raw Data'!$A$2:$C$560, 2, TRUE)</f>
        <v>121.85</v>
      </c>
      <c r="D293" s="43">
        <f>VLOOKUP(B293, 'Raw Data'!$A$2:$C$560, 3, TRUE)</f>
        <v>133.15</v>
      </c>
      <c r="E293" s="44">
        <f t="shared" si="44"/>
        <v>-8.8685532188726088E-2</v>
      </c>
      <c r="F293" s="44">
        <f>IF(A293&gt;$C$3, AVERAGE(INDEX($E$15:$E$572, A293-$C$3):E292), "")</f>
        <v>-0.11702109015898039</v>
      </c>
      <c r="G293" s="44">
        <f>IF(A293&gt;$C$3, (STDEV(INDEX($E$15:$E$572, A293-$C$3):E292)), "")</f>
        <v>1.3305065782384592E-2</v>
      </c>
      <c r="H293" s="44">
        <f t="shared" si="45"/>
        <v>2.1296819146711412</v>
      </c>
      <c r="I293" s="44" t="str">
        <f t="shared" si="46"/>
        <v>Sell</v>
      </c>
      <c r="J293" s="44" t="str">
        <f t="shared" si="47"/>
        <v/>
      </c>
      <c r="K293" s="44" t="str">
        <f t="shared" si="48"/>
        <v/>
      </c>
      <c r="L293" s="44">
        <f t="shared" si="49"/>
        <v>23499.999999999942</v>
      </c>
      <c r="M293" s="45" t="str">
        <f t="shared" si="53"/>
        <v>TP</v>
      </c>
      <c r="N293" s="44">
        <f t="shared" si="50"/>
        <v>23499.999999999942</v>
      </c>
      <c r="O293" s="44">
        <f t="shared" si="54"/>
        <v>79500.000000000029</v>
      </c>
      <c r="P293" s="44">
        <f t="shared" si="51"/>
        <v>102.00000000000001</v>
      </c>
      <c r="Q293" s="44">
        <f t="shared" si="52"/>
        <v>0</v>
      </c>
      <c r="R293" s="63">
        <f>IF((O293 - MAX($O$15:O293)) &lt; 0, O293 - MAX($O$15:O293), 0)</f>
        <v>-250.00000000005821</v>
      </c>
    </row>
    <row r="294" spans="1:18" customFormat="1" x14ac:dyDescent="0.25">
      <c r="A294" s="62">
        <v>280</v>
      </c>
      <c r="B294" s="70">
        <v>42132</v>
      </c>
      <c r="C294" s="43">
        <f>VLOOKUP(B294, 'Raw Data'!$A$2:$C$560, 2, TRUE)</f>
        <v>119.9</v>
      </c>
      <c r="D294" s="43">
        <f>VLOOKUP(B294, 'Raw Data'!$A$2:$C$560, 3, TRUE)</f>
        <v>133.35</v>
      </c>
      <c r="E294" s="44">
        <f t="shared" si="44"/>
        <v>-0.10631918859455465</v>
      </c>
      <c r="F294" s="44">
        <f>IF(A294&gt;$C$3, AVERAGE(INDEX($E$15:$E$572, A294-$C$3):E293), "")</f>
        <v>-0.11334747592822361</v>
      </c>
      <c r="G294" s="44">
        <f>IF(A294&gt;$C$3, (STDEV(INDEX($E$15:$E$572, A294-$C$3):E293)), "")</f>
        <v>1.5601291229949927E-2</v>
      </c>
      <c r="H294" s="44">
        <f t="shared" si="45"/>
        <v>0.45049395143503895</v>
      </c>
      <c r="I294" s="44" t="str">
        <f t="shared" si="46"/>
        <v/>
      </c>
      <c r="J294" s="44" t="str">
        <f t="shared" si="47"/>
        <v/>
      </c>
      <c r="K294" s="44" t="str">
        <f t="shared" si="48"/>
        <v/>
      </c>
      <c r="L294" s="44" t="str">
        <f t="shared" si="49"/>
        <v/>
      </c>
      <c r="M294" s="45" t="str">
        <f t="shared" si="53"/>
        <v/>
      </c>
      <c r="N294" s="44">
        <f t="shared" si="50"/>
        <v>0</v>
      </c>
      <c r="O294" s="44">
        <f t="shared" si="54"/>
        <v>79500.000000000029</v>
      </c>
      <c r="P294" s="44">
        <f t="shared" si="51"/>
        <v>0</v>
      </c>
      <c r="Q294" s="44">
        <f t="shared" si="52"/>
        <v>0</v>
      </c>
      <c r="R294" s="63">
        <f>IF((O294 - MAX($O$15:O294)) &lt; 0, O294 - MAX($O$15:O294), 0)</f>
        <v>-250.00000000005821</v>
      </c>
    </row>
    <row r="295" spans="1:18" customFormat="1" x14ac:dyDescent="0.25">
      <c r="A295" s="62">
        <v>281</v>
      </c>
      <c r="B295" s="70">
        <v>42135</v>
      </c>
      <c r="C295" s="43">
        <f>VLOOKUP(B295, 'Raw Data'!$A$2:$C$560, 2, TRUE)</f>
        <v>119.5</v>
      </c>
      <c r="D295" s="43">
        <f>VLOOKUP(B295, 'Raw Data'!$A$2:$C$560, 3, TRUE)</f>
        <v>130.55000000000001</v>
      </c>
      <c r="E295" s="44">
        <f t="shared" si="44"/>
        <v>-8.8439923773572571E-2</v>
      </c>
      <c r="F295" s="44">
        <f>IF(A295&gt;$C$3, AVERAGE(INDEX($E$15:$E$572, A295-$C$3):E294), "")</f>
        <v>-0.1107094386715733</v>
      </c>
      <c r="G295" s="44">
        <f>IF(A295&gt;$C$3, (STDEV(INDEX($E$15:$E$572, A295-$C$3):E294)), "")</f>
        <v>1.4126035091616961E-2</v>
      </c>
      <c r="H295" s="44">
        <f t="shared" si="45"/>
        <v>1.5764872983514311</v>
      </c>
      <c r="I295" s="44" t="str">
        <f t="shared" si="46"/>
        <v/>
      </c>
      <c r="J295" s="44" t="str">
        <f t="shared" si="47"/>
        <v/>
      </c>
      <c r="K295" s="44" t="str">
        <f t="shared" si="48"/>
        <v/>
      </c>
      <c r="L295" s="44" t="str">
        <f t="shared" si="49"/>
        <v/>
      </c>
      <c r="M295" s="45" t="str">
        <f t="shared" si="53"/>
        <v/>
      </c>
      <c r="N295" s="44">
        <f t="shared" si="50"/>
        <v>0</v>
      </c>
      <c r="O295" s="44">
        <f t="shared" si="54"/>
        <v>79500.000000000029</v>
      </c>
      <c r="P295" s="44">
        <f t="shared" si="51"/>
        <v>0</v>
      </c>
      <c r="Q295" s="44">
        <f t="shared" si="52"/>
        <v>0</v>
      </c>
      <c r="R295" s="63">
        <f>IF((O295 - MAX($O$15:O295)) &lt; 0, O295 - MAX($O$15:O295), 0)</f>
        <v>-250.00000000005821</v>
      </c>
    </row>
    <row r="296" spans="1:18" customFormat="1" x14ac:dyDescent="0.25">
      <c r="A296" s="62">
        <v>282</v>
      </c>
      <c r="B296" s="70">
        <v>42136</v>
      </c>
      <c r="C296" s="43">
        <f>VLOOKUP(B296, 'Raw Data'!$A$2:$C$560, 2, TRUE)</f>
        <v>119.1</v>
      </c>
      <c r="D296" s="43">
        <f>VLOOKUP(B296, 'Raw Data'!$A$2:$C$560, 3, TRUE)</f>
        <v>128.6</v>
      </c>
      <c r="E296" s="44">
        <f t="shared" si="44"/>
        <v>-7.6743335442264582E-2</v>
      </c>
      <c r="F296" s="44">
        <f>IF(A296&gt;$C$3, AVERAGE(INDEX($E$15:$E$572, A296-$C$3):E295), "")</f>
        <v>-0.10684240919577834</v>
      </c>
      <c r="G296" s="44">
        <f>IF(A296&gt;$C$3, (STDEV(INDEX($E$15:$E$572, A296-$C$3):E295)), "")</f>
        <v>1.4427251801124547E-2</v>
      </c>
      <c r="H296" s="44">
        <f t="shared" si="45"/>
        <v>2.0862652269760518</v>
      </c>
      <c r="I296" s="44" t="str">
        <f t="shared" si="46"/>
        <v>Sell</v>
      </c>
      <c r="J296" s="44">
        <f t="shared" si="47"/>
        <v>128.6</v>
      </c>
      <c r="K296" s="44">
        <f t="shared" si="48"/>
        <v>119.1</v>
      </c>
      <c r="L296" s="44" t="str">
        <f t="shared" si="49"/>
        <v/>
      </c>
      <c r="M296" s="45" t="str">
        <f t="shared" si="53"/>
        <v>Sell</v>
      </c>
      <c r="N296" s="44">
        <f t="shared" si="50"/>
        <v>0</v>
      </c>
      <c r="O296" s="44">
        <f t="shared" si="54"/>
        <v>79500.000000000029</v>
      </c>
      <c r="P296" s="44">
        <f t="shared" si="51"/>
        <v>99.080000000000013</v>
      </c>
      <c r="Q296" s="44">
        <f t="shared" si="52"/>
        <v>185775</v>
      </c>
      <c r="R296" s="63">
        <f>IF((O296 - MAX($O$15:O296)) &lt; 0, O296 - MAX($O$15:O296), 0)</f>
        <v>-250.00000000005821</v>
      </c>
    </row>
    <row r="297" spans="1:18" customFormat="1" x14ac:dyDescent="0.25">
      <c r="A297" s="62">
        <v>283</v>
      </c>
      <c r="B297" s="70">
        <v>42137</v>
      </c>
      <c r="C297" s="43">
        <f>VLOOKUP(B297, 'Raw Data'!$A$2:$C$560, 2, TRUE)</f>
        <v>120.6</v>
      </c>
      <c r="D297" s="43">
        <f>VLOOKUP(B297, 'Raw Data'!$A$2:$C$560, 3, TRUE)</f>
        <v>132.19999999999999</v>
      </c>
      <c r="E297" s="44">
        <f t="shared" si="44"/>
        <v>-9.1836643124500808E-2</v>
      </c>
      <c r="F297" s="44">
        <f>IF(A297&gt;$C$3, AVERAGE(INDEX($E$15:$E$572, A297-$C$3):E296), "")</f>
        <v>-0.10059484087761621</v>
      </c>
      <c r="G297" s="44">
        <f>IF(A297&gt;$C$3, (STDEV(INDEX($E$15:$E$572, A297-$C$3):E296)), "")</f>
        <v>1.2205184029090183E-2</v>
      </c>
      <c r="H297" s="44">
        <f t="shared" si="45"/>
        <v>0.71758014727519559</v>
      </c>
      <c r="I297" s="44" t="str">
        <f t="shared" si="46"/>
        <v/>
      </c>
      <c r="J297" s="44">
        <f t="shared" si="47"/>
        <v>128.6</v>
      </c>
      <c r="K297" s="44">
        <f t="shared" si="48"/>
        <v>119.1</v>
      </c>
      <c r="L297" s="44">
        <f t="shared" si="49"/>
        <v>10499.999999999971</v>
      </c>
      <c r="M297" s="45" t="str">
        <f t="shared" si="53"/>
        <v>Sell</v>
      </c>
      <c r="N297" s="44">
        <f t="shared" si="50"/>
        <v>0</v>
      </c>
      <c r="O297" s="44">
        <f t="shared" si="54"/>
        <v>79500.000000000029</v>
      </c>
      <c r="P297" s="44">
        <f t="shared" si="51"/>
        <v>0</v>
      </c>
      <c r="Q297" s="44">
        <f t="shared" si="52"/>
        <v>0</v>
      </c>
      <c r="R297" s="63">
        <f>IF((O297 - MAX($O$15:O297)) &lt; 0, O297 - MAX($O$15:O297), 0)</f>
        <v>-250.00000000005821</v>
      </c>
    </row>
    <row r="298" spans="1:18" customFormat="1" x14ac:dyDescent="0.25">
      <c r="A298" s="62">
        <v>284</v>
      </c>
      <c r="B298" s="70">
        <v>42138</v>
      </c>
      <c r="C298" s="43">
        <f>VLOOKUP(B298, 'Raw Data'!$A$2:$C$560, 2, TRUE)</f>
        <v>119.3</v>
      </c>
      <c r="D298" s="43">
        <f>VLOOKUP(B298, 'Raw Data'!$A$2:$C$560, 3, TRUE)</f>
        <v>129.25</v>
      </c>
      <c r="E298" s="44">
        <f t="shared" si="44"/>
        <v>-8.010718428466812E-2</v>
      </c>
      <c r="F298" s="44">
        <f>IF(A298&gt;$C$3, AVERAGE(INDEX($E$15:$E$572, A298-$C$3):E297), "")</f>
        <v>-9.8925696945118907E-2</v>
      </c>
      <c r="G298" s="44">
        <f>IF(A298&gt;$C$3, (STDEV(INDEX($E$15:$E$572, A298-$C$3):E297)), "")</f>
        <v>1.2140876528977747E-2</v>
      </c>
      <c r="H298" s="44">
        <f t="shared" si="45"/>
        <v>1.5500126877606333</v>
      </c>
      <c r="I298" s="44" t="str">
        <f t="shared" si="46"/>
        <v/>
      </c>
      <c r="J298" s="44">
        <f t="shared" si="47"/>
        <v>128.6</v>
      </c>
      <c r="K298" s="44">
        <f t="shared" si="48"/>
        <v>119.1</v>
      </c>
      <c r="L298" s="44">
        <f t="shared" si="49"/>
        <v>2250.0000000000141</v>
      </c>
      <c r="M298" s="45" t="str">
        <f t="shared" si="53"/>
        <v>Sell</v>
      </c>
      <c r="N298" s="44">
        <f t="shared" si="50"/>
        <v>0</v>
      </c>
      <c r="O298" s="44">
        <f t="shared" si="54"/>
        <v>79500.000000000029</v>
      </c>
      <c r="P298" s="44">
        <f t="shared" si="51"/>
        <v>0</v>
      </c>
      <c r="Q298" s="44">
        <f t="shared" si="52"/>
        <v>0</v>
      </c>
      <c r="R298" s="63">
        <f>IF((O298 - MAX($O$15:O298)) &lt; 0, O298 - MAX($O$15:O298), 0)</f>
        <v>-250.00000000005821</v>
      </c>
    </row>
    <row r="299" spans="1:18" customFormat="1" x14ac:dyDescent="0.25">
      <c r="A299" s="62">
        <v>285</v>
      </c>
      <c r="B299" s="70">
        <v>42139</v>
      </c>
      <c r="C299" s="43">
        <f>VLOOKUP(B299, 'Raw Data'!$A$2:$C$560, 2, TRUE)</f>
        <v>116.95</v>
      </c>
      <c r="D299" s="43">
        <f>VLOOKUP(B299, 'Raw Data'!$A$2:$C$560, 3, TRUE)</f>
        <v>124.3</v>
      </c>
      <c r="E299" s="44">
        <f t="shared" si="44"/>
        <v>-6.0951505486477375E-2</v>
      </c>
      <c r="F299" s="44">
        <f>IF(A299&gt;$C$3, AVERAGE(INDEX($E$15:$E$572, A299-$C$3):E298), "")</f>
        <v>-9.5745608252249453E-2</v>
      </c>
      <c r="G299" s="44">
        <f>IF(A299&gt;$C$3, (STDEV(INDEX($E$15:$E$572, A299-$C$3):E298)), "")</f>
        <v>1.2521415797622558E-2</v>
      </c>
      <c r="H299" s="44">
        <f t="shared" si="45"/>
        <v>2.7787674595374781</v>
      </c>
      <c r="I299" s="44" t="str">
        <f t="shared" si="46"/>
        <v>Sell</v>
      </c>
      <c r="J299" s="44" t="str">
        <f t="shared" si="47"/>
        <v/>
      </c>
      <c r="K299" s="44" t="str">
        <f t="shared" si="48"/>
        <v/>
      </c>
      <c r="L299" s="44">
        <f t="shared" si="49"/>
        <v>-10750.000000000027</v>
      </c>
      <c r="M299" s="45" t="str">
        <f t="shared" si="53"/>
        <v>SL</v>
      </c>
      <c r="N299" s="44">
        <f t="shared" si="50"/>
        <v>-10750.000000000027</v>
      </c>
      <c r="O299" s="44">
        <f t="shared" si="54"/>
        <v>68750</v>
      </c>
      <c r="P299" s="44">
        <f t="shared" si="51"/>
        <v>96.500000000000014</v>
      </c>
      <c r="Q299" s="44">
        <f t="shared" si="52"/>
        <v>0</v>
      </c>
      <c r="R299" s="63">
        <f>IF((O299 - MAX($O$15:O299)) &lt; 0, O299 - MAX($O$15:O299), 0)</f>
        <v>-11000.000000000087</v>
      </c>
    </row>
    <row r="300" spans="1:18" customFormat="1" x14ac:dyDescent="0.25">
      <c r="A300" s="62">
        <v>286</v>
      </c>
      <c r="B300" s="70">
        <v>42142</v>
      </c>
      <c r="C300" s="43">
        <f>VLOOKUP(B300, 'Raw Data'!$A$2:$C$560, 2, TRUE)</f>
        <v>116.25</v>
      </c>
      <c r="D300" s="43">
        <f>VLOOKUP(B300, 'Raw Data'!$A$2:$C$560, 3, TRUE)</f>
        <v>125.25</v>
      </c>
      <c r="E300" s="44">
        <f t="shared" si="44"/>
        <v>-7.4568695497508497E-2</v>
      </c>
      <c r="F300" s="44">
        <f>IF(A300&gt;$C$3, AVERAGE(INDEX($E$15:$E$572, A300-$C$3):E299), "")</f>
        <v>-9.1276034574300002E-2</v>
      </c>
      <c r="G300" s="44">
        <f>IF(A300&gt;$C$3, (STDEV(INDEX($E$15:$E$572, A300-$C$3):E299)), "")</f>
        <v>1.6068910717074506E-2</v>
      </c>
      <c r="H300" s="44">
        <f t="shared" si="45"/>
        <v>1.039730655733784</v>
      </c>
      <c r="I300" s="44" t="str">
        <f t="shared" si="46"/>
        <v/>
      </c>
      <c r="J300" s="44" t="str">
        <f t="shared" si="47"/>
        <v/>
      </c>
      <c r="K300" s="44" t="str">
        <f t="shared" si="48"/>
        <v/>
      </c>
      <c r="L300" s="44" t="str">
        <f t="shared" si="49"/>
        <v/>
      </c>
      <c r="M300" s="45" t="str">
        <f t="shared" si="53"/>
        <v/>
      </c>
      <c r="N300" s="44">
        <f t="shared" si="50"/>
        <v>0</v>
      </c>
      <c r="O300" s="44">
        <f t="shared" si="54"/>
        <v>68750</v>
      </c>
      <c r="P300" s="44">
        <f t="shared" si="51"/>
        <v>0</v>
      </c>
      <c r="Q300" s="44">
        <f t="shared" si="52"/>
        <v>0</v>
      </c>
      <c r="R300" s="63">
        <f>IF((O300 - MAX($O$15:O300)) &lt; 0, O300 - MAX($O$15:O300), 0)</f>
        <v>-11000.000000000087</v>
      </c>
    </row>
    <row r="301" spans="1:18" customFormat="1" x14ac:dyDescent="0.25">
      <c r="A301" s="62">
        <v>287</v>
      </c>
      <c r="B301" s="70">
        <v>42143</v>
      </c>
      <c r="C301" s="43">
        <f>VLOOKUP(B301, 'Raw Data'!$A$2:$C$560, 2, TRUE)</f>
        <v>114.35</v>
      </c>
      <c r="D301" s="43">
        <f>VLOOKUP(B301, 'Raw Data'!$A$2:$C$560, 3, TRUE)</f>
        <v>124.85</v>
      </c>
      <c r="E301" s="44">
        <f t="shared" si="44"/>
        <v>-8.7849096256992096E-2</v>
      </c>
      <c r="F301" s="44">
        <f>IF(A301&gt;$C$3, AVERAGE(INDEX($E$15:$E$572, A301-$C$3):E300), "")</f>
        <v>-8.7545464524078478E-2</v>
      </c>
      <c r="G301" s="44">
        <f>IF(A301&gt;$C$3, (STDEV(INDEX($E$15:$E$572, A301-$C$3):E300)), "")</f>
        <v>1.5053830008481171E-2</v>
      </c>
      <c r="H301" s="44">
        <f t="shared" si="45"/>
        <v>-2.0169733067435622E-2</v>
      </c>
      <c r="I301" s="44" t="str">
        <f t="shared" si="46"/>
        <v/>
      </c>
      <c r="J301" s="44" t="str">
        <f t="shared" si="47"/>
        <v/>
      </c>
      <c r="K301" s="44" t="str">
        <f t="shared" si="48"/>
        <v/>
      </c>
      <c r="L301" s="44" t="str">
        <f t="shared" si="49"/>
        <v/>
      </c>
      <c r="M301" s="45" t="str">
        <f t="shared" si="53"/>
        <v/>
      </c>
      <c r="N301" s="44">
        <f t="shared" si="50"/>
        <v>0</v>
      </c>
      <c r="O301" s="44">
        <f t="shared" si="54"/>
        <v>68750</v>
      </c>
      <c r="P301" s="44">
        <f t="shared" si="51"/>
        <v>0</v>
      </c>
      <c r="Q301" s="44">
        <f t="shared" si="52"/>
        <v>0</v>
      </c>
      <c r="R301" s="63">
        <f>IF((O301 - MAX($O$15:O301)) &lt; 0, O301 - MAX($O$15:O301), 0)</f>
        <v>-11000.000000000087</v>
      </c>
    </row>
    <row r="302" spans="1:18" customFormat="1" x14ac:dyDescent="0.25">
      <c r="A302" s="62">
        <v>288</v>
      </c>
      <c r="B302" s="70">
        <v>42144</v>
      </c>
      <c r="C302" s="43">
        <f>VLOOKUP(B302, 'Raw Data'!$A$2:$C$560, 2, TRUE)</f>
        <v>112.8</v>
      </c>
      <c r="D302" s="43">
        <f>VLOOKUP(B302, 'Raw Data'!$A$2:$C$560, 3, TRUE)</f>
        <v>123.6</v>
      </c>
      <c r="E302" s="44">
        <f t="shared" si="44"/>
        <v>-9.1434205959631837E-2</v>
      </c>
      <c r="F302" s="44">
        <f>IF(A302&gt;$C$3, AVERAGE(INDEX($E$15:$E$572, A302-$C$3):E301), "")</f>
        <v>-8.5292491083719488E-2</v>
      </c>
      <c r="G302" s="44">
        <f>IF(A302&gt;$C$3, (STDEV(INDEX($E$15:$E$572, A302-$C$3):E301)), "")</f>
        <v>1.2769455183689018E-2</v>
      </c>
      <c r="H302" s="44">
        <f t="shared" si="45"/>
        <v>-0.48096921815093796</v>
      </c>
      <c r="I302" s="44" t="str">
        <f t="shared" si="46"/>
        <v/>
      </c>
      <c r="J302" s="44" t="str">
        <f t="shared" si="47"/>
        <v/>
      </c>
      <c r="K302" s="44" t="str">
        <f t="shared" si="48"/>
        <v/>
      </c>
      <c r="L302" s="44" t="str">
        <f t="shared" si="49"/>
        <v/>
      </c>
      <c r="M302" s="45" t="str">
        <f t="shared" si="53"/>
        <v/>
      </c>
      <c r="N302" s="44">
        <f t="shared" si="50"/>
        <v>0</v>
      </c>
      <c r="O302" s="44">
        <f t="shared" si="54"/>
        <v>68750</v>
      </c>
      <c r="P302" s="44">
        <f t="shared" si="51"/>
        <v>0</v>
      </c>
      <c r="Q302" s="44">
        <f t="shared" si="52"/>
        <v>0</v>
      </c>
      <c r="R302" s="63">
        <f>IF((O302 - MAX($O$15:O302)) &lt; 0, O302 - MAX($O$15:O302), 0)</f>
        <v>-11000.000000000087</v>
      </c>
    </row>
    <row r="303" spans="1:18" customFormat="1" x14ac:dyDescent="0.25">
      <c r="A303" s="62">
        <v>289</v>
      </c>
      <c r="B303" s="70">
        <v>42145</v>
      </c>
      <c r="C303" s="43">
        <f>VLOOKUP(B303, 'Raw Data'!$A$2:$C$560, 2, TRUE)</f>
        <v>111.85</v>
      </c>
      <c r="D303" s="43">
        <f>VLOOKUP(B303, 'Raw Data'!$A$2:$C$560, 3, TRUE)</f>
        <v>122.95</v>
      </c>
      <c r="E303" s="44">
        <f t="shared" si="44"/>
        <v>-9.4619080726063037E-2</v>
      </c>
      <c r="F303" s="44">
        <f>IF(A303&gt;$C$3, AVERAGE(INDEX($E$15:$E$572, A303-$C$3):E302), "")</f>
        <v>-8.4693531060889643E-2</v>
      </c>
      <c r="G303" s="44">
        <f>IF(A303&gt;$C$3, (STDEV(INDEX($E$15:$E$572, A303-$C$3):E302)), "")</f>
        <v>1.2267822389233869E-2</v>
      </c>
      <c r="H303" s="44">
        <f t="shared" si="45"/>
        <v>-0.80907184260215315</v>
      </c>
      <c r="I303" s="44" t="str">
        <f t="shared" si="46"/>
        <v/>
      </c>
      <c r="J303" s="44" t="str">
        <f t="shared" si="47"/>
        <v/>
      </c>
      <c r="K303" s="44" t="str">
        <f t="shared" si="48"/>
        <v/>
      </c>
      <c r="L303" s="44" t="str">
        <f t="shared" si="49"/>
        <v/>
      </c>
      <c r="M303" s="45" t="str">
        <f t="shared" si="53"/>
        <v/>
      </c>
      <c r="N303" s="44">
        <f t="shared" si="50"/>
        <v>0</v>
      </c>
      <c r="O303" s="44">
        <f t="shared" si="54"/>
        <v>68750</v>
      </c>
      <c r="P303" s="44">
        <f t="shared" si="51"/>
        <v>0</v>
      </c>
      <c r="Q303" s="44">
        <f t="shared" si="52"/>
        <v>0</v>
      </c>
      <c r="R303" s="63">
        <f>IF((O303 - MAX($O$15:O303)) &lt; 0, O303 - MAX($O$15:O303), 0)</f>
        <v>-11000.000000000087</v>
      </c>
    </row>
    <row r="304" spans="1:18" customFormat="1" x14ac:dyDescent="0.25">
      <c r="A304" s="62">
        <v>290</v>
      </c>
      <c r="B304" s="70">
        <v>42146</v>
      </c>
      <c r="C304" s="43">
        <f>VLOOKUP(B304, 'Raw Data'!$A$2:$C$560, 2, TRUE)</f>
        <v>111</v>
      </c>
      <c r="D304" s="43">
        <f>VLOOKUP(B304, 'Raw Data'!$A$2:$C$560, 3, TRUE)</f>
        <v>125.2</v>
      </c>
      <c r="E304" s="44">
        <f t="shared" si="44"/>
        <v>-0.12038225735366399</v>
      </c>
      <c r="F304" s="44">
        <f>IF(A304&gt;$C$3, AVERAGE(INDEX($E$15:$E$572, A304-$C$3):E303), "")</f>
        <v>-8.5286885914623342E-2</v>
      </c>
      <c r="G304" s="44">
        <f>IF(A304&gt;$C$3, (STDEV(INDEX($E$15:$E$572, A304-$C$3):E303)), "")</f>
        <v>1.2620771938403601E-2</v>
      </c>
      <c r="H304" s="44">
        <f t="shared" si="45"/>
        <v>-2.7807626673174681</v>
      </c>
      <c r="I304" s="44" t="str">
        <f t="shared" si="46"/>
        <v>Buy</v>
      </c>
      <c r="J304" s="44">
        <f t="shared" si="47"/>
        <v>111</v>
      </c>
      <c r="K304" s="44">
        <f t="shared" si="48"/>
        <v>125.2</v>
      </c>
      <c r="L304" s="44" t="str">
        <f t="shared" si="49"/>
        <v/>
      </c>
      <c r="M304" s="45" t="str">
        <f t="shared" si="53"/>
        <v>Buy</v>
      </c>
      <c r="N304" s="44">
        <f t="shared" si="50"/>
        <v>0</v>
      </c>
      <c r="O304" s="44">
        <f t="shared" si="54"/>
        <v>68750</v>
      </c>
      <c r="P304" s="44">
        <f t="shared" si="51"/>
        <v>94.48</v>
      </c>
      <c r="Q304" s="44">
        <f t="shared" si="52"/>
        <v>177150</v>
      </c>
      <c r="R304" s="63">
        <f>IF((O304 - MAX($O$15:O304)) &lt; 0, O304 - MAX($O$15:O304), 0)</f>
        <v>-11000.000000000087</v>
      </c>
    </row>
    <row r="305" spans="1:18" customFormat="1" x14ac:dyDescent="0.25">
      <c r="A305" s="62">
        <v>291</v>
      </c>
      <c r="B305" s="70">
        <v>42149</v>
      </c>
      <c r="C305" s="43">
        <f>VLOOKUP(B305, 'Raw Data'!$A$2:$C$560, 2, TRUE)</f>
        <v>110.3</v>
      </c>
      <c r="D305" s="43">
        <f>VLOOKUP(B305, 'Raw Data'!$A$2:$C$560, 3, TRUE)</f>
        <v>123.1</v>
      </c>
      <c r="E305" s="44">
        <f t="shared" si="44"/>
        <v>-0.109793106930951</v>
      </c>
      <c r="F305" s="44">
        <f>IF(A305&gt;$C$3, AVERAGE(INDEX($E$15:$E$572, A305-$C$3):E304), "")</f>
        <v>-8.6693192790534293E-2</v>
      </c>
      <c r="G305" s="44">
        <f>IF(A305&gt;$C$3, (STDEV(INDEX($E$15:$E$572, A305-$C$3):E304)), "")</f>
        <v>1.5645749543574616E-2</v>
      </c>
      <c r="H305" s="44">
        <f t="shared" si="45"/>
        <v>-1.4764338439703171</v>
      </c>
      <c r="I305" s="44" t="str">
        <f t="shared" si="46"/>
        <v/>
      </c>
      <c r="J305" s="44">
        <f t="shared" si="47"/>
        <v>111</v>
      </c>
      <c r="K305" s="44">
        <f t="shared" si="48"/>
        <v>125.2</v>
      </c>
      <c r="L305" s="44">
        <f t="shared" si="49"/>
        <v>7000.0000000000273</v>
      </c>
      <c r="M305" s="45" t="str">
        <f t="shared" si="53"/>
        <v>Buy</v>
      </c>
      <c r="N305" s="44">
        <f t="shared" si="50"/>
        <v>0</v>
      </c>
      <c r="O305" s="44">
        <f t="shared" si="54"/>
        <v>68750</v>
      </c>
      <c r="P305" s="44">
        <f t="shared" si="51"/>
        <v>0</v>
      </c>
      <c r="Q305" s="44">
        <f t="shared" si="52"/>
        <v>0</v>
      </c>
      <c r="R305" s="63">
        <f>IF((O305 - MAX($O$15:O305)) &lt; 0, O305 - MAX($O$15:O305), 0)</f>
        <v>-11000.000000000087</v>
      </c>
    </row>
    <row r="306" spans="1:18" customFormat="1" x14ac:dyDescent="0.25">
      <c r="A306" s="62">
        <v>292</v>
      </c>
      <c r="B306" s="70">
        <v>42150</v>
      </c>
      <c r="C306" s="43">
        <f>VLOOKUP(B306, 'Raw Data'!$A$2:$C$560, 2, TRUE)</f>
        <v>110.3</v>
      </c>
      <c r="D306" s="43">
        <f>VLOOKUP(B306, 'Raw Data'!$A$2:$C$560, 3, TRUE)</f>
        <v>122.95</v>
      </c>
      <c r="E306" s="44">
        <f t="shared" si="44"/>
        <v>-0.10857384240274484</v>
      </c>
      <c r="F306" s="44">
        <f>IF(A306&gt;$C$3, AVERAGE(INDEX($E$15:$E$572, A306-$C$3):E305), "")</f>
        <v>-8.8828511106272143E-2</v>
      </c>
      <c r="G306" s="44">
        <f>IF(A306&gt;$C$3, (STDEV(INDEX($E$15:$E$572, A306-$C$3):E305)), "")</f>
        <v>1.7282182314918161E-2</v>
      </c>
      <c r="H306" s="44">
        <f t="shared" si="45"/>
        <v>-1.1425253441186256</v>
      </c>
      <c r="I306" s="44" t="str">
        <f t="shared" si="46"/>
        <v/>
      </c>
      <c r="J306" s="44">
        <f t="shared" si="47"/>
        <v>111</v>
      </c>
      <c r="K306" s="44">
        <f t="shared" si="48"/>
        <v>125.2</v>
      </c>
      <c r="L306" s="44">
        <f t="shared" si="49"/>
        <v>7749.9999999999854</v>
      </c>
      <c r="M306" s="45" t="str">
        <f t="shared" si="53"/>
        <v>Buy</v>
      </c>
      <c r="N306" s="44">
        <f t="shared" si="50"/>
        <v>0</v>
      </c>
      <c r="O306" s="44">
        <f t="shared" si="54"/>
        <v>68750</v>
      </c>
      <c r="P306" s="44">
        <f t="shared" si="51"/>
        <v>0</v>
      </c>
      <c r="Q306" s="44">
        <f t="shared" si="52"/>
        <v>0</v>
      </c>
      <c r="R306" s="63">
        <f>IF((O306 - MAX($O$15:O306)) &lt; 0, O306 - MAX($O$15:O306), 0)</f>
        <v>-11000.000000000087</v>
      </c>
    </row>
    <row r="307" spans="1:18" customFormat="1" x14ac:dyDescent="0.25">
      <c r="A307" s="62">
        <v>293</v>
      </c>
      <c r="B307" s="70">
        <v>42151</v>
      </c>
      <c r="C307" s="43">
        <f>VLOOKUP(B307, 'Raw Data'!$A$2:$C$560, 2, TRUE)</f>
        <v>110.15</v>
      </c>
      <c r="D307" s="43">
        <f>VLOOKUP(B307, 'Raw Data'!$A$2:$C$560, 3, TRUE)</f>
        <v>123.65</v>
      </c>
      <c r="E307" s="44">
        <f t="shared" si="44"/>
        <v>-0.11561192071907311</v>
      </c>
      <c r="F307" s="44">
        <f>IF(A307&gt;$C$3, AVERAGE(INDEX($E$15:$E$572, A307-$C$3):E306), "")</f>
        <v>-9.201156180232016E-2</v>
      </c>
      <c r="G307" s="44">
        <f>IF(A307&gt;$C$3, (STDEV(INDEX($E$15:$E$572, A307-$C$3):E306)), "")</f>
        <v>1.7734376378899065E-2</v>
      </c>
      <c r="H307" s="44">
        <f t="shared" si="45"/>
        <v>-1.3307690336849636</v>
      </c>
      <c r="I307" s="44" t="str">
        <f t="shared" si="46"/>
        <v/>
      </c>
      <c r="J307" s="44">
        <f t="shared" si="47"/>
        <v>111</v>
      </c>
      <c r="K307" s="44">
        <f t="shared" si="48"/>
        <v>125.2</v>
      </c>
      <c r="L307" s="44">
        <f t="shared" si="49"/>
        <v>3500.0000000000136</v>
      </c>
      <c r="M307" s="45" t="str">
        <f t="shared" si="53"/>
        <v>Buy</v>
      </c>
      <c r="N307" s="44">
        <f t="shared" si="50"/>
        <v>0</v>
      </c>
      <c r="O307" s="44">
        <f t="shared" si="54"/>
        <v>68750</v>
      </c>
      <c r="P307" s="44">
        <f t="shared" si="51"/>
        <v>0</v>
      </c>
      <c r="Q307" s="44">
        <f t="shared" si="52"/>
        <v>0</v>
      </c>
      <c r="R307" s="63">
        <f>IF((O307 - MAX($O$15:O307)) &lt; 0, O307 - MAX($O$15:O307), 0)</f>
        <v>-11000.000000000087</v>
      </c>
    </row>
    <row r="308" spans="1:18" customFormat="1" x14ac:dyDescent="0.25">
      <c r="A308" s="62">
        <v>294</v>
      </c>
      <c r="B308" s="70">
        <v>42152</v>
      </c>
      <c r="C308" s="43">
        <f>VLOOKUP(B308, 'Raw Data'!$A$2:$C$560, 2, TRUE)</f>
        <v>109.05</v>
      </c>
      <c r="D308" s="43">
        <f>VLOOKUP(B308, 'Raw Data'!$A$2:$C$560, 3, TRUE)</f>
        <v>124.2</v>
      </c>
      <c r="E308" s="44">
        <f t="shared" si="44"/>
        <v>-0.13008667685174044</v>
      </c>
      <c r="F308" s="44">
        <f>IF(A308&gt;$C$3, AVERAGE(INDEX($E$15:$E$572, A308-$C$3):E307), "")</f>
        <v>-9.4389089561777398E-2</v>
      </c>
      <c r="G308" s="44">
        <f>IF(A308&gt;$C$3, (STDEV(INDEX($E$15:$E$572, A308-$C$3):E307)), "")</f>
        <v>1.9238251571982227E-2</v>
      </c>
      <c r="H308" s="44">
        <f t="shared" si="45"/>
        <v>-1.8555525774468764</v>
      </c>
      <c r="I308" s="44" t="str">
        <f t="shared" si="46"/>
        <v>Buy</v>
      </c>
      <c r="J308" s="44">
        <f t="shared" si="47"/>
        <v>111</v>
      </c>
      <c r="K308" s="44">
        <f t="shared" si="48"/>
        <v>125.2</v>
      </c>
      <c r="L308" s="44">
        <f t="shared" si="49"/>
        <v>-4750.0000000000146</v>
      </c>
      <c r="M308" s="45" t="str">
        <f t="shared" si="53"/>
        <v>Buy</v>
      </c>
      <c r="N308" s="44">
        <f t="shared" si="50"/>
        <v>0</v>
      </c>
      <c r="O308" s="44">
        <f t="shared" si="54"/>
        <v>68750</v>
      </c>
      <c r="P308" s="44">
        <f t="shared" si="51"/>
        <v>0</v>
      </c>
      <c r="Q308" s="44">
        <f t="shared" si="52"/>
        <v>0</v>
      </c>
      <c r="R308" s="63">
        <f>IF((O308 - MAX($O$15:O308)) &lt; 0, O308 - MAX($O$15:O308), 0)</f>
        <v>-11000.000000000087</v>
      </c>
    </row>
    <row r="309" spans="1:18" customFormat="1" x14ac:dyDescent="0.25">
      <c r="A309" s="62">
        <v>295</v>
      </c>
      <c r="B309" s="70">
        <v>42153</v>
      </c>
      <c r="C309" s="43">
        <f>VLOOKUP(B309, 'Raw Data'!$A$2:$C$560, 2, TRUE)</f>
        <v>112.5</v>
      </c>
      <c r="D309" s="43">
        <f>VLOOKUP(B309, 'Raw Data'!$A$2:$C$560, 3, TRUE)</f>
        <v>127.1</v>
      </c>
      <c r="E309" s="44">
        <f t="shared" si="44"/>
        <v>-0.12202095655093353</v>
      </c>
      <c r="F309" s="44">
        <f>IF(A309&gt;$C$3, AVERAGE(INDEX($E$15:$E$572, A309-$C$3):E308), "")</f>
        <v>-9.9387038818484624E-2</v>
      </c>
      <c r="G309" s="44">
        <f>IF(A309&gt;$C$3, (STDEV(INDEX($E$15:$E$572, A309-$C$3):E308)), "")</f>
        <v>2.1477489156416455E-2</v>
      </c>
      <c r="H309" s="44">
        <f t="shared" si="45"/>
        <v>-1.0538437508970628</v>
      </c>
      <c r="I309" s="44" t="str">
        <f t="shared" si="46"/>
        <v/>
      </c>
      <c r="J309" s="44">
        <f t="shared" si="47"/>
        <v>111</v>
      </c>
      <c r="K309" s="44">
        <f t="shared" si="48"/>
        <v>125.2</v>
      </c>
      <c r="L309" s="44">
        <f t="shared" si="49"/>
        <v>-1999.9999999999582</v>
      </c>
      <c r="M309" s="45" t="str">
        <f t="shared" si="53"/>
        <v>Buy</v>
      </c>
      <c r="N309" s="44">
        <f t="shared" si="50"/>
        <v>0</v>
      </c>
      <c r="O309" s="44">
        <f t="shared" si="54"/>
        <v>68750</v>
      </c>
      <c r="P309" s="44">
        <f t="shared" si="51"/>
        <v>0</v>
      </c>
      <c r="Q309" s="44">
        <f t="shared" si="52"/>
        <v>0</v>
      </c>
      <c r="R309" s="63">
        <f>IF((O309 - MAX($O$15:O309)) &lt; 0, O309 - MAX($O$15:O309), 0)</f>
        <v>-11000.000000000087</v>
      </c>
    </row>
    <row r="310" spans="1:18" customFormat="1" x14ac:dyDescent="0.25">
      <c r="A310" s="62">
        <v>296</v>
      </c>
      <c r="B310" s="70">
        <v>42156</v>
      </c>
      <c r="C310" s="43">
        <f>VLOOKUP(B310, 'Raw Data'!$A$2:$C$560, 2, TRUE)</f>
        <v>110.1</v>
      </c>
      <c r="D310" s="43">
        <f>VLOOKUP(B310, 'Raw Data'!$A$2:$C$560, 3, TRUE)</f>
        <v>124.45</v>
      </c>
      <c r="E310" s="44">
        <f t="shared" si="44"/>
        <v>-0.12251498508496686</v>
      </c>
      <c r="F310" s="44">
        <f>IF(A310&gt;$C$3, AVERAGE(INDEX($E$15:$E$572, A310-$C$3):E309), "")</f>
        <v>-0.10549398392493023</v>
      </c>
      <c r="G310" s="44">
        <f>IF(A310&gt;$C$3, (STDEV(INDEX($E$15:$E$572, A310-$C$3):E309)), "")</f>
        <v>1.7681123293400672E-2</v>
      </c>
      <c r="H310" s="44">
        <f t="shared" si="45"/>
        <v>-0.96266514732067809</v>
      </c>
      <c r="I310" s="44" t="str">
        <f t="shared" si="46"/>
        <v/>
      </c>
      <c r="J310" s="44">
        <f t="shared" si="47"/>
        <v>111</v>
      </c>
      <c r="K310" s="44">
        <f t="shared" si="48"/>
        <v>125.2</v>
      </c>
      <c r="L310" s="44">
        <f t="shared" si="49"/>
        <v>-750.00000000002819</v>
      </c>
      <c r="M310" s="45" t="str">
        <f t="shared" si="53"/>
        <v>Buy</v>
      </c>
      <c r="N310" s="44">
        <f t="shared" si="50"/>
        <v>0</v>
      </c>
      <c r="O310" s="44">
        <f t="shared" si="54"/>
        <v>68750</v>
      </c>
      <c r="P310" s="44">
        <f t="shared" si="51"/>
        <v>0</v>
      </c>
      <c r="Q310" s="44">
        <f t="shared" si="52"/>
        <v>0</v>
      </c>
      <c r="R310" s="63">
        <f>IF((O310 - MAX($O$15:O310)) &lt; 0, O310 - MAX($O$15:O310), 0)</f>
        <v>-11000.000000000087</v>
      </c>
    </row>
    <row r="311" spans="1:18" customFormat="1" x14ac:dyDescent="0.25">
      <c r="A311" s="62">
        <v>297</v>
      </c>
      <c r="B311" s="70">
        <v>42157</v>
      </c>
      <c r="C311" s="43">
        <f>VLOOKUP(B311, 'Raw Data'!$A$2:$C$560, 2, TRUE)</f>
        <v>111</v>
      </c>
      <c r="D311" s="43">
        <f>VLOOKUP(B311, 'Raw Data'!$A$2:$C$560, 3, TRUE)</f>
        <v>123.05</v>
      </c>
      <c r="E311" s="44">
        <f t="shared" si="44"/>
        <v>-0.10306057552473075</v>
      </c>
      <c r="F311" s="44">
        <f>IF(A311&gt;$C$3, AVERAGE(INDEX($E$15:$E$572, A311-$C$3):E310), "")</f>
        <v>-0.11028861288367608</v>
      </c>
      <c r="G311" s="44">
        <f>IF(A311&gt;$C$3, (STDEV(INDEX($E$15:$E$572, A311-$C$3):E310)), "")</f>
        <v>1.4594730540309636E-2</v>
      </c>
      <c r="H311" s="44">
        <f t="shared" si="45"/>
        <v>0.49524979847911543</v>
      </c>
      <c r="I311" s="44" t="str">
        <f t="shared" si="46"/>
        <v/>
      </c>
      <c r="J311" s="44">
        <f t="shared" si="47"/>
        <v>111</v>
      </c>
      <c r="K311" s="44">
        <f t="shared" si="48"/>
        <v>125.2</v>
      </c>
      <c r="L311" s="44">
        <f t="shared" si="49"/>
        <v>10750.000000000029</v>
      </c>
      <c r="M311" s="45" t="str">
        <f t="shared" si="53"/>
        <v>Buy</v>
      </c>
      <c r="N311" s="44">
        <f t="shared" si="50"/>
        <v>0</v>
      </c>
      <c r="O311" s="44">
        <f t="shared" si="54"/>
        <v>68750</v>
      </c>
      <c r="P311" s="44">
        <f t="shared" si="51"/>
        <v>0</v>
      </c>
      <c r="Q311" s="44">
        <f t="shared" si="52"/>
        <v>0</v>
      </c>
      <c r="R311" s="63">
        <f>IF((O311 - MAX($O$15:O311)) &lt; 0, O311 - MAX($O$15:O311), 0)</f>
        <v>-11000.000000000087</v>
      </c>
    </row>
    <row r="312" spans="1:18" customFormat="1" x14ac:dyDescent="0.25">
      <c r="A312" s="62">
        <v>298</v>
      </c>
      <c r="B312" s="70">
        <v>42158</v>
      </c>
      <c r="C312" s="43">
        <f>VLOOKUP(B312, 'Raw Data'!$A$2:$C$560, 2, TRUE)</f>
        <v>110.2</v>
      </c>
      <c r="D312" s="43">
        <f>VLOOKUP(B312, 'Raw Data'!$A$2:$C$560, 3, TRUE)</f>
        <v>122.9</v>
      </c>
      <c r="E312" s="44">
        <f t="shared" si="44"/>
        <v>-0.1090741198531751</v>
      </c>
      <c r="F312" s="44">
        <f>IF(A312&gt;$C$3, AVERAGE(INDEX($E$15:$E$572, A312-$C$3):E311), "")</f>
        <v>-0.11180976081044995</v>
      </c>
      <c r="G312" s="44">
        <f>IF(A312&gt;$C$3, (STDEV(INDEX($E$15:$E$572, A312-$C$3):E311)), "")</f>
        <v>1.2660652709916356E-2</v>
      </c>
      <c r="H312" s="44">
        <f t="shared" si="45"/>
        <v>0.21607424356030119</v>
      </c>
      <c r="I312" s="44" t="str">
        <f t="shared" si="46"/>
        <v/>
      </c>
      <c r="J312" s="44">
        <f t="shared" si="47"/>
        <v>111</v>
      </c>
      <c r="K312" s="44">
        <f t="shared" si="48"/>
        <v>125.2</v>
      </c>
      <c r="L312" s="44">
        <f t="shared" si="49"/>
        <v>7500</v>
      </c>
      <c r="M312" s="45" t="str">
        <f t="shared" si="53"/>
        <v>Buy</v>
      </c>
      <c r="N312" s="44">
        <f t="shared" si="50"/>
        <v>0</v>
      </c>
      <c r="O312" s="44">
        <f t="shared" si="54"/>
        <v>68750</v>
      </c>
      <c r="P312" s="44">
        <f t="shared" si="51"/>
        <v>0</v>
      </c>
      <c r="Q312" s="44">
        <f t="shared" si="52"/>
        <v>0</v>
      </c>
      <c r="R312" s="63">
        <f>IF((O312 - MAX($O$15:O312)) &lt; 0, O312 - MAX($O$15:O312), 0)</f>
        <v>-11000.000000000087</v>
      </c>
    </row>
    <row r="313" spans="1:18" customFormat="1" x14ac:dyDescent="0.25">
      <c r="A313" s="62">
        <v>299</v>
      </c>
      <c r="B313" s="70">
        <v>42159</v>
      </c>
      <c r="C313" s="43">
        <f>VLOOKUP(B313, 'Raw Data'!$A$2:$C$560, 2, TRUE)</f>
        <v>111.3</v>
      </c>
      <c r="D313" s="43">
        <f>VLOOKUP(B313, 'Raw Data'!$A$2:$C$560, 3, TRUE)</f>
        <v>124.95</v>
      </c>
      <c r="E313" s="44">
        <f t="shared" si="44"/>
        <v>-0.1156843989994623</v>
      </c>
      <c r="F313" s="44">
        <f>IF(A313&gt;$C$3, AVERAGE(INDEX($E$15:$E$572, A313-$C$3):E312), "")</f>
        <v>-0.11357375219980428</v>
      </c>
      <c r="G313" s="44">
        <f>IF(A313&gt;$C$3, (STDEV(INDEX($E$15:$E$572, A313-$C$3):E312)), "")</f>
        <v>1.056110780763962E-2</v>
      </c>
      <c r="H313" s="44">
        <f t="shared" si="45"/>
        <v>-0.19985089046541399</v>
      </c>
      <c r="I313" s="44" t="str">
        <f t="shared" si="46"/>
        <v/>
      </c>
      <c r="J313" s="44">
        <f t="shared" si="47"/>
        <v>111</v>
      </c>
      <c r="K313" s="44">
        <f t="shared" si="48"/>
        <v>125.2</v>
      </c>
      <c r="L313" s="44">
        <f t="shared" si="49"/>
        <v>2749.9999999999859</v>
      </c>
      <c r="M313" s="45" t="str">
        <f t="shared" si="53"/>
        <v>Buy</v>
      </c>
      <c r="N313" s="44">
        <f t="shared" si="50"/>
        <v>0</v>
      </c>
      <c r="O313" s="44">
        <f t="shared" si="54"/>
        <v>68750</v>
      </c>
      <c r="P313" s="44">
        <f t="shared" si="51"/>
        <v>0</v>
      </c>
      <c r="Q313" s="44">
        <f t="shared" si="52"/>
        <v>0</v>
      </c>
      <c r="R313" s="63">
        <f>IF((O313 - MAX($O$15:O313)) &lt; 0, O313 - MAX($O$15:O313), 0)</f>
        <v>-11000.000000000087</v>
      </c>
    </row>
    <row r="314" spans="1:18" customFormat="1" x14ac:dyDescent="0.25">
      <c r="A314" s="62">
        <v>300</v>
      </c>
      <c r="B314" s="70">
        <v>42160</v>
      </c>
      <c r="C314" s="43">
        <f>VLOOKUP(B314, 'Raw Data'!$A$2:$C$560, 2, TRUE)</f>
        <v>110.7</v>
      </c>
      <c r="D314" s="43">
        <f>VLOOKUP(B314, 'Raw Data'!$A$2:$C$560, 3, TRUE)</f>
        <v>123.45</v>
      </c>
      <c r="E314" s="44">
        <f t="shared" si="44"/>
        <v>-0.10901237607659738</v>
      </c>
      <c r="F314" s="44">
        <f>IF(A314&gt;$C$3, AVERAGE(INDEX($E$15:$E$572, A314-$C$3):E313), "")</f>
        <v>-0.11568028402714418</v>
      </c>
      <c r="G314" s="44">
        <f>IF(A314&gt;$C$3, (STDEV(INDEX($E$15:$E$572, A314-$C$3):E313)), "")</f>
        <v>8.1964320080329615E-3</v>
      </c>
      <c r="H314" s="44">
        <f t="shared" si="45"/>
        <v>0.81351348294134396</v>
      </c>
      <c r="I314" s="44" t="str">
        <f t="shared" si="46"/>
        <v/>
      </c>
      <c r="J314" s="44">
        <f t="shared" si="47"/>
        <v>111</v>
      </c>
      <c r="K314" s="44">
        <f t="shared" si="48"/>
        <v>125.2</v>
      </c>
      <c r="L314" s="44">
        <f t="shared" si="49"/>
        <v>7250.0000000000146</v>
      </c>
      <c r="M314" s="45" t="str">
        <f t="shared" si="53"/>
        <v>Buy</v>
      </c>
      <c r="N314" s="44">
        <f t="shared" si="50"/>
        <v>0</v>
      </c>
      <c r="O314" s="44">
        <f t="shared" si="54"/>
        <v>68750</v>
      </c>
      <c r="P314" s="44">
        <f t="shared" si="51"/>
        <v>0</v>
      </c>
      <c r="Q314" s="44">
        <f t="shared" si="52"/>
        <v>0</v>
      </c>
      <c r="R314" s="63">
        <f>IF((O314 - MAX($O$15:O314)) &lt; 0, O314 - MAX($O$15:O314), 0)</f>
        <v>-11000.000000000087</v>
      </c>
    </row>
    <row r="315" spans="1:18" customFormat="1" x14ac:dyDescent="0.25">
      <c r="A315" s="62">
        <v>301</v>
      </c>
      <c r="B315" s="70">
        <v>42163</v>
      </c>
      <c r="C315" s="43">
        <f>VLOOKUP(B315, 'Raw Data'!$A$2:$C$560, 2, TRUE)</f>
        <v>110.95</v>
      </c>
      <c r="D315" s="43">
        <f>VLOOKUP(B315, 'Raw Data'!$A$2:$C$560, 3, TRUE)</f>
        <v>122.05</v>
      </c>
      <c r="E315" s="44">
        <f t="shared" si="44"/>
        <v>-9.535114746036609E-2</v>
      </c>
      <c r="F315" s="44">
        <f>IF(A315&gt;$C$3, AVERAGE(INDEX($E$15:$E$572, A315-$C$3):E314), "")</f>
        <v>-0.11454329589943753</v>
      </c>
      <c r="G315" s="44">
        <f>IF(A315&gt;$C$3, (STDEV(INDEX($E$15:$E$572, A315-$C$3):E314)), "")</f>
        <v>8.2600679457049946E-3</v>
      </c>
      <c r="H315" s="44">
        <f t="shared" si="45"/>
        <v>2.3234855409453163</v>
      </c>
      <c r="I315" s="44" t="str">
        <f t="shared" si="46"/>
        <v>Sell</v>
      </c>
      <c r="J315" s="44">
        <f t="shared" si="47"/>
        <v>111</v>
      </c>
      <c r="K315" s="44">
        <f t="shared" si="48"/>
        <v>125.2</v>
      </c>
      <c r="L315" s="44">
        <f t="shared" si="49"/>
        <v>15500.000000000044</v>
      </c>
      <c r="M315" s="45" t="str">
        <f t="shared" si="53"/>
        <v>Buy</v>
      </c>
      <c r="N315" s="44">
        <f t="shared" si="50"/>
        <v>0</v>
      </c>
      <c r="O315" s="44">
        <f t="shared" si="54"/>
        <v>68750</v>
      </c>
      <c r="P315" s="44">
        <f t="shared" si="51"/>
        <v>0</v>
      </c>
      <c r="Q315" s="44">
        <f t="shared" si="52"/>
        <v>0</v>
      </c>
      <c r="R315" s="63">
        <f>IF((O315 - MAX($O$15:O315)) &lt; 0, O315 - MAX($O$15:O315), 0)</f>
        <v>-11000.000000000087</v>
      </c>
    </row>
    <row r="316" spans="1:18" customFormat="1" x14ac:dyDescent="0.25">
      <c r="A316" s="62">
        <v>302</v>
      </c>
      <c r="B316" s="70">
        <v>42164</v>
      </c>
      <c r="C316" s="43">
        <f>VLOOKUP(B316, 'Raw Data'!$A$2:$C$560, 2, TRUE)</f>
        <v>110.75</v>
      </c>
      <c r="D316" s="43">
        <f>VLOOKUP(B316, 'Raw Data'!$A$2:$C$560, 3, TRUE)</f>
        <v>122.5</v>
      </c>
      <c r="E316" s="44">
        <f t="shared" si="44"/>
        <v>-0.1008356210595367</v>
      </c>
      <c r="F316" s="44">
        <f>IF(A316&gt;$C$3, AVERAGE(INDEX($E$15:$E$572, A316-$C$3):E315), "")</f>
        <v>-0.11309909995237903</v>
      </c>
      <c r="G316" s="44">
        <f>IF(A316&gt;$C$3, (STDEV(INDEX($E$15:$E$572, A316-$C$3):E315)), "")</f>
        <v>1.0214237064808597E-2</v>
      </c>
      <c r="H316" s="44">
        <f t="shared" si="45"/>
        <v>1.2006260296321152</v>
      </c>
      <c r="I316" s="44" t="str">
        <f t="shared" si="46"/>
        <v/>
      </c>
      <c r="J316" s="44">
        <f t="shared" si="47"/>
        <v>111</v>
      </c>
      <c r="K316" s="44">
        <f t="shared" si="48"/>
        <v>125.2</v>
      </c>
      <c r="L316" s="44">
        <f t="shared" si="49"/>
        <v>12250.000000000015</v>
      </c>
      <c r="M316" s="45" t="str">
        <f t="shared" si="53"/>
        <v>Buy</v>
      </c>
      <c r="N316" s="44">
        <f t="shared" si="50"/>
        <v>0</v>
      </c>
      <c r="O316" s="44">
        <f t="shared" si="54"/>
        <v>68750</v>
      </c>
      <c r="P316" s="44">
        <f t="shared" si="51"/>
        <v>0</v>
      </c>
      <c r="Q316" s="44">
        <f t="shared" si="52"/>
        <v>0</v>
      </c>
      <c r="R316" s="63">
        <f>IF((O316 - MAX($O$15:O316)) &lt; 0, O316 - MAX($O$15:O316), 0)</f>
        <v>-11000.000000000087</v>
      </c>
    </row>
    <row r="317" spans="1:18" customFormat="1" x14ac:dyDescent="0.25">
      <c r="A317" s="62">
        <v>303</v>
      </c>
      <c r="B317" s="70">
        <v>42165</v>
      </c>
      <c r="C317" s="43">
        <f>VLOOKUP(B317, 'Raw Data'!$A$2:$C$560, 2, TRUE)</f>
        <v>110.85</v>
      </c>
      <c r="D317" s="43">
        <f>VLOOKUP(B317, 'Raw Data'!$A$2:$C$560, 3, TRUE)</f>
        <v>123.45</v>
      </c>
      <c r="E317" s="44">
        <f t="shared" si="44"/>
        <v>-0.10765827972886811</v>
      </c>
      <c r="F317" s="44">
        <f>IF(A317&gt;$C$3, AVERAGE(INDEX($E$15:$E$572, A317-$C$3):E316), "")</f>
        <v>-0.11232527781805821</v>
      </c>
      <c r="G317" s="44">
        <f>IF(A317&gt;$C$3, (STDEV(INDEX($E$15:$E$572, A317-$C$3):E316)), "")</f>
        <v>1.0867396197669061E-2</v>
      </c>
      <c r="H317" s="44">
        <f t="shared" si="45"/>
        <v>0.42944952077767368</v>
      </c>
      <c r="I317" s="44" t="str">
        <f t="shared" si="46"/>
        <v/>
      </c>
      <c r="J317" s="44">
        <f t="shared" si="47"/>
        <v>111</v>
      </c>
      <c r="K317" s="44">
        <f t="shared" si="48"/>
        <v>125.2</v>
      </c>
      <c r="L317" s="44">
        <f t="shared" si="49"/>
        <v>7999.9999999999718</v>
      </c>
      <c r="M317" s="45" t="str">
        <f t="shared" si="53"/>
        <v>Buy</v>
      </c>
      <c r="N317" s="44">
        <f t="shared" si="50"/>
        <v>0</v>
      </c>
      <c r="O317" s="44">
        <f t="shared" si="54"/>
        <v>68750</v>
      </c>
      <c r="P317" s="44">
        <f t="shared" si="51"/>
        <v>0</v>
      </c>
      <c r="Q317" s="44">
        <f t="shared" si="52"/>
        <v>0</v>
      </c>
      <c r="R317" s="63">
        <f>IF((O317 - MAX($O$15:O317)) &lt; 0, O317 - MAX($O$15:O317), 0)</f>
        <v>-11000.000000000087</v>
      </c>
    </row>
    <row r="318" spans="1:18" customFormat="1" x14ac:dyDescent="0.25">
      <c r="A318" s="62">
        <v>304</v>
      </c>
      <c r="B318" s="70">
        <v>42166</v>
      </c>
      <c r="C318" s="43">
        <f>VLOOKUP(B318, 'Raw Data'!$A$2:$C$560, 2, TRUE)</f>
        <v>110.85</v>
      </c>
      <c r="D318" s="43">
        <f>VLOOKUP(B318, 'Raw Data'!$A$2:$C$560, 3, TRUE)</f>
        <v>122.75</v>
      </c>
      <c r="E318" s="44">
        <f t="shared" si="44"/>
        <v>-0.10197183061230959</v>
      </c>
      <c r="F318" s="44">
        <f>IF(A318&gt;$C$3, AVERAGE(INDEX($E$15:$E$572, A318-$C$3):E317), "")</f>
        <v>-0.11152991371903773</v>
      </c>
      <c r="G318" s="44">
        <f>IF(A318&gt;$C$3, (STDEV(INDEX($E$15:$E$572, A318-$C$3):E317)), "")</f>
        <v>1.089115599496324E-2</v>
      </c>
      <c r="H318" s="44">
        <f t="shared" si="45"/>
        <v>0.87760042287048301</v>
      </c>
      <c r="I318" s="44" t="str">
        <f t="shared" si="46"/>
        <v/>
      </c>
      <c r="J318" s="44">
        <f t="shared" si="47"/>
        <v>111</v>
      </c>
      <c r="K318" s="44">
        <f t="shared" si="48"/>
        <v>125.2</v>
      </c>
      <c r="L318" s="44">
        <f t="shared" si="49"/>
        <v>11499.999999999985</v>
      </c>
      <c r="M318" s="45" t="str">
        <f t="shared" si="53"/>
        <v>Buy</v>
      </c>
      <c r="N318" s="44">
        <f t="shared" si="50"/>
        <v>0</v>
      </c>
      <c r="O318" s="44">
        <f t="shared" si="54"/>
        <v>68750</v>
      </c>
      <c r="P318" s="44">
        <f t="shared" si="51"/>
        <v>0</v>
      </c>
      <c r="Q318" s="44">
        <f t="shared" si="52"/>
        <v>0</v>
      </c>
      <c r="R318" s="63">
        <f>IF((O318 - MAX($O$15:O318)) &lt; 0, O318 - MAX($O$15:O318), 0)</f>
        <v>-11000.000000000087</v>
      </c>
    </row>
    <row r="319" spans="1:18" customFormat="1" x14ac:dyDescent="0.25">
      <c r="A319" s="62">
        <v>305</v>
      </c>
      <c r="B319" s="70">
        <v>42167</v>
      </c>
      <c r="C319" s="43">
        <f>VLOOKUP(B319, 'Raw Data'!$A$2:$C$560, 2, TRUE)</f>
        <v>110.45</v>
      </c>
      <c r="D319" s="43">
        <f>VLOOKUP(B319, 'Raw Data'!$A$2:$C$560, 3, TRUE)</f>
        <v>119.3</v>
      </c>
      <c r="E319" s="44">
        <f t="shared" si="44"/>
        <v>-7.7078399237744177E-2</v>
      </c>
      <c r="F319" s="44">
        <f>IF(A319&gt;$C$3, AVERAGE(INDEX($E$15:$E$572, A319-$C$3):E318), "")</f>
        <v>-0.10871842909509463</v>
      </c>
      <c r="G319" s="44">
        <f>IF(A319&gt;$C$3, (STDEV(INDEX($E$15:$E$572, A319-$C$3):E318)), "")</f>
        <v>9.0401238128493735E-3</v>
      </c>
      <c r="H319" s="44">
        <f t="shared" si="45"/>
        <v>3.499955367024755</v>
      </c>
      <c r="I319" s="44" t="str">
        <f t="shared" si="46"/>
        <v>Sell</v>
      </c>
      <c r="J319" s="44" t="str">
        <f t="shared" si="47"/>
        <v/>
      </c>
      <c r="K319" s="44" t="str">
        <f t="shared" si="48"/>
        <v/>
      </c>
      <c r="L319" s="44">
        <f t="shared" si="49"/>
        <v>26750.000000000044</v>
      </c>
      <c r="M319" s="45" t="str">
        <f t="shared" si="53"/>
        <v>TP</v>
      </c>
      <c r="N319" s="44">
        <f t="shared" si="50"/>
        <v>26750.000000000044</v>
      </c>
      <c r="O319" s="44">
        <f t="shared" si="54"/>
        <v>95500.000000000044</v>
      </c>
      <c r="P319" s="44">
        <f t="shared" si="51"/>
        <v>91.9</v>
      </c>
      <c r="Q319" s="44">
        <f t="shared" si="52"/>
        <v>0</v>
      </c>
      <c r="R319" s="63">
        <f>IF((O319 - MAX($O$15:O319)) &lt; 0, O319 - MAX($O$15:O319), 0)</f>
        <v>0</v>
      </c>
    </row>
    <row r="320" spans="1:18" customFormat="1" x14ac:dyDescent="0.25">
      <c r="A320" s="62">
        <v>306</v>
      </c>
      <c r="B320" s="70">
        <v>42170</v>
      </c>
      <c r="C320" s="43">
        <f>VLOOKUP(B320, 'Raw Data'!$A$2:$C$560, 2, TRUE)</f>
        <v>110.05</v>
      </c>
      <c r="D320" s="43">
        <f>VLOOKUP(B320, 'Raw Data'!$A$2:$C$560, 3, TRUE)</f>
        <v>119.25</v>
      </c>
      <c r="E320" s="44">
        <f t="shared" si="44"/>
        <v>-8.0287321795979985E-2</v>
      </c>
      <c r="F320" s="44">
        <f>IF(A320&gt;$C$3, AVERAGE(INDEX($E$15:$E$572, A320-$C$3):E319), "")</f>
        <v>-0.10422417336377569</v>
      </c>
      <c r="G320" s="44">
        <f>IF(A320&gt;$C$3, (STDEV(INDEX($E$15:$E$572, A320-$C$3):E319)), "")</f>
        <v>1.2282170699570914E-2</v>
      </c>
      <c r="H320" s="44">
        <f t="shared" si="45"/>
        <v>1.9489105104712443</v>
      </c>
      <c r="I320" s="44" t="str">
        <f t="shared" si="46"/>
        <v>Sell</v>
      </c>
      <c r="J320" s="44">
        <f t="shared" si="47"/>
        <v>119.25</v>
      </c>
      <c r="K320" s="44">
        <f t="shared" si="48"/>
        <v>110.05</v>
      </c>
      <c r="L320" s="44" t="str">
        <f t="shared" si="49"/>
        <v/>
      </c>
      <c r="M320" s="45" t="str">
        <f t="shared" si="53"/>
        <v>Sell</v>
      </c>
      <c r="N320" s="44">
        <f t="shared" si="50"/>
        <v>0</v>
      </c>
      <c r="O320" s="44">
        <f t="shared" si="54"/>
        <v>95500.000000000044</v>
      </c>
      <c r="P320" s="44">
        <f t="shared" si="51"/>
        <v>91.720000000000013</v>
      </c>
      <c r="Q320" s="44">
        <f t="shared" si="52"/>
        <v>171975</v>
      </c>
      <c r="R320" s="63">
        <f>IF((O320 - MAX($O$15:O320)) &lt; 0, O320 - MAX($O$15:O320), 0)</f>
        <v>0</v>
      </c>
    </row>
    <row r="321" spans="1:18" customFormat="1" x14ac:dyDescent="0.25">
      <c r="A321" s="62">
        <v>307</v>
      </c>
      <c r="B321" s="70">
        <v>42171</v>
      </c>
      <c r="C321" s="43">
        <f>VLOOKUP(B321, 'Raw Data'!$A$2:$C$560, 2, TRUE)</f>
        <v>108.35</v>
      </c>
      <c r="D321" s="43">
        <f>VLOOKUP(B321, 'Raw Data'!$A$2:$C$560, 3, TRUE)</f>
        <v>116.1</v>
      </c>
      <c r="E321" s="44">
        <f t="shared" si="44"/>
        <v>-6.9085160721477717E-2</v>
      </c>
      <c r="F321" s="44">
        <f>IF(A321&gt;$C$3, AVERAGE(INDEX($E$15:$E$572, A321-$C$3):E320), "")</f>
        <v>-0.10000140703487703</v>
      </c>
      <c r="G321" s="44">
        <f>IF(A321&gt;$C$3, (STDEV(INDEX($E$15:$E$572, A321-$C$3):E320)), "")</f>
        <v>1.2551082152168446E-2</v>
      </c>
      <c r="H321" s="44">
        <f t="shared" si="45"/>
        <v>2.4632335234980456</v>
      </c>
      <c r="I321" s="44" t="str">
        <f t="shared" si="46"/>
        <v>Sell</v>
      </c>
      <c r="J321" s="44">
        <f t="shared" si="47"/>
        <v>119.25</v>
      </c>
      <c r="K321" s="44">
        <f t="shared" si="48"/>
        <v>110.05</v>
      </c>
      <c r="L321" s="44">
        <f t="shared" si="49"/>
        <v>-7250.0000000000146</v>
      </c>
      <c r="M321" s="45" t="str">
        <f t="shared" si="53"/>
        <v>Sell</v>
      </c>
      <c r="N321" s="44">
        <f t="shared" si="50"/>
        <v>0</v>
      </c>
      <c r="O321" s="44">
        <f t="shared" si="54"/>
        <v>95500.000000000044</v>
      </c>
      <c r="P321" s="44">
        <f t="shared" si="51"/>
        <v>0</v>
      </c>
      <c r="Q321" s="44">
        <f t="shared" si="52"/>
        <v>0</v>
      </c>
      <c r="R321" s="63">
        <f>IF((O321 - MAX($O$15:O321)) &lt; 0, O321 - MAX($O$15:O321), 0)</f>
        <v>0</v>
      </c>
    </row>
    <row r="322" spans="1:18" customFormat="1" x14ac:dyDescent="0.25">
      <c r="A322" s="62">
        <v>308</v>
      </c>
      <c r="B322" s="70">
        <v>42172</v>
      </c>
      <c r="C322" s="43">
        <f>VLOOKUP(B322, 'Raw Data'!$A$2:$C$560, 2, TRUE)</f>
        <v>107.75</v>
      </c>
      <c r="D322" s="43">
        <f>VLOOKUP(B322, 'Raw Data'!$A$2:$C$560, 3, TRUE)</f>
        <v>114.9</v>
      </c>
      <c r="E322" s="44">
        <f t="shared" si="44"/>
        <v>-6.424845587085283E-2</v>
      </c>
      <c r="F322" s="44">
        <f>IF(A322&gt;$C$3, AVERAGE(INDEX($E$15:$E$572, A322-$C$3):E321), "")</f>
        <v>-9.6603865554551721E-2</v>
      </c>
      <c r="G322" s="44">
        <f>IF(A322&gt;$C$3, (STDEV(INDEX($E$15:$E$572, A322-$C$3):E321)), "")</f>
        <v>1.5807135736996519E-2</v>
      </c>
      <c r="H322" s="44">
        <f t="shared" si="45"/>
        <v>2.0468863064148444</v>
      </c>
      <c r="I322" s="44" t="str">
        <f t="shared" si="46"/>
        <v>Sell</v>
      </c>
      <c r="J322" s="44" t="str">
        <f t="shared" si="47"/>
        <v/>
      </c>
      <c r="K322" s="44" t="str">
        <f t="shared" si="48"/>
        <v/>
      </c>
      <c r="L322" s="44">
        <f t="shared" si="49"/>
        <v>-10249.999999999985</v>
      </c>
      <c r="M322" s="45" t="str">
        <f t="shared" si="53"/>
        <v>SL</v>
      </c>
      <c r="N322" s="44">
        <f t="shared" si="50"/>
        <v>-10249.999999999985</v>
      </c>
      <c r="O322" s="44">
        <f t="shared" si="54"/>
        <v>85250.000000000058</v>
      </c>
      <c r="P322" s="44">
        <f t="shared" si="51"/>
        <v>89.06</v>
      </c>
      <c r="Q322" s="44">
        <f t="shared" si="52"/>
        <v>0</v>
      </c>
      <c r="R322" s="63">
        <f>IF((O322 - MAX($O$15:O322)) &lt; 0, O322 - MAX($O$15:O322), 0)</f>
        <v>-10249.999999999985</v>
      </c>
    </row>
    <row r="323" spans="1:18" customFormat="1" x14ac:dyDescent="0.25">
      <c r="A323" s="62">
        <v>309</v>
      </c>
      <c r="B323" s="70">
        <v>42173</v>
      </c>
      <c r="C323" s="43">
        <f>VLOOKUP(B323, 'Raw Data'!$A$2:$C$560, 2, TRUE)</f>
        <v>107.55</v>
      </c>
      <c r="D323" s="43">
        <f>VLOOKUP(B323, 'Raw Data'!$A$2:$C$560, 3, TRUE)</f>
        <v>115.35</v>
      </c>
      <c r="E323" s="44">
        <f t="shared" si="44"/>
        <v>-7.0015128906023572E-2</v>
      </c>
      <c r="F323" s="44">
        <f>IF(A323&gt;$C$3, AVERAGE(INDEX($E$15:$E$572, A323-$C$3):E322), "")</f>
        <v>-9.2121299156319489E-2</v>
      </c>
      <c r="G323" s="44">
        <f>IF(A323&gt;$C$3, (STDEV(INDEX($E$15:$E$572, A323-$C$3):E322)), "")</f>
        <v>1.8071528067508044E-2</v>
      </c>
      <c r="H323" s="44">
        <f t="shared" si="45"/>
        <v>1.2232596030460763</v>
      </c>
      <c r="I323" s="44" t="str">
        <f t="shared" si="46"/>
        <v/>
      </c>
      <c r="J323" s="44" t="str">
        <f t="shared" si="47"/>
        <v/>
      </c>
      <c r="K323" s="44" t="str">
        <f t="shared" si="48"/>
        <v/>
      </c>
      <c r="L323" s="44" t="str">
        <f t="shared" si="49"/>
        <v/>
      </c>
      <c r="M323" s="45" t="str">
        <f t="shared" si="53"/>
        <v/>
      </c>
      <c r="N323" s="44">
        <f t="shared" si="50"/>
        <v>0</v>
      </c>
      <c r="O323" s="44">
        <f t="shared" si="54"/>
        <v>85250.000000000058</v>
      </c>
      <c r="P323" s="44">
        <f t="shared" si="51"/>
        <v>0</v>
      </c>
      <c r="Q323" s="44">
        <f t="shared" si="52"/>
        <v>0</v>
      </c>
      <c r="R323" s="63">
        <f>IF((O323 - MAX($O$15:O323)) &lt; 0, O323 - MAX($O$15:O323), 0)</f>
        <v>-10249.999999999985</v>
      </c>
    </row>
    <row r="324" spans="1:18" customFormat="1" x14ac:dyDescent="0.25">
      <c r="A324" s="62">
        <v>310</v>
      </c>
      <c r="B324" s="70">
        <v>42174</v>
      </c>
      <c r="C324" s="43">
        <f>VLOOKUP(B324, 'Raw Data'!$A$2:$C$560, 2, TRUE)</f>
        <v>106.75</v>
      </c>
      <c r="D324" s="43">
        <f>VLOOKUP(B324, 'Raw Data'!$A$2:$C$560, 3, TRUE)</f>
        <v>114.4</v>
      </c>
      <c r="E324" s="44">
        <f t="shared" si="44"/>
        <v>-6.9211426836963588E-2</v>
      </c>
      <c r="F324" s="44">
        <f>IF(A324&gt;$C$3, AVERAGE(INDEX($E$15:$E$572, A324-$C$3):E323), "")</f>
        <v>-8.7554372146975618E-2</v>
      </c>
      <c r="G324" s="44">
        <f>IF(A324&gt;$C$3, (STDEV(INDEX($E$15:$E$572, A324-$C$3):E323)), "")</f>
        <v>1.72050251253748E-2</v>
      </c>
      <c r="H324" s="44">
        <f t="shared" si="45"/>
        <v>1.0661388272522176</v>
      </c>
      <c r="I324" s="44" t="str">
        <f t="shared" si="46"/>
        <v/>
      </c>
      <c r="J324" s="44" t="str">
        <f t="shared" si="47"/>
        <v/>
      </c>
      <c r="K324" s="44" t="str">
        <f t="shared" si="48"/>
        <v/>
      </c>
      <c r="L324" s="44" t="str">
        <f t="shared" si="49"/>
        <v/>
      </c>
      <c r="M324" s="45" t="str">
        <f t="shared" si="53"/>
        <v/>
      </c>
      <c r="N324" s="44">
        <f t="shared" si="50"/>
        <v>0</v>
      </c>
      <c r="O324" s="44">
        <f t="shared" si="54"/>
        <v>85250.000000000058</v>
      </c>
      <c r="P324" s="44">
        <f t="shared" si="51"/>
        <v>0</v>
      </c>
      <c r="Q324" s="44">
        <f t="shared" si="52"/>
        <v>0</v>
      </c>
      <c r="R324" s="63">
        <f>IF((O324 - MAX($O$15:O324)) &lt; 0, O324 - MAX($O$15:O324), 0)</f>
        <v>-10249.999999999985</v>
      </c>
    </row>
    <row r="325" spans="1:18" customFormat="1" x14ac:dyDescent="0.25">
      <c r="A325" s="62">
        <v>311</v>
      </c>
      <c r="B325" s="70">
        <v>42177</v>
      </c>
      <c r="C325" s="43">
        <f>VLOOKUP(B325, 'Raw Data'!$A$2:$C$560, 2, TRUE)</f>
        <v>105.75</v>
      </c>
      <c r="D325" s="43">
        <f>VLOOKUP(B325, 'Raw Data'!$A$2:$C$560, 3, TRUE)</f>
        <v>113</v>
      </c>
      <c r="E325" s="44">
        <f t="shared" si="44"/>
        <v>-6.6310000785953269E-2</v>
      </c>
      <c r="F325" s="44">
        <f>IF(A325&gt;$C$3, AVERAGE(INDEX($E$15:$E$572, A325-$C$3):E324), "")</f>
        <v>-8.3574277223012236E-2</v>
      </c>
      <c r="G325" s="44">
        <f>IF(A325&gt;$C$3, (STDEV(INDEX($E$15:$E$572, A325-$C$3):E324)), "")</f>
        <v>1.6267630299489567E-2</v>
      </c>
      <c r="H325" s="44">
        <f t="shared" si="45"/>
        <v>1.06126560041143</v>
      </c>
      <c r="I325" s="44" t="str">
        <f t="shared" si="46"/>
        <v/>
      </c>
      <c r="J325" s="44" t="str">
        <f t="shared" si="47"/>
        <v/>
      </c>
      <c r="K325" s="44" t="str">
        <f t="shared" si="48"/>
        <v/>
      </c>
      <c r="L325" s="44" t="str">
        <f t="shared" si="49"/>
        <v/>
      </c>
      <c r="M325" s="45" t="str">
        <f t="shared" si="53"/>
        <v/>
      </c>
      <c r="N325" s="44">
        <f t="shared" si="50"/>
        <v>0</v>
      </c>
      <c r="O325" s="44">
        <f t="shared" si="54"/>
        <v>85250.000000000058</v>
      </c>
      <c r="P325" s="44">
        <f t="shared" si="51"/>
        <v>0</v>
      </c>
      <c r="Q325" s="44">
        <f t="shared" si="52"/>
        <v>0</v>
      </c>
      <c r="R325" s="63">
        <f>IF((O325 - MAX($O$15:O325)) &lt; 0, O325 - MAX($O$15:O325), 0)</f>
        <v>-10249.999999999985</v>
      </c>
    </row>
    <row r="326" spans="1:18" customFormat="1" x14ac:dyDescent="0.25">
      <c r="A326" s="62">
        <v>312</v>
      </c>
      <c r="B326" s="70">
        <v>42178</v>
      </c>
      <c r="C326" s="43">
        <f>VLOOKUP(B326, 'Raw Data'!$A$2:$C$560, 2, TRUE)</f>
        <v>106.2</v>
      </c>
      <c r="D326" s="43">
        <f>VLOOKUP(B326, 'Raw Data'!$A$2:$C$560, 3, TRUE)</f>
        <v>111.5</v>
      </c>
      <c r="E326" s="44">
        <f t="shared" si="44"/>
        <v>-4.8700482092334949E-2</v>
      </c>
      <c r="F326" s="44">
        <f>IF(A326&gt;$C$3, AVERAGE(INDEX($E$15:$E$572, A326-$C$3):E325), "")</f>
        <v>-8.067016255557094E-2</v>
      </c>
      <c r="G326" s="44">
        <f>IF(A326&gt;$C$3, (STDEV(INDEX($E$15:$E$572, A326-$C$3):E325)), "")</f>
        <v>1.6521850543174958E-2</v>
      </c>
      <c r="H326" s="44">
        <f t="shared" si="45"/>
        <v>1.9349939269631276</v>
      </c>
      <c r="I326" s="44" t="str">
        <f t="shared" si="46"/>
        <v>Sell</v>
      </c>
      <c r="J326" s="44">
        <f t="shared" si="47"/>
        <v>111.5</v>
      </c>
      <c r="K326" s="44">
        <f t="shared" si="48"/>
        <v>106.2</v>
      </c>
      <c r="L326" s="44" t="str">
        <f t="shared" si="49"/>
        <v/>
      </c>
      <c r="M326" s="45" t="str">
        <f t="shared" si="53"/>
        <v>Sell</v>
      </c>
      <c r="N326" s="44">
        <f t="shared" si="50"/>
        <v>0</v>
      </c>
      <c r="O326" s="44">
        <f t="shared" si="54"/>
        <v>85250.000000000058</v>
      </c>
      <c r="P326" s="44">
        <f t="shared" si="51"/>
        <v>87.080000000000013</v>
      </c>
      <c r="Q326" s="44">
        <f t="shared" si="52"/>
        <v>163275</v>
      </c>
      <c r="R326" s="63">
        <f>IF((O326 - MAX($O$15:O326)) &lt; 0, O326 - MAX($O$15:O326), 0)</f>
        <v>-10249.999999999985</v>
      </c>
    </row>
    <row r="327" spans="1:18" customFormat="1" x14ac:dyDescent="0.25">
      <c r="A327" s="62">
        <v>313</v>
      </c>
      <c r="B327" s="70">
        <v>42179</v>
      </c>
      <c r="C327" s="43">
        <f>VLOOKUP(B327, 'Raw Data'!$A$2:$C$560, 2, TRUE)</f>
        <v>107.55</v>
      </c>
      <c r="D327" s="43">
        <f>VLOOKUP(B327, 'Raw Data'!$A$2:$C$560, 3, TRUE)</f>
        <v>113.35</v>
      </c>
      <c r="E327" s="44">
        <f t="shared" si="44"/>
        <v>-5.2524521239798914E-2</v>
      </c>
      <c r="F327" s="44">
        <f>IF(A327&gt;$C$3, AVERAGE(INDEX($E$15:$E$572, A327-$C$3):E326), "")</f>
        <v>-7.5456648658850781E-2</v>
      </c>
      <c r="G327" s="44">
        <f>IF(A327&gt;$C$3, (STDEV(INDEX($E$15:$E$572, A327-$C$3):E326)), "")</f>
        <v>1.7639448810588616E-2</v>
      </c>
      <c r="H327" s="44">
        <f t="shared" si="45"/>
        <v>1.3000478453321149</v>
      </c>
      <c r="I327" s="44" t="str">
        <f t="shared" si="46"/>
        <v/>
      </c>
      <c r="J327" s="44">
        <f t="shared" si="47"/>
        <v>111.5</v>
      </c>
      <c r="K327" s="44">
        <f t="shared" si="48"/>
        <v>106.2</v>
      </c>
      <c r="L327" s="44">
        <f t="shared" si="49"/>
        <v>2499.9999999999991</v>
      </c>
      <c r="M327" s="45" t="str">
        <f t="shared" si="53"/>
        <v>Sell</v>
      </c>
      <c r="N327" s="44">
        <f t="shared" si="50"/>
        <v>0</v>
      </c>
      <c r="O327" s="44">
        <f t="shared" si="54"/>
        <v>85250.000000000058</v>
      </c>
      <c r="P327" s="44">
        <f t="shared" si="51"/>
        <v>0</v>
      </c>
      <c r="Q327" s="44">
        <f t="shared" si="52"/>
        <v>0</v>
      </c>
      <c r="R327" s="63">
        <f>IF((O327 - MAX($O$15:O327)) &lt; 0, O327 - MAX($O$15:O327), 0)</f>
        <v>-10249.999999999985</v>
      </c>
    </row>
    <row r="328" spans="1:18" customFormat="1" x14ac:dyDescent="0.25">
      <c r="A328" s="62">
        <v>314</v>
      </c>
      <c r="B328" s="70">
        <v>42180</v>
      </c>
      <c r="C328" s="43">
        <f>VLOOKUP(B328, 'Raw Data'!$A$2:$C$560, 2, TRUE)</f>
        <v>106.85</v>
      </c>
      <c r="D328" s="43">
        <f>VLOOKUP(B328, 'Raw Data'!$A$2:$C$560, 3, TRUE)</f>
        <v>113</v>
      </c>
      <c r="E328" s="44">
        <f t="shared" si="44"/>
        <v>-5.5961836947183999E-2</v>
      </c>
      <c r="F328" s="44">
        <f>IF(A328&gt;$C$3, AVERAGE(INDEX($E$15:$E$572, A328-$C$3):E327), "")</f>
        <v>-6.9943272809943849E-2</v>
      </c>
      <c r="G328" s="44">
        <f>IF(A328&gt;$C$3, (STDEV(INDEX($E$15:$E$572, A328-$C$3):E327)), "")</f>
        <v>1.4852293803215942E-2</v>
      </c>
      <c r="H328" s="44">
        <f t="shared" si="45"/>
        <v>0.94136542462770789</v>
      </c>
      <c r="I328" s="44" t="str">
        <f t="shared" si="46"/>
        <v/>
      </c>
      <c r="J328" s="44">
        <f t="shared" si="47"/>
        <v>111.5</v>
      </c>
      <c r="K328" s="44">
        <f t="shared" si="48"/>
        <v>106.2</v>
      </c>
      <c r="L328" s="44">
        <f t="shared" si="49"/>
        <v>4250.0000000000427</v>
      </c>
      <c r="M328" s="45" t="str">
        <f t="shared" si="53"/>
        <v>Sell</v>
      </c>
      <c r="N328" s="44">
        <f t="shared" si="50"/>
        <v>0</v>
      </c>
      <c r="O328" s="44">
        <f t="shared" si="54"/>
        <v>85250.000000000058</v>
      </c>
      <c r="P328" s="44">
        <f t="shared" si="51"/>
        <v>0</v>
      </c>
      <c r="Q328" s="44">
        <f t="shared" si="52"/>
        <v>0</v>
      </c>
      <c r="R328" s="63">
        <f>IF((O328 - MAX($O$15:O328)) &lt; 0, O328 - MAX($O$15:O328), 0)</f>
        <v>-10249.999999999985</v>
      </c>
    </row>
    <row r="329" spans="1:18" customFormat="1" x14ac:dyDescent="0.25">
      <c r="A329" s="62">
        <v>315</v>
      </c>
      <c r="B329" s="70">
        <v>42181</v>
      </c>
      <c r="C329" s="43">
        <f>VLOOKUP(B329, 'Raw Data'!$A$2:$C$560, 2, TRUE)</f>
        <v>107.2</v>
      </c>
      <c r="D329" s="43">
        <f>VLOOKUP(B329, 'Raw Data'!$A$2:$C$560, 3, TRUE)</f>
        <v>113.45</v>
      </c>
      <c r="E329" s="44">
        <f t="shared" si="44"/>
        <v>-5.6665962589149126E-2</v>
      </c>
      <c r="F329" s="44">
        <f>IF(A329&gt;$C$3, AVERAGE(INDEX($E$15:$E$572, A329-$C$3):E328), "")</f>
        <v>-6.5342273443431298E-2</v>
      </c>
      <c r="G329" s="44">
        <f>IF(A329&gt;$C$3, (STDEV(INDEX($E$15:$E$572, A329-$C$3):E328)), "")</f>
        <v>1.0237598259639146E-2</v>
      </c>
      <c r="H329" s="44">
        <f t="shared" si="45"/>
        <v>0.84749475748504266</v>
      </c>
      <c r="I329" s="44" t="str">
        <f t="shared" si="46"/>
        <v/>
      </c>
      <c r="J329" s="44">
        <f t="shared" si="47"/>
        <v>111.5</v>
      </c>
      <c r="K329" s="44">
        <f t="shared" si="48"/>
        <v>106.2</v>
      </c>
      <c r="L329" s="44">
        <f t="shared" si="49"/>
        <v>4750.0000000000146</v>
      </c>
      <c r="M329" s="45" t="str">
        <f t="shared" si="53"/>
        <v>Sell</v>
      </c>
      <c r="N329" s="44">
        <f t="shared" si="50"/>
        <v>0</v>
      </c>
      <c r="O329" s="44">
        <f t="shared" si="54"/>
        <v>85250.000000000058</v>
      </c>
      <c r="P329" s="44">
        <f t="shared" si="51"/>
        <v>0</v>
      </c>
      <c r="Q329" s="44">
        <f t="shared" si="52"/>
        <v>0</v>
      </c>
      <c r="R329" s="63">
        <f>IF((O329 - MAX($O$15:O329)) &lt; 0, O329 - MAX($O$15:O329), 0)</f>
        <v>-10249.999999999985</v>
      </c>
    </row>
    <row r="330" spans="1:18" customFormat="1" x14ac:dyDescent="0.25">
      <c r="A330" s="62">
        <v>316</v>
      </c>
      <c r="B330" s="70">
        <v>42184</v>
      </c>
      <c r="C330" s="43">
        <f>VLOOKUP(B330, 'Raw Data'!$A$2:$C$560, 2, TRUE)</f>
        <v>106.15</v>
      </c>
      <c r="D330" s="43">
        <f>VLOOKUP(B330, 'Raw Data'!$A$2:$C$560, 3, TRUE)</f>
        <v>112.25</v>
      </c>
      <c r="E330" s="44">
        <f t="shared" si="44"/>
        <v>-5.5875338473098467E-2</v>
      </c>
      <c r="F330" s="44">
        <f>IF(A330&gt;$C$3, AVERAGE(INDEX($E$15:$E$572, A330-$C$3):E329), "")</f>
        <v>-6.3301029778571799E-2</v>
      </c>
      <c r="G330" s="44">
        <f>IF(A330&gt;$C$3, (STDEV(INDEX($E$15:$E$572, A330-$C$3):E329)), "")</f>
        <v>9.6560328149975869E-3</v>
      </c>
      <c r="H330" s="44">
        <f t="shared" si="45"/>
        <v>0.76902092689037616</v>
      </c>
      <c r="I330" s="44" t="str">
        <f t="shared" si="46"/>
        <v/>
      </c>
      <c r="J330" s="44">
        <f t="shared" si="47"/>
        <v>111.5</v>
      </c>
      <c r="K330" s="44">
        <f t="shared" si="48"/>
        <v>106.2</v>
      </c>
      <c r="L330" s="44">
        <f t="shared" si="49"/>
        <v>3999.9999999999859</v>
      </c>
      <c r="M330" s="45" t="str">
        <f t="shared" si="53"/>
        <v>Sell</v>
      </c>
      <c r="N330" s="44">
        <f t="shared" si="50"/>
        <v>0</v>
      </c>
      <c r="O330" s="44">
        <f t="shared" si="54"/>
        <v>85250.000000000058</v>
      </c>
      <c r="P330" s="44">
        <f t="shared" si="51"/>
        <v>0</v>
      </c>
      <c r="Q330" s="44">
        <f t="shared" si="52"/>
        <v>0</v>
      </c>
      <c r="R330" s="63">
        <f>IF((O330 - MAX($O$15:O330)) &lt; 0, O330 - MAX($O$15:O330), 0)</f>
        <v>-10249.999999999985</v>
      </c>
    </row>
    <row r="331" spans="1:18" s="19" customFormat="1" x14ac:dyDescent="0.25">
      <c r="A331" s="43">
        <v>317</v>
      </c>
      <c r="B331" s="70">
        <v>42185</v>
      </c>
      <c r="C331" s="43">
        <f>VLOOKUP(B331, 'Raw Data'!$A$2:$C$560, 2, TRUE)</f>
        <v>107.65</v>
      </c>
      <c r="D331" s="43">
        <f>VLOOKUP(B331, 'Raw Data'!$A$2:$C$560, 3, TRUE)</f>
        <v>113.9</v>
      </c>
      <c r="E331" s="44">
        <f t="shared" si="44"/>
        <v>-5.6435646642764382E-2</v>
      </c>
      <c r="F331" s="44">
        <f>IF(A331&gt;$C$3, AVERAGE(INDEX($E$15:$E$572, A331-$C$3):E330), "")</f>
        <v>-6.0859831446283638E-2</v>
      </c>
      <c r="G331" s="44">
        <f>IF(A331&gt;$C$3, (STDEV(INDEX($E$15:$E$572, A331-$C$3):E330)), "")</f>
        <v>7.7900435700297725E-3</v>
      </c>
      <c r="H331" s="44">
        <f t="shared" si="45"/>
        <v>0.56792812052299557</v>
      </c>
      <c r="I331" s="44" t="str">
        <f t="shared" si="46"/>
        <v/>
      </c>
      <c r="J331" s="44">
        <f t="shared" si="47"/>
        <v>111.5</v>
      </c>
      <c r="K331" s="44">
        <f t="shared" si="48"/>
        <v>106.2</v>
      </c>
      <c r="L331" s="44">
        <f t="shared" si="49"/>
        <v>4750.0000000000146</v>
      </c>
      <c r="M331" s="45" t="str">
        <f t="shared" si="53"/>
        <v>Sell</v>
      </c>
      <c r="N331" s="44">
        <f t="shared" si="50"/>
        <v>0</v>
      </c>
      <c r="O331" s="44">
        <f t="shared" si="54"/>
        <v>85250.000000000058</v>
      </c>
      <c r="P331" s="44">
        <f t="shared" si="51"/>
        <v>0</v>
      </c>
      <c r="Q331" s="44">
        <f t="shared" si="52"/>
        <v>0</v>
      </c>
      <c r="R331" s="63">
        <f>IF((O331 - MAX($O$15:O331)) &lt; 0, O331 - MAX($O$15:O331), 0)</f>
        <v>-10249.999999999985</v>
      </c>
    </row>
    <row r="332" spans="1:18" x14ac:dyDescent="0.25">
      <c r="A332" s="62">
        <v>318</v>
      </c>
      <c r="B332" s="70">
        <v>42186</v>
      </c>
      <c r="C332" s="43">
        <f>VLOOKUP(B332, 'Raw Data'!$A$2:$C$560, 2, TRUE)</f>
        <v>106.65</v>
      </c>
      <c r="D332" s="43">
        <f>VLOOKUP(B332, 'Raw Data'!$A$2:$C$560, 3, TRUE)</f>
        <v>112.3</v>
      </c>
      <c r="E332" s="44">
        <f t="shared" si="44"/>
        <v>-5.1621416827037872E-2</v>
      </c>
      <c r="F332" s="44">
        <f>IF(A332&gt;$C$3, AVERAGE(INDEX($E$15:$E$572, A332-$C$3):E331), "")</f>
        <v>-5.9594880038412304E-2</v>
      </c>
      <c r="G332" s="44">
        <f>IF(A332&gt;$C$3, (STDEV(INDEX($E$15:$E$572, A332-$C$3):E331)), "")</f>
        <v>7.3187685534766575E-3</v>
      </c>
      <c r="H332" s="44">
        <f t="shared" si="45"/>
        <v>1.0894542098324413</v>
      </c>
      <c r="I332" s="44" t="str">
        <f t="shared" si="46"/>
        <v/>
      </c>
      <c r="J332" s="44">
        <f t="shared" si="47"/>
        <v>111.5</v>
      </c>
      <c r="K332" s="44">
        <f t="shared" si="48"/>
        <v>106.2</v>
      </c>
      <c r="L332" s="44">
        <f t="shared" si="49"/>
        <v>1749.9999999999718</v>
      </c>
      <c r="M332" s="45" t="str">
        <f t="shared" si="53"/>
        <v>Sell</v>
      </c>
      <c r="N332" s="44">
        <f t="shared" si="50"/>
        <v>0</v>
      </c>
      <c r="O332" s="44">
        <f t="shared" si="54"/>
        <v>85250.000000000058</v>
      </c>
      <c r="P332" s="44">
        <f t="shared" si="51"/>
        <v>0</v>
      </c>
      <c r="Q332" s="44">
        <f t="shared" si="52"/>
        <v>0</v>
      </c>
      <c r="R332" s="63">
        <f>IF((O332 - MAX($O$15:O332)) &lt; 0, O332 - MAX($O$15:O332), 0)</f>
        <v>-10249.999999999985</v>
      </c>
    </row>
    <row r="333" spans="1:18" x14ac:dyDescent="0.25">
      <c r="A333" s="62">
        <v>319</v>
      </c>
      <c r="B333" s="70">
        <v>42187</v>
      </c>
      <c r="C333" s="43">
        <f>VLOOKUP(B333, 'Raw Data'!$A$2:$C$560, 2, TRUE)</f>
        <v>109.25</v>
      </c>
      <c r="D333" s="43">
        <f>VLOOKUP(B333, 'Raw Data'!$A$2:$C$560, 3, TRUE)</f>
        <v>113.85</v>
      </c>
      <c r="E333" s="44">
        <f t="shared" si="44"/>
        <v>-4.1242958534049017E-2</v>
      </c>
      <c r="F333" s="44">
        <f>IF(A333&gt;$C$3, AVERAGE(INDEX($E$15:$E$572, A333-$C$3):E332), "")</f>
        <v>-5.8332176134030814E-2</v>
      </c>
      <c r="G333" s="44">
        <f>IF(A333&gt;$C$3, (STDEV(INDEX($E$15:$E$572, A333-$C$3):E332)), "")</f>
        <v>7.5133621288097528E-3</v>
      </c>
      <c r="H333" s="44">
        <f t="shared" si="45"/>
        <v>2.2745100405121863</v>
      </c>
      <c r="I333" s="44" t="str">
        <f t="shared" si="46"/>
        <v>Sell</v>
      </c>
      <c r="J333" s="44">
        <f t="shared" si="47"/>
        <v>111.5</v>
      </c>
      <c r="K333" s="44">
        <f t="shared" si="48"/>
        <v>106.2</v>
      </c>
      <c r="L333" s="44">
        <f t="shared" si="49"/>
        <v>-3500.0000000000146</v>
      </c>
      <c r="M333" s="45" t="str">
        <f t="shared" si="53"/>
        <v>Sell</v>
      </c>
      <c r="N333" s="44">
        <f t="shared" si="50"/>
        <v>0</v>
      </c>
      <c r="O333" s="44">
        <f t="shared" si="54"/>
        <v>85250.000000000058</v>
      </c>
      <c r="P333" s="44">
        <f t="shared" si="51"/>
        <v>0</v>
      </c>
      <c r="Q333" s="44">
        <f t="shared" si="52"/>
        <v>0</v>
      </c>
      <c r="R333" s="63">
        <f>IF((O333 - MAX($O$15:O333)) &lt; 0, O333 - MAX($O$15:O333), 0)</f>
        <v>-10249.999999999985</v>
      </c>
    </row>
    <row r="334" spans="1:18" x14ac:dyDescent="0.25">
      <c r="A334" s="62">
        <v>320</v>
      </c>
      <c r="B334" s="70">
        <v>42188</v>
      </c>
      <c r="C334" s="43">
        <f>VLOOKUP(B334, 'Raw Data'!$A$2:$C$560, 2, TRUE)</f>
        <v>108.3</v>
      </c>
      <c r="D334" s="43">
        <f>VLOOKUP(B334, 'Raw Data'!$A$2:$C$560, 3, TRUE)</f>
        <v>113.05</v>
      </c>
      <c r="E334" s="44">
        <f t="shared" si="44"/>
        <v>-4.2925044717033886E-2</v>
      </c>
      <c r="F334" s="44">
        <f>IF(A334&gt;$C$3, AVERAGE(INDEX($E$15:$E$572, A334-$C$3):E333), "")</f>
        <v>-5.5454959096833366E-2</v>
      </c>
      <c r="G334" s="44">
        <f>IF(A334&gt;$C$3, (STDEV(INDEX($E$15:$E$572, A334-$C$3):E333)), "")</f>
        <v>8.0334141643458295E-3</v>
      </c>
      <c r="H334" s="44">
        <f t="shared" si="45"/>
        <v>1.5597246853536033</v>
      </c>
      <c r="I334" s="44" t="str">
        <f t="shared" si="46"/>
        <v/>
      </c>
      <c r="J334" s="44">
        <f t="shared" si="47"/>
        <v>111.5</v>
      </c>
      <c r="K334" s="44">
        <f t="shared" si="48"/>
        <v>106.2</v>
      </c>
      <c r="L334" s="44">
        <f t="shared" si="49"/>
        <v>-2749.9999999999854</v>
      </c>
      <c r="M334" s="45" t="str">
        <f t="shared" si="53"/>
        <v>Sell</v>
      </c>
      <c r="N334" s="44">
        <f t="shared" si="50"/>
        <v>0</v>
      </c>
      <c r="O334" s="44">
        <f t="shared" si="54"/>
        <v>85250.000000000058</v>
      </c>
      <c r="P334" s="44">
        <f t="shared" si="51"/>
        <v>0</v>
      </c>
      <c r="Q334" s="44">
        <f t="shared" si="52"/>
        <v>0</v>
      </c>
      <c r="R334" s="63">
        <f>IF((O334 - MAX($O$15:O334)) &lt; 0, O334 - MAX($O$15:O334), 0)</f>
        <v>-10249.999999999985</v>
      </c>
    </row>
    <row r="335" spans="1:18" x14ac:dyDescent="0.25">
      <c r="A335" s="62">
        <v>321</v>
      </c>
      <c r="B335" s="70">
        <v>42191</v>
      </c>
      <c r="C335" s="43">
        <f>VLOOKUP(B335, 'Raw Data'!$A$2:$C$560, 2, TRUE)</f>
        <v>107.45</v>
      </c>
      <c r="D335" s="43">
        <f>VLOOKUP(B335, 'Raw Data'!$A$2:$C$560, 3, TRUE)</f>
        <v>112.15</v>
      </c>
      <c r="E335" s="44">
        <f t="shared" si="44"/>
        <v>-4.2811637877697907E-2</v>
      </c>
      <c r="F335" s="44">
        <f>IF(A335&gt;$C$3, AVERAGE(INDEX($E$15:$E$572, A335-$C$3):E334), "")</f>
        <v>-5.2826320884840385E-2</v>
      </c>
      <c r="G335" s="44">
        <f>IF(A335&gt;$C$3, (STDEV(INDEX($E$15:$E$572, A335-$C$3):E334)), "")</f>
        <v>7.2990307530641282E-3</v>
      </c>
      <c r="H335" s="44">
        <f t="shared" si="45"/>
        <v>1.3720565573639103</v>
      </c>
      <c r="I335" s="44" t="str">
        <f t="shared" si="46"/>
        <v/>
      </c>
      <c r="J335" s="44">
        <f t="shared" si="47"/>
        <v>111.5</v>
      </c>
      <c r="K335" s="44">
        <f t="shared" si="48"/>
        <v>106.2</v>
      </c>
      <c r="L335" s="44">
        <f t="shared" si="49"/>
        <v>-2999.9999999999718</v>
      </c>
      <c r="M335" s="45" t="str">
        <f t="shared" si="53"/>
        <v>Sell</v>
      </c>
      <c r="N335" s="44">
        <f t="shared" si="50"/>
        <v>0</v>
      </c>
      <c r="O335" s="44">
        <f t="shared" si="54"/>
        <v>85250.000000000058</v>
      </c>
      <c r="P335" s="44">
        <f t="shared" si="51"/>
        <v>0</v>
      </c>
      <c r="Q335" s="44">
        <f t="shared" si="52"/>
        <v>0</v>
      </c>
      <c r="R335" s="63">
        <f>IF((O335 - MAX($O$15:O335)) &lt; 0, O335 - MAX($O$15:O335), 0)</f>
        <v>-10249.999999999985</v>
      </c>
    </row>
    <row r="336" spans="1:18" x14ac:dyDescent="0.25">
      <c r="A336" s="62">
        <v>322</v>
      </c>
      <c r="B336" s="70">
        <v>42192</v>
      </c>
      <c r="C336" s="43">
        <f>VLOOKUP(B336, 'Raw Data'!$A$2:$C$560, 2, TRUE)</f>
        <v>106.05</v>
      </c>
      <c r="D336" s="43">
        <f>VLOOKUP(B336, 'Raw Data'!$A$2:$C$560, 3, TRUE)</f>
        <v>111.9</v>
      </c>
      <c r="E336" s="44">
        <f t="shared" ref="E336:E399" si="55">LN(C336/D336)</f>
        <v>-5.3694934307188129E-2</v>
      </c>
      <c r="F336" s="44">
        <f>IF(A336&gt;$C$3, AVERAGE(INDEX($E$15:$E$572, A336-$C$3):E335), "")</f>
        <v>-5.0476484594014846E-2</v>
      </c>
      <c r="G336" s="44">
        <f>IF(A336&gt;$C$3, (STDEV(INDEX($E$15:$E$572, A336-$C$3):E335)), "")</f>
        <v>6.1711658859628649E-3</v>
      </c>
      <c r="H336" s="44">
        <f t="shared" ref="H336:H399" si="56">IF(F336="","",(E336-F336)/G336)</f>
        <v>-0.52153025419298371</v>
      </c>
      <c r="I336" s="44" t="str">
        <f t="shared" ref="I336:I399" si="57">IF(H336="", "", IF(H336&lt;$C$4, "Buy", IF(H336&gt;$C$5, "Sell", "")))</f>
        <v/>
      </c>
      <c r="J336" s="44">
        <f t="shared" ref="J336:J399" si="58">IF(M336=M335, J335, IF(OR(M336="TP", M336="SL"), "", IF(I336="Buy", C336, IF(I336="Sell", D336, ""))))</f>
        <v>111.5</v>
      </c>
      <c r="K336" s="44">
        <f t="shared" ref="K336:K399" si="59">IF(M336=M335, K335, IF(OR(M336="TP", M336="SL"), "",IF(I336="Buy", D336, IF(I336="Sell", C336, ""))))</f>
        <v>106.2</v>
      </c>
      <c r="L336" s="44">
        <f t="shared" ref="L336:L399" si="60">IF(M335="Buy", (K335-D336)*$C$8+(C336-J335)*$C$9, IF(M335="Sell", (K335-C336)*$C$9+(D336-J335)*$C$8, ""))</f>
        <v>2750.0000000000568</v>
      </c>
      <c r="M336" s="45" t="str">
        <f t="shared" si="53"/>
        <v>Sell</v>
      </c>
      <c r="N336" s="44">
        <f t="shared" ref="N336:N399" si="61">IF(OR(M336="TP", M336="SL"), L336, 0)</f>
        <v>0</v>
      </c>
      <c r="O336" s="44">
        <f t="shared" si="54"/>
        <v>85250.000000000058</v>
      </c>
      <c r="P336" s="44">
        <f t="shared" ref="P336:P399" si="62">IF(OR(AND(I336&lt;&gt;"", J335=""), OR(M336="TP", M336="SL", M336="CB")), (D336*$C$9+C336*$C$8)*$C$11, 0)</f>
        <v>0</v>
      </c>
      <c r="Q336" s="44">
        <f t="shared" ref="Q336:Q399" si="63">IF(AND(I336&lt;&gt;"",J335=""),(D336*$C$9+C336*$C$8)*$C$10,0)</f>
        <v>0</v>
      </c>
      <c r="R336" s="63">
        <f>IF((O336 - MAX($O$15:O336)) &lt; 0, O336 - MAX($O$15:O336), 0)</f>
        <v>-10249.999999999985</v>
      </c>
    </row>
    <row r="337" spans="1:18" x14ac:dyDescent="0.25">
      <c r="A337" s="62">
        <v>323</v>
      </c>
      <c r="B337" s="70">
        <v>42193</v>
      </c>
      <c r="C337" s="43">
        <f>VLOOKUP(B337, 'Raw Data'!$A$2:$C$560, 2, TRUE)</f>
        <v>104.9</v>
      </c>
      <c r="D337" s="43">
        <f>VLOOKUP(B337, 'Raw Data'!$A$2:$C$560, 3, TRUE)</f>
        <v>109.75</v>
      </c>
      <c r="E337" s="44">
        <f t="shared" si="55"/>
        <v>-4.5197536553029216E-2</v>
      </c>
      <c r="F337" s="44">
        <f>IF(A337&gt;$C$3, AVERAGE(INDEX($E$15:$E$572, A337-$C$3):E336), "")</f>
        <v>-5.0975929815500177E-2</v>
      </c>
      <c r="G337" s="44">
        <f>IF(A337&gt;$C$3, (STDEV(INDEX($E$15:$E$572, A337-$C$3):E336)), "")</f>
        <v>6.2134207245843898E-3</v>
      </c>
      <c r="H337" s="44">
        <f t="shared" si="56"/>
        <v>0.92998583527553946</v>
      </c>
      <c r="I337" s="44" t="str">
        <f t="shared" si="57"/>
        <v/>
      </c>
      <c r="J337" s="44">
        <f t="shared" si="58"/>
        <v>111.5</v>
      </c>
      <c r="K337" s="44">
        <f t="shared" si="59"/>
        <v>106.2</v>
      </c>
      <c r="L337" s="44">
        <f t="shared" si="60"/>
        <v>-2250.0000000000146</v>
      </c>
      <c r="M337" s="45" t="str">
        <f t="shared" ref="M337:M400" si="64">IF(OR(M336="", M336="SL", M336="TP"), I337, IF(L337="", "", IF(L337&lt;$C$6, "SL", IF(L337&gt;$C$7, "TP", M336))))</f>
        <v>Sell</v>
      </c>
      <c r="N337" s="44">
        <f t="shared" si="61"/>
        <v>0</v>
      </c>
      <c r="O337" s="44">
        <f t="shared" ref="O337:O400" si="65">N337+O336</f>
        <v>85250.000000000058</v>
      </c>
      <c r="P337" s="44">
        <f t="shared" si="62"/>
        <v>0</v>
      </c>
      <c r="Q337" s="44">
        <f t="shared" si="63"/>
        <v>0</v>
      </c>
      <c r="R337" s="63">
        <f>IF((O337 - MAX($O$15:O337)) &lt; 0, O337 - MAX($O$15:O337), 0)</f>
        <v>-10249.999999999985</v>
      </c>
    </row>
    <row r="338" spans="1:18" x14ac:dyDescent="0.25">
      <c r="A338" s="62">
        <v>324</v>
      </c>
      <c r="B338" s="70">
        <v>42194</v>
      </c>
      <c r="C338" s="43">
        <f>VLOOKUP(B338, 'Raw Data'!$A$2:$C$560, 2, TRUE)</f>
        <v>105</v>
      </c>
      <c r="D338" s="43">
        <f>VLOOKUP(B338, 'Raw Data'!$A$2:$C$560, 3, TRUE)</f>
        <v>113</v>
      </c>
      <c r="E338" s="44">
        <f t="shared" si="55"/>
        <v>-7.3427468554817202E-2</v>
      </c>
      <c r="F338" s="44">
        <f>IF(A338&gt;$C$3, AVERAGE(INDEX($E$15:$E$572, A338-$C$3):E337), "")</f>
        <v>-5.0243231346823201E-2</v>
      </c>
      <c r="G338" s="44">
        <f>IF(A338&gt;$C$3, (STDEV(INDEX($E$15:$E$572, A338-$C$3):E337)), "")</f>
        <v>6.4384487153574801E-3</v>
      </c>
      <c r="H338" s="44">
        <f t="shared" si="56"/>
        <v>-3.6009042291030733</v>
      </c>
      <c r="I338" s="44" t="str">
        <f t="shared" si="57"/>
        <v>Buy</v>
      </c>
      <c r="J338" s="44">
        <f t="shared" si="58"/>
        <v>111.5</v>
      </c>
      <c r="K338" s="44">
        <f t="shared" si="59"/>
        <v>106.2</v>
      </c>
      <c r="L338" s="44">
        <f t="shared" si="60"/>
        <v>13500.000000000015</v>
      </c>
      <c r="M338" s="45" t="str">
        <f t="shared" si="64"/>
        <v>Sell</v>
      </c>
      <c r="N338" s="44">
        <f t="shared" si="61"/>
        <v>0</v>
      </c>
      <c r="O338" s="44">
        <f t="shared" si="65"/>
        <v>85250.000000000058</v>
      </c>
      <c r="P338" s="44">
        <f t="shared" si="62"/>
        <v>0</v>
      </c>
      <c r="Q338" s="44">
        <f t="shared" si="63"/>
        <v>0</v>
      </c>
      <c r="R338" s="63">
        <f>IF((O338 - MAX($O$15:O338)) &lt; 0, O338 - MAX($O$15:O338), 0)</f>
        <v>-10249.999999999985</v>
      </c>
    </row>
    <row r="339" spans="1:18" x14ac:dyDescent="0.25">
      <c r="A339" s="62">
        <v>325</v>
      </c>
      <c r="B339" s="70">
        <v>42195</v>
      </c>
      <c r="C339" s="43">
        <f>VLOOKUP(B339, 'Raw Data'!$A$2:$C$560, 2, TRUE)</f>
        <v>106.15</v>
      </c>
      <c r="D339" s="43">
        <f>VLOOKUP(B339, 'Raw Data'!$A$2:$C$560, 3, TRUE)</f>
        <v>115.1</v>
      </c>
      <c r="E339" s="44">
        <f t="shared" si="55"/>
        <v>-8.094812757857181E-2</v>
      </c>
      <c r="F339" s="44">
        <f>IF(A339&gt;$C$3, AVERAGE(INDEX($E$15:$E$572, A339-$C$3):E338), "")</f>
        <v>-5.1989794507586527E-2</v>
      </c>
      <c r="G339" s="44">
        <f>IF(A339&gt;$C$3, (STDEV(INDEX($E$15:$E$572, A339-$C$3):E338)), "")</f>
        <v>9.7032879473419858E-3</v>
      </c>
      <c r="H339" s="44">
        <f t="shared" si="56"/>
        <v>-2.9843835644306336</v>
      </c>
      <c r="I339" s="44" t="str">
        <f t="shared" si="57"/>
        <v>Buy</v>
      </c>
      <c r="J339" s="44">
        <f t="shared" si="58"/>
        <v>111.5</v>
      </c>
      <c r="K339" s="44">
        <f t="shared" si="59"/>
        <v>106.2</v>
      </c>
      <c r="L339" s="44">
        <f t="shared" si="60"/>
        <v>18249.999999999956</v>
      </c>
      <c r="M339" s="45" t="str">
        <f t="shared" si="64"/>
        <v>Sell</v>
      </c>
      <c r="N339" s="44">
        <f t="shared" si="61"/>
        <v>0</v>
      </c>
      <c r="O339" s="44">
        <f t="shared" si="65"/>
        <v>85250.000000000058</v>
      </c>
      <c r="P339" s="44">
        <f t="shared" si="62"/>
        <v>0</v>
      </c>
      <c r="Q339" s="44">
        <f t="shared" si="63"/>
        <v>0</v>
      </c>
      <c r="R339" s="63">
        <f>IF((O339 - MAX($O$15:O339)) &lt; 0, O339 - MAX($O$15:O339), 0)</f>
        <v>-10249.999999999985</v>
      </c>
    </row>
    <row r="340" spans="1:18" x14ac:dyDescent="0.25">
      <c r="A340" s="62">
        <v>326</v>
      </c>
      <c r="B340" s="70">
        <v>42198</v>
      </c>
      <c r="C340" s="43">
        <f>VLOOKUP(B340, 'Raw Data'!$A$2:$C$560, 2, TRUE)</f>
        <v>106.15</v>
      </c>
      <c r="D340" s="43">
        <f>VLOOKUP(B340, 'Raw Data'!$A$2:$C$560, 3, TRUE)</f>
        <v>113.7</v>
      </c>
      <c r="E340" s="44">
        <f t="shared" si="55"/>
        <v>-6.8710212607225249E-2</v>
      </c>
      <c r="F340" s="44">
        <f>IF(A340&gt;$C$3, AVERAGE(INDEX($E$15:$E$572, A340-$C$3):E339), "")</f>
        <v>-5.4418011006528787E-2</v>
      </c>
      <c r="G340" s="44">
        <f>IF(A340&gt;$C$3, (STDEV(INDEX($E$15:$E$572, A340-$C$3):E339)), "")</f>
        <v>1.335473418166773E-2</v>
      </c>
      <c r="H340" s="44">
        <f t="shared" si="56"/>
        <v>-1.0701973851576627</v>
      </c>
      <c r="I340" s="44" t="str">
        <f t="shared" si="57"/>
        <v/>
      </c>
      <c r="J340" s="44">
        <f t="shared" si="58"/>
        <v>111.5</v>
      </c>
      <c r="K340" s="44">
        <f t="shared" si="59"/>
        <v>106.2</v>
      </c>
      <c r="L340" s="44">
        <f t="shared" si="60"/>
        <v>11250</v>
      </c>
      <c r="M340" s="45" t="str">
        <f t="shared" si="64"/>
        <v>Sell</v>
      </c>
      <c r="N340" s="44">
        <f t="shared" si="61"/>
        <v>0</v>
      </c>
      <c r="O340" s="44">
        <f t="shared" si="65"/>
        <v>85250.000000000058</v>
      </c>
      <c r="P340" s="44">
        <f t="shared" si="62"/>
        <v>0</v>
      </c>
      <c r="Q340" s="44">
        <f t="shared" si="63"/>
        <v>0</v>
      </c>
      <c r="R340" s="63">
        <f>IF((O340 - MAX($O$15:O340)) &lt; 0, O340 - MAX($O$15:O340), 0)</f>
        <v>-10249.999999999985</v>
      </c>
    </row>
    <row r="341" spans="1:18" x14ac:dyDescent="0.25">
      <c r="A341" s="62">
        <v>327</v>
      </c>
      <c r="B341" s="70">
        <v>42199</v>
      </c>
      <c r="C341" s="43">
        <f>VLOOKUP(B341, 'Raw Data'!$A$2:$C$560, 2, TRUE)</f>
        <v>107</v>
      </c>
      <c r="D341" s="43">
        <f>VLOOKUP(B341, 'Raw Data'!$A$2:$C$560, 3, TRUE)</f>
        <v>117.05</v>
      </c>
      <c r="E341" s="44">
        <f t="shared" si="55"/>
        <v>-8.9772359475013566E-2</v>
      </c>
      <c r="F341" s="44">
        <f>IF(A341&gt;$C$3, AVERAGE(INDEX($E$15:$E$572, A341-$C$3):E340), "")</f>
        <v>-5.5701498419941466E-2</v>
      </c>
      <c r="G341" s="44">
        <f>IF(A341&gt;$C$3, (STDEV(INDEX($E$15:$E$572, A341-$C$3):E340)), "")</f>
        <v>1.4105988284780508E-2</v>
      </c>
      <c r="H341" s="44">
        <f t="shared" si="56"/>
        <v>-2.4153473239328052</v>
      </c>
      <c r="I341" s="44" t="str">
        <f t="shared" si="57"/>
        <v>Buy</v>
      </c>
      <c r="J341" s="44" t="str">
        <f t="shared" si="58"/>
        <v/>
      </c>
      <c r="K341" s="44" t="str">
        <f t="shared" si="59"/>
        <v/>
      </c>
      <c r="L341" s="44">
        <f t="shared" si="60"/>
        <v>23750</v>
      </c>
      <c r="M341" s="45" t="str">
        <f t="shared" si="64"/>
        <v>TP</v>
      </c>
      <c r="N341" s="44">
        <f t="shared" si="61"/>
        <v>23750</v>
      </c>
      <c r="O341" s="44">
        <f t="shared" si="65"/>
        <v>109000.00000000006</v>
      </c>
      <c r="P341" s="44">
        <f t="shared" si="62"/>
        <v>89.62</v>
      </c>
      <c r="Q341" s="44">
        <f t="shared" si="63"/>
        <v>0</v>
      </c>
      <c r="R341" s="63">
        <f>IF((O341 - MAX($O$15:O341)) &lt; 0, O341 - MAX($O$15:O341), 0)</f>
        <v>0</v>
      </c>
    </row>
    <row r="342" spans="1:18" x14ac:dyDescent="0.25">
      <c r="A342" s="62">
        <v>328</v>
      </c>
      <c r="B342" s="70">
        <v>42200</v>
      </c>
      <c r="C342" s="43">
        <f>VLOOKUP(B342, 'Raw Data'!$A$2:$C$560, 2, TRUE)</f>
        <v>106.25</v>
      </c>
      <c r="D342" s="43">
        <f>VLOOKUP(B342, 'Raw Data'!$A$2:$C$560, 3, TRUE)</f>
        <v>116.95</v>
      </c>
      <c r="E342" s="44">
        <f t="shared" si="55"/>
        <v>-9.5951685225661804E-2</v>
      </c>
      <c r="F342" s="44">
        <f>IF(A342&gt;$C$3, AVERAGE(INDEX($E$15:$E$572, A342-$C$3):E341), "")</f>
        <v>-5.9035169703166392E-2</v>
      </c>
      <c r="G342" s="44">
        <f>IF(A342&gt;$C$3, (STDEV(INDEX($E$15:$E$572, A342-$C$3):E341)), "")</f>
        <v>1.7763761821904752E-2</v>
      </c>
      <c r="H342" s="44">
        <f t="shared" si="56"/>
        <v>-2.0781924399016161</v>
      </c>
      <c r="I342" s="44" t="str">
        <f t="shared" si="57"/>
        <v>Buy</v>
      </c>
      <c r="J342" s="44">
        <f t="shared" si="58"/>
        <v>106.25</v>
      </c>
      <c r="K342" s="44">
        <f t="shared" si="59"/>
        <v>116.95</v>
      </c>
      <c r="L342" s="44" t="str">
        <f t="shared" si="60"/>
        <v/>
      </c>
      <c r="M342" s="45" t="str">
        <f t="shared" si="64"/>
        <v>Buy</v>
      </c>
      <c r="N342" s="44">
        <f t="shared" si="61"/>
        <v>0</v>
      </c>
      <c r="O342" s="44">
        <f t="shared" si="65"/>
        <v>109000.00000000006</v>
      </c>
      <c r="P342" s="44">
        <f t="shared" si="62"/>
        <v>89.28</v>
      </c>
      <c r="Q342" s="44">
        <f t="shared" si="63"/>
        <v>167400</v>
      </c>
      <c r="R342" s="63">
        <f>IF((O342 - MAX($O$15:O342)) &lt; 0, O342 - MAX($O$15:O342), 0)</f>
        <v>0</v>
      </c>
    </row>
    <row r="343" spans="1:18" x14ac:dyDescent="0.25">
      <c r="A343" s="62">
        <v>329</v>
      </c>
      <c r="B343" s="70">
        <v>42201</v>
      </c>
      <c r="C343" s="43">
        <f>VLOOKUP(B343, 'Raw Data'!$A$2:$C$560, 2, TRUE)</f>
        <v>106.95</v>
      </c>
      <c r="D343" s="43">
        <f>VLOOKUP(B343, 'Raw Data'!$A$2:$C$560, 3, TRUE)</f>
        <v>118.15</v>
      </c>
      <c r="E343" s="44">
        <f t="shared" si="55"/>
        <v>-9.959356810450222E-2</v>
      </c>
      <c r="F343" s="44">
        <f>IF(A343&gt;$C$3, AVERAGE(INDEX($E$15:$E$572, A343-$C$3):E342), "")</f>
        <v>-6.3468196543028779E-2</v>
      </c>
      <c r="G343" s="44">
        <f>IF(A343&gt;$C$3, (STDEV(INDEX($E$15:$E$572, A343-$C$3):E342)), "")</f>
        <v>2.095314673682212E-2</v>
      </c>
      <c r="H343" s="44">
        <f t="shared" si="56"/>
        <v>-1.7241024470080351</v>
      </c>
      <c r="I343" s="44" t="str">
        <f t="shared" si="57"/>
        <v/>
      </c>
      <c r="J343" s="44">
        <f t="shared" si="58"/>
        <v>106.25</v>
      </c>
      <c r="K343" s="44">
        <f t="shared" si="59"/>
        <v>116.95</v>
      </c>
      <c r="L343" s="44">
        <f t="shared" si="60"/>
        <v>-2500.0000000000005</v>
      </c>
      <c r="M343" s="45" t="str">
        <f t="shared" si="64"/>
        <v>Buy</v>
      </c>
      <c r="N343" s="44">
        <f t="shared" si="61"/>
        <v>0</v>
      </c>
      <c r="O343" s="44">
        <f t="shared" si="65"/>
        <v>109000.00000000006</v>
      </c>
      <c r="P343" s="44">
        <f t="shared" si="62"/>
        <v>0</v>
      </c>
      <c r="Q343" s="44">
        <f t="shared" si="63"/>
        <v>0</v>
      </c>
      <c r="R343" s="63">
        <f>IF((O343 - MAX($O$15:O343)) &lt; 0, O343 - MAX($O$15:O343), 0)</f>
        <v>0</v>
      </c>
    </row>
    <row r="344" spans="1:18" x14ac:dyDescent="0.25">
      <c r="A344" s="62">
        <v>330</v>
      </c>
      <c r="B344" s="70">
        <v>42202</v>
      </c>
      <c r="C344" s="43">
        <f>VLOOKUP(B344, 'Raw Data'!$A$2:$C$560, 2, TRUE)</f>
        <v>106.9</v>
      </c>
      <c r="D344" s="43">
        <f>VLOOKUP(B344, 'Raw Data'!$A$2:$C$560, 3, TRUE)</f>
        <v>116</v>
      </c>
      <c r="E344" s="44">
        <f t="shared" si="55"/>
        <v>-8.1696373075365064E-2</v>
      </c>
      <c r="F344" s="44">
        <f>IF(A344&gt;$C$3, AVERAGE(INDEX($E$15:$E$572, A344-$C$3):E343), "")</f>
        <v>-6.93032575000741E-2</v>
      </c>
      <c r="G344" s="44">
        <f>IF(A344&gt;$C$3, (STDEV(INDEX($E$15:$E$572, A344-$C$3):E343)), "")</f>
        <v>2.2165817341492179E-2</v>
      </c>
      <c r="H344" s="44">
        <f t="shared" si="56"/>
        <v>-0.55910934319991434</v>
      </c>
      <c r="I344" s="44" t="str">
        <f t="shared" si="57"/>
        <v/>
      </c>
      <c r="J344" s="44">
        <f t="shared" si="58"/>
        <v>106.25</v>
      </c>
      <c r="K344" s="44">
        <f t="shared" si="59"/>
        <v>116.95</v>
      </c>
      <c r="L344" s="44">
        <f t="shared" si="60"/>
        <v>8000.0000000000427</v>
      </c>
      <c r="M344" s="45" t="str">
        <f t="shared" si="64"/>
        <v>Buy</v>
      </c>
      <c r="N344" s="44">
        <f t="shared" si="61"/>
        <v>0</v>
      </c>
      <c r="O344" s="44">
        <f t="shared" si="65"/>
        <v>109000.00000000006</v>
      </c>
      <c r="P344" s="44">
        <f t="shared" si="62"/>
        <v>0</v>
      </c>
      <c r="Q344" s="44">
        <f t="shared" si="63"/>
        <v>0</v>
      </c>
      <c r="R344" s="63">
        <f>IF((O344 - MAX($O$15:O344)) &lt; 0, O344 - MAX($O$15:O344), 0)</f>
        <v>0</v>
      </c>
    </row>
    <row r="345" spans="1:18" x14ac:dyDescent="0.25">
      <c r="A345" s="62">
        <v>331</v>
      </c>
      <c r="B345" s="70">
        <v>42205</v>
      </c>
      <c r="C345" s="43">
        <f>VLOOKUP(B345, 'Raw Data'!$A$2:$C$560, 2, TRUE)</f>
        <v>105.9</v>
      </c>
      <c r="D345" s="43">
        <f>VLOOKUP(B345, 'Raw Data'!$A$2:$C$560, 3, TRUE)</f>
        <v>115.9</v>
      </c>
      <c r="E345" s="44">
        <f t="shared" si="55"/>
        <v>-9.0232497738345199E-2</v>
      </c>
      <c r="F345" s="44">
        <f>IF(A345&gt;$C$3, AVERAGE(INDEX($E$15:$E$572, A345-$C$3):E344), "")</f>
        <v>-7.3180390335907217E-2</v>
      </c>
      <c r="G345" s="44">
        <f>IF(A345&gt;$C$3, (STDEV(INDEX($E$15:$E$572, A345-$C$3):E344)), "")</f>
        <v>2.0356185899884145E-2</v>
      </c>
      <c r="H345" s="44">
        <f t="shared" si="56"/>
        <v>-0.83768675950906069</v>
      </c>
      <c r="I345" s="44" t="str">
        <f t="shared" si="57"/>
        <v/>
      </c>
      <c r="J345" s="44">
        <f t="shared" si="58"/>
        <v>106.25</v>
      </c>
      <c r="K345" s="44">
        <f t="shared" si="59"/>
        <v>116.95</v>
      </c>
      <c r="L345" s="44">
        <f t="shared" si="60"/>
        <v>3500.0000000000136</v>
      </c>
      <c r="M345" s="45" t="str">
        <f t="shared" si="64"/>
        <v>Buy</v>
      </c>
      <c r="N345" s="44">
        <f t="shared" si="61"/>
        <v>0</v>
      </c>
      <c r="O345" s="44">
        <f t="shared" si="65"/>
        <v>109000.00000000006</v>
      </c>
      <c r="P345" s="44">
        <f t="shared" si="62"/>
        <v>0</v>
      </c>
      <c r="Q345" s="44">
        <f t="shared" si="63"/>
        <v>0</v>
      </c>
      <c r="R345" s="63">
        <f>IF((O345 - MAX($O$15:O345)) &lt; 0, O345 - MAX($O$15:O345), 0)</f>
        <v>0</v>
      </c>
    </row>
    <row r="346" spans="1:18" x14ac:dyDescent="0.25">
      <c r="A346" s="62">
        <v>332</v>
      </c>
      <c r="B346" s="70">
        <v>42206</v>
      </c>
      <c r="C346" s="43">
        <f>VLOOKUP(B346, 'Raw Data'!$A$2:$C$560, 2, TRUE)</f>
        <v>105.2</v>
      </c>
      <c r="D346" s="43">
        <f>VLOOKUP(B346, 'Raw Data'!$A$2:$C$560, 3, TRUE)</f>
        <v>115.05</v>
      </c>
      <c r="E346" s="44">
        <f t="shared" si="55"/>
        <v>-8.9503516177765294E-2</v>
      </c>
      <c r="F346" s="44">
        <f>IF(A346&gt;$C$3, AVERAGE(INDEX($E$15:$E$572, A346-$C$3):E345), "")</f>
        <v>-7.792247632197194E-2</v>
      </c>
      <c r="G346" s="44">
        <f>IF(A346&gt;$C$3, (STDEV(INDEX($E$15:$E$572, A346-$C$3):E345)), "")</f>
        <v>1.7866816496634685E-2</v>
      </c>
      <c r="H346" s="44">
        <f t="shared" si="56"/>
        <v>-0.64818709354152193</v>
      </c>
      <c r="I346" s="44" t="str">
        <f t="shared" si="57"/>
        <v/>
      </c>
      <c r="J346" s="44">
        <f t="shared" si="58"/>
        <v>106.25</v>
      </c>
      <c r="K346" s="44">
        <f t="shared" si="59"/>
        <v>116.95</v>
      </c>
      <c r="L346" s="44">
        <f t="shared" si="60"/>
        <v>4250.0000000000437</v>
      </c>
      <c r="M346" s="45" t="str">
        <f t="shared" si="64"/>
        <v>Buy</v>
      </c>
      <c r="N346" s="44">
        <f t="shared" si="61"/>
        <v>0</v>
      </c>
      <c r="O346" s="44">
        <f t="shared" si="65"/>
        <v>109000.00000000006</v>
      </c>
      <c r="P346" s="44">
        <f t="shared" si="62"/>
        <v>0</v>
      </c>
      <c r="Q346" s="44">
        <f t="shared" si="63"/>
        <v>0</v>
      </c>
      <c r="R346" s="63">
        <f>IF((O346 - MAX($O$15:O346)) &lt; 0, O346 - MAX($O$15:O346), 0)</f>
        <v>0</v>
      </c>
    </row>
    <row r="347" spans="1:18" x14ac:dyDescent="0.25">
      <c r="A347" s="62">
        <v>333</v>
      </c>
      <c r="B347" s="70">
        <v>42207</v>
      </c>
      <c r="C347" s="43">
        <f>VLOOKUP(B347, 'Raw Data'!$A$2:$C$560, 2, TRUE)</f>
        <v>103.45</v>
      </c>
      <c r="D347" s="43">
        <f>VLOOKUP(B347, 'Raw Data'!$A$2:$C$560, 3, TRUE)</f>
        <v>112.95</v>
      </c>
      <c r="E347" s="44">
        <f t="shared" si="55"/>
        <v>-8.7856838722460237E-2</v>
      </c>
      <c r="F347" s="44">
        <f>IF(A347&gt;$C$3, AVERAGE(INDEX($E$15:$E$572, A347-$C$3):E346), "")</f>
        <v>-8.1503334509029662E-2</v>
      </c>
      <c r="G347" s="44">
        <f>IF(A347&gt;$C$3, (STDEV(INDEX($E$15:$E$572, A347-$C$3):E346)), "")</f>
        <v>1.5958033240084966E-2</v>
      </c>
      <c r="H347" s="44">
        <f t="shared" si="56"/>
        <v>-0.39813829924048627</v>
      </c>
      <c r="I347" s="44" t="str">
        <f t="shared" si="57"/>
        <v/>
      </c>
      <c r="J347" s="44">
        <f t="shared" si="58"/>
        <v>106.25</v>
      </c>
      <c r="K347" s="44">
        <f t="shared" si="59"/>
        <v>116.95</v>
      </c>
      <c r="L347" s="44">
        <f t="shared" si="60"/>
        <v>6000.0000000000146</v>
      </c>
      <c r="M347" s="45" t="str">
        <f t="shared" si="64"/>
        <v>Buy</v>
      </c>
      <c r="N347" s="44">
        <f t="shared" si="61"/>
        <v>0</v>
      </c>
      <c r="O347" s="44">
        <f t="shared" si="65"/>
        <v>109000.00000000006</v>
      </c>
      <c r="P347" s="44">
        <f t="shared" si="62"/>
        <v>0</v>
      </c>
      <c r="Q347" s="44">
        <f t="shared" si="63"/>
        <v>0</v>
      </c>
      <c r="R347" s="63">
        <f>IF((O347 - MAX($O$15:O347)) &lt; 0, O347 - MAX($O$15:O347), 0)</f>
        <v>0</v>
      </c>
    </row>
    <row r="348" spans="1:18" x14ac:dyDescent="0.25">
      <c r="A348" s="62">
        <v>334</v>
      </c>
      <c r="B348" s="70">
        <v>42208</v>
      </c>
      <c r="C348" s="43">
        <f>VLOOKUP(B348, 'Raw Data'!$A$2:$C$560, 2, TRUE)</f>
        <v>103.4</v>
      </c>
      <c r="D348" s="43">
        <f>VLOOKUP(B348, 'Raw Data'!$A$2:$C$560, 3, TRUE)</f>
        <v>112.05</v>
      </c>
      <c r="E348" s="44">
        <f t="shared" si="55"/>
        <v>-8.0340238172607131E-2</v>
      </c>
      <c r="F348" s="44">
        <f>IF(A348&gt;$C$3, AVERAGE(INDEX($E$15:$E$572, A348-$C$3):E347), "")</f>
        <v>-8.5769264725972766E-2</v>
      </c>
      <c r="G348" s="44">
        <f>IF(A348&gt;$C$3, (STDEV(INDEX($E$15:$E$572, A348-$C$3):E347)), "")</f>
        <v>9.6159813068014827E-3</v>
      </c>
      <c r="H348" s="44">
        <f t="shared" si="56"/>
        <v>0.56458372579464444</v>
      </c>
      <c r="I348" s="44" t="str">
        <f t="shared" si="57"/>
        <v/>
      </c>
      <c r="J348" s="44">
        <f t="shared" si="58"/>
        <v>106.25</v>
      </c>
      <c r="K348" s="44">
        <f t="shared" si="59"/>
        <v>116.95</v>
      </c>
      <c r="L348" s="44">
        <f t="shared" si="60"/>
        <v>10250.000000000058</v>
      </c>
      <c r="M348" s="45" t="str">
        <f t="shared" si="64"/>
        <v>Buy</v>
      </c>
      <c r="N348" s="44">
        <f t="shared" si="61"/>
        <v>0</v>
      </c>
      <c r="O348" s="44">
        <f t="shared" si="65"/>
        <v>109000.00000000006</v>
      </c>
      <c r="P348" s="44">
        <f t="shared" si="62"/>
        <v>0</v>
      </c>
      <c r="Q348" s="44">
        <f t="shared" si="63"/>
        <v>0</v>
      </c>
      <c r="R348" s="63">
        <f>IF((O348 - MAX($O$15:O348)) &lt; 0, O348 - MAX($O$15:O348), 0)</f>
        <v>0</v>
      </c>
    </row>
    <row r="349" spans="1:18" x14ac:dyDescent="0.25">
      <c r="A349" s="62">
        <v>335</v>
      </c>
      <c r="B349" s="70">
        <v>42209</v>
      </c>
      <c r="C349" s="43">
        <f>VLOOKUP(B349, 'Raw Data'!$A$2:$C$560, 2, TRUE)</f>
        <v>102.15</v>
      </c>
      <c r="D349" s="43">
        <f>VLOOKUP(B349, 'Raw Data'!$A$2:$C$560, 3, TRUE)</f>
        <v>109.9</v>
      </c>
      <c r="E349" s="44">
        <f t="shared" si="55"/>
        <v>-7.3128540145944637E-2</v>
      </c>
      <c r="F349" s="44">
        <f>IF(A349&gt;$C$3, AVERAGE(INDEX($E$15:$E$572, A349-$C$3):E348), "")</f>
        <v>-8.646054168775176E-2</v>
      </c>
      <c r="G349" s="44">
        <f>IF(A349&gt;$C$3, (STDEV(INDEX($E$15:$E$572, A349-$C$3):E348)), "")</f>
        <v>8.8479729420091312E-3</v>
      </c>
      <c r="H349" s="44">
        <f t="shared" si="56"/>
        <v>1.5067859756338486</v>
      </c>
      <c r="I349" s="44" t="str">
        <f t="shared" si="57"/>
        <v/>
      </c>
      <c r="J349" s="44">
        <f t="shared" si="58"/>
        <v>106.25</v>
      </c>
      <c r="K349" s="44">
        <f t="shared" si="59"/>
        <v>116.95</v>
      </c>
      <c r="L349" s="44">
        <f t="shared" si="60"/>
        <v>14750.000000000015</v>
      </c>
      <c r="M349" s="45" t="str">
        <f t="shared" si="64"/>
        <v>Buy</v>
      </c>
      <c r="N349" s="44">
        <f t="shared" si="61"/>
        <v>0</v>
      </c>
      <c r="O349" s="44">
        <f t="shared" si="65"/>
        <v>109000.00000000006</v>
      </c>
      <c r="P349" s="44">
        <f t="shared" si="62"/>
        <v>0</v>
      </c>
      <c r="Q349" s="44">
        <f t="shared" si="63"/>
        <v>0</v>
      </c>
      <c r="R349" s="63">
        <f>IF((O349 - MAX($O$15:O349)) &lt; 0, O349 - MAX($O$15:O349), 0)</f>
        <v>0</v>
      </c>
    </row>
    <row r="350" spans="1:18" x14ac:dyDescent="0.25">
      <c r="A350" s="62">
        <v>336</v>
      </c>
      <c r="B350" s="70">
        <v>42212</v>
      </c>
      <c r="C350" s="43">
        <f>VLOOKUP(B350, 'Raw Data'!$A$2:$C$560, 2, TRUE)</f>
        <v>103.25</v>
      </c>
      <c r="D350" s="43">
        <f>VLOOKUP(B350, 'Raw Data'!$A$2:$C$560, 3, TRUE)</f>
        <v>109.5</v>
      </c>
      <c r="E350" s="44">
        <f t="shared" si="55"/>
        <v>-5.8771317415413339E-2</v>
      </c>
      <c r="F350" s="44">
        <f>IF(A350&gt;$C$3, AVERAGE(INDEX($E$15:$E$572, A350-$C$3):E349), "")</f>
        <v>-8.5678582944489032E-2</v>
      </c>
      <c r="G350" s="44">
        <f>IF(A350&gt;$C$3, (STDEV(INDEX($E$15:$E$572, A350-$C$3):E349)), "")</f>
        <v>9.6943316065555007E-3</v>
      </c>
      <c r="H350" s="44">
        <f t="shared" si="56"/>
        <v>2.7755668591819638</v>
      </c>
      <c r="I350" s="44" t="str">
        <f t="shared" si="57"/>
        <v>Sell</v>
      </c>
      <c r="J350" s="44" t="str">
        <f t="shared" si="58"/>
        <v/>
      </c>
      <c r="K350" s="44" t="str">
        <f t="shared" si="59"/>
        <v/>
      </c>
      <c r="L350" s="44">
        <f t="shared" si="60"/>
        <v>22250.000000000015</v>
      </c>
      <c r="M350" s="45" t="str">
        <f t="shared" si="64"/>
        <v>TP</v>
      </c>
      <c r="N350" s="44">
        <f t="shared" si="61"/>
        <v>22250.000000000015</v>
      </c>
      <c r="O350" s="44">
        <f t="shared" si="65"/>
        <v>131250.00000000006</v>
      </c>
      <c r="P350" s="44">
        <f t="shared" si="62"/>
        <v>85.100000000000009</v>
      </c>
      <c r="Q350" s="44">
        <f t="shared" si="63"/>
        <v>0</v>
      </c>
      <c r="R350" s="63">
        <f>IF((O350 - MAX($O$15:O350)) &lt; 0, O350 - MAX($O$15:O350), 0)</f>
        <v>0</v>
      </c>
    </row>
    <row r="351" spans="1:18" x14ac:dyDescent="0.25">
      <c r="A351" s="62">
        <v>337</v>
      </c>
      <c r="B351" s="70">
        <v>42213</v>
      </c>
      <c r="C351" s="43">
        <f>VLOOKUP(B351, 'Raw Data'!$A$2:$C$560, 2, TRUE)</f>
        <v>103.35</v>
      </c>
      <c r="D351" s="43">
        <f>VLOOKUP(B351, 'Raw Data'!$A$2:$C$560, 3, TRUE)</f>
        <v>108.5</v>
      </c>
      <c r="E351" s="44">
        <f t="shared" si="55"/>
        <v>-4.8628886852737023E-2</v>
      </c>
      <c r="F351" s="44">
        <f>IF(A351&gt;$C$3, AVERAGE(INDEX($E$15:$E$572, A351-$C$3):E350), "")</f>
        <v>-8.468469342530785E-2</v>
      </c>
      <c r="G351" s="44">
        <f>IF(A351&gt;$C$3, (STDEV(INDEX($E$15:$E$572, A351-$C$3):E350)), "")</f>
        <v>1.188845270871886E-2</v>
      </c>
      <c r="H351" s="44">
        <f t="shared" si="56"/>
        <v>3.0328426630429286</v>
      </c>
      <c r="I351" s="44" t="str">
        <f t="shared" si="57"/>
        <v>Sell</v>
      </c>
      <c r="J351" s="44">
        <f t="shared" si="58"/>
        <v>108.5</v>
      </c>
      <c r="K351" s="44">
        <f t="shared" si="59"/>
        <v>103.35</v>
      </c>
      <c r="L351" s="44" t="str">
        <f t="shared" si="60"/>
        <v/>
      </c>
      <c r="M351" s="45" t="str">
        <f t="shared" si="64"/>
        <v>Sell</v>
      </c>
      <c r="N351" s="44">
        <f t="shared" si="61"/>
        <v>0</v>
      </c>
      <c r="O351" s="44">
        <f t="shared" si="65"/>
        <v>131250.00000000006</v>
      </c>
      <c r="P351" s="44">
        <f t="shared" si="62"/>
        <v>84.740000000000009</v>
      </c>
      <c r="Q351" s="44">
        <f t="shared" si="63"/>
        <v>158887.5</v>
      </c>
      <c r="R351" s="63">
        <f>IF((O351 - MAX($O$15:O351)) &lt; 0, O351 - MAX($O$15:O351), 0)</f>
        <v>0</v>
      </c>
    </row>
    <row r="352" spans="1:18" x14ac:dyDescent="0.25">
      <c r="A352" s="62">
        <v>338</v>
      </c>
      <c r="B352" s="70">
        <v>42214</v>
      </c>
      <c r="C352" s="43">
        <f>VLOOKUP(B352, 'Raw Data'!$A$2:$C$560, 2, TRUE)</f>
        <v>103.9</v>
      </c>
      <c r="D352" s="43">
        <f>VLOOKUP(B352, 'Raw Data'!$A$2:$C$560, 3, TRUE)</f>
        <v>109.75</v>
      </c>
      <c r="E352" s="44">
        <f t="shared" si="55"/>
        <v>-5.4776153850098992E-2</v>
      </c>
      <c r="F352" s="44">
        <f>IF(A352&gt;$C$3, AVERAGE(INDEX($E$15:$E$572, A352-$C$3):E351), "")</f>
        <v>-8.0570346163080189E-2</v>
      </c>
      <c r="G352" s="44">
        <f>IF(A352&gt;$C$3, (STDEV(INDEX($E$15:$E$572, A352-$C$3):E351)), "")</f>
        <v>1.6251072026486058E-2</v>
      </c>
      <c r="H352" s="44">
        <f t="shared" si="56"/>
        <v>1.5872302006256402</v>
      </c>
      <c r="I352" s="44" t="str">
        <f t="shared" si="57"/>
        <v/>
      </c>
      <c r="J352" s="44">
        <f t="shared" si="58"/>
        <v>108.5</v>
      </c>
      <c r="K352" s="44">
        <f t="shared" si="59"/>
        <v>103.35</v>
      </c>
      <c r="L352" s="44">
        <f t="shared" si="60"/>
        <v>3499.9999999999432</v>
      </c>
      <c r="M352" s="45" t="str">
        <f t="shared" si="64"/>
        <v>Sell</v>
      </c>
      <c r="N352" s="44">
        <f t="shared" si="61"/>
        <v>0</v>
      </c>
      <c r="O352" s="44">
        <f t="shared" si="65"/>
        <v>131250.00000000006</v>
      </c>
      <c r="P352" s="44">
        <f t="shared" si="62"/>
        <v>0</v>
      </c>
      <c r="Q352" s="44">
        <f t="shared" si="63"/>
        <v>0</v>
      </c>
      <c r="R352" s="63">
        <f>IF((O352 - MAX($O$15:O352)) &lt; 0, O352 - MAX($O$15:O352), 0)</f>
        <v>0</v>
      </c>
    </row>
    <row r="353" spans="1:18" x14ac:dyDescent="0.25">
      <c r="A353" s="62">
        <v>339</v>
      </c>
      <c r="B353" s="70">
        <v>42215</v>
      </c>
      <c r="C353" s="43">
        <f>VLOOKUP(B353, 'Raw Data'!$A$2:$C$560, 2, TRUE)</f>
        <v>103.85</v>
      </c>
      <c r="D353" s="43">
        <f>VLOOKUP(B353, 'Raw Data'!$A$2:$C$560, 3, TRUE)</f>
        <v>109.1</v>
      </c>
      <c r="E353" s="44">
        <f t="shared" si="55"/>
        <v>-4.9317342516903853E-2</v>
      </c>
      <c r="F353" s="44">
        <f>IF(A353&gt;$C$3, AVERAGE(INDEX($E$15:$E$572, A353-$C$3):E352), "")</f>
        <v>-7.6452793025523907E-2</v>
      </c>
      <c r="G353" s="44">
        <f>IF(A353&gt;$C$3, (STDEV(INDEX($E$15:$E$572, A353-$C$3):E352)), "")</f>
        <v>1.7114283850389399E-2</v>
      </c>
      <c r="H353" s="44">
        <f t="shared" si="56"/>
        <v>1.5855440254371289</v>
      </c>
      <c r="I353" s="44" t="str">
        <f t="shared" si="57"/>
        <v/>
      </c>
      <c r="J353" s="44">
        <f t="shared" si="58"/>
        <v>108.5</v>
      </c>
      <c r="K353" s="44">
        <f t="shared" si="59"/>
        <v>103.35</v>
      </c>
      <c r="L353" s="44">
        <f t="shared" si="60"/>
        <v>499.99999999997181</v>
      </c>
      <c r="M353" s="45" t="str">
        <f t="shared" si="64"/>
        <v>Sell</v>
      </c>
      <c r="N353" s="44">
        <f t="shared" si="61"/>
        <v>0</v>
      </c>
      <c r="O353" s="44">
        <f t="shared" si="65"/>
        <v>131250.00000000006</v>
      </c>
      <c r="P353" s="44">
        <f t="shared" si="62"/>
        <v>0</v>
      </c>
      <c r="Q353" s="44">
        <f t="shared" si="63"/>
        <v>0</v>
      </c>
      <c r="R353" s="63">
        <f>IF((O353 - MAX($O$15:O353)) &lt; 0, O353 - MAX($O$15:O353), 0)</f>
        <v>0</v>
      </c>
    </row>
    <row r="354" spans="1:18" x14ac:dyDescent="0.25">
      <c r="A354" s="62">
        <v>340</v>
      </c>
      <c r="B354" s="70">
        <v>42216</v>
      </c>
      <c r="C354" s="43">
        <f>VLOOKUP(B354, 'Raw Data'!$A$2:$C$560, 2, TRUE)</f>
        <v>104.7</v>
      </c>
      <c r="D354" s="43">
        <f>VLOOKUP(B354, 'Raw Data'!$A$2:$C$560, 3, TRUE)</f>
        <v>110.4</v>
      </c>
      <c r="E354" s="44">
        <f t="shared" si="55"/>
        <v>-5.301101596650383E-2</v>
      </c>
      <c r="F354" s="44">
        <f>IF(A354&gt;$C$3, AVERAGE(INDEX($E$15:$E$572, A354-$C$3):E353), "")</f>
        <v>-7.1425170466764082E-2</v>
      </c>
      <c r="G354" s="44">
        <f>IF(A354&gt;$C$3, (STDEV(INDEX($E$15:$E$572, A354-$C$3):E353)), "")</f>
        <v>1.6944863930215524E-2</v>
      </c>
      <c r="H354" s="44">
        <f t="shared" si="56"/>
        <v>1.0867100837218726</v>
      </c>
      <c r="I354" s="44" t="str">
        <f t="shared" si="57"/>
        <v/>
      </c>
      <c r="J354" s="44">
        <f t="shared" si="58"/>
        <v>108.5</v>
      </c>
      <c r="K354" s="44">
        <f t="shared" si="59"/>
        <v>103.35</v>
      </c>
      <c r="L354" s="44">
        <f t="shared" si="60"/>
        <v>2749.9999999999864</v>
      </c>
      <c r="M354" s="45" t="str">
        <f t="shared" si="64"/>
        <v>Sell</v>
      </c>
      <c r="N354" s="44">
        <f t="shared" si="61"/>
        <v>0</v>
      </c>
      <c r="O354" s="44">
        <f t="shared" si="65"/>
        <v>131250.00000000006</v>
      </c>
      <c r="P354" s="44">
        <f t="shared" si="62"/>
        <v>0</v>
      </c>
      <c r="Q354" s="44">
        <f t="shared" si="63"/>
        <v>0</v>
      </c>
      <c r="R354" s="63">
        <f>IF((O354 - MAX($O$15:O354)) &lt; 0, O354 - MAX($O$15:O354), 0)</f>
        <v>0</v>
      </c>
    </row>
    <row r="355" spans="1:18" x14ac:dyDescent="0.25">
      <c r="A355" s="62">
        <v>341</v>
      </c>
      <c r="B355" s="70">
        <v>42219</v>
      </c>
      <c r="C355" s="43">
        <f>VLOOKUP(B355, 'Raw Data'!$A$2:$C$560, 2, TRUE)</f>
        <v>102.9</v>
      </c>
      <c r="D355" s="43">
        <f>VLOOKUP(B355, 'Raw Data'!$A$2:$C$560, 3, TRUE)</f>
        <v>109.1</v>
      </c>
      <c r="E355" s="44">
        <f t="shared" si="55"/>
        <v>-5.8507249999021155E-2</v>
      </c>
      <c r="F355" s="44">
        <f>IF(A355&gt;$C$3, AVERAGE(INDEX($E$15:$E$572, A355-$C$3):E354), "")</f>
        <v>-6.8556634755877949E-2</v>
      </c>
      <c r="G355" s="44">
        <f>IF(A355&gt;$C$3, (STDEV(INDEX($E$15:$E$572, A355-$C$3):E354)), "")</f>
        <v>1.7433856697714245E-2</v>
      </c>
      <c r="H355" s="44">
        <f t="shared" si="56"/>
        <v>0.57642923944501445</v>
      </c>
      <c r="I355" s="44" t="str">
        <f t="shared" si="57"/>
        <v/>
      </c>
      <c r="J355" s="44">
        <f t="shared" si="58"/>
        <v>108.5</v>
      </c>
      <c r="K355" s="44">
        <f t="shared" si="59"/>
        <v>103.35</v>
      </c>
      <c r="L355" s="44">
        <f t="shared" si="60"/>
        <v>5249.9999999999145</v>
      </c>
      <c r="M355" s="45" t="str">
        <f t="shared" si="64"/>
        <v>Sell</v>
      </c>
      <c r="N355" s="44">
        <f t="shared" si="61"/>
        <v>0</v>
      </c>
      <c r="O355" s="44">
        <f t="shared" si="65"/>
        <v>131250.00000000006</v>
      </c>
      <c r="P355" s="44">
        <f t="shared" si="62"/>
        <v>0</v>
      </c>
      <c r="Q355" s="44">
        <f t="shared" si="63"/>
        <v>0</v>
      </c>
      <c r="R355" s="63">
        <f>IF((O355 - MAX($O$15:O355)) &lt; 0, O355 - MAX($O$15:O355), 0)</f>
        <v>0</v>
      </c>
    </row>
    <row r="356" spans="1:18" x14ac:dyDescent="0.25">
      <c r="A356" s="62">
        <v>342</v>
      </c>
      <c r="B356" s="70">
        <v>42220</v>
      </c>
      <c r="C356" s="43">
        <f>VLOOKUP(B356, 'Raw Data'!$A$2:$C$560, 2, TRUE)</f>
        <v>102.55</v>
      </c>
      <c r="D356" s="43">
        <f>VLOOKUP(B356, 'Raw Data'!$A$2:$C$560, 3, TRUE)</f>
        <v>109.4</v>
      </c>
      <c r="E356" s="44">
        <f t="shared" si="55"/>
        <v>-6.4660405469491311E-2</v>
      </c>
      <c r="F356" s="44">
        <f>IF(A356&gt;$C$3, AVERAGE(INDEX($E$15:$E$572, A356-$C$3):E355), "")</f>
        <v>-6.5384109981945548E-2</v>
      </c>
      <c r="G356" s="44">
        <f>IF(A356&gt;$C$3, (STDEV(INDEX($E$15:$E$572, A356-$C$3):E355)), "")</f>
        <v>1.5867339613713938E-2</v>
      </c>
      <c r="H356" s="44">
        <f t="shared" si="56"/>
        <v>4.5609694509138057E-2</v>
      </c>
      <c r="I356" s="44" t="str">
        <f t="shared" si="57"/>
        <v/>
      </c>
      <c r="J356" s="44">
        <f t="shared" si="58"/>
        <v>108.5</v>
      </c>
      <c r="K356" s="44">
        <f t="shared" si="59"/>
        <v>103.35</v>
      </c>
      <c r="L356" s="44">
        <f t="shared" si="60"/>
        <v>8500.0000000000146</v>
      </c>
      <c r="M356" s="45" t="str">
        <f t="shared" si="64"/>
        <v>Sell</v>
      </c>
      <c r="N356" s="44">
        <f t="shared" si="61"/>
        <v>0</v>
      </c>
      <c r="O356" s="44">
        <f t="shared" si="65"/>
        <v>131250.00000000006</v>
      </c>
      <c r="P356" s="44">
        <f t="shared" si="62"/>
        <v>0</v>
      </c>
      <c r="Q356" s="44">
        <f t="shared" si="63"/>
        <v>0</v>
      </c>
      <c r="R356" s="63">
        <f>IF((O356 - MAX($O$15:O356)) &lt; 0, O356 - MAX($O$15:O356), 0)</f>
        <v>0</v>
      </c>
    </row>
    <row r="357" spans="1:18" x14ac:dyDescent="0.25">
      <c r="A357" s="62">
        <v>343</v>
      </c>
      <c r="B357" s="70">
        <v>42221</v>
      </c>
      <c r="C357" s="43">
        <f>VLOOKUP(B357, 'Raw Data'!$A$2:$C$560, 2, TRUE)</f>
        <v>102.35</v>
      </c>
      <c r="D357" s="43">
        <f>VLOOKUP(B357, 'Raw Data'!$A$2:$C$560, 3, TRUE)</f>
        <v>111.1</v>
      </c>
      <c r="E357" s="44">
        <f t="shared" si="55"/>
        <v>-8.2032384538285777E-2</v>
      </c>
      <c r="F357" s="44">
        <f>IF(A357&gt;$C$3, AVERAGE(INDEX($E$15:$E$572, A357-$C$3):E356), "")</f>
        <v>-6.2899798911118146E-2</v>
      </c>
      <c r="G357" s="44">
        <f>IF(A357&gt;$C$3, (STDEV(INDEX($E$15:$E$572, A357-$C$3):E356)), "")</f>
        <v>1.3428875090509159E-2</v>
      </c>
      <c r="H357" s="44">
        <f t="shared" si="56"/>
        <v>-1.4247347970858379</v>
      </c>
      <c r="I357" s="44" t="str">
        <f t="shared" si="57"/>
        <v/>
      </c>
      <c r="J357" s="44">
        <f t="shared" si="58"/>
        <v>108.5</v>
      </c>
      <c r="K357" s="44">
        <f t="shared" si="59"/>
        <v>103.35</v>
      </c>
      <c r="L357" s="44">
        <f t="shared" si="60"/>
        <v>17999.999999999971</v>
      </c>
      <c r="M357" s="45" t="str">
        <f t="shared" si="64"/>
        <v>Sell</v>
      </c>
      <c r="N357" s="44">
        <f t="shared" si="61"/>
        <v>0</v>
      </c>
      <c r="O357" s="44">
        <f t="shared" si="65"/>
        <v>131250.00000000006</v>
      </c>
      <c r="P357" s="44">
        <f t="shared" si="62"/>
        <v>0</v>
      </c>
      <c r="Q357" s="44">
        <f t="shared" si="63"/>
        <v>0</v>
      </c>
      <c r="R357" s="63">
        <f>IF((O357 - MAX($O$15:O357)) &lt; 0, O357 - MAX($O$15:O357), 0)</f>
        <v>0</v>
      </c>
    </row>
    <row r="358" spans="1:18" x14ac:dyDescent="0.25">
      <c r="A358" s="62">
        <v>344</v>
      </c>
      <c r="B358" s="70">
        <v>42222</v>
      </c>
      <c r="C358" s="43">
        <f>VLOOKUP(B358, 'Raw Data'!$A$2:$C$560, 2, TRUE)</f>
        <v>100.9</v>
      </c>
      <c r="D358" s="43">
        <f>VLOOKUP(B358, 'Raw Data'!$A$2:$C$560, 3, TRUE)</f>
        <v>109.45</v>
      </c>
      <c r="E358" s="44">
        <f t="shared" si="55"/>
        <v>-8.1337896609308596E-2</v>
      </c>
      <c r="F358" s="44">
        <f>IF(A358&gt;$C$3, AVERAGE(INDEX($E$15:$E$572, A358-$C$3):E357), "")</f>
        <v>-6.2317353492700692E-2</v>
      </c>
      <c r="G358" s="44">
        <f>IF(A358&gt;$C$3, (STDEV(INDEX($E$15:$E$572, A358-$C$3):E357)), "")</f>
        <v>1.2305471889232049E-2</v>
      </c>
      <c r="H358" s="44">
        <f t="shared" si="56"/>
        <v>-1.5456979860521971</v>
      </c>
      <c r="I358" s="44" t="str">
        <f t="shared" si="57"/>
        <v/>
      </c>
      <c r="J358" s="44">
        <f t="shared" si="58"/>
        <v>108.5</v>
      </c>
      <c r="K358" s="44">
        <f t="shared" si="59"/>
        <v>103.35</v>
      </c>
      <c r="L358" s="44">
        <f t="shared" si="60"/>
        <v>16999.999999999956</v>
      </c>
      <c r="M358" s="45" t="str">
        <f t="shared" si="64"/>
        <v>Sell</v>
      </c>
      <c r="N358" s="44">
        <f t="shared" si="61"/>
        <v>0</v>
      </c>
      <c r="O358" s="44">
        <f t="shared" si="65"/>
        <v>131250.00000000006</v>
      </c>
      <c r="P358" s="44">
        <f t="shared" si="62"/>
        <v>0</v>
      </c>
      <c r="Q358" s="44">
        <f t="shared" si="63"/>
        <v>0</v>
      </c>
      <c r="R358" s="63">
        <f>IF((O358 - MAX($O$15:O358)) &lt; 0, O358 - MAX($O$15:O358), 0)</f>
        <v>0</v>
      </c>
    </row>
    <row r="359" spans="1:18" x14ac:dyDescent="0.25">
      <c r="A359" s="62">
        <v>345</v>
      </c>
      <c r="B359" s="70">
        <v>42223</v>
      </c>
      <c r="C359" s="43">
        <f>VLOOKUP(B359, 'Raw Data'!$A$2:$C$560, 2, TRUE)</f>
        <v>100.55</v>
      </c>
      <c r="D359" s="43">
        <f>VLOOKUP(B359, 'Raw Data'!$A$2:$C$560, 3, TRUE)</f>
        <v>108.9</v>
      </c>
      <c r="E359" s="44">
        <f t="shared" si="55"/>
        <v>-7.9774913720253832E-2</v>
      </c>
      <c r="F359" s="44">
        <f>IF(A359&gt;$C$3, AVERAGE(INDEX($E$15:$E$572, A359-$C$3):E358), "")</f>
        <v>-6.2417119336370855E-2</v>
      </c>
      <c r="G359" s="44">
        <f>IF(A359&gt;$C$3, (STDEV(INDEX($E$15:$E$572, A359-$C$3):E358)), "")</f>
        <v>1.2470760922075134E-2</v>
      </c>
      <c r="H359" s="44">
        <f t="shared" si="56"/>
        <v>-1.391879332171067</v>
      </c>
      <c r="I359" s="44" t="str">
        <f t="shared" si="57"/>
        <v/>
      </c>
      <c r="J359" s="44">
        <f t="shared" si="58"/>
        <v>108.5</v>
      </c>
      <c r="K359" s="44">
        <f t="shared" si="59"/>
        <v>103.35</v>
      </c>
      <c r="L359" s="44">
        <f t="shared" si="60"/>
        <v>16000.000000000015</v>
      </c>
      <c r="M359" s="45" t="str">
        <f t="shared" si="64"/>
        <v>Sell</v>
      </c>
      <c r="N359" s="44">
        <f t="shared" si="61"/>
        <v>0</v>
      </c>
      <c r="O359" s="44">
        <f t="shared" si="65"/>
        <v>131250.00000000006</v>
      </c>
      <c r="P359" s="44">
        <f t="shared" si="62"/>
        <v>0</v>
      </c>
      <c r="Q359" s="44">
        <f t="shared" si="63"/>
        <v>0</v>
      </c>
      <c r="R359" s="63">
        <f>IF((O359 - MAX($O$15:O359)) &lt; 0, O359 - MAX($O$15:O359), 0)</f>
        <v>0</v>
      </c>
    </row>
    <row r="360" spans="1:18" x14ac:dyDescent="0.25">
      <c r="A360" s="62">
        <v>346</v>
      </c>
      <c r="B360" s="70">
        <v>42226</v>
      </c>
      <c r="C360" s="43">
        <f>VLOOKUP(B360, 'Raw Data'!$A$2:$C$560, 2, TRUE)</f>
        <v>100.35</v>
      </c>
      <c r="D360" s="43">
        <f>VLOOKUP(B360, 'Raw Data'!$A$2:$C$560, 3, TRUE)</f>
        <v>110.05</v>
      </c>
      <c r="E360" s="44">
        <f t="shared" si="55"/>
        <v>-9.2270732730123553E-2</v>
      </c>
      <c r="F360" s="44">
        <f>IF(A360&gt;$C$3, AVERAGE(INDEX($E$15:$E$572, A360-$C$3):E359), "")</f>
        <v>-6.3081756693801769E-2</v>
      </c>
      <c r="G360" s="44">
        <f>IF(A360&gt;$C$3, (STDEV(INDEX($E$15:$E$572, A360-$C$3):E359)), "")</f>
        <v>1.325736677274798E-2</v>
      </c>
      <c r="H360" s="44">
        <f t="shared" si="56"/>
        <v>-2.2017174704951992</v>
      </c>
      <c r="I360" s="44" t="str">
        <f t="shared" si="57"/>
        <v>Buy</v>
      </c>
      <c r="J360" s="44" t="str">
        <f t="shared" si="58"/>
        <v/>
      </c>
      <c r="K360" s="44" t="str">
        <f t="shared" si="59"/>
        <v/>
      </c>
      <c r="L360" s="44">
        <f t="shared" si="60"/>
        <v>22749.999999999985</v>
      </c>
      <c r="M360" s="45" t="str">
        <f t="shared" si="64"/>
        <v>TP</v>
      </c>
      <c r="N360" s="44">
        <f t="shared" si="61"/>
        <v>22749.999999999985</v>
      </c>
      <c r="O360" s="44">
        <f t="shared" si="65"/>
        <v>154000.00000000006</v>
      </c>
      <c r="P360" s="44">
        <f t="shared" si="62"/>
        <v>84.160000000000011</v>
      </c>
      <c r="Q360" s="44">
        <f t="shared" si="63"/>
        <v>0</v>
      </c>
      <c r="R360" s="63">
        <f>IF((O360 - MAX($O$15:O360)) &lt; 0, O360 - MAX($O$15:O360), 0)</f>
        <v>0</v>
      </c>
    </row>
    <row r="361" spans="1:18" x14ac:dyDescent="0.25">
      <c r="A361" s="62">
        <v>347</v>
      </c>
      <c r="B361" s="70">
        <v>42227</v>
      </c>
      <c r="C361" s="43">
        <f>VLOOKUP(B361, 'Raw Data'!$A$2:$C$560, 2, TRUE)</f>
        <v>101.85</v>
      </c>
      <c r="D361" s="43">
        <f>VLOOKUP(B361, 'Raw Data'!$A$2:$C$560, 3, TRUE)</f>
        <v>112.25</v>
      </c>
      <c r="E361" s="44">
        <f t="shared" si="55"/>
        <v>-9.7227383949548898E-2</v>
      </c>
      <c r="F361" s="44">
        <f>IF(A361&gt;$C$3, AVERAGE(INDEX($E$15:$E$572, A361-$C$3):E360), "")</f>
        <v>-6.6431698225272784E-2</v>
      </c>
      <c r="G361" s="44">
        <f>IF(A361&gt;$C$3, (STDEV(INDEX($E$15:$E$572, A361-$C$3):E360)), "")</f>
        <v>1.599658059419096E-2</v>
      </c>
      <c r="H361" s="44">
        <f t="shared" si="56"/>
        <v>-1.9251417853300061</v>
      </c>
      <c r="I361" s="44" t="str">
        <f t="shared" si="57"/>
        <v>Buy</v>
      </c>
      <c r="J361" s="44">
        <f t="shared" si="58"/>
        <v>101.85</v>
      </c>
      <c r="K361" s="44">
        <f t="shared" si="59"/>
        <v>112.25</v>
      </c>
      <c r="L361" s="44" t="str">
        <f t="shared" si="60"/>
        <v/>
      </c>
      <c r="M361" s="45" t="str">
        <f t="shared" si="64"/>
        <v>Buy</v>
      </c>
      <c r="N361" s="44">
        <f t="shared" si="61"/>
        <v>0</v>
      </c>
      <c r="O361" s="44">
        <f t="shared" si="65"/>
        <v>154000.00000000006</v>
      </c>
      <c r="P361" s="44">
        <f t="shared" si="62"/>
        <v>85.64</v>
      </c>
      <c r="Q361" s="44">
        <f t="shared" si="63"/>
        <v>160575</v>
      </c>
      <c r="R361" s="63">
        <f>IF((O361 - MAX($O$15:O361)) &lt; 0, O361 - MAX($O$15:O361), 0)</f>
        <v>0</v>
      </c>
    </row>
    <row r="362" spans="1:18" x14ac:dyDescent="0.25">
      <c r="A362" s="62">
        <v>348</v>
      </c>
      <c r="B362" s="70">
        <v>42228</v>
      </c>
      <c r="C362" s="43">
        <f>VLOOKUP(B362, 'Raw Data'!$A$2:$C$560, 2, TRUE)</f>
        <v>101.15</v>
      </c>
      <c r="D362" s="43">
        <f>VLOOKUP(B362, 'Raw Data'!$A$2:$C$560, 3, TRUE)</f>
        <v>110.4</v>
      </c>
      <c r="E362" s="44">
        <f t="shared" si="55"/>
        <v>-8.7505570229240479E-2</v>
      </c>
      <c r="F362" s="44">
        <f>IF(A362&gt;$C$3, AVERAGE(INDEX($E$15:$E$572, A362-$C$3):E361), "")</f>
        <v>-7.1291547934953972E-2</v>
      </c>
      <c r="G362" s="44">
        <f>IF(A362&gt;$C$3, (STDEV(INDEX($E$15:$E$572, A362-$C$3):E361)), "")</f>
        <v>1.7314952083270014E-2</v>
      </c>
      <c r="H362" s="44">
        <f t="shared" si="56"/>
        <v>-0.93641739326282958</v>
      </c>
      <c r="I362" s="44" t="str">
        <f t="shared" si="57"/>
        <v/>
      </c>
      <c r="J362" s="44">
        <f t="shared" si="58"/>
        <v>101.85</v>
      </c>
      <c r="K362" s="44">
        <f t="shared" si="59"/>
        <v>112.25</v>
      </c>
      <c r="L362" s="44">
        <f t="shared" si="60"/>
        <v>5750.0000000000273</v>
      </c>
      <c r="M362" s="45" t="str">
        <f t="shared" si="64"/>
        <v>Buy</v>
      </c>
      <c r="N362" s="44">
        <f t="shared" si="61"/>
        <v>0</v>
      </c>
      <c r="O362" s="44">
        <f t="shared" si="65"/>
        <v>154000.00000000006</v>
      </c>
      <c r="P362" s="44">
        <f t="shared" si="62"/>
        <v>0</v>
      </c>
      <c r="Q362" s="44">
        <f t="shared" si="63"/>
        <v>0</v>
      </c>
      <c r="R362" s="63">
        <f>IF((O362 - MAX($O$15:O362)) &lt; 0, O362 - MAX($O$15:O362), 0)</f>
        <v>0</v>
      </c>
    </row>
    <row r="363" spans="1:18" x14ac:dyDescent="0.25">
      <c r="A363" s="62">
        <v>349</v>
      </c>
      <c r="B363" s="70">
        <v>42229</v>
      </c>
      <c r="C363" s="43">
        <f>VLOOKUP(B363, 'Raw Data'!$A$2:$C$560, 2, TRUE)</f>
        <v>102.3</v>
      </c>
      <c r="D363" s="43">
        <f>VLOOKUP(B363, 'Raw Data'!$A$2:$C$560, 3, TRUE)</f>
        <v>113.5</v>
      </c>
      <c r="E363" s="44">
        <f t="shared" si="55"/>
        <v>-0.10389316396387663</v>
      </c>
      <c r="F363" s="44">
        <f>IF(A363&gt;$C$3, AVERAGE(INDEX($E$15:$E$572, A363-$C$3):E362), "")</f>
        <v>-7.4564489572868126E-2</v>
      </c>
      <c r="G363" s="44">
        <f>IF(A363&gt;$C$3, (STDEV(INDEX($E$15:$E$572, A363-$C$3):E362)), "")</f>
        <v>1.6935442448516327E-2</v>
      </c>
      <c r="H363" s="44">
        <f t="shared" si="56"/>
        <v>-1.7317926283985523</v>
      </c>
      <c r="I363" s="44" t="str">
        <f t="shared" si="57"/>
        <v/>
      </c>
      <c r="J363" s="44">
        <f t="shared" si="58"/>
        <v>101.85</v>
      </c>
      <c r="K363" s="44">
        <f t="shared" si="59"/>
        <v>112.25</v>
      </c>
      <c r="L363" s="44">
        <f t="shared" si="60"/>
        <v>-3999.9999999999859</v>
      </c>
      <c r="M363" s="45" t="str">
        <f t="shared" si="64"/>
        <v>Buy</v>
      </c>
      <c r="N363" s="44">
        <f t="shared" si="61"/>
        <v>0</v>
      </c>
      <c r="O363" s="44">
        <f t="shared" si="65"/>
        <v>154000.00000000006</v>
      </c>
      <c r="P363" s="44">
        <f t="shared" si="62"/>
        <v>0</v>
      </c>
      <c r="Q363" s="44">
        <f t="shared" si="63"/>
        <v>0</v>
      </c>
      <c r="R363" s="63">
        <f>IF((O363 - MAX($O$15:O363)) &lt; 0, O363 - MAX($O$15:O363), 0)</f>
        <v>0</v>
      </c>
    </row>
    <row r="364" spans="1:18" x14ac:dyDescent="0.25">
      <c r="A364" s="62">
        <v>350</v>
      </c>
      <c r="B364" s="70">
        <v>42230</v>
      </c>
      <c r="C364" s="43">
        <f>VLOOKUP(B364, 'Raw Data'!$A$2:$C$560, 2, TRUE)</f>
        <v>101.7</v>
      </c>
      <c r="D364" s="43">
        <f>VLOOKUP(B364, 'Raw Data'!$A$2:$C$560, 3, TRUE)</f>
        <v>113.55</v>
      </c>
      <c r="E364" s="44">
        <f t="shared" si="55"/>
        <v>-0.11021596549705319</v>
      </c>
      <c r="F364" s="44">
        <f>IF(A364&gt;$C$3, AVERAGE(INDEX($E$15:$E$572, A364-$C$3):E363), "")</f>
        <v>-8.0022071717565396E-2</v>
      </c>
      <c r="G364" s="44">
        <f>IF(A364&gt;$C$3, (STDEV(INDEX($E$15:$E$572, A364-$C$3):E363)), "")</f>
        <v>1.6687265859365131E-2</v>
      </c>
      <c r="H364" s="44">
        <f t="shared" si="56"/>
        <v>-1.8093972993510228</v>
      </c>
      <c r="I364" s="44" t="str">
        <f t="shared" si="57"/>
        <v>Buy</v>
      </c>
      <c r="J364" s="44">
        <f t="shared" si="58"/>
        <v>101.85</v>
      </c>
      <c r="K364" s="44">
        <f t="shared" si="59"/>
        <v>112.25</v>
      </c>
      <c r="L364" s="44">
        <f t="shared" si="60"/>
        <v>-7249.9999999999427</v>
      </c>
      <c r="M364" s="45" t="str">
        <f t="shared" si="64"/>
        <v>Buy</v>
      </c>
      <c r="N364" s="44">
        <f t="shared" si="61"/>
        <v>0</v>
      </c>
      <c r="O364" s="44">
        <f t="shared" si="65"/>
        <v>154000.00000000006</v>
      </c>
      <c r="P364" s="44">
        <f t="shared" si="62"/>
        <v>0</v>
      </c>
      <c r="Q364" s="44">
        <f t="shared" si="63"/>
        <v>0</v>
      </c>
      <c r="R364" s="63">
        <f>IF((O364 - MAX($O$15:O364)) &lt; 0, O364 - MAX($O$15:O364), 0)</f>
        <v>0</v>
      </c>
    </row>
    <row r="365" spans="1:18" x14ac:dyDescent="0.25">
      <c r="A365" s="62">
        <v>351</v>
      </c>
      <c r="B365" s="70">
        <v>42233</v>
      </c>
      <c r="C365" s="43">
        <f>VLOOKUP(B365, 'Raw Data'!$A$2:$C$560, 2, TRUE)</f>
        <v>101.5</v>
      </c>
      <c r="D365" s="43">
        <f>VLOOKUP(B365, 'Raw Data'!$A$2:$C$560, 3, TRUE)</f>
        <v>114.1</v>
      </c>
      <c r="E365" s="44">
        <f t="shared" si="55"/>
        <v>-0.11701645838618784</v>
      </c>
      <c r="F365" s="44">
        <f>IF(A365&gt;$C$3, AVERAGE(INDEX($E$15:$E$572, A365-$C$3):E364), "")</f>
        <v>-8.5742566670620329E-2</v>
      </c>
      <c r="G365" s="44">
        <f>IF(A365&gt;$C$3, (STDEV(INDEX($E$15:$E$572, A365-$C$3):E364)), "")</f>
        <v>1.6196765933876252E-2</v>
      </c>
      <c r="H365" s="44">
        <f t="shared" si="56"/>
        <v>-1.9308726102015699</v>
      </c>
      <c r="I365" s="44" t="str">
        <f t="shared" si="57"/>
        <v>Buy</v>
      </c>
      <c r="J365" s="44" t="str">
        <f t="shared" si="58"/>
        <v/>
      </c>
      <c r="K365" s="44" t="str">
        <f t="shared" si="59"/>
        <v/>
      </c>
      <c r="L365" s="44">
        <f t="shared" si="60"/>
        <v>-10999.999999999942</v>
      </c>
      <c r="M365" s="45" t="str">
        <f t="shared" si="64"/>
        <v>SL</v>
      </c>
      <c r="N365" s="44">
        <f t="shared" si="61"/>
        <v>-10999.999999999942</v>
      </c>
      <c r="O365" s="44">
        <f t="shared" si="65"/>
        <v>143000.00000000012</v>
      </c>
      <c r="P365" s="44">
        <f t="shared" si="62"/>
        <v>86.240000000000009</v>
      </c>
      <c r="Q365" s="44">
        <f t="shared" si="63"/>
        <v>0</v>
      </c>
      <c r="R365" s="63">
        <f>IF((O365 - MAX($O$15:O365)) &lt; 0, O365 - MAX($O$15:O365), 0)</f>
        <v>-10999.999999999942</v>
      </c>
    </row>
    <row r="366" spans="1:18" x14ac:dyDescent="0.25">
      <c r="A366" s="62">
        <v>352</v>
      </c>
      <c r="B366" s="70">
        <v>42234</v>
      </c>
      <c r="C366" s="43">
        <f>VLOOKUP(B366, 'Raw Data'!$A$2:$C$560, 2, TRUE)</f>
        <v>101.25</v>
      </c>
      <c r="D366" s="43">
        <f>VLOOKUP(B366, 'Raw Data'!$A$2:$C$560, 3, TRUE)</f>
        <v>112.55</v>
      </c>
      <c r="E366" s="44">
        <f t="shared" si="55"/>
        <v>-0.10580486136609274</v>
      </c>
      <c r="F366" s="44">
        <f>IF(A366&gt;$C$3, AVERAGE(INDEX($E$15:$E$572, A366-$C$3):E365), "")</f>
        <v>-9.159348750933699E-2</v>
      </c>
      <c r="G366" s="44">
        <f>IF(A366&gt;$C$3, (STDEV(INDEX($E$15:$E$572, A366-$C$3):E365)), "")</f>
        <v>1.5828869976780624E-2</v>
      </c>
      <c r="H366" s="44">
        <f t="shared" si="56"/>
        <v>-0.89781354434033633</v>
      </c>
      <c r="I366" s="44" t="str">
        <f t="shared" si="57"/>
        <v/>
      </c>
      <c r="J366" s="44" t="str">
        <f t="shared" si="58"/>
        <v/>
      </c>
      <c r="K366" s="44" t="str">
        <f t="shared" si="59"/>
        <v/>
      </c>
      <c r="L366" s="44" t="str">
        <f t="shared" si="60"/>
        <v/>
      </c>
      <c r="M366" s="45" t="str">
        <f t="shared" si="64"/>
        <v/>
      </c>
      <c r="N366" s="44">
        <f t="shared" si="61"/>
        <v>0</v>
      </c>
      <c r="O366" s="44">
        <f t="shared" si="65"/>
        <v>143000.00000000012</v>
      </c>
      <c r="P366" s="44">
        <f t="shared" si="62"/>
        <v>0</v>
      </c>
      <c r="Q366" s="44">
        <f t="shared" si="63"/>
        <v>0</v>
      </c>
      <c r="R366" s="63">
        <f>IF((O366 - MAX($O$15:O366)) &lt; 0, O366 - MAX($O$15:O366), 0)</f>
        <v>-10999.999999999942</v>
      </c>
    </row>
    <row r="367" spans="1:18" x14ac:dyDescent="0.25">
      <c r="A367" s="62">
        <v>353</v>
      </c>
      <c r="B367" s="70">
        <v>42235</v>
      </c>
      <c r="C367" s="43">
        <f>VLOOKUP(B367, 'Raw Data'!$A$2:$C$560, 2, TRUE)</f>
        <v>100.75</v>
      </c>
      <c r="D367" s="43">
        <f>VLOOKUP(B367, 'Raw Data'!$A$2:$C$560, 3, TRUE)</f>
        <v>110.25</v>
      </c>
      <c r="E367" s="44">
        <f t="shared" si="55"/>
        <v>-9.0108313500162948E-2</v>
      </c>
      <c r="F367" s="44">
        <f>IF(A367&gt;$C$3, AVERAGE(INDEX($E$15:$E$572, A367-$C$3):E366), "")</f>
        <v>-9.5707933098997139E-2</v>
      </c>
      <c r="G367" s="44">
        <f>IF(A367&gt;$C$3, (STDEV(INDEX($E$15:$E$572, A367-$C$3):E366)), "")</f>
        <v>1.3175160704502108E-2</v>
      </c>
      <c r="H367" s="44">
        <f t="shared" si="56"/>
        <v>0.4250133811969925</v>
      </c>
      <c r="I367" s="44" t="str">
        <f t="shared" si="57"/>
        <v/>
      </c>
      <c r="J367" s="44" t="str">
        <f t="shared" si="58"/>
        <v/>
      </c>
      <c r="K367" s="44" t="str">
        <f t="shared" si="59"/>
        <v/>
      </c>
      <c r="L367" s="44" t="str">
        <f t="shared" si="60"/>
        <v/>
      </c>
      <c r="M367" s="45" t="str">
        <f t="shared" si="64"/>
        <v/>
      </c>
      <c r="N367" s="44">
        <f t="shared" si="61"/>
        <v>0</v>
      </c>
      <c r="O367" s="44">
        <f t="shared" si="65"/>
        <v>143000.00000000012</v>
      </c>
      <c r="P367" s="44">
        <f t="shared" si="62"/>
        <v>0</v>
      </c>
      <c r="Q367" s="44">
        <f t="shared" si="63"/>
        <v>0</v>
      </c>
      <c r="R367" s="63">
        <f>IF((O367 - MAX($O$15:O367)) &lt; 0, O367 - MAX($O$15:O367), 0)</f>
        <v>-10999.999999999942</v>
      </c>
    </row>
    <row r="368" spans="1:18" x14ac:dyDescent="0.25">
      <c r="A368" s="62">
        <v>354</v>
      </c>
      <c r="B368" s="70">
        <v>42236</v>
      </c>
      <c r="C368" s="43">
        <f>VLOOKUP(B368, 'Raw Data'!$A$2:$C$560, 2, TRUE)</f>
        <v>100.5</v>
      </c>
      <c r="D368" s="43">
        <f>VLOOKUP(B368, 'Raw Data'!$A$2:$C$560, 3, TRUE)</f>
        <v>110.7</v>
      </c>
      <c r="E368" s="44">
        <f t="shared" si="55"/>
        <v>-9.6666112215460814E-2</v>
      </c>
      <c r="F368" s="44">
        <f>IF(A368&gt;$C$3, AVERAGE(INDEX($E$15:$E$572, A368-$C$3):E367), "")</f>
        <v>-9.6515525995184856E-2</v>
      </c>
      <c r="G368" s="44">
        <f>IF(A368&gt;$C$3, (STDEV(INDEX($E$15:$E$572, A368-$C$3):E367)), "")</f>
        <v>1.2472533310619673E-2</v>
      </c>
      <c r="H368" s="44">
        <f t="shared" si="56"/>
        <v>-1.2073426987582587E-2</v>
      </c>
      <c r="I368" s="44" t="str">
        <f t="shared" si="57"/>
        <v/>
      </c>
      <c r="J368" s="44" t="str">
        <f t="shared" si="58"/>
        <v/>
      </c>
      <c r="K368" s="44" t="str">
        <f t="shared" si="59"/>
        <v/>
      </c>
      <c r="L368" s="44" t="str">
        <f t="shared" si="60"/>
        <v/>
      </c>
      <c r="M368" s="45" t="str">
        <f t="shared" si="64"/>
        <v/>
      </c>
      <c r="N368" s="44">
        <f t="shared" si="61"/>
        <v>0</v>
      </c>
      <c r="O368" s="44">
        <f t="shared" si="65"/>
        <v>143000.00000000012</v>
      </c>
      <c r="P368" s="44">
        <f t="shared" si="62"/>
        <v>0</v>
      </c>
      <c r="Q368" s="44">
        <f t="shared" si="63"/>
        <v>0</v>
      </c>
      <c r="R368" s="63">
        <f>IF((O368 - MAX($O$15:O368)) &lt; 0, O368 - MAX($O$15:O368), 0)</f>
        <v>-10999.999999999942</v>
      </c>
    </row>
    <row r="369" spans="1:18" x14ac:dyDescent="0.25">
      <c r="A369" s="62">
        <v>355</v>
      </c>
      <c r="B369" s="70">
        <v>42237</v>
      </c>
      <c r="C369" s="43">
        <f>VLOOKUP(B369, 'Raw Data'!$A$2:$C$560, 2, TRUE)</f>
        <v>101.8</v>
      </c>
      <c r="D369" s="43">
        <f>VLOOKUP(B369, 'Raw Data'!$A$2:$C$560, 3, TRUE)</f>
        <v>111.75</v>
      </c>
      <c r="E369" s="44">
        <f t="shared" si="55"/>
        <v>-9.3254129377255829E-2</v>
      </c>
      <c r="F369" s="44">
        <f>IF(A369&gt;$C$3, AVERAGE(INDEX($E$15:$E$572, A369-$C$3):E368), "")</f>
        <v>-9.8048347555800081E-2</v>
      </c>
      <c r="G369" s="44">
        <f>IF(A369&gt;$C$3, (STDEV(INDEX($E$15:$E$572, A369-$C$3):E368)), "")</f>
        <v>1.1285406543794667E-2</v>
      </c>
      <c r="H369" s="44">
        <f t="shared" si="56"/>
        <v>0.4248157263931599</v>
      </c>
      <c r="I369" s="44" t="str">
        <f t="shared" si="57"/>
        <v/>
      </c>
      <c r="J369" s="44" t="str">
        <f t="shared" si="58"/>
        <v/>
      </c>
      <c r="K369" s="44" t="str">
        <f t="shared" si="59"/>
        <v/>
      </c>
      <c r="L369" s="44" t="str">
        <f t="shared" si="60"/>
        <v/>
      </c>
      <c r="M369" s="45" t="str">
        <f t="shared" si="64"/>
        <v/>
      </c>
      <c r="N369" s="44">
        <f t="shared" si="61"/>
        <v>0</v>
      </c>
      <c r="O369" s="44">
        <f t="shared" si="65"/>
        <v>143000.00000000012</v>
      </c>
      <c r="P369" s="44">
        <f t="shared" si="62"/>
        <v>0</v>
      </c>
      <c r="Q369" s="44">
        <f t="shared" si="63"/>
        <v>0</v>
      </c>
      <c r="R369" s="63">
        <f>IF((O369 - MAX($O$15:O369)) &lt; 0, O369 - MAX($O$15:O369), 0)</f>
        <v>-10999.999999999942</v>
      </c>
    </row>
    <row r="370" spans="1:18" x14ac:dyDescent="0.25">
      <c r="A370" s="62">
        <v>356</v>
      </c>
      <c r="B370" s="70">
        <v>42240</v>
      </c>
      <c r="C370" s="43">
        <f>VLOOKUP(B370, 'Raw Data'!$A$2:$C$560, 2, TRUE)</f>
        <v>101.45</v>
      </c>
      <c r="D370" s="43">
        <f>VLOOKUP(B370, 'Raw Data'!$A$2:$C$560, 3, TRUE)</f>
        <v>113.05</v>
      </c>
      <c r="E370" s="44">
        <f t="shared" si="55"/>
        <v>-0.10826413245215501</v>
      </c>
      <c r="F370" s="44">
        <f>IF(A370&gt;$C$3, AVERAGE(INDEX($E$15:$E$572, A370-$C$3):E369), "")</f>
        <v>-9.9396269121500305E-2</v>
      </c>
      <c r="G370" s="44">
        <f>IF(A370&gt;$C$3, (STDEV(INDEX($E$15:$E$572, A370-$C$3):E369)), "")</f>
        <v>9.5285583966020111E-3</v>
      </c>
      <c r="H370" s="44">
        <f t="shared" si="56"/>
        <v>-0.93066159239965196</v>
      </c>
      <c r="I370" s="44" t="str">
        <f t="shared" si="57"/>
        <v/>
      </c>
      <c r="J370" s="44" t="str">
        <f t="shared" si="58"/>
        <v/>
      </c>
      <c r="K370" s="44" t="str">
        <f t="shared" si="59"/>
        <v/>
      </c>
      <c r="L370" s="44" t="str">
        <f t="shared" si="60"/>
        <v/>
      </c>
      <c r="M370" s="45" t="str">
        <f t="shared" si="64"/>
        <v/>
      </c>
      <c r="N370" s="44">
        <f t="shared" si="61"/>
        <v>0</v>
      </c>
      <c r="O370" s="44">
        <f t="shared" si="65"/>
        <v>143000.00000000012</v>
      </c>
      <c r="P370" s="44">
        <f t="shared" si="62"/>
        <v>0</v>
      </c>
      <c r="Q370" s="44">
        <f t="shared" si="63"/>
        <v>0</v>
      </c>
      <c r="R370" s="63">
        <f>IF((O370 - MAX($O$15:O370)) &lt; 0, O370 - MAX($O$15:O370), 0)</f>
        <v>-10999.999999999942</v>
      </c>
    </row>
    <row r="371" spans="1:18" x14ac:dyDescent="0.25">
      <c r="A371" s="62">
        <v>357</v>
      </c>
      <c r="B371" s="70">
        <v>42241</v>
      </c>
      <c r="C371" s="43">
        <f>VLOOKUP(B371, 'Raw Data'!$A$2:$C$560, 2, TRUE)</f>
        <v>101.1</v>
      </c>
      <c r="D371" s="43">
        <f>VLOOKUP(B371, 'Raw Data'!$A$2:$C$560, 3, TRUE)</f>
        <v>111.2</v>
      </c>
      <c r="E371" s="44">
        <f t="shared" si="55"/>
        <v>-9.5220255790056385E-2</v>
      </c>
      <c r="F371" s="44">
        <f>IF(A371&gt;$C$3, AVERAGE(INDEX($E$15:$E$572, A371-$C$3):E370), "")</f>
        <v>-0.10099560909370345</v>
      </c>
      <c r="G371" s="44">
        <f>IF(A371&gt;$C$3, (STDEV(INDEX($E$15:$E$572, A371-$C$3):E370)), "")</f>
        <v>9.5418823776289956E-3</v>
      </c>
      <c r="H371" s="44">
        <f t="shared" si="56"/>
        <v>0.60526351877774298</v>
      </c>
      <c r="I371" s="44" t="str">
        <f t="shared" si="57"/>
        <v/>
      </c>
      <c r="J371" s="44" t="str">
        <f t="shared" si="58"/>
        <v/>
      </c>
      <c r="K371" s="44" t="str">
        <f t="shared" si="59"/>
        <v/>
      </c>
      <c r="L371" s="44" t="str">
        <f t="shared" si="60"/>
        <v/>
      </c>
      <c r="M371" s="45" t="str">
        <f t="shared" si="64"/>
        <v/>
      </c>
      <c r="N371" s="44">
        <f t="shared" si="61"/>
        <v>0</v>
      </c>
      <c r="O371" s="44">
        <f t="shared" si="65"/>
        <v>143000.00000000012</v>
      </c>
      <c r="P371" s="44">
        <f t="shared" si="62"/>
        <v>0</v>
      </c>
      <c r="Q371" s="44">
        <f t="shared" si="63"/>
        <v>0</v>
      </c>
      <c r="R371" s="63">
        <f>IF((O371 - MAX($O$15:O371)) &lt; 0, O371 - MAX($O$15:O371), 0)</f>
        <v>-10999.999999999942</v>
      </c>
    </row>
    <row r="372" spans="1:18" x14ac:dyDescent="0.25">
      <c r="A372" s="62">
        <v>358</v>
      </c>
      <c r="B372" s="70">
        <v>42242</v>
      </c>
      <c r="C372" s="43">
        <f>VLOOKUP(B372, 'Raw Data'!$A$2:$C$560, 2, TRUE)</f>
        <v>101.95</v>
      </c>
      <c r="D372" s="43">
        <f>VLOOKUP(B372, 'Raw Data'!$A$2:$C$560, 3, TRUE)</f>
        <v>110.8</v>
      </c>
      <c r="E372" s="44">
        <f t="shared" si="55"/>
        <v>-8.324427729271916E-2</v>
      </c>
      <c r="F372" s="44">
        <f>IF(A372&gt;$C$3, AVERAGE(INDEX($E$15:$E$572, A372-$C$3):E371), "")</f>
        <v>-0.1007948962777542</v>
      </c>
      <c r="G372" s="44">
        <f>IF(A372&gt;$C$3, (STDEV(INDEX($E$15:$E$572, A372-$C$3):E371)), "")</f>
        <v>9.6504461755034729E-3</v>
      </c>
      <c r="H372" s="44">
        <f t="shared" si="56"/>
        <v>1.8186329073141958</v>
      </c>
      <c r="I372" s="44" t="str">
        <f t="shared" si="57"/>
        <v>Sell</v>
      </c>
      <c r="J372" s="44">
        <f t="shared" si="58"/>
        <v>110.8</v>
      </c>
      <c r="K372" s="44">
        <f t="shared" si="59"/>
        <v>101.95</v>
      </c>
      <c r="L372" s="44" t="str">
        <f t="shared" si="60"/>
        <v/>
      </c>
      <c r="M372" s="45" t="str">
        <f t="shared" si="64"/>
        <v>Sell</v>
      </c>
      <c r="N372" s="44">
        <f t="shared" si="61"/>
        <v>0</v>
      </c>
      <c r="O372" s="44">
        <f t="shared" si="65"/>
        <v>143000.00000000012</v>
      </c>
      <c r="P372" s="44">
        <f t="shared" si="62"/>
        <v>85.100000000000009</v>
      </c>
      <c r="Q372" s="44">
        <f t="shared" si="63"/>
        <v>159562.5</v>
      </c>
      <c r="R372" s="63">
        <f>IF((O372 - MAX($O$15:O372)) &lt; 0, O372 - MAX($O$15:O372), 0)</f>
        <v>-10999.999999999942</v>
      </c>
    </row>
    <row r="373" spans="1:18" x14ac:dyDescent="0.25">
      <c r="A373" s="62">
        <v>359</v>
      </c>
      <c r="B373" s="70">
        <v>42243</v>
      </c>
      <c r="C373" s="43">
        <f>VLOOKUP(B373, 'Raw Data'!$A$2:$C$560, 2, TRUE)</f>
        <v>100.3</v>
      </c>
      <c r="D373" s="43">
        <f>VLOOKUP(B373, 'Raw Data'!$A$2:$C$560, 3, TRUE)</f>
        <v>108.35</v>
      </c>
      <c r="E373" s="44">
        <f t="shared" si="55"/>
        <v>-7.720103301447824E-2</v>
      </c>
      <c r="F373" s="44">
        <f>IF(A373&gt;$C$3, AVERAGE(INDEX($E$15:$E$572, A373-$C$3):E372), "")</f>
        <v>-0.10036876698410206</v>
      </c>
      <c r="G373" s="44">
        <f>IF(A373&gt;$C$3, (STDEV(INDEX($E$15:$E$572, A373-$C$3):E372)), "")</f>
        <v>1.0369732561973538E-2</v>
      </c>
      <c r="H373" s="44">
        <f t="shared" si="56"/>
        <v>2.234168897911732</v>
      </c>
      <c r="I373" s="44" t="str">
        <f t="shared" si="57"/>
        <v>Sell</v>
      </c>
      <c r="J373" s="44">
        <f t="shared" si="58"/>
        <v>110.8</v>
      </c>
      <c r="K373" s="44">
        <f t="shared" si="59"/>
        <v>101.95</v>
      </c>
      <c r="L373" s="44">
        <f t="shared" si="60"/>
        <v>-3999.9999999999854</v>
      </c>
      <c r="M373" s="45" t="str">
        <f t="shared" si="64"/>
        <v>Sell</v>
      </c>
      <c r="N373" s="44">
        <f t="shared" si="61"/>
        <v>0</v>
      </c>
      <c r="O373" s="44">
        <f t="shared" si="65"/>
        <v>143000.00000000012</v>
      </c>
      <c r="P373" s="44">
        <f t="shared" si="62"/>
        <v>0</v>
      </c>
      <c r="Q373" s="44">
        <f t="shared" si="63"/>
        <v>0</v>
      </c>
      <c r="R373" s="63">
        <f>IF((O373 - MAX($O$15:O373)) &lt; 0, O373 - MAX($O$15:O373), 0)</f>
        <v>-10999.999999999942</v>
      </c>
    </row>
    <row r="374" spans="1:18" x14ac:dyDescent="0.25">
      <c r="A374" s="62">
        <v>360</v>
      </c>
      <c r="B374" s="70">
        <v>42244</v>
      </c>
      <c r="C374" s="43">
        <f>VLOOKUP(B374, 'Raw Data'!$A$2:$C$560, 2, TRUE)</f>
        <v>101.6</v>
      </c>
      <c r="D374" s="43">
        <f>VLOOKUP(B374, 'Raw Data'!$A$2:$C$560, 3, TRUE)</f>
        <v>110.65</v>
      </c>
      <c r="E374" s="44">
        <f t="shared" si="55"/>
        <v>-8.5328531352677303E-2</v>
      </c>
      <c r="F374" s="44">
        <f>IF(A374&gt;$C$3, AVERAGE(INDEX($E$15:$E$572, A374-$C$3):E373), "")</f>
        <v>-9.7699553889162211E-2</v>
      </c>
      <c r="G374" s="44">
        <f>IF(A374&gt;$C$3, (STDEV(INDEX($E$15:$E$572, A374-$C$3):E373)), "")</f>
        <v>1.2564755462164507E-2</v>
      </c>
      <c r="H374" s="44">
        <f t="shared" si="56"/>
        <v>0.98458124185043028</v>
      </c>
      <c r="I374" s="44" t="str">
        <f t="shared" si="57"/>
        <v/>
      </c>
      <c r="J374" s="44">
        <f t="shared" si="58"/>
        <v>110.8</v>
      </c>
      <c r="K374" s="44">
        <f t="shared" si="59"/>
        <v>101.95</v>
      </c>
      <c r="L374" s="44">
        <f t="shared" si="60"/>
        <v>1000.0000000000854</v>
      </c>
      <c r="M374" s="45" t="str">
        <f t="shared" si="64"/>
        <v>Sell</v>
      </c>
      <c r="N374" s="44">
        <f t="shared" si="61"/>
        <v>0</v>
      </c>
      <c r="O374" s="44">
        <f t="shared" si="65"/>
        <v>143000.00000000012</v>
      </c>
      <c r="P374" s="44">
        <f t="shared" si="62"/>
        <v>0</v>
      </c>
      <c r="Q374" s="44">
        <f t="shared" si="63"/>
        <v>0</v>
      </c>
      <c r="R374" s="63">
        <f>IF((O374 - MAX($O$15:O374)) &lt; 0, O374 - MAX($O$15:O374), 0)</f>
        <v>-10999.999999999942</v>
      </c>
    </row>
    <row r="375" spans="1:18" x14ac:dyDescent="0.25">
      <c r="A375" s="62">
        <v>361</v>
      </c>
      <c r="B375" s="70">
        <v>42247</v>
      </c>
      <c r="C375" s="43">
        <f>VLOOKUP(B375, 'Raw Data'!$A$2:$C$560, 2, TRUE)</f>
        <v>106.8</v>
      </c>
      <c r="D375" s="43">
        <f>VLOOKUP(B375, 'Raw Data'!$A$2:$C$560, 3, TRUE)</f>
        <v>115.4</v>
      </c>
      <c r="E375" s="44">
        <f t="shared" si="55"/>
        <v>-7.7446427547904761E-2</v>
      </c>
      <c r="F375" s="44">
        <f>IF(A375&gt;$C$3, AVERAGE(INDEX($E$15:$E$572, A375-$C$3):E374), "")</f>
        <v>-9.5210810474724628E-2</v>
      </c>
      <c r="G375" s="44">
        <f>IF(A375&gt;$C$3, (STDEV(INDEX($E$15:$E$572, A375-$C$3):E374)), "")</f>
        <v>1.2271470615695631E-2</v>
      </c>
      <c r="H375" s="44">
        <f t="shared" si="56"/>
        <v>1.4476164661225372</v>
      </c>
      <c r="I375" s="44" t="str">
        <f t="shared" si="57"/>
        <v/>
      </c>
      <c r="J375" s="44">
        <f t="shared" si="58"/>
        <v>110.8</v>
      </c>
      <c r="K375" s="44">
        <f t="shared" si="59"/>
        <v>101.95</v>
      </c>
      <c r="L375" s="44">
        <f t="shared" si="60"/>
        <v>-1249.9999999999272</v>
      </c>
      <c r="M375" s="45" t="str">
        <f t="shared" si="64"/>
        <v>Sell</v>
      </c>
      <c r="N375" s="44">
        <f t="shared" si="61"/>
        <v>0</v>
      </c>
      <c r="O375" s="44">
        <f t="shared" si="65"/>
        <v>143000.00000000012</v>
      </c>
      <c r="P375" s="44">
        <f t="shared" si="62"/>
        <v>0</v>
      </c>
      <c r="Q375" s="44">
        <f t="shared" si="63"/>
        <v>0</v>
      </c>
      <c r="R375" s="63">
        <f>IF((O375 - MAX($O$15:O375)) &lt; 0, O375 - MAX($O$15:O375), 0)</f>
        <v>-10999.999999999942</v>
      </c>
    </row>
    <row r="376" spans="1:18" x14ac:dyDescent="0.25">
      <c r="A376" s="62">
        <v>362</v>
      </c>
      <c r="B376" s="70">
        <v>42248</v>
      </c>
      <c r="C376" s="43">
        <f>VLOOKUP(B376, 'Raw Data'!$A$2:$C$560, 2, TRUE)</f>
        <v>107.15</v>
      </c>
      <c r="D376" s="43">
        <f>VLOOKUP(B376, 'Raw Data'!$A$2:$C$560, 3, TRUE)</f>
        <v>115.95</v>
      </c>
      <c r="E376" s="44">
        <f t="shared" si="55"/>
        <v>-7.8929341781954571E-2</v>
      </c>
      <c r="F376" s="44">
        <f>IF(A376&gt;$C$3, AVERAGE(INDEX($E$15:$E$572, A376-$C$3):E375), "")</f>
        <v>-9.1253807390896308E-2</v>
      </c>
      <c r="G376" s="44">
        <f>IF(A376&gt;$C$3, (STDEV(INDEX($E$15:$E$572, A376-$C$3):E375)), "")</f>
        <v>1.0743521073572505E-2</v>
      </c>
      <c r="H376" s="44">
        <f t="shared" si="56"/>
        <v>1.1471532958834256</v>
      </c>
      <c r="I376" s="44" t="str">
        <f t="shared" si="57"/>
        <v/>
      </c>
      <c r="J376" s="44">
        <f t="shared" si="58"/>
        <v>110.8</v>
      </c>
      <c r="K376" s="44">
        <f t="shared" si="59"/>
        <v>101.95</v>
      </c>
      <c r="L376" s="44">
        <f t="shared" si="60"/>
        <v>-249.99999999998545</v>
      </c>
      <c r="M376" s="45" t="str">
        <f t="shared" si="64"/>
        <v>Sell</v>
      </c>
      <c r="N376" s="44">
        <f t="shared" si="61"/>
        <v>0</v>
      </c>
      <c r="O376" s="44">
        <f t="shared" si="65"/>
        <v>143000.00000000012</v>
      </c>
      <c r="P376" s="44">
        <f t="shared" si="62"/>
        <v>0</v>
      </c>
      <c r="Q376" s="44">
        <f t="shared" si="63"/>
        <v>0</v>
      </c>
      <c r="R376" s="63">
        <f>IF((O376 - MAX($O$15:O376)) &lt; 0, O376 - MAX($O$15:O376), 0)</f>
        <v>-10999.999999999942</v>
      </c>
    </row>
    <row r="377" spans="1:18" x14ac:dyDescent="0.25">
      <c r="A377" s="62">
        <v>363</v>
      </c>
      <c r="B377" s="70">
        <v>42249</v>
      </c>
      <c r="C377" s="43">
        <f>VLOOKUP(B377, 'Raw Data'!$A$2:$C$560, 2, TRUE)</f>
        <v>106.55</v>
      </c>
      <c r="D377" s="43">
        <f>VLOOKUP(B377, 'Raw Data'!$A$2:$C$560, 3, TRUE)</f>
        <v>114.95</v>
      </c>
      <c r="E377" s="44">
        <f t="shared" si="55"/>
        <v>-7.5882892664564411E-2</v>
      </c>
      <c r="F377" s="44">
        <f>IF(A377&gt;$C$3, AVERAGE(INDEX($E$15:$E$572, A377-$C$3):E376), "")</f>
        <v>-8.8566255432482505E-2</v>
      </c>
      <c r="G377" s="44">
        <f>IF(A377&gt;$C$3, (STDEV(INDEX($E$15:$E$572, A377-$C$3):E376)), "")</f>
        <v>1.0037369791544107E-2</v>
      </c>
      <c r="H377" s="44">
        <f t="shared" si="56"/>
        <v>1.2636141769533169</v>
      </c>
      <c r="I377" s="44" t="str">
        <f t="shared" si="57"/>
        <v/>
      </c>
      <c r="J377" s="44">
        <f t="shared" si="58"/>
        <v>110.8</v>
      </c>
      <c r="K377" s="44">
        <f t="shared" si="59"/>
        <v>101.95</v>
      </c>
      <c r="L377" s="44">
        <f t="shared" si="60"/>
        <v>-2249.9999999999418</v>
      </c>
      <c r="M377" s="45" t="str">
        <f t="shared" si="64"/>
        <v>Sell</v>
      </c>
      <c r="N377" s="44">
        <f t="shared" si="61"/>
        <v>0</v>
      </c>
      <c r="O377" s="44">
        <f t="shared" si="65"/>
        <v>143000.00000000012</v>
      </c>
      <c r="P377" s="44">
        <f t="shared" si="62"/>
        <v>0</v>
      </c>
      <c r="Q377" s="44">
        <f t="shared" si="63"/>
        <v>0</v>
      </c>
      <c r="R377" s="63">
        <f>IF((O377 - MAX($O$15:O377)) &lt; 0, O377 - MAX($O$15:O377), 0)</f>
        <v>-10999.999999999942</v>
      </c>
    </row>
    <row r="378" spans="1:18" x14ac:dyDescent="0.25">
      <c r="A378" s="62">
        <v>364</v>
      </c>
      <c r="B378" s="70">
        <v>42250</v>
      </c>
      <c r="C378" s="43">
        <f>VLOOKUP(B378, 'Raw Data'!$A$2:$C$560, 2, TRUE)</f>
        <v>106.1</v>
      </c>
      <c r="D378" s="43">
        <f>VLOOKUP(B378, 'Raw Data'!$A$2:$C$560, 3, TRUE)</f>
        <v>113.8</v>
      </c>
      <c r="E378" s="44">
        <f t="shared" si="55"/>
        <v>-7.0060476072293112E-2</v>
      </c>
      <c r="F378" s="44">
        <f>IF(A378&gt;$C$3, AVERAGE(INDEX($E$15:$E$572, A378-$C$3):E377), "")</f>
        <v>-8.7143713348922638E-2</v>
      </c>
      <c r="G378" s="44">
        <f>IF(A378&gt;$C$3, (STDEV(INDEX($E$15:$E$572, A378-$C$3):E377)), "")</f>
        <v>1.0775448530047728E-2</v>
      </c>
      <c r="H378" s="44">
        <f t="shared" si="56"/>
        <v>1.5853852606684817</v>
      </c>
      <c r="I378" s="44" t="str">
        <f t="shared" si="57"/>
        <v/>
      </c>
      <c r="J378" s="44">
        <f t="shared" si="58"/>
        <v>110.8</v>
      </c>
      <c r="K378" s="44">
        <f t="shared" si="59"/>
        <v>101.95</v>
      </c>
      <c r="L378" s="44">
        <f t="shared" si="60"/>
        <v>-5749.9999999999563</v>
      </c>
      <c r="M378" s="45" t="str">
        <f t="shared" si="64"/>
        <v>Sell</v>
      </c>
      <c r="N378" s="44">
        <f t="shared" si="61"/>
        <v>0</v>
      </c>
      <c r="O378" s="44">
        <f t="shared" si="65"/>
        <v>143000.00000000012</v>
      </c>
      <c r="P378" s="44">
        <f t="shared" si="62"/>
        <v>0</v>
      </c>
      <c r="Q378" s="44">
        <f t="shared" si="63"/>
        <v>0</v>
      </c>
      <c r="R378" s="63">
        <f>IF((O378 - MAX($O$15:O378)) &lt; 0, O378 - MAX($O$15:O378), 0)</f>
        <v>-10999.999999999942</v>
      </c>
    </row>
    <row r="379" spans="1:18" x14ac:dyDescent="0.25">
      <c r="A379" s="62">
        <v>365</v>
      </c>
      <c r="B379" s="70">
        <v>42251</v>
      </c>
      <c r="C379" s="43">
        <f>VLOOKUP(B379, 'Raw Data'!$A$2:$C$560, 2, TRUE)</f>
        <v>107.8</v>
      </c>
      <c r="D379" s="43">
        <f>VLOOKUP(B379, 'Raw Data'!$A$2:$C$560, 3, TRUE)</f>
        <v>113.35</v>
      </c>
      <c r="E379" s="44">
        <f t="shared" si="55"/>
        <v>-5.0202718478641141E-2</v>
      </c>
      <c r="F379" s="44">
        <f>IF(A379&gt;$C$3, AVERAGE(INDEX($E$15:$E$572, A379-$C$3):E378), "")</f>
        <v>-8.4483149734605884E-2</v>
      </c>
      <c r="G379" s="44">
        <f>IF(A379&gt;$C$3, (STDEV(INDEX($E$15:$E$572, A379-$C$3):E378)), "")</f>
        <v>1.1427877937702509E-2</v>
      </c>
      <c r="H379" s="44">
        <f t="shared" si="56"/>
        <v>2.9997197592448708</v>
      </c>
      <c r="I379" s="44" t="str">
        <f t="shared" si="57"/>
        <v>Sell</v>
      </c>
      <c r="J379" s="44" t="str">
        <f t="shared" si="58"/>
        <v/>
      </c>
      <c r="K379" s="44" t="str">
        <f t="shared" si="59"/>
        <v/>
      </c>
      <c r="L379" s="44">
        <f t="shared" si="60"/>
        <v>-16499.999999999985</v>
      </c>
      <c r="M379" s="45" t="str">
        <f t="shared" si="64"/>
        <v>SL</v>
      </c>
      <c r="N379" s="44">
        <f t="shared" si="61"/>
        <v>-16499.999999999985</v>
      </c>
      <c r="O379" s="44">
        <f t="shared" si="65"/>
        <v>126500.00000000013</v>
      </c>
      <c r="P379" s="44">
        <f t="shared" si="62"/>
        <v>88.460000000000008</v>
      </c>
      <c r="Q379" s="44">
        <f t="shared" si="63"/>
        <v>0</v>
      </c>
      <c r="R379" s="63">
        <f>IF((O379 - MAX($O$15:O379)) &lt; 0, O379 - MAX($O$15:O379), 0)</f>
        <v>-27499.999999999927</v>
      </c>
    </row>
    <row r="380" spans="1:18" x14ac:dyDescent="0.25">
      <c r="A380" s="62">
        <v>366</v>
      </c>
      <c r="B380" s="70">
        <v>42254</v>
      </c>
      <c r="C380" s="43">
        <f>VLOOKUP(B380, 'Raw Data'!$A$2:$C$560, 2, TRUE)</f>
        <v>107.4</v>
      </c>
      <c r="D380" s="43">
        <f>VLOOKUP(B380, 'Raw Data'!$A$2:$C$560, 3, TRUE)</f>
        <v>111.3</v>
      </c>
      <c r="E380" s="44">
        <f t="shared" si="55"/>
        <v>-3.5669076206734776E-2</v>
      </c>
      <c r="F380" s="44">
        <f>IF(A380&gt;$C$3, AVERAGE(INDEX($E$15:$E$572, A380-$C$3):E379), "")</f>
        <v>-8.0178008644744406E-2</v>
      </c>
      <c r="G380" s="44">
        <f>IF(A380&gt;$C$3, (STDEV(INDEX($E$15:$E$572, A380-$C$3):E379)), "")</f>
        <v>1.5232432623255897E-2</v>
      </c>
      <c r="H380" s="44">
        <f t="shared" si="56"/>
        <v>2.9219845272813654</v>
      </c>
      <c r="I380" s="44" t="str">
        <f t="shared" si="57"/>
        <v>Sell</v>
      </c>
      <c r="J380" s="44">
        <f t="shared" si="58"/>
        <v>111.3</v>
      </c>
      <c r="K380" s="44">
        <f t="shared" si="59"/>
        <v>107.4</v>
      </c>
      <c r="L380" s="44" t="str">
        <f t="shared" si="60"/>
        <v/>
      </c>
      <c r="M380" s="45" t="str">
        <f t="shared" si="64"/>
        <v>Sell</v>
      </c>
      <c r="N380" s="44">
        <f t="shared" si="61"/>
        <v>0</v>
      </c>
      <c r="O380" s="44">
        <f t="shared" si="65"/>
        <v>126500.00000000013</v>
      </c>
      <c r="P380" s="44">
        <f t="shared" si="62"/>
        <v>87.48</v>
      </c>
      <c r="Q380" s="44">
        <f t="shared" si="63"/>
        <v>164025</v>
      </c>
      <c r="R380" s="63">
        <f>IF((O380 - MAX($O$15:O380)) &lt; 0, O380 - MAX($O$15:O380), 0)</f>
        <v>-27499.999999999927</v>
      </c>
    </row>
    <row r="381" spans="1:18" x14ac:dyDescent="0.25">
      <c r="A381" s="62">
        <v>367</v>
      </c>
      <c r="B381" s="70">
        <v>42255</v>
      </c>
      <c r="C381" s="43">
        <f>VLOOKUP(B381, 'Raw Data'!$A$2:$C$560, 2, TRUE)</f>
        <v>106.75</v>
      </c>
      <c r="D381" s="43">
        <f>VLOOKUP(B381, 'Raw Data'!$A$2:$C$560, 3, TRUE)</f>
        <v>111.9</v>
      </c>
      <c r="E381" s="44">
        <f t="shared" si="55"/>
        <v>-4.7115963209145607E-2</v>
      </c>
      <c r="F381" s="44">
        <f>IF(A381&gt;$C$3, AVERAGE(INDEX($E$15:$E$572, A381-$C$3):E380), "")</f>
        <v>-7.2918503020202391E-2</v>
      </c>
      <c r="G381" s="44">
        <f>IF(A381&gt;$C$3, (STDEV(INDEX($E$15:$E$572, A381-$C$3):E380)), "")</f>
        <v>1.749112006361065E-2</v>
      </c>
      <c r="H381" s="44">
        <f t="shared" si="56"/>
        <v>1.4751793891540201</v>
      </c>
      <c r="I381" s="44" t="str">
        <f t="shared" si="57"/>
        <v/>
      </c>
      <c r="J381" s="44">
        <f t="shared" si="58"/>
        <v>111.3</v>
      </c>
      <c r="K381" s="44">
        <f t="shared" si="59"/>
        <v>107.4</v>
      </c>
      <c r="L381" s="44">
        <f t="shared" si="60"/>
        <v>6250.0000000000709</v>
      </c>
      <c r="M381" s="45" t="str">
        <f t="shared" si="64"/>
        <v>Sell</v>
      </c>
      <c r="N381" s="44">
        <f t="shared" si="61"/>
        <v>0</v>
      </c>
      <c r="O381" s="44">
        <f t="shared" si="65"/>
        <v>126500.00000000013</v>
      </c>
      <c r="P381" s="44">
        <f t="shared" si="62"/>
        <v>0</v>
      </c>
      <c r="Q381" s="44">
        <f t="shared" si="63"/>
        <v>0</v>
      </c>
      <c r="R381" s="63">
        <f>IF((O381 - MAX($O$15:O381)) &lt; 0, O381 - MAX($O$15:O381), 0)</f>
        <v>-27499.999999999927</v>
      </c>
    </row>
    <row r="382" spans="1:18" x14ac:dyDescent="0.25">
      <c r="A382" s="62">
        <v>368</v>
      </c>
      <c r="B382" s="70">
        <v>42256</v>
      </c>
      <c r="C382" s="43">
        <f>VLOOKUP(B382, 'Raw Data'!$A$2:$C$560, 2, TRUE)</f>
        <v>108.15</v>
      </c>
      <c r="D382" s="43">
        <f>VLOOKUP(B382, 'Raw Data'!$A$2:$C$560, 3, TRUE)</f>
        <v>112.55</v>
      </c>
      <c r="E382" s="44">
        <f t="shared" si="55"/>
        <v>-3.987841495367344E-2</v>
      </c>
      <c r="F382" s="44">
        <f>IF(A382&gt;$C$3, AVERAGE(INDEX($E$15:$E$572, A382-$C$3):E381), "")</f>
        <v>-6.8108073762111296E-2</v>
      </c>
      <c r="G382" s="44">
        <f>IF(A382&gt;$C$3, (STDEV(INDEX($E$15:$E$572, A382-$C$3):E381)), "")</f>
        <v>1.728986253187206E-2</v>
      </c>
      <c r="H382" s="44">
        <f t="shared" si="56"/>
        <v>1.6327289332925246</v>
      </c>
      <c r="I382" s="44" t="str">
        <f t="shared" si="57"/>
        <v/>
      </c>
      <c r="J382" s="44">
        <f t="shared" si="58"/>
        <v>111.3</v>
      </c>
      <c r="K382" s="44">
        <f t="shared" si="59"/>
        <v>107.4</v>
      </c>
      <c r="L382" s="44">
        <f t="shared" si="60"/>
        <v>2500</v>
      </c>
      <c r="M382" s="45" t="str">
        <f t="shared" si="64"/>
        <v>Sell</v>
      </c>
      <c r="N382" s="44">
        <f t="shared" si="61"/>
        <v>0</v>
      </c>
      <c r="O382" s="44">
        <f t="shared" si="65"/>
        <v>126500.00000000013</v>
      </c>
      <c r="P382" s="44">
        <f t="shared" si="62"/>
        <v>0</v>
      </c>
      <c r="Q382" s="44">
        <f t="shared" si="63"/>
        <v>0</v>
      </c>
      <c r="R382" s="63">
        <f>IF((O382 - MAX($O$15:O382)) &lt; 0, O382 - MAX($O$15:O382), 0)</f>
        <v>-27499.999999999927</v>
      </c>
    </row>
    <row r="383" spans="1:18" x14ac:dyDescent="0.25">
      <c r="A383" s="62">
        <v>369</v>
      </c>
      <c r="B383" s="70">
        <v>42257</v>
      </c>
      <c r="C383" s="43">
        <f>VLOOKUP(B383, 'Raw Data'!$A$2:$C$560, 2, TRUE)</f>
        <v>108.05</v>
      </c>
      <c r="D383" s="43">
        <f>VLOOKUP(B383, 'Raw Data'!$A$2:$C$560, 3, TRUE)</f>
        <v>114.15</v>
      </c>
      <c r="E383" s="44">
        <f t="shared" si="55"/>
        <v>-5.491929002290967E-2</v>
      </c>
      <c r="F383" s="44">
        <f>IF(A383&gt;$C$3, AVERAGE(INDEX($E$15:$E$572, A383-$C$3):E382), "")</f>
        <v>-6.377148752820673E-2</v>
      </c>
      <c r="G383" s="44">
        <f>IF(A383&gt;$C$3, (STDEV(INDEX($E$15:$E$572, A383-$C$3):E382)), "")</f>
        <v>1.8469805072722299E-2</v>
      </c>
      <c r="H383" s="44">
        <f t="shared" si="56"/>
        <v>0.4792794223026588</v>
      </c>
      <c r="I383" s="44" t="str">
        <f t="shared" si="57"/>
        <v/>
      </c>
      <c r="J383" s="44">
        <f t="shared" si="58"/>
        <v>111.3</v>
      </c>
      <c r="K383" s="44">
        <f t="shared" si="59"/>
        <v>107.4</v>
      </c>
      <c r="L383" s="44">
        <f t="shared" si="60"/>
        <v>11000.000000000084</v>
      </c>
      <c r="M383" s="45" t="str">
        <f t="shared" si="64"/>
        <v>Sell</v>
      </c>
      <c r="N383" s="44">
        <f t="shared" si="61"/>
        <v>0</v>
      </c>
      <c r="O383" s="44">
        <f t="shared" si="65"/>
        <v>126500.00000000013</v>
      </c>
      <c r="P383" s="44">
        <f t="shared" si="62"/>
        <v>0</v>
      </c>
      <c r="Q383" s="44">
        <f t="shared" si="63"/>
        <v>0</v>
      </c>
      <c r="R383" s="63">
        <f>IF((O383 - MAX($O$15:O383)) &lt; 0, O383 - MAX($O$15:O383), 0)</f>
        <v>-27499.999999999927</v>
      </c>
    </row>
    <row r="384" spans="1:18" x14ac:dyDescent="0.25">
      <c r="A384" s="62">
        <v>370</v>
      </c>
      <c r="B384" s="70">
        <v>42258</v>
      </c>
      <c r="C384" s="43">
        <f>VLOOKUP(B384, 'Raw Data'!$A$2:$C$560, 2, TRUE)</f>
        <v>108.5</v>
      </c>
      <c r="D384" s="43">
        <f>VLOOKUP(B384, 'Raw Data'!$A$2:$C$560, 3, TRUE)</f>
        <v>114.9</v>
      </c>
      <c r="E384" s="44">
        <f t="shared" si="55"/>
        <v>-5.7312011874195774E-2</v>
      </c>
      <c r="F384" s="44">
        <f>IF(A384&gt;$C$3, AVERAGE(INDEX($E$15:$E$572, A384-$C$3):E383), "")</f>
        <v>-6.1543313229049865E-2</v>
      </c>
      <c r="G384" s="44">
        <f>IF(A384&gt;$C$3, (STDEV(INDEX($E$15:$E$572, A384-$C$3):E383)), "")</f>
        <v>1.8007913064508142E-2</v>
      </c>
      <c r="H384" s="44">
        <f t="shared" si="56"/>
        <v>0.23496900166591633</v>
      </c>
      <c r="I384" s="44" t="str">
        <f t="shared" si="57"/>
        <v/>
      </c>
      <c r="J384" s="44">
        <f t="shared" si="58"/>
        <v>111.3</v>
      </c>
      <c r="K384" s="44">
        <f t="shared" si="59"/>
        <v>107.4</v>
      </c>
      <c r="L384" s="44">
        <f t="shared" si="60"/>
        <v>12500.000000000073</v>
      </c>
      <c r="M384" s="45" t="str">
        <f t="shared" si="64"/>
        <v>Sell</v>
      </c>
      <c r="N384" s="44">
        <f t="shared" si="61"/>
        <v>0</v>
      </c>
      <c r="O384" s="44">
        <f t="shared" si="65"/>
        <v>126500.00000000013</v>
      </c>
      <c r="P384" s="44">
        <f t="shared" si="62"/>
        <v>0</v>
      </c>
      <c r="Q384" s="44">
        <f t="shared" si="63"/>
        <v>0</v>
      </c>
      <c r="R384" s="63">
        <f>IF((O384 - MAX($O$15:O384)) &lt; 0, O384 - MAX($O$15:O384), 0)</f>
        <v>-27499.999999999927</v>
      </c>
    </row>
    <row r="385" spans="1:18" x14ac:dyDescent="0.25">
      <c r="A385" s="62">
        <v>371</v>
      </c>
      <c r="B385" s="70">
        <v>42261</v>
      </c>
      <c r="C385" s="43">
        <f>VLOOKUP(B385, 'Raw Data'!$A$2:$C$560, 2, TRUE)</f>
        <v>108.65</v>
      </c>
      <c r="D385" s="43">
        <f>VLOOKUP(B385, 'Raw Data'!$A$2:$C$560, 3, TRUE)</f>
        <v>113.2</v>
      </c>
      <c r="E385" s="44">
        <f t="shared" si="55"/>
        <v>-4.1024459066643863E-2</v>
      </c>
      <c r="F385" s="44">
        <f>IF(A385&gt;$C$3, AVERAGE(INDEX($E$15:$E$572, A385-$C$3):E384), "")</f>
        <v>-5.8741661281201729E-2</v>
      </c>
      <c r="G385" s="44">
        <f>IF(A385&gt;$C$3, (STDEV(INDEX($E$15:$E$572, A385-$C$3):E384)), "")</f>
        <v>1.5959111539069572E-2</v>
      </c>
      <c r="H385" s="44">
        <f t="shared" si="56"/>
        <v>1.1101621898677947</v>
      </c>
      <c r="I385" s="44" t="str">
        <f t="shared" si="57"/>
        <v/>
      </c>
      <c r="J385" s="44">
        <f t="shared" si="58"/>
        <v>111.3</v>
      </c>
      <c r="K385" s="44">
        <f t="shared" si="59"/>
        <v>107.4</v>
      </c>
      <c r="L385" s="44">
        <f t="shared" si="60"/>
        <v>3250.0000000000291</v>
      </c>
      <c r="M385" s="45" t="str">
        <f t="shared" si="64"/>
        <v>Sell</v>
      </c>
      <c r="N385" s="44">
        <f t="shared" si="61"/>
        <v>0</v>
      </c>
      <c r="O385" s="44">
        <f t="shared" si="65"/>
        <v>126500.00000000013</v>
      </c>
      <c r="P385" s="44">
        <f t="shared" si="62"/>
        <v>0</v>
      </c>
      <c r="Q385" s="44">
        <f t="shared" si="63"/>
        <v>0</v>
      </c>
      <c r="R385" s="63">
        <f>IF((O385 - MAX($O$15:O385)) &lt; 0, O385 - MAX($O$15:O385), 0)</f>
        <v>-27499.999999999927</v>
      </c>
    </row>
    <row r="386" spans="1:18" x14ac:dyDescent="0.25">
      <c r="A386" s="62">
        <v>372</v>
      </c>
      <c r="B386" s="70">
        <v>42262</v>
      </c>
      <c r="C386" s="43">
        <f>VLOOKUP(B386, 'Raw Data'!$A$2:$C$560, 2, TRUE)</f>
        <v>106.95</v>
      </c>
      <c r="D386" s="43">
        <f>VLOOKUP(B386, 'Raw Data'!$A$2:$C$560, 3, TRUE)</f>
        <v>110.9</v>
      </c>
      <c r="E386" s="44">
        <f t="shared" si="55"/>
        <v>-3.6267458827906704E-2</v>
      </c>
      <c r="F386" s="44">
        <f>IF(A386&gt;$C$3, AVERAGE(INDEX($E$15:$E$572, A386-$C$3):E385), "")</f>
        <v>-5.5099464433075639E-2</v>
      </c>
      <c r="G386" s="44">
        <f>IF(A386&gt;$C$3, (STDEV(INDEX($E$15:$E$572, A386-$C$3):E385)), "")</f>
        <v>1.5360896112686508E-2</v>
      </c>
      <c r="H386" s="44">
        <f t="shared" si="56"/>
        <v>1.2259705076460774</v>
      </c>
      <c r="I386" s="44" t="str">
        <f t="shared" si="57"/>
        <v/>
      </c>
      <c r="J386" s="44">
        <f t="shared" si="58"/>
        <v>111.3</v>
      </c>
      <c r="K386" s="44">
        <f t="shared" si="59"/>
        <v>107.4</v>
      </c>
      <c r="L386" s="44">
        <f t="shared" si="60"/>
        <v>250.00000000005684</v>
      </c>
      <c r="M386" s="45" t="str">
        <f t="shared" si="64"/>
        <v>Sell</v>
      </c>
      <c r="N386" s="44">
        <f t="shared" si="61"/>
        <v>0</v>
      </c>
      <c r="O386" s="44">
        <f t="shared" si="65"/>
        <v>126500.00000000013</v>
      </c>
      <c r="P386" s="44">
        <f t="shared" si="62"/>
        <v>0</v>
      </c>
      <c r="Q386" s="44">
        <f t="shared" si="63"/>
        <v>0</v>
      </c>
      <c r="R386" s="63">
        <f>IF((O386 - MAX($O$15:O386)) &lt; 0, O386 - MAX($O$15:O386), 0)</f>
        <v>-27499.999999999927</v>
      </c>
    </row>
    <row r="387" spans="1:18" x14ac:dyDescent="0.25">
      <c r="A387" s="62">
        <v>373</v>
      </c>
      <c r="B387" s="70">
        <v>42263</v>
      </c>
      <c r="C387" s="43">
        <f>VLOOKUP(B387, 'Raw Data'!$A$2:$C$560, 2, TRUE)</f>
        <v>107.2</v>
      </c>
      <c r="D387" s="43">
        <f>VLOOKUP(B387, 'Raw Data'!$A$2:$C$560, 3, TRUE)</f>
        <v>112.75</v>
      </c>
      <c r="E387" s="44">
        <f t="shared" si="55"/>
        <v>-5.0476729746086087E-2</v>
      </c>
      <c r="F387" s="44">
        <f>IF(A387&gt;$C$3, AVERAGE(INDEX($E$15:$E$572, A387-$C$3):E386), "")</f>
        <v>-5.0833276137670858E-2</v>
      </c>
      <c r="G387" s="44">
        <f>IF(A387&gt;$C$3, (STDEV(INDEX($E$15:$E$572, A387-$C$3):E386)), "")</f>
        <v>1.3857977724019274E-2</v>
      </c>
      <c r="H387" s="44">
        <f t="shared" si="56"/>
        <v>2.5728601870010838E-2</v>
      </c>
      <c r="I387" s="44" t="str">
        <f t="shared" si="57"/>
        <v/>
      </c>
      <c r="J387" s="44">
        <f t="shared" si="58"/>
        <v>111.3</v>
      </c>
      <c r="K387" s="44">
        <f t="shared" si="59"/>
        <v>107.4</v>
      </c>
      <c r="L387" s="44">
        <f t="shared" si="60"/>
        <v>8250.0000000000291</v>
      </c>
      <c r="M387" s="45" t="str">
        <f t="shared" si="64"/>
        <v>Sell</v>
      </c>
      <c r="N387" s="44">
        <f t="shared" si="61"/>
        <v>0</v>
      </c>
      <c r="O387" s="44">
        <f t="shared" si="65"/>
        <v>126500.00000000013</v>
      </c>
      <c r="P387" s="44">
        <f t="shared" si="62"/>
        <v>0</v>
      </c>
      <c r="Q387" s="44">
        <f t="shared" si="63"/>
        <v>0</v>
      </c>
      <c r="R387" s="63">
        <f>IF((O387 - MAX($O$15:O387)) &lt; 0, O387 - MAX($O$15:O387), 0)</f>
        <v>-27499.999999999927</v>
      </c>
    </row>
    <row r="388" spans="1:18" x14ac:dyDescent="0.25">
      <c r="A388" s="62">
        <v>374</v>
      </c>
      <c r="B388" s="70">
        <v>42264</v>
      </c>
      <c r="C388" s="43">
        <f>VLOOKUP(B388, 'Raw Data'!$A$2:$C$560, 2, TRUE)</f>
        <v>107.45</v>
      </c>
      <c r="D388" s="43">
        <f>VLOOKUP(B388, 'Raw Data'!$A$2:$C$560, 3, TRUE)</f>
        <v>114.35</v>
      </c>
      <c r="E388" s="44">
        <f t="shared" si="55"/>
        <v>-6.2238297380270598E-2</v>
      </c>
      <c r="F388" s="44">
        <f>IF(A388&gt;$C$3, AVERAGE(INDEX($E$15:$E$572, A388-$C$3):E387), "")</f>
        <v>-4.8292659845823017E-2</v>
      </c>
      <c r="G388" s="44">
        <f>IF(A388&gt;$C$3, (STDEV(INDEX($E$15:$E$572, A388-$C$3):E387)), "")</f>
        <v>1.0731513537011987E-2</v>
      </c>
      <c r="H388" s="44">
        <f t="shared" si="56"/>
        <v>-1.2995033260080584</v>
      </c>
      <c r="I388" s="44" t="str">
        <f t="shared" si="57"/>
        <v/>
      </c>
      <c r="J388" s="44">
        <f t="shared" si="58"/>
        <v>111.3</v>
      </c>
      <c r="K388" s="44">
        <f t="shared" si="59"/>
        <v>107.4</v>
      </c>
      <c r="L388" s="44">
        <f t="shared" si="60"/>
        <v>15000</v>
      </c>
      <c r="M388" s="45" t="str">
        <f t="shared" si="64"/>
        <v>Sell</v>
      </c>
      <c r="N388" s="44">
        <f t="shared" si="61"/>
        <v>0</v>
      </c>
      <c r="O388" s="44">
        <f t="shared" si="65"/>
        <v>126500.00000000013</v>
      </c>
      <c r="P388" s="44">
        <f t="shared" si="62"/>
        <v>0</v>
      </c>
      <c r="Q388" s="44">
        <f t="shared" si="63"/>
        <v>0</v>
      </c>
      <c r="R388" s="63">
        <f>IF((O388 - MAX($O$15:O388)) &lt; 0, O388 - MAX($O$15:O388), 0)</f>
        <v>-27499.999999999927</v>
      </c>
    </row>
    <row r="389" spans="1:18" x14ac:dyDescent="0.25">
      <c r="A389" s="62">
        <v>375</v>
      </c>
      <c r="B389" s="70">
        <v>42265</v>
      </c>
      <c r="C389" s="43">
        <f>VLOOKUP(B389, 'Raw Data'!$A$2:$C$560, 2, TRUE)</f>
        <v>107.75</v>
      </c>
      <c r="D389" s="43">
        <f>VLOOKUP(B389, 'Raw Data'!$A$2:$C$560, 3, TRUE)</f>
        <v>113.3</v>
      </c>
      <c r="E389" s="44">
        <f t="shared" si="55"/>
        <v>-5.0225439050103494E-2</v>
      </c>
      <c r="F389" s="44">
        <f>IF(A389&gt;$C$3, AVERAGE(INDEX($E$15:$E$572, A389-$C$3):E388), "")</f>
        <v>-4.7510441976620764E-2</v>
      </c>
      <c r="G389" s="44">
        <f>IF(A389&gt;$C$3, (STDEV(INDEX($E$15:$E$572, A389-$C$3):E388)), "")</f>
        <v>9.1348707962611801E-3</v>
      </c>
      <c r="H389" s="44">
        <f t="shared" si="56"/>
        <v>-0.2972124219418576</v>
      </c>
      <c r="I389" s="44" t="str">
        <f t="shared" si="57"/>
        <v/>
      </c>
      <c r="J389" s="44">
        <f t="shared" si="58"/>
        <v>111.3</v>
      </c>
      <c r="K389" s="44">
        <f t="shared" si="59"/>
        <v>107.4</v>
      </c>
      <c r="L389" s="44">
        <f t="shared" si="60"/>
        <v>8250.0000000000291</v>
      </c>
      <c r="M389" s="45" t="str">
        <f t="shared" si="64"/>
        <v>Sell</v>
      </c>
      <c r="N389" s="44">
        <f t="shared" si="61"/>
        <v>0</v>
      </c>
      <c r="O389" s="44">
        <f t="shared" si="65"/>
        <v>126500.00000000013</v>
      </c>
      <c r="P389" s="44">
        <f t="shared" si="62"/>
        <v>0</v>
      </c>
      <c r="Q389" s="44">
        <f t="shared" si="63"/>
        <v>0</v>
      </c>
      <c r="R389" s="63">
        <f>IF((O389 - MAX($O$15:O389)) &lt; 0, O389 - MAX($O$15:O389), 0)</f>
        <v>-27499.999999999927</v>
      </c>
    </row>
    <row r="390" spans="1:18" x14ac:dyDescent="0.25">
      <c r="A390" s="62">
        <v>376</v>
      </c>
      <c r="B390" s="70">
        <v>42268</v>
      </c>
      <c r="C390" s="43">
        <f>VLOOKUP(B390, 'Raw Data'!$A$2:$C$560, 2, TRUE)</f>
        <v>106.55</v>
      </c>
      <c r="D390" s="43">
        <f>VLOOKUP(B390, 'Raw Data'!$A$2:$C$560, 3, TRUE)</f>
        <v>110.5</v>
      </c>
      <c r="E390" s="44">
        <f t="shared" si="55"/>
        <v>-3.6401162413181344E-2</v>
      </c>
      <c r="F390" s="44">
        <f>IF(A390&gt;$C$3, AVERAGE(INDEX($E$15:$E$572, A390-$C$3):E389), "")</f>
        <v>-4.7512714033767008E-2</v>
      </c>
      <c r="G390" s="44">
        <f>IF(A390&gt;$C$3, (STDEV(INDEX($E$15:$E$572, A390-$C$3):E389)), "")</f>
        <v>9.1356176273766822E-3</v>
      </c>
      <c r="H390" s="44">
        <f t="shared" si="56"/>
        <v>1.2162890429310116</v>
      </c>
      <c r="I390" s="44" t="str">
        <f t="shared" si="57"/>
        <v/>
      </c>
      <c r="J390" s="44">
        <f t="shared" si="58"/>
        <v>111.3</v>
      </c>
      <c r="K390" s="44">
        <f t="shared" si="59"/>
        <v>107.4</v>
      </c>
      <c r="L390" s="44">
        <f t="shared" si="60"/>
        <v>250.00000000005684</v>
      </c>
      <c r="M390" s="45" t="str">
        <f t="shared" si="64"/>
        <v>Sell</v>
      </c>
      <c r="N390" s="44">
        <f t="shared" si="61"/>
        <v>0</v>
      </c>
      <c r="O390" s="44">
        <f t="shared" si="65"/>
        <v>126500.00000000013</v>
      </c>
      <c r="P390" s="44">
        <f t="shared" si="62"/>
        <v>0</v>
      </c>
      <c r="Q390" s="44">
        <f t="shared" si="63"/>
        <v>0</v>
      </c>
      <c r="R390" s="63">
        <f>IF((O390 - MAX($O$15:O390)) &lt; 0, O390 - MAX($O$15:O390), 0)</f>
        <v>-27499.999999999927</v>
      </c>
    </row>
    <row r="391" spans="1:18" x14ac:dyDescent="0.25">
      <c r="A391" s="62">
        <v>377</v>
      </c>
      <c r="B391" s="70">
        <v>42269</v>
      </c>
      <c r="C391" s="43">
        <f>VLOOKUP(B391, 'Raw Data'!$A$2:$C$560, 2, TRUE)</f>
        <v>106.05</v>
      </c>
      <c r="D391" s="43">
        <f>VLOOKUP(B391, 'Raw Data'!$A$2:$C$560, 3, TRUE)</f>
        <v>111.55</v>
      </c>
      <c r="E391" s="44">
        <f t="shared" si="55"/>
        <v>-5.0562239867850099E-2</v>
      </c>
      <c r="F391" s="44">
        <f>IF(A391&gt;$C$3, AVERAGE(INDEX($E$15:$E$572, A391-$C$3):E390), "")</f>
        <v>-4.758592265441166E-2</v>
      </c>
      <c r="G391" s="44">
        <f>IF(A391&gt;$C$3, (STDEV(INDEX($E$15:$E$572, A391-$C$3):E390)), "")</f>
        <v>9.0325141837720134E-3</v>
      </c>
      <c r="H391" s="44">
        <f t="shared" si="56"/>
        <v>-0.32951149069721336</v>
      </c>
      <c r="I391" s="44" t="str">
        <f t="shared" si="57"/>
        <v/>
      </c>
      <c r="J391" s="44">
        <f t="shared" si="58"/>
        <v>111.3</v>
      </c>
      <c r="K391" s="44">
        <f t="shared" si="59"/>
        <v>107.4</v>
      </c>
      <c r="L391" s="44">
        <f t="shared" si="60"/>
        <v>8000.0000000000427</v>
      </c>
      <c r="M391" s="45" t="str">
        <f t="shared" si="64"/>
        <v>Sell</v>
      </c>
      <c r="N391" s="44">
        <f t="shared" si="61"/>
        <v>0</v>
      </c>
      <c r="O391" s="44">
        <f t="shared" si="65"/>
        <v>126500.00000000013</v>
      </c>
      <c r="P391" s="44">
        <f t="shared" si="62"/>
        <v>0</v>
      </c>
      <c r="Q391" s="44">
        <f t="shared" si="63"/>
        <v>0</v>
      </c>
      <c r="R391" s="63">
        <f>IF((O391 - MAX($O$15:O391)) &lt; 0, O391 - MAX($O$15:O391), 0)</f>
        <v>-27499.999999999927</v>
      </c>
    </row>
    <row r="392" spans="1:18" x14ac:dyDescent="0.25">
      <c r="A392" s="62">
        <v>378</v>
      </c>
      <c r="B392" s="70">
        <v>42270</v>
      </c>
      <c r="C392" s="43">
        <f>VLOOKUP(B392, 'Raw Data'!$A$2:$C$560, 2, TRUE)</f>
        <v>104.35</v>
      </c>
      <c r="D392" s="43">
        <f>VLOOKUP(B392, 'Raw Data'!$A$2:$C$560, 3, TRUE)</f>
        <v>110.35</v>
      </c>
      <c r="E392" s="44">
        <f t="shared" si="55"/>
        <v>-5.5906499179535649E-2</v>
      </c>
      <c r="F392" s="44">
        <f>IF(A392&gt;$C$3, AVERAGE(INDEX($E$15:$E$572, A392-$C$3):E391), "")</f>
        <v>-4.7930550320282109E-2</v>
      </c>
      <c r="G392" s="44">
        <f>IF(A392&gt;$C$3, (STDEV(INDEX($E$15:$E$572, A392-$C$3):E391)), "")</f>
        <v>9.0782201652230814E-3</v>
      </c>
      <c r="H392" s="44">
        <f t="shared" si="56"/>
        <v>-0.87858068146527979</v>
      </c>
      <c r="I392" s="44" t="str">
        <f t="shared" si="57"/>
        <v/>
      </c>
      <c r="J392" s="44">
        <f t="shared" si="58"/>
        <v>111.3</v>
      </c>
      <c r="K392" s="44">
        <f t="shared" si="59"/>
        <v>107.4</v>
      </c>
      <c r="L392" s="44">
        <f t="shared" si="60"/>
        <v>10500.000000000042</v>
      </c>
      <c r="M392" s="45" t="str">
        <f t="shared" si="64"/>
        <v>Sell</v>
      </c>
      <c r="N392" s="44">
        <f t="shared" si="61"/>
        <v>0</v>
      </c>
      <c r="O392" s="44">
        <f t="shared" si="65"/>
        <v>126500.00000000013</v>
      </c>
      <c r="P392" s="44">
        <f t="shared" si="62"/>
        <v>0</v>
      </c>
      <c r="Q392" s="44">
        <f t="shared" si="63"/>
        <v>0</v>
      </c>
      <c r="R392" s="63">
        <f>IF((O392 - MAX($O$15:O392)) &lt; 0, O392 - MAX($O$15:O392), 0)</f>
        <v>-27499.999999999927</v>
      </c>
    </row>
    <row r="393" spans="1:18" x14ac:dyDescent="0.25">
      <c r="A393" s="62">
        <v>379</v>
      </c>
      <c r="B393" s="70">
        <v>42271</v>
      </c>
      <c r="C393" s="43">
        <f>VLOOKUP(B393, 'Raw Data'!$A$2:$C$560, 2, TRUE)</f>
        <v>104.05</v>
      </c>
      <c r="D393" s="43">
        <f>VLOOKUP(B393, 'Raw Data'!$A$2:$C$560, 3, TRUE)</f>
        <v>111.45</v>
      </c>
      <c r="E393" s="44">
        <f t="shared" si="55"/>
        <v>-6.8704506992234432E-2</v>
      </c>
      <c r="F393" s="44">
        <f>IF(A393&gt;$C$3, AVERAGE(INDEX($E$15:$E$572, A393-$C$3):E392), "")</f>
        <v>-4.9533358742868336E-2</v>
      </c>
      <c r="G393" s="44">
        <f>IF(A393&gt;$C$3, (STDEV(INDEX($E$15:$E$572, A393-$C$3):E392)), "")</f>
        <v>8.9120122441721603E-3</v>
      </c>
      <c r="H393" s="44">
        <f t="shared" si="56"/>
        <v>-2.1511582035698731</v>
      </c>
      <c r="I393" s="44" t="str">
        <f t="shared" si="57"/>
        <v>Buy</v>
      </c>
      <c r="J393" s="44">
        <f t="shared" si="58"/>
        <v>111.3</v>
      </c>
      <c r="K393" s="44">
        <f t="shared" si="59"/>
        <v>107.4</v>
      </c>
      <c r="L393" s="44">
        <f t="shared" si="60"/>
        <v>17500.000000000073</v>
      </c>
      <c r="M393" s="45" t="str">
        <f t="shared" si="64"/>
        <v>Sell</v>
      </c>
      <c r="N393" s="44">
        <f t="shared" si="61"/>
        <v>0</v>
      </c>
      <c r="O393" s="44">
        <f t="shared" si="65"/>
        <v>126500.00000000013</v>
      </c>
      <c r="P393" s="44">
        <f t="shared" si="62"/>
        <v>0</v>
      </c>
      <c r="Q393" s="44">
        <f t="shared" si="63"/>
        <v>0</v>
      </c>
      <c r="R393" s="63">
        <f>IF((O393 - MAX($O$15:O393)) &lt; 0, O393 - MAX($O$15:O393), 0)</f>
        <v>-27499.999999999927</v>
      </c>
    </row>
    <row r="394" spans="1:18" x14ac:dyDescent="0.25">
      <c r="A394" s="62">
        <v>380</v>
      </c>
      <c r="B394" s="70">
        <v>42272</v>
      </c>
      <c r="C394" s="43">
        <f>VLOOKUP(B394, 'Raw Data'!$A$2:$C$560, 2, TRUE)</f>
        <v>104.3</v>
      </c>
      <c r="D394" s="43">
        <f>VLOOKUP(B394, 'Raw Data'!$A$2:$C$560, 3, TRUE)</f>
        <v>111.5</v>
      </c>
      <c r="E394" s="44">
        <f t="shared" si="55"/>
        <v>-6.6753228893446717E-2</v>
      </c>
      <c r="F394" s="44">
        <f>IF(A394&gt;$C$3, AVERAGE(INDEX($E$15:$E$572, A394-$C$3):E393), "")</f>
        <v>-5.0911880439800807E-2</v>
      </c>
      <c r="G394" s="44">
        <f>IF(A394&gt;$C$3, (STDEV(INDEX($E$15:$E$572, A394-$C$3):E393)), "")</f>
        <v>1.0720370582935327E-2</v>
      </c>
      <c r="H394" s="44">
        <f t="shared" si="56"/>
        <v>-1.4776866462864773</v>
      </c>
      <c r="I394" s="44" t="str">
        <f t="shared" si="57"/>
        <v/>
      </c>
      <c r="J394" s="44">
        <f t="shared" si="58"/>
        <v>111.3</v>
      </c>
      <c r="K394" s="44">
        <f t="shared" si="59"/>
        <v>107.4</v>
      </c>
      <c r="L394" s="44">
        <f t="shared" si="60"/>
        <v>16500.000000000055</v>
      </c>
      <c r="M394" s="45" t="str">
        <f t="shared" si="64"/>
        <v>Sell</v>
      </c>
      <c r="N394" s="44">
        <f t="shared" si="61"/>
        <v>0</v>
      </c>
      <c r="O394" s="44">
        <f t="shared" si="65"/>
        <v>126500.00000000013</v>
      </c>
      <c r="P394" s="44">
        <f t="shared" si="62"/>
        <v>0</v>
      </c>
      <c r="Q394" s="44">
        <f t="shared" si="63"/>
        <v>0</v>
      </c>
      <c r="R394" s="63">
        <f>IF((O394 - MAX($O$15:O394)) &lt; 0, O394 - MAX($O$15:O394), 0)</f>
        <v>-27499.999999999927</v>
      </c>
    </row>
    <row r="395" spans="1:18" x14ac:dyDescent="0.25">
      <c r="A395" s="62">
        <v>381</v>
      </c>
      <c r="B395" s="70">
        <v>42275</v>
      </c>
      <c r="C395" s="43">
        <f>VLOOKUP(B395, 'Raw Data'!$A$2:$C$560, 2, TRUE)</f>
        <v>103.25</v>
      </c>
      <c r="D395" s="43">
        <f>VLOOKUP(B395, 'Raw Data'!$A$2:$C$560, 3, TRUE)</f>
        <v>109.75</v>
      </c>
      <c r="E395" s="44">
        <f t="shared" si="55"/>
        <v>-6.105182011413865E-2</v>
      </c>
      <c r="F395" s="44">
        <f>IF(A395&gt;$C$3, AVERAGE(INDEX($E$15:$E$572, A395-$C$3):E394), "")</f>
        <v>-5.18560021417259E-2</v>
      </c>
      <c r="G395" s="44">
        <f>IF(A395&gt;$C$3, (STDEV(INDEX($E$15:$E$572, A395-$C$3):E394)), "")</f>
        <v>1.1716133650706817E-2</v>
      </c>
      <c r="H395" s="44">
        <f t="shared" si="56"/>
        <v>-0.78488503516328356</v>
      </c>
      <c r="I395" s="44" t="str">
        <f t="shared" si="57"/>
        <v/>
      </c>
      <c r="J395" s="44">
        <f t="shared" si="58"/>
        <v>111.3</v>
      </c>
      <c r="K395" s="44">
        <f t="shared" si="59"/>
        <v>107.4</v>
      </c>
      <c r="L395" s="44">
        <f t="shared" si="60"/>
        <v>13000.000000000044</v>
      </c>
      <c r="M395" s="45" t="str">
        <f t="shared" si="64"/>
        <v>Sell</v>
      </c>
      <c r="N395" s="44">
        <f t="shared" si="61"/>
        <v>0</v>
      </c>
      <c r="O395" s="44">
        <f t="shared" si="65"/>
        <v>126500.00000000013</v>
      </c>
      <c r="P395" s="44">
        <f t="shared" si="62"/>
        <v>0</v>
      </c>
      <c r="Q395" s="44">
        <f t="shared" si="63"/>
        <v>0</v>
      </c>
      <c r="R395" s="63">
        <f>IF((O395 - MAX($O$15:O395)) &lt; 0, O395 - MAX($O$15:O395), 0)</f>
        <v>-27499.999999999927</v>
      </c>
    </row>
    <row r="396" spans="1:18" x14ac:dyDescent="0.25">
      <c r="A396" s="62">
        <v>382</v>
      </c>
      <c r="B396" s="70">
        <v>42276</v>
      </c>
      <c r="C396" s="43">
        <f>VLOOKUP(B396, 'Raw Data'!$A$2:$C$560, 2, TRUE)</f>
        <v>102.45</v>
      </c>
      <c r="D396" s="43">
        <f>VLOOKUP(B396, 'Raw Data'!$A$2:$C$560, 3, TRUE)</f>
        <v>109.1</v>
      </c>
      <c r="E396" s="44">
        <f t="shared" si="55"/>
        <v>-6.2890018154116309E-2</v>
      </c>
      <c r="F396" s="44">
        <f>IF(A396&gt;$C$3, AVERAGE(INDEX($E$15:$E$572, A396-$C$3):E395), "")</f>
        <v>-5.3858738246475378E-2</v>
      </c>
      <c r="G396" s="44">
        <f>IF(A396&gt;$C$3, (STDEV(INDEX($E$15:$E$572, A396-$C$3):E395)), "")</f>
        <v>1.1365353361240475E-2</v>
      </c>
      <c r="H396" s="44">
        <f t="shared" si="56"/>
        <v>-0.79463256623771261</v>
      </c>
      <c r="I396" s="44" t="str">
        <f t="shared" si="57"/>
        <v/>
      </c>
      <c r="J396" s="44">
        <f t="shared" si="58"/>
        <v>111.3</v>
      </c>
      <c r="K396" s="44">
        <f t="shared" si="59"/>
        <v>107.4</v>
      </c>
      <c r="L396" s="44">
        <f t="shared" si="60"/>
        <v>13750</v>
      </c>
      <c r="M396" s="45" t="str">
        <f t="shared" si="64"/>
        <v>Sell</v>
      </c>
      <c r="N396" s="44">
        <f t="shared" si="61"/>
        <v>0</v>
      </c>
      <c r="O396" s="44">
        <f t="shared" si="65"/>
        <v>126500.00000000013</v>
      </c>
      <c r="P396" s="44">
        <f t="shared" si="62"/>
        <v>0</v>
      </c>
      <c r="Q396" s="44">
        <f t="shared" si="63"/>
        <v>0</v>
      </c>
      <c r="R396" s="63">
        <f>IF((O396 - MAX($O$15:O396)) &lt; 0, O396 - MAX($O$15:O396), 0)</f>
        <v>-27499.999999999927</v>
      </c>
    </row>
    <row r="397" spans="1:18" x14ac:dyDescent="0.25">
      <c r="A397" s="62">
        <v>383</v>
      </c>
      <c r="B397" s="70">
        <v>42277</v>
      </c>
      <c r="C397" s="43">
        <f>VLOOKUP(B397, 'Raw Data'!$A$2:$C$560, 2, TRUE)</f>
        <v>102.45</v>
      </c>
      <c r="D397" s="43">
        <f>VLOOKUP(B397, 'Raw Data'!$A$2:$C$560, 3, TRUE)</f>
        <v>110</v>
      </c>
      <c r="E397" s="44">
        <f t="shared" si="55"/>
        <v>-7.110549110750744E-2</v>
      </c>
      <c r="F397" s="44">
        <f>IF(A397&gt;$C$3, AVERAGE(INDEX($E$15:$E$572, A397-$C$3):E396), "")</f>
        <v>-5.652099417909634E-2</v>
      </c>
      <c r="G397" s="44">
        <f>IF(A397&gt;$C$3, (STDEV(INDEX($E$15:$E$572, A397-$C$3):E396)), "")</f>
        <v>9.7966896444835767E-3</v>
      </c>
      <c r="H397" s="44">
        <f t="shared" si="56"/>
        <v>-1.4887168480042126</v>
      </c>
      <c r="I397" s="44" t="str">
        <f t="shared" si="57"/>
        <v/>
      </c>
      <c r="J397" s="44">
        <f t="shared" si="58"/>
        <v>111.3</v>
      </c>
      <c r="K397" s="44">
        <f t="shared" si="59"/>
        <v>107.4</v>
      </c>
      <c r="L397" s="44">
        <f t="shared" si="60"/>
        <v>18250.000000000029</v>
      </c>
      <c r="M397" s="45" t="str">
        <f t="shared" si="64"/>
        <v>Sell</v>
      </c>
      <c r="N397" s="44">
        <f t="shared" si="61"/>
        <v>0</v>
      </c>
      <c r="O397" s="44">
        <f t="shared" si="65"/>
        <v>126500.00000000013</v>
      </c>
      <c r="P397" s="44">
        <f t="shared" si="62"/>
        <v>0</v>
      </c>
      <c r="Q397" s="44">
        <f t="shared" si="63"/>
        <v>0</v>
      </c>
      <c r="R397" s="63">
        <f>IF((O397 - MAX($O$15:O397)) &lt; 0, O397 - MAX($O$15:O397), 0)</f>
        <v>-27499.999999999927</v>
      </c>
    </row>
    <row r="398" spans="1:18" x14ac:dyDescent="0.25">
      <c r="A398" s="62">
        <v>384</v>
      </c>
      <c r="B398" s="70">
        <v>42278</v>
      </c>
      <c r="C398" s="43">
        <f>VLOOKUP(B398, 'Raw Data'!$A$2:$C$560, 2, TRUE)</f>
        <v>101.85</v>
      </c>
      <c r="D398" s="43">
        <f>VLOOKUP(B398, 'Raw Data'!$A$2:$C$560, 3, TRUE)</f>
        <v>108.1</v>
      </c>
      <c r="E398" s="44">
        <f t="shared" si="55"/>
        <v>-5.9555581972347782E-2</v>
      </c>
      <c r="F398" s="44">
        <f>IF(A398&gt;$C$3, AVERAGE(INDEX($E$15:$E$572, A398-$C$3):E397), "")</f>
        <v>-5.858387031523847E-2</v>
      </c>
      <c r="G398" s="44">
        <f>IF(A398&gt;$C$3, (STDEV(INDEX($E$15:$E$572, A398-$C$3):E397)), "")</f>
        <v>1.0527192252558907E-2</v>
      </c>
      <c r="H398" s="44">
        <f t="shared" si="56"/>
        <v>-9.2304921749017332E-2</v>
      </c>
      <c r="I398" s="44" t="str">
        <f t="shared" si="57"/>
        <v/>
      </c>
      <c r="J398" s="44">
        <f t="shared" si="58"/>
        <v>111.3</v>
      </c>
      <c r="K398" s="44">
        <f t="shared" si="59"/>
        <v>107.4</v>
      </c>
      <c r="L398" s="44">
        <f t="shared" si="60"/>
        <v>11750.000000000044</v>
      </c>
      <c r="M398" s="45" t="str">
        <f t="shared" si="64"/>
        <v>Sell</v>
      </c>
      <c r="N398" s="44">
        <f t="shared" si="61"/>
        <v>0</v>
      </c>
      <c r="O398" s="44">
        <f t="shared" si="65"/>
        <v>126500.00000000013</v>
      </c>
      <c r="P398" s="44">
        <f t="shared" si="62"/>
        <v>0</v>
      </c>
      <c r="Q398" s="44">
        <f t="shared" si="63"/>
        <v>0</v>
      </c>
      <c r="R398" s="63">
        <f>IF((O398 - MAX($O$15:O398)) &lt; 0, O398 - MAX($O$15:O398), 0)</f>
        <v>-27499.999999999927</v>
      </c>
    </row>
    <row r="399" spans="1:18" x14ac:dyDescent="0.25">
      <c r="A399" s="62">
        <v>385</v>
      </c>
      <c r="B399" s="70">
        <v>42282</v>
      </c>
      <c r="C399" s="43">
        <f>VLOOKUP(B399, 'Raw Data'!$A$2:$C$560, 2, TRUE)</f>
        <v>100.7</v>
      </c>
      <c r="D399" s="43">
        <f>VLOOKUP(B399, 'Raw Data'!$A$2:$C$560, 3, TRUE)</f>
        <v>105.95</v>
      </c>
      <c r="E399" s="44">
        <f t="shared" si="55"/>
        <v>-5.0821484989791409E-2</v>
      </c>
      <c r="F399" s="44">
        <f>IF(A399&gt;$C$3, AVERAGE(INDEX($E$15:$E$572, A399-$C$3):E398), "")</f>
        <v>-5.8315598774446184E-2</v>
      </c>
      <c r="G399" s="44">
        <f>IF(A399&gt;$C$3, (STDEV(INDEX($E$15:$E$572, A399-$C$3):E398)), "")</f>
        <v>1.0457669597402654E-2</v>
      </c>
      <c r="H399" s="44">
        <f t="shared" si="56"/>
        <v>0.71661412849723904</v>
      </c>
      <c r="I399" s="44" t="str">
        <f t="shared" si="57"/>
        <v/>
      </c>
      <c r="J399" s="44">
        <f t="shared" si="58"/>
        <v>111.3</v>
      </c>
      <c r="K399" s="44">
        <f t="shared" si="59"/>
        <v>107.4</v>
      </c>
      <c r="L399" s="44">
        <f t="shared" si="60"/>
        <v>6750.0000000000437</v>
      </c>
      <c r="M399" s="45" t="str">
        <f t="shared" si="64"/>
        <v>Sell</v>
      </c>
      <c r="N399" s="44">
        <f t="shared" si="61"/>
        <v>0</v>
      </c>
      <c r="O399" s="44">
        <f t="shared" si="65"/>
        <v>126500.00000000013</v>
      </c>
      <c r="P399" s="44">
        <f t="shared" si="62"/>
        <v>0</v>
      </c>
      <c r="Q399" s="44">
        <f t="shared" si="63"/>
        <v>0</v>
      </c>
      <c r="R399" s="63">
        <f>IF((O399 - MAX($O$15:O399)) &lt; 0, O399 - MAX($O$15:O399), 0)</f>
        <v>-27499.999999999927</v>
      </c>
    </row>
    <row r="400" spans="1:18" x14ac:dyDescent="0.25">
      <c r="A400" s="62">
        <v>386</v>
      </c>
      <c r="B400" s="70">
        <v>42283</v>
      </c>
      <c r="C400" s="43">
        <f>VLOOKUP(B400, 'Raw Data'!$A$2:$C$560, 2, TRUE)</f>
        <v>100.5</v>
      </c>
      <c r="D400" s="43">
        <f>VLOOKUP(B400, 'Raw Data'!$A$2:$C$560, 3, TRUE)</f>
        <v>106.25</v>
      </c>
      <c r="E400" s="44">
        <f t="shared" ref="E400:E463" si="66">LN(C400/D400)</f>
        <v>-5.5637080305395728E-2</v>
      </c>
      <c r="F400" s="44">
        <f>IF(A400&gt;$C$3, AVERAGE(INDEX($E$15:$E$572, A400-$C$3):E399), "")</f>
        <v>-5.8375203368414987E-2</v>
      </c>
      <c r="G400" s="44">
        <f>IF(A400&gt;$C$3, (STDEV(INDEX($E$15:$E$572, A400-$C$3):E399)), "")</f>
        <v>1.0408016198273459E-2</v>
      </c>
      <c r="H400" s="44">
        <f t="shared" ref="H400:H463" si="67">IF(F400="","",(E400-F400)/G400)</f>
        <v>0.26307828608812828</v>
      </c>
      <c r="I400" s="44" t="str">
        <f t="shared" ref="I400:I463" si="68">IF(H400="", "", IF(H400&lt;$C$4, "Buy", IF(H400&gt;$C$5, "Sell", "")))</f>
        <v/>
      </c>
      <c r="J400" s="44">
        <f t="shared" ref="J400:J463" si="69">IF(M400=M399, J399, IF(OR(M400="TP", M400="SL"), "", IF(I400="Buy", C400, IF(I400="Sell", D400, ""))))</f>
        <v>111.3</v>
      </c>
      <c r="K400" s="44">
        <f t="shared" ref="K400:K463" si="70">IF(M400=M399, K399, IF(OR(M400="TP", M400="SL"), "",IF(I400="Buy", D400, IF(I400="Sell", C400, ""))))</f>
        <v>107.4</v>
      </c>
      <c r="L400" s="44">
        <f t="shared" ref="L400:L463" si="71">IF(M399="Buy", (K399-D400)*$C$8+(C400-J399)*$C$9, IF(M399="Sell", (K399-C400)*$C$9+(D400-J399)*$C$8, ""))</f>
        <v>9250.0000000000437</v>
      </c>
      <c r="M400" s="45" t="str">
        <f t="shared" si="64"/>
        <v>Sell</v>
      </c>
      <c r="N400" s="44">
        <f t="shared" ref="N400:N463" si="72">IF(OR(M400="TP", M400="SL"), L400, 0)</f>
        <v>0</v>
      </c>
      <c r="O400" s="44">
        <f t="shared" si="65"/>
        <v>126500.00000000013</v>
      </c>
      <c r="P400" s="44">
        <f t="shared" ref="P400:P463" si="73">IF(OR(AND(I400&lt;&gt;"", J399=""), OR(M400="TP", M400="SL", M400="CB")), (D400*$C$9+C400*$C$8)*$C$11, 0)</f>
        <v>0</v>
      </c>
      <c r="Q400" s="44">
        <f t="shared" ref="Q400:Q463" si="74">IF(AND(I400&lt;&gt;"",J399=""),(D400*$C$9+C400*$C$8)*$C$10,0)</f>
        <v>0</v>
      </c>
      <c r="R400" s="63">
        <f>IF((O400 - MAX($O$15:O400)) &lt; 0, O400 - MAX($O$15:O400), 0)</f>
        <v>-27499.999999999927</v>
      </c>
    </row>
    <row r="401" spans="1:18" x14ac:dyDescent="0.25">
      <c r="A401" s="62">
        <v>387</v>
      </c>
      <c r="B401" s="70">
        <v>42284</v>
      </c>
      <c r="C401" s="43">
        <f>VLOOKUP(B401, 'Raw Data'!$A$2:$C$560, 2, TRUE)</f>
        <v>101.25</v>
      </c>
      <c r="D401" s="43">
        <f>VLOOKUP(B401, 'Raw Data'!$A$2:$C$560, 3, TRUE)</f>
        <v>108.9</v>
      </c>
      <c r="E401" s="44">
        <f t="shared" si="66"/>
        <v>-7.2837323952266372E-2</v>
      </c>
      <c r="F401" s="44">
        <f>IF(A401&gt;$C$3, AVERAGE(INDEX($E$15:$E$572, A401-$C$3):E400), "")</f>
        <v>-6.029879515763642E-2</v>
      </c>
      <c r="G401" s="44">
        <f>IF(A401&gt;$C$3, (STDEV(INDEX($E$15:$E$572, A401-$C$3):E400)), "")</f>
        <v>7.1692088432411209E-3</v>
      </c>
      <c r="H401" s="44">
        <f t="shared" si="67"/>
        <v>-1.7489417687212221</v>
      </c>
      <c r="I401" s="44" t="str">
        <f t="shared" si="68"/>
        <v/>
      </c>
      <c r="J401" s="44">
        <f t="shared" si="69"/>
        <v>111.3</v>
      </c>
      <c r="K401" s="44">
        <f t="shared" si="70"/>
        <v>107.4</v>
      </c>
      <c r="L401" s="44">
        <f t="shared" si="71"/>
        <v>18750.000000000073</v>
      </c>
      <c r="M401" s="45" t="str">
        <f t="shared" ref="M401:M464" si="75">IF(OR(M400="", M400="SL", M400="TP"), I401, IF(L401="", "", IF(L401&lt;$C$6, "SL", IF(L401&gt;$C$7, "TP", M400))))</f>
        <v>Sell</v>
      </c>
      <c r="N401" s="44">
        <f t="shared" si="72"/>
        <v>0</v>
      </c>
      <c r="O401" s="44">
        <f t="shared" ref="O401:O464" si="76">N401+O400</f>
        <v>126500.00000000013</v>
      </c>
      <c r="P401" s="44">
        <f t="shared" si="73"/>
        <v>0</v>
      </c>
      <c r="Q401" s="44">
        <f t="shared" si="74"/>
        <v>0</v>
      </c>
      <c r="R401" s="63">
        <f>IF((O401 - MAX($O$15:O401)) &lt; 0, O401 - MAX($O$15:O401), 0)</f>
        <v>-27499.999999999927</v>
      </c>
    </row>
    <row r="402" spans="1:18" x14ac:dyDescent="0.25">
      <c r="A402" s="62">
        <v>388</v>
      </c>
      <c r="B402" s="70">
        <v>42285</v>
      </c>
      <c r="C402" s="43">
        <f>VLOOKUP(B402, 'Raw Data'!$A$2:$C$560, 2, TRUE)</f>
        <v>99.95</v>
      </c>
      <c r="D402" s="43">
        <f>VLOOKUP(B402, 'Raw Data'!$A$2:$C$560, 3, TRUE)</f>
        <v>108.7</v>
      </c>
      <c r="E402" s="44">
        <f t="shared" si="66"/>
        <v>-8.3921733180754632E-2</v>
      </c>
      <c r="F402" s="44">
        <f>IF(A402&gt;$C$3, AVERAGE(INDEX($E$15:$E$572, A402-$C$3):E401), "")</f>
        <v>-6.2526303566078051E-2</v>
      </c>
      <c r="G402" s="44">
        <f>IF(A402&gt;$C$3, (STDEV(INDEX($E$15:$E$572, A402-$C$3):E401)), "")</f>
        <v>7.2676930258964651E-3</v>
      </c>
      <c r="H402" s="44">
        <f t="shared" si="67"/>
        <v>-2.9439093724019072</v>
      </c>
      <c r="I402" s="44" t="str">
        <f t="shared" si="68"/>
        <v>Buy</v>
      </c>
      <c r="J402" s="44" t="str">
        <f t="shared" si="69"/>
        <v/>
      </c>
      <c r="K402" s="44" t="str">
        <f t="shared" si="70"/>
        <v/>
      </c>
      <c r="L402" s="44">
        <f t="shared" si="71"/>
        <v>24250.000000000044</v>
      </c>
      <c r="M402" s="45" t="str">
        <f t="shared" si="75"/>
        <v>TP</v>
      </c>
      <c r="N402" s="44">
        <f t="shared" si="72"/>
        <v>24250.000000000044</v>
      </c>
      <c r="O402" s="44">
        <f t="shared" si="76"/>
        <v>150750.00000000017</v>
      </c>
      <c r="P402" s="44">
        <f t="shared" si="73"/>
        <v>83.460000000000008</v>
      </c>
      <c r="Q402" s="44">
        <f t="shared" si="74"/>
        <v>0</v>
      </c>
      <c r="R402" s="63">
        <f>IF((O402 - MAX($O$15:O402)) &lt; 0, O402 - MAX($O$15:O402), 0)</f>
        <v>-3249.9999999998836</v>
      </c>
    </row>
    <row r="403" spans="1:18" x14ac:dyDescent="0.25">
      <c r="A403" s="62">
        <v>389</v>
      </c>
      <c r="B403" s="70">
        <v>42286</v>
      </c>
      <c r="C403" s="43">
        <f>VLOOKUP(B403, 'Raw Data'!$A$2:$C$560, 2, TRUE)</f>
        <v>102.75</v>
      </c>
      <c r="D403" s="43">
        <f>VLOOKUP(B403, 'Raw Data'!$A$2:$C$560, 3, TRUE)</f>
        <v>115.15</v>
      </c>
      <c r="E403" s="44">
        <f t="shared" si="66"/>
        <v>-0.11393677289035022</v>
      </c>
      <c r="F403" s="44">
        <f>IF(A403&gt;$C$3, AVERAGE(INDEX($E$15:$E$572, A403-$C$3):E402), "")</f>
        <v>-6.5327826966199945E-2</v>
      </c>
      <c r="G403" s="44">
        <f>IF(A403&gt;$C$3, (STDEV(INDEX($E$15:$E$572, A403-$C$3):E402)), "")</f>
        <v>9.4917011818756777E-3</v>
      </c>
      <c r="H403" s="44">
        <f t="shared" si="67"/>
        <v>-5.1212048285894882</v>
      </c>
      <c r="I403" s="44" t="str">
        <f t="shared" si="68"/>
        <v>Buy</v>
      </c>
      <c r="J403" s="44">
        <f t="shared" si="69"/>
        <v>102.75</v>
      </c>
      <c r="K403" s="44">
        <f t="shared" si="70"/>
        <v>115.15</v>
      </c>
      <c r="L403" s="44" t="str">
        <f t="shared" si="71"/>
        <v/>
      </c>
      <c r="M403" s="45" t="str">
        <f t="shared" si="75"/>
        <v>Buy</v>
      </c>
      <c r="N403" s="44">
        <f t="shared" si="72"/>
        <v>0</v>
      </c>
      <c r="O403" s="44">
        <f t="shared" si="76"/>
        <v>150750.00000000017</v>
      </c>
      <c r="P403" s="44">
        <f t="shared" si="73"/>
        <v>87.160000000000011</v>
      </c>
      <c r="Q403" s="44">
        <f t="shared" si="74"/>
        <v>163425</v>
      </c>
      <c r="R403" s="63">
        <f>IF((O403 - MAX($O$15:O403)) &lt; 0, O403 - MAX($O$15:O403), 0)</f>
        <v>-3249.9999999998836</v>
      </c>
    </row>
    <row r="404" spans="1:18" x14ac:dyDescent="0.25">
      <c r="A404" s="62">
        <v>390</v>
      </c>
      <c r="B404" s="70">
        <v>42289</v>
      </c>
      <c r="C404" s="43">
        <f>VLOOKUP(B404, 'Raw Data'!$A$2:$C$560, 2, TRUE)</f>
        <v>101.55</v>
      </c>
      <c r="D404" s="43">
        <f>VLOOKUP(B404, 'Raw Data'!$A$2:$C$560, 3, TRUE)</f>
        <v>116.7</v>
      </c>
      <c r="E404" s="44">
        <f t="shared" si="66"/>
        <v>-0.13905525126611662</v>
      </c>
      <c r="F404" s="44">
        <f>IF(A404&gt;$C$3, AVERAGE(INDEX($E$15:$E$572, A404-$C$3):E403), "")</f>
        <v>-6.9851053556011511E-2</v>
      </c>
      <c r="G404" s="44">
        <f>IF(A404&gt;$C$3, (STDEV(INDEX($E$15:$E$572, A404-$C$3):E403)), "")</f>
        <v>1.8128134640709247E-2</v>
      </c>
      <c r="H404" s="44">
        <f t="shared" si="67"/>
        <v>-3.8175024116765695</v>
      </c>
      <c r="I404" s="44" t="str">
        <f t="shared" si="68"/>
        <v>Buy</v>
      </c>
      <c r="J404" s="44" t="str">
        <f t="shared" si="69"/>
        <v/>
      </c>
      <c r="K404" s="44" t="str">
        <f t="shared" si="70"/>
        <v/>
      </c>
      <c r="L404" s="44">
        <f t="shared" si="71"/>
        <v>-13750</v>
      </c>
      <c r="M404" s="45" t="str">
        <f t="shared" si="75"/>
        <v>SL</v>
      </c>
      <c r="N404" s="44">
        <f t="shared" si="72"/>
        <v>-13750</v>
      </c>
      <c r="O404" s="44">
        <f t="shared" si="76"/>
        <v>137000.00000000017</v>
      </c>
      <c r="P404" s="44">
        <f t="shared" si="73"/>
        <v>87.300000000000011</v>
      </c>
      <c r="Q404" s="44">
        <f t="shared" si="74"/>
        <v>0</v>
      </c>
      <c r="R404" s="63">
        <f>IF((O404 - MAX($O$15:O404)) &lt; 0, O404 - MAX($O$15:O404), 0)</f>
        <v>-16999.999999999884</v>
      </c>
    </row>
    <row r="405" spans="1:18" x14ac:dyDescent="0.25">
      <c r="A405" s="62">
        <v>391</v>
      </c>
      <c r="B405" s="70">
        <v>42290</v>
      </c>
      <c r="C405" s="43">
        <f>VLOOKUP(B405, 'Raw Data'!$A$2:$C$560, 2, TRUE)</f>
        <v>102</v>
      </c>
      <c r="D405" s="43">
        <f>VLOOKUP(B405, 'Raw Data'!$A$2:$C$560, 3, TRUE)</f>
        <v>115.4</v>
      </c>
      <c r="E405" s="44">
        <f t="shared" si="66"/>
        <v>-0.12343154078972812</v>
      </c>
      <c r="F405" s="44">
        <f>IF(A405&gt;$C$3, AVERAGE(INDEX($E$15:$E$572, A405-$C$3):E404), "")</f>
        <v>-7.7081255793278514E-2</v>
      </c>
      <c r="G405" s="44">
        <f>IF(A405&gt;$C$3, (STDEV(INDEX($E$15:$E$572, A405-$C$3):E404)), "")</f>
        <v>2.8312795711689241E-2</v>
      </c>
      <c r="H405" s="44">
        <f t="shared" si="67"/>
        <v>-1.6370790602396568</v>
      </c>
      <c r="I405" s="44" t="str">
        <f t="shared" si="68"/>
        <v/>
      </c>
      <c r="J405" s="44" t="str">
        <f t="shared" si="69"/>
        <v/>
      </c>
      <c r="K405" s="44" t="str">
        <f t="shared" si="70"/>
        <v/>
      </c>
      <c r="L405" s="44" t="str">
        <f t="shared" si="71"/>
        <v/>
      </c>
      <c r="M405" s="45" t="str">
        <f t="shared" si="75"/>
        <v/>
      </c>
      <c r="N405" s="44">
        <f t="shared" si="72"/>
        <v>0</v>
      </c>
      <c r="O405" s="44">
        <f t="shared" si="76"/>
        <v>137000.00000000017</v>
      </c>
      <c r="P405" s="44">
        <f t="shared" si="73"/>
        <v>0</v>
      </c>
      <c r="Q405" s="44">
        <f t="shared" si="74"/>
        <v>0</v>
      </c>
      <c r="R405" s="63">
        <f>IF((O405 - MAX($O$15:O405)) &lt; 0, O405 - MAX($O$15:O405), 0)</f>
        <v>-16999.999999999884</v>
      </c>
    </row>
    <row r="406" spans="1:18" x14ac:dyDescent="0.25">
      <c r="A406" s="62">
        <v>392</v>
      </c>
      <c r="B406" s="70">
        <v>42291</v>
      </c>
      <c r="C406" s="43">
        <f>VLOOKUP(B406, 'Raw Data'!$A$2:$C$560, 2, TRUE)</f>
        <v>101.45</v>
      </c>
      <c r="D406" s="43">
        <f>VLOOKUP(B406, 'Raw Data'!$A$2:$C$560, 3, TRUE)</f>
        <v>116.45</v>
      </c>
      <c r="E406" s="44">
        <f t="shared" si="66"/>
        <v>-0.13789593005852624</v>
      </c>
      <c r="F406" s="44">
        <f>IF(A406&gt;$C$3, AVERAGE(INDEX($E$15:$E$572, A406-$C$3):E405), "")</f>
        <v>-8.331922786083748E-2</v>
      </c>
      <c r="G406" s="44">
        <f>IF(A406&gt;$C$3, (STDEV(INDEX($E$15:$E$572, A406-$C$3):E405)), "")</f>
        <v>3.1121290970456916E-2</v>
      </c>
      <c r="H406" s="44">
        <f t="shared" si="67"/>
        <v>-1.7536773217247894</v>
      </c>
      <c r="I406" s="44" t="str">
        <f t="shared" si="68"/>
        <v>Buy</v>
      </c>
      <c r="J406" s="44">
        <f t="shared" si="69"/>
        <v>101.45</v>
      </c>
      <c r="K406" s="44">
        <f t="shared" si="70"/>
        <v>116.45</v>
      </c>
      <c r="L406" s="44" t="str">
        <f t="shared" si="71"/>
        <v/>
      </c>
      <c r="M406" s="45" t="str">
        <f t="shared" si="75"/>
        <v>Buy</v>
      </c>
      <c r="N406" s="44">
        <f t="shared" si="72"/>
        <v>0</v>
      </c>
      <c r="O406" s="44">
        <f t="shared" si="76"/>
        <v>137000.00000000017</v>
      </c>
      <c r="P406" s="44">
        <f t="shared" si="73"/>
        <v>87.160000000000011</v>
      </c>
      <c r="Q406" s="44">
        <f t="shared" si="74"/>
        <v>163425</v>
      </c>
      <c r="R406" s="63">
        <f>IF((O406 - MAX($O$15:O406)) &lt; 0, O406 - MAX($O$15:O406), 0)</f>
        <v>-16999.999999999884</v>
      </c>
    </row>
    <row r="407" spans="1:18" x14ac:dyDescent="0.25">
      <c r="A407" s="62">
        <v>393</v>
      </c>
      <c r="B407" s="70">
        <v>42292</v>
      </c>
      <c r="C407" s="43">
        <f>VLOOKUP(B407, 'Raw Data'!$A$2:$C$560, 2, TRUE)</f>
        <v>100.25</v>
      </c>
      <c r="D407" s="43">
        <f>VLOOKUP(B407, 'Raw Data'!$A$2:$C$560, 3, TRUE)</f>
        <v>116.15</v>
      </c>
      <c r="E407" s="44">
        <f t="shared" si="66"/>
        <v>-0.14721539302973957</v>
      </c>
      <c r="F407" s="44">
        <f>IF(A407&gt;$C$3, AVERAGE(INDEX($E$15:$E$572, A407-$C$3):E406), "")</f>
        <v>-9.0819819051278478E-2</v>
      </c>
      <c r="G407" s="44">
        <f>IF(A407&gt;$C$3, (STDEV(INDEX($E$15:$E$572, A407-$C$3):E406)), "")</f>
        <v>3.450521361006087E-2</v>
      </c>
      <c r="H407" s="44">
        <f t="shared" si="67"/>
        <v>-1.6344073279991964</v>
      </c>
      <c r="I407" s="44" t="str">
        <f t="shared" si="68"/>
        <v/>
      </c>
      <c r="J407" s="44">
        <f t="shared" si="69"/>
        <v>101.45</v>
      </c>
      <c r="K407" s="44">
        <f t="shared" si="70"/>
        <v>116.45</v>
      </c>
      <c r="L407" s="44">
        <f t="shared" si="71"/>
        <v>-4500.0000000000291</v>
      </c>
      <c r="M407" s="45" t="str">
        <f t="shared" si="75"/>
        <v>Buy</v>
      </c>
      <c r="N407" s="44">
        <f t="shared" si="72"/>
        <v>0</v>
      </c>
      <c r="O407" s="44">
        <f t="shared" si="76"/>
        <v>137000.00000000017</v>
      </c>
      <c r="P407" s="44">
        <f t="shared" si="73"/>
        <v>0</v>
      </c>
      <c r="Q407" s="44">
        <f t="shared" si="74"/>
        <v>0</v>
      </c>
      <c r="R407" s="63">
        <f>IF((O407 - MAX($O$15:O407)) &lt; 0, O407 - MAX($O$15:O407), 0)</f>
        <v>-16999.999999999884</v>
      </c>
    </row>
    <row r="408" spans="1:18" x14ac:dyDescent="0.25">
      <c r="A408" s="62">
        <v>394</v>
      </c>
      <c r="B408" s="70">
        <v>42293</v>
      </c>
      <c r="C408" s="43">
        <f>VLOOKUP(B408, 'Raw Data'!$A$2:$C$560, 2, TRUE)</f>
        <v>99.7</v>
      </c>
      <c r="D408" s="43">
        <f>VLOOKUP(B408, 'Raw Data'!$A$2:$C$560, 3, TRUE)</f>
        <v>116.8</v>
      </c>
      <c r="E408" s="44">
        <f t="shared" si="66"/>
        <v>-0.15829739342633398</v>
      </c>
      <c r="F408" s="44">
        <f>IF(A408&gt;$C$3, AVERAGE(INDEX($E$15:$E$572, A408-$C$3):E407), "")</f>
        <v>-9.8430809243501671E-2</v>
      </c>
      <c r="G408" s="44">
        <f>IF(A408&gt;$C$3, (STDEV(INDEX($E$15:$E$572, A408-$C$3):E407)), "")</f>
        <v>3.7900486976507539E-2</v>
      </c>
      <c r="H408" s="44">
        <f t="shared" si="67"/>
        <v>-1.5795729542984596</v>
      </c>
      <c r="I408" s="44" t="str">
        <f t="shared" si="68"/>
        <v/>
      </c>
      <c r="J408" s="44" t="str">
        <f t="shared" si="69"/>
        <v/>
      </c>
      <c r="K408" s="44" t="str">
        <f t="shared" si="70"/>
        <v/>
      </c>
      <c r="L408" s="44">
        <f t="shared" si="71"/>
        <v>-10499.999999999971</v>
      </c>
      <c r="M408" s="45" t="str">
        <f t="shared" si="75"/>
        <v>SL</v>
      </c>
      <c r="N408" s="44">
        <f t="shared" si="72"/>
        <v>-10499.999999999971</v>
      </c>
      <c r="O408" s="44">
        <f t="shared" si="76"/>
        <v>126500.0000000002</v>
      </c>
      <c r="P408" s="44">
        <f t="shared" si="73"/>
        <v>86.600000000000009</v>
      </c>
      <c r="Q408" s="44">
        <f t="shared" si="74"/>
        <v>0</v>
      </c>
      <c r="R408" s="63">
        <f>IF((O408 - MAX($O$15:O408)) &lt; 0, O408 - MAX($O$15:O408), 0)</f>
        <v>-27499.999999999854</v>
      </c>
    </row>
    <row r="409" spans="1:18" x14ac:dyDescent="0.25">
      <c r="A409" s="62">
        <v>395</v>
      </c>
      <c r="B409" s="70">
        <v>42296</v>
      </c>
      <c r="C409" s="43">
        <f>VLOOKUP(B409, 'Raw Data'!$A$2:$C$560, 2, TRUE)</f>
        <v>98.4</v>
      </c>
      <c r="D409" s="43">
        <f>VLOOKUP(B409, 'Raw Data'!$A$2:$C$560, 3, TRUE)</f>
        <v>115.85</v>
      </c>
      <c r="E409" s="44">
        <f t="shared" si="66"/>
        <v>-0.16325544682017737</v>
      </c>
      <c r="F409" s="44">
        <f>IF(A409&gt;$C$3, AVERAGE(INDEX($E$15:$E$572, A409-$C$3):E408), "")</f>
        <v>-0.10830499038890026</v>
      </c>
      <c r="G409" s="44">
        <f>IF(A409&gt;$C$3, (STDEV(INDEX($E$15:$E$572, A409-$C$3):E408)), "")</f>
        <v>3.9476789651814705E-2</v>
      </c>
      <c r="H409" s="44">
        <f t="shared" si="67"/>
        <v>-1.3919687217714547</v>
      </c>
      <c r="I409" s="44" t="str">
        <f t="shared" si="68"/>
        <v/>
      </c>
      <c r="J409" s="44" t="str">
        <f t="shared" si="69"/>
        <v/>
      </c>
      <c r="K409" s="44" t="str">
        <f t="shared" si="70"/>
        <v/>
      </c>
      <c r="L409" s="44" t="str">
        <f t="shared" si="71"/>
        <v/>
      </c>
      <c r="M409" s="45" t="str">
        <f t="shared" si="75"/>
        <v/>
      </c>
      <c r="N409" s="44">
        <f t="shared" si="72"/>
        <v>0</v>
      </c>
      <c r="O409" s="44">
        <f t="shared" si="76"/>
        <v>126500.0000000002</v>
      </c>
      <c r="P409" s="44">
        <f t="shared" si="73"/>
        <v>0</v>
      </c>
      <c r="Q409" s="44">
        <f t="shared" si="74"/>
        <v>0</v>
      </c>
      <c r="R409" s="63">
        <f>IF((O409 - MAX($O$15:O409)) &lt; 0, O409 - MAX($O$15:O409), 0)</f>
        <v>-27499.999999999854</v>
      </c>
    </row>
    <row r="410" spans="1:18" x14ac:dyDescent="0.25">
      <c r="A410" s="62">
        <v>396</v>
      </c>
      <c r="B410" s="70">
        <v>42297</v>
      </c>
      <c r="C410" s="43">
        <f>VLOOKUP(B410, 'Raw Data'!$A$2:$C$560, 2, TRUE)</f>
        <v>98.15</v>
      </c>
      <c r="D410" s="43">
        <f>VLOOKUP(B410, 'Raw Data'!$A$2:$C$560, 3, TRUE)</f>
        <v>115.3</v>
      </c>
      <c r="E410" s="44">
        <f t="shared" si="66"/>
        <v>-0.16104050655254321</v>
      </c>
      <c r="F410" s="44">
        <f>IF(A410&gt;$C$3, AVERAGE(INDEX($E$15:$E$572, A410-$C$3):E409), "")</f>
        <v>-0.11954838657193886</v>
      </c>
      <c r="G410" s="44">
        <f>IF(A410&gt;$C$3, (STDEV(INDEX($E$15:$E$572, A410-$C$3):E409)), "")</f>
        <v>3.7233216924126074E-2</v>
      </c>
      <c r="H410" s="44">
        <f t="shared" si="67"/>
        <v>-1.1143845041688734</v>
      </c>
      <c r="I410" s="44" t="str">
        <f t="shared" si="68"/>
        <v/>
      </c>
      <c r="J410" s="44" t="str">
        <f t="shared" si="69"/>
        <v/>
      </c>
      <c r="K410" s="44" t="str">
        <f t="shared" si="70"/>
        <v/>
      </c>
      <c r="L410" s="44" t="str">
        <f t="shared" si="71"/>
        <v/>
      </c>
      <c r="M410" s="45" t="str">
        <f t="shared" si="75"/>
        <v/>
      </c>
      <c r="N410" s="44">
        <f t="shared" si="72"/>
        <v>0</v>
      </c>
      <c r="O410" s="44">
        <f t="shared" si="76"/>
        <v>126500.0000000002</v>
      </c>
      <c r="P410" s="44">
        <f t="shared" si="73"/>
        <v>0</v>
      </c>
      <c r="Q410" s="44">
        <f t="shared" si="74"/>
        <v>0</v>
      </c>
      <c r="R410" s="63">
        <f>IF((O410 - MAX($O$15:O410)) &lt; 0, O410 - MAX($O$15:O410), 0)</f>
        <v>-27499.999999999854</v>
      </c>
    </row>
    <row r="411" spans="1:18" x14ac:dyDescent="0.25">
      <c r="A411" s="62">
        <v>397</v>
      </c>
      <c r="B411" s="70">
        <v>42298</v>
      </c>
      <c r="C411" s="43">
        <f>VLOOKUP(B411, 'Raw Data'!$A$2:$C$560, 2, TRUE)</f>
        <v>96.65</v>
      </c>
      <c r="D411" s="43">
        <f>VLOOKUP(B411, 'Raw Data'!$A$2:$C$560, 3, TRUE)</f>
        <v>112.45</v>
      </c>
      <c r="E411" s="44">
        <f t="shared" si="66"/>
        <v>-0.15141247275098477</v>
      </c>
      <c r="F411" s="44">
        <f>IF(A411&gt;$C$3, AVERAGE(INDEX($E$15:$E$572, A411-$C$3):E410), "")</f>
        <v>-0.13008872919665362</v>
      </c>
      <c r="G411" s="44">
        <f>IF(A411&gt;$C$3, (STDEV(INDEX($E$15:$E$572, A411-$C$3):E410)), "")</f>
        <v>3.1627633325580731E-2</v>
      </c>
      <c r="H411" s="44">
        <f t="shared" si="67"/>
        <v>-0.67421243109848172</v>
      </c>
      <c r="I411" s="44" t="str">
        <f t="shared" si="68"/>
        <v/>
      </c>
      <c r="J411" s="44" t="str">
        <f t="shared" si="69"/>
        <v/>
      </c>
      <c r="K411" s="44" t="str">
        <f t="shared" si="70"/>
        <v/>
      </c>
      <c r="L411" s="44" t="str">
        <f t="shared" si="71"/>
        <v/>
      </c>
      <c r="M411" s="45" t="str">
        <f t="shared" si="75"/>
        <v/>
      </c>
      <c r="N411" s="44">
        <f t="shared" si="72"/>
        <v>0</v>
      </c>
      <c r="O411" s="44">
        <f t="shared" si="76"/>
        <v>126500.0000000002</v>
      </c>
      <c r="P411" s="44">
        <f t="shared" si="73"/>
        <v>0</v>
      </c>
      <c r="Q411" s="44">
        <f t="shared" si="74"/>
        <v>0</v>
      </c>
      <c r="R411" s="63">
        <f>IF((O411 - MAX($O$15:O411)) &lt; 0, O411 - MAX($O$15:O411), 0)</f>
        <v>-27499.999999999854</v>
      </c>
    </row>
    <row r="412" spans="1:18" x14ac:dyDescent="0.25">
      <c r="A412" s="62">
        <v>398</v>
      </c>
      <c r="B412" s="70">
        <v>42299</v>
      </c>
      <c r="C412" s="43">
        <f>VLOOKUP(B412, 'Raw Data'!$A$2:$C$560, 2, TRUE)</f>
        <v>94.5</v>
      </c>
      <c r="D412" s="43">
        <f>VLOOKUP(B412, 'Raw Data'!$A$2:$C$560, 3, TRUE)</f>
        <v>113.55</v>
      </c>
      <c r="E412" s="44">
        <f t="shared" si="66"/>
        <v>-0.18364343405187039</v>
      </c>
      <c r="F412" s="44">
        <f>IF(A412&gt;$C$3, AVERAGE(INDEX($E$15:$E$572, A412-$C$3):E411), "")</f>
        <v>-0.13794624407652548</v>
      </c>
      <c r="G412" s="44">
        <f>IF(A412&gt;$C$3, (STDEV(INDEX($E$15:$E$572, A412-$C$3):E411)), "")</f>
        <v>2.4860361005326004E-2</v>
      </c>
      <c r="H412" s="44">
        <f t="shared" si="67"/>
        <v>-1.8381547221118348</v>
      </c>
      <c r="I412" s="44" t="str">
        <f t="shared" si="68"/>
        <v>Buy</v>
      </c>
      <c r="J412" s="44">
        <f t="shared" si="69"/>
        <v>94.5</v>
      </c>
      <c r="K412" s="44">
        <f t="shared" si="70"/>
        <v>113.55</v>
      </c>
      <c r="L412" s="44" t="str">
        <f t="shared" si="71"/>
        <v/>
      </c>
      <c r="M412" s="45" t="str">
        <f t="shared" si="75"/>
        <v>Buy</v>
      </c>
      <c r="N412" s="44">
        <f t="shared" si="72"/>
        <v>0</v>
      </c>
      <c r="O412" s="44">
        <f t="shared" si="76"/>
        <v>126500.0000000002</v>
      </c>
      <c r="P412" s="44">
        <f t="shared" si="73"/>
        <v>83.220000000000013</v>
      </c>
      <c r="Q412" s="44">
        <f t="shared" si="74"/>
        <v>156037.5</v>
      </c>
      <c r="R412" s="63">
        <f>IF((O412 - MAX($O$15:O412)) &lt; 0, O412 - MAX($O$15:O412), 0)</f>
        <v>-27499.999999999854</v>
      </c>
    </row>
    <row r="413" spans="1:18" x14ac:dyDescent="0.25">
      <c r="A413" s="62">
        <v>399</v>
      </c>
      <c r="B413" s="70">
        <v>42300</v>
      </c>
      <c r="C413" s="43">
        <f>VLOOKUP(B413, 'Raw Data'!$A$2:$C$560, 2, TRUE)</f>
        <v>95.4</v>
      </c>
      <c r="D413" s="43">
        <f>VLOOKUP(B413, 'Raw Data'!$A$2:$C$560, 3, TRUE)</f>
        <v>113.5</v>
      </c>
      <c r="E413" s="44">
        <f t="shared" si="66"/>
        <v>-0.17372425846721651</v>
      </c>
      <c r="F413" s="44">
        <f>IF(A413&gt;$C$3, AVERAGE(INDEX($E$15:$E$572, A413-$C$3):E412), "")</f>
        <v>-0.14791841416363702</v>
      </c>
      <c r="G413" s="44">
        <f>IF(A413&gt;$C$3, (STDEV(INDEX($E$15:$E$572, A413-$C$3):E412)), "")</f>
        <v>2.0378315205381359E-2</v>
      </c>
      <c r="H413" s="44">
        <f t="shared" si="67"/>
        <v>-1.2663384604417576</v>
      </c>
      <c r="I413" s="44" t="str">
        <f t="shared" si="68"/>
        <v/>
      </c>
      <c r="J413" s="44">
        <f t="shared" si="69"/>
        <v>94.5</v>
      </c>
      <c r="K413" s="44">
        <f t="shared" si="70"/>
        <v>113.55</v>
      </c>
      <c r="L413" s="44">
        <f t="shared" si="71"/>
        <v>4750.0000000000136</v>
      </c>
      <c r="M413" s="45" t="str">
        <f t="shared" si="75"/>
        <v>Buy</v>
      </c>
      <c r="N413" s="44">
        <f t="shared" si="72"/>
        <v>0</v>
      </c>
      <c r="O413" s="44">
        <f t="shared" si="76"/>
        <v>126500.0000000002</v>
      </c>
      <c r="P413" s="44">
        <f t="shared" si="73"/>
        <v>0</v>
      </c>
      <c r="Q413" s="44">
        <f t="shared" si="74"/>
        <v>0</v>
      </c>
      <c r="R413" s="63">
        <f>IF((O413 - MAX($O$15:O413)) &lt; 0, O413 - MAX($O$15:O413), 0)</f>
        <v>-27499.999999999854</v>
      </c>
    </row>
    <row r="414" spans="1:18" x14ac:dyDescent="0.25">
      <c r="A414" s="62">
        <v>400</v>
      </c>
      <c r="B414" s="70">
        <v>42303</v>
      </c>
      <c r="C414" s="43">
        <f>VLOOKUP(B414, 'Raw Data'!$A$2:$C$560, 2, TRUE)</f>
        <v>93.85</v>
      </c>
      <c r="D414" s="43">
        <f>VLOOKUP(B414, 'Raw Data'!$A$2:$C$560, 3, TRUE)</f>
        <v>113.3</v>
      </c>
      <c r="E414" s="44">
        <f t="shared" si="66"/>
        <v>-0.18834140500144284</v>
      </c>
      <c r="F414" s="44">
        <f>IF(A414&gt;$C$3, AVERAGE(INDEX($E$15:$E$572, A414-$C$3):E413), "")</f>
        <v>-0.15389716272132364</v>
      </c>
      <c r="G414" s="44">
        <f>IF(A414&gt;$C$3, (STDEV(INDEX($E$15:$E$572, A414-$C$3):E413)), "")</f>
        <v>1.7923345697481146E-2</v>
      </c>
      <c r="H414" s="44">
        <f t="shared" si="67"/>
        <v>-1.9217529395173027</v>
      </c>
      <c r="I414" s="44" t="str">
        <f t="shared" si="68"/>
        <v>Buy</v>
      </c>
      <c r="J414" s="44">
        <f t="shared" si="69"/>
        <v>94.5</v>
      </c>
      <c r="K414" s="44">
        <f t="shared" si="70"/>
        <v>113.55</v>
      </c>
      <c r="L414" s="44">
        <f t="shared" si="71"/>
        <v>-2000.0000000000282</v>
      </c>
      <c r="M414" s="45" t="str">
        <f t="shared" si="75"/>
        <v>Buy</v>
      </c>
      <c r="N414" s="44">
        <f t="shared" si="72"/>
        <v>0</v>
      </c>
      <c r="O414" s="44">
        <f t="shared" si="76"/>
        <v>126500.0000000002</v>
      </c>
      <c r="P414" s="44">
        <f t="shared" si="73"/>
        <v>0</v>
      </c>
      <c r="Q414" s="44">
        <f t="shared" si="74"/>
        <v>0</v>
      </c>
      <c r="R414" s="63">
        <f>IF((O414 - MAX($O$15:O414)) &lt; 0, O414 - MAX($O$15:O414), 0)</f>
        <v>-27499.999999999854</v>
      </c>
    </row>
    <row r="415" spans="1:18" x14ac:dyDescent="0.25">
      <c r="A415" s="62">
        <v>401</v>
      </c>
      <c r="B415" s="70">
        <v>42304</v>
      </c>
      <c r="C415" s="43">
        <f>VLOOKUP(B415, 'Raw Data'!$A$2:$C$560, 2, TRUE)</f>
        <v>94.3</v>
      </c>
      <c r="D415" s="43">
        <f>VLOOKUP(B415, 'Raw Data'!$A$2:$C$560, 3, TRUE)</f>
        <v>113.25</v>
      </c>
      <c r="E415" s="44">
        <f t="shared" si="66"/>
        <v>-0.18311657472373158</v>
      </c>
      <c r="F415" s="44">
        <f>IF(A415&gt;$C$3, AVERAGE(INDEX($E$15:$E$572, A415-$C$3):E414), "")</f>
        <v>-0.15882577809485629</v>
      </c>
      <c r="G415" s="44">
        <f>IF(A415&gt;$C$3, (STDEV(INDEX($E$15:$E$572, A415-$C$3):E414)), "")</f>
        <v>2.004003738222233E-2</v>
      </c>
      <c r="H415" s="44">
        <f t="shared" si="67"/>
        <v>-1.2121133391908658</v>
      </c>
      <c r="I415" s="44" t="str">
        <f t="shared" si="68"/>
        <v/>
      </c>
      <c r="J415" s="44">
        <f t="shared" si="69"/>
        <v>94.5</v>
      </c>
      <c r="K415" s="44">
        <f t="shared" si="70"/>
        <v>113.55</v>
      </c>
      <c r="L415" s="44">
        <f t="shared" si="71"/>
        <v>499.99999999997169</v>
      </c>
      <c r="M415" s="45" t="str">
        <f t="shared" si="75"/>
        <v>Buy</v>
      </c>
      <c r="N415" s="44">
        <f t="shared" si="72"/>
        <v>0</v>
      </c>
      <c r="O415" s="44">
        <f t="shared" si="76"/>
        <v>126500.0000000002</v>
      </c>
      <c r="P415" s="44">
        <f t="shared" si="73"/>
        <v>0</v>
      </c>
      <c r="Q415" s="44">
        <f t="shared" si="74"/>
        <v>0</v>
      </c>
      <c r="R415" s="63">
        <f>IF((O415 - MAX($O$15:O415)) &lt; 0, O415 - MAX($O$15:O415), 0)</f>
        <v>-27499.999999999854</v>
      </c>
    </row>
    <row r="416" spans="1:18" x14ac:dyDescent="0.25">
      <c r="A416" s="62">
        <v>402</v>
      </c>
      <c r="B416" s="70">
        <v>42305</v>
      </c>
      <c r="C416" s="43">
        <f>VLOOKUP(B416, 'Raw Data'!$A$2:$C$560, 2, TRUE)</f>
        <v>94.6</v>
      </c>
      <c r="D416" s="43">
        <f>VLOOKUP(B416, 'Raw Data'!$A$2:$C$560, 3, TRUE)</f>
        <v>112.65</v>
      </c>
      <c r="E416" s="44">
        <f t="shared" si="66"/>
        <v>-0.17462819082042103</v>
      </c>
      <c r="F416" s="44">
        <f>IF(A416&gt;$C$3, AVERAGE(INDEX($E$15:$E$572, A416-$C$3):E415), "")</f>
        <v>-0.16479428148825664</v>
      </c>
      <c r="G416" s="44">
        <f>IF(A416&gt;$C$3, (STDEV(INDEX($E$15:$E$572, A416-$C$3):E415)), "")</f>
        <v>1.6981978432742337E-2</v>
      </c>
      <c r="H416" s="44">
        <f t="shared" si="67"/>
        <v>-0.57907913209947182</v>
      </c>
      <c r="I416" s="44" t="str">
        <f t="shared" si="68"/>
        <v/>
      </c>
      <c r="J416" s="44">
        <f t="shared" si="69"/>
        <v>94.5</v>
      </c>
      <c r="K416" s="44">
        <f t="shared" si="70"/>
        <v>113.55</v>
      </c>
      <c r="L416" s="44">
        <f t="shared" si="71"/>
        <v>4999.9999999999291</v>
      </c>
      <c r="M416" s="45" t="str">
        <f t="shared" si="75"/>
        <v>Buy</v>
      </c>
      <c r="N416" s="44">
        <f t="shared" si="72"/>
        <v>0</v>
      </c>
      <c r="O416" s="44">
        <f t="shared" si="76"/>
        <v>126500.0000000002</v>
      </c>
      <c r="P416" s="44">
        <f t="shared" si="73"/>
        <v>0</v>
      </c>
      <c r="Q416" s="44">
        <f t="shared" si="74"/>
        <v>0</v>
      </c>
      <c r="R416" s="63">
        <f>IF((O416 - MAX($O$15:O416)) &lt; 0, O416 - MAX($O$15:O416), 0)</f>
        <v>-27499.999999999854</v>
      </c>
    </row>
    <row r="417" spans="1:18" x14ac:dyDescent="0.25">
      <c r="A417" s="62">
        <v>403</v>
      </c>
      <c r="B417" s="70">
        <v>42306</v>
      </c>
      <c r="C417" s="43">
        <f>VLOOKUP(B417, 'Raw Data'!$A$2:$C$560, 2, TRUE)</f>
        <v>94.5</v>
      </c>
      <c r="D417" s="43">
        <f>VLOOKUP(B417, 'Raw Data'!$A$2:$C$560, 3, TRUE)</f>
        <v>111.25</v>
      </c>
      <c r="E417" s="44">
        <f t="shared" si="66"/>
        <v>-0.1631800865466525</v>
      </c>
      <c r="F417" s="44">
        <f>IF(A417&gt;$C$3, AVERAGE(INDEX($E$15:$E$572, A417-$C$3):E416), "")</f>
        <v>-0.16846750756444612</v>
      </c>
      <c r="G417" s="44">
        <f>IF(A417&gt;$C$3, (STDEV(INDEX($E$15:$E$572, A417-$C$3):E416)), "")</f>
        <v>1.4274090313334622E-2</v>
      </c>
      <c r="H417" s="44">
        <f t="shared" si="67"/>
        <v>0.37042087458660622</v>
      </c>
      <c r="I417" s="44" t="str">
        <f t="shared" si="68"/>
        <v/>
      </c>
      <c r="J417" s="44">
        <f t="shared" si="69"/>
        <v>94.5</v>
      </c>
      <c r="K417" s="44">
        <f t="shared" si="70"/>
        <v>113.55</v>
      </c>
      <c r="L417" s="44">
        <f t="shared" si="71"/>
        <v>11499.999999999985</v>
      </c>
      <c r="M417" s="45" t="str">
        <f t="shared" si="75"/>
        <v>Buy</v>
      </c>
      <c r="N417" s="44">
        <f t="shared" si="72"/>
        <v>0</v>
      </c>
      <c r="O417" s="44">
        <f t="shared" si="76"/>
        <v>126500.0000000002</v>
      </c>
      <c r="P417" s="44">
        <f t="shared" si="73"/>
        <v>0</v>
      </c>
      <c r="Q417" s="44">
        <f t="shared" si="74"/>
        <v>0</v>
      </c>
      <c r="R417" s="63">
        <f>IF((O417 - MAX($O$15:O417)) &lt; 0, O417 - MAX($O$15:O417), 0)</f>
        <v>-27499.999999999854</v>
      </c>
    </row>
    <row r="418" spans="1:18" x14ac:dyDescent="0.25">
      <c r="A418" s="62">
        <v>404</v>
      </c>
      <c r="B418" s="70">
        <v>42307</v>
      </c>
      <c r="C418" s="43">
        <f>VLOOKUP(B418, 'Raw Data'!$A$2:$C$560, 2, TRUE)</f>
        <v>96.2</v>
      </c>
      <c r="D418" s="43">
        <f>VLOOKUP(B418, 'Raw Data'!$A$2:$C$560, 3, TRUE)</f>
        <v>111.35</v>
      </c>
      <c r="E418" s="44">
        <f t="shared" si="66"/>
        <v>-0.14624903603171568</v>
      </c>
      <c r="F418" s="44">
        <f>IF(A418&gt;$C$3, AVERAGE(INDEX($E$15:$E$572, A418-$C$3):E417), "")</f>
        <v>-0.17006397691613745</v>
      </c>
      <c r="G418" s="44">
        <f>IF(A418&gt;$C$3, (STDEV(INDEX($E$15:$E$572, A418-$C$3):E417)), "")</f>
        <v>1.2403244169586007E-2</v>
      </c>
      <c r="H418" s="44">
        <f t="shared" si="67"/>
        <v>1.9200574106908559</v>
      </c>
      <c r="I418" s="44" t="str">
        <f t="shared" si="68"/>
        <v>Sell</v>
      </c>
      <c r="J418" s="44">
        <f t="shared" si="69"/>
        <v>94.5</v>
      </c>
      <c r="K418" s="44">
        <f t="shared" si="70"/>
        <v>113.55</v>
      </c>
      <c r="L418" s="44">
        <f t="shared" si="71"/>
        <v>19500.000000000029</v>
      </c>
      <c r="M418" s="45" t="str">
        <f t="shared" si="75"/>
        <v>Buy</v>
      </c>
      <c r="N418" s="44">
        <f t="shared" si="72"/>
        <v>0</v>
      </c>
      <c r="O418" s="44">
        <f t="shared" si="76"/>
        <v>126500.0000000002</v>
      </c>
      <c r="P418" s="44">
        <f t="shared" si="73"/>
        <v>0</v>
      </c>
      <c r="Q418" s="44">
        <f t="shared" si="74"/>
        <v>0</v>
      </c>
      <c r="R418" s="63">
        <f>IF((O418 - MAX($O$15:O418)) &lt; 0, O418 - MAX($O$15:O418), 0)</f>
        <v>-27499.999999999854</v>
      </c>
    </row>
    <row r="419" spans="1:18" x14ac:dyDescent="0.25">
      <c r="A419" s="62">
        <v>405</v>
      </c>
      <c r="B419" s="70">
        <v>42310</v>
      </c>
      <c r="C419" s="43">
        <f>VLOOKUP(B419, 'Raw Data'!$A$2:$C$560, 2, TRUE)</f>
        <v>97</v>
      </c>
      <c r="D419" s="43">
        <f>VLOOKUP(B419, 'Raw Data'!$A$2:$C$560, 3, TRUE)</f>
        <v>111.35</v>
      </c>
      <c r="E419" s="44">
        <f t="shared" si="66"/>
        <v>-0.1379674151999937</v>
      </c>
      <c r="F419" s="44">
        <f>IF(A419&gt;$C$3, AVERAGE(INDEX($E$15:$E$572, A419-$C$3):E418), "")</f>
        <v>-0.16885914117667558</v>
      </c>
      <c r="G419" s="44">
        <f>IF(A419&gt;$C$3, (STDEV(INDEX($E$15:$E$572, A419-$C$3):E418)), "")</f>
        <v>1.4137211826666943E-2</v>
      </c>
      <c r="H419" s="44">
        <f t="shared" si="67"/>
        <v>2.1851356798948851</v>
      </c>
      <c r="I419" s="44" t="str">
        <f t="shared" si="68"/>
        <v>Sell</v>
      </c>
      <c r="J419" s="44" t="str">
        <f t="shared" si="69"/>
        <v/>
      </c>
      <c r="K419" s="44" t="str">
        <f t="shared" si="70"/>
        <v/>
      </c>
      <c r="L419" s="44">
        <f t="shared" si="71"/>
        <v>23500.000000000015</v>
      </c>
      <c r="M419" s="45" t="str">
        <f t="shared" si="75"/>
        <v>TP</v>
      </c>
      <c r="N419" s="44">
        <f t="shared" si="72"/>
        <v>23500.000000000015</v>
      </c>
      <c r="O419" s="44">
        <f t="shared" si="76"/>
        <v>150000.00000000023</v>
      </c>
      <c r="P419" s="44">
        <f t="shared" si="73"/>
        <v>83.34</v>
      </c>
      <c r="Q419" s="44">
        <f t="shared" si="74"/>
        <v>0</v>
      </c>
      <c r="R419" s="63">
        <f>IF((O419 - MAX($O$15:O419)) &lt; 0, O419 - MAX($O$15:O419), 0)</f>
        <v>-3999.9999999998254</v>
      </c>
    </row>
    <row r="420" spans="1:18" x14ac:dyDescent="0.25">
      <c r="A420" s="62">
        <v>406</v>
      </c>
      <c r="B420" s="70">
        <v>42311</v>
      </c>
      <c r="C420" s="43">
        <f>VLOOKUP(B420, 'Raw Data'!$A$2:$C$560, 2, TRUE)</f>
        <v>98.05</v>
      </c>
      <c r="D420" s="43">
        <f>VLOOKUP(B420, 'Raw Data'!$A$2:$C$560, 3, TRUE)</f>
        <v>110.95</v>
      </c>
      <c r="E420" s="44">
        <f t="shared" si="66"/>
        <v>-0.12360209673624774</v>
      </c>
      <c r="F420" s="44">
        <f>IF(A420&gt;$C$3, AVERAGE(INDEX($E$15:$E$572, A420-$C$3):E419), "")</f>
        <v>-0.16633033801465721</v>
      </c>
      <c r="G420" s="44">
        <f>IF(A420&gt;$C$3, (STDEV(INDEX($E$15:$E$572, A420-$C$3):E419)), "")</f>
        <v>1.7184281296656213E-2</v>
      </c>
      <c r="H420" s="44">
        <f t="shared" si="67"/>
        <v>2.4864724070085904</v>
      </c>
      <c r="I420" s="44" t="str">
        <f t="shared" si="68"/>
        <v>Sell</v>
      </c>
      <c r="J420" s="44">
        <f t="shared" si="69"/>
        <v>110.95</v>
      </c>
      <c r="K420" s="44">
        <f t="shared" si="70"/>
        <v>98.05</v>
      </c>
      <c r="L420" s="44" t="str">
        <f t="shared" si="71"/>
        <v/>
      </c>
      <c r="M420" s="45" t="str">
        <f t="shared" si="75"/>
        <v>Sell</v>
      </c>
      <c r="N420" s="44">
        <f t="shared" si="72"/>
        <v>0</v>
      </c>
      <c r="O420" s="44">
        <f t="shared" si="76"/>
        <v>150000.00000000023</v>
      </c>
      <c r="P420" s="44">
        <f t="shared" si="73"/>
        <v>83.600000000000009</v>
      </c>
      <c r="Q420" s="44">
        <f t="shared" si="74"/>
        <v>156750</v>
      </c>
      <c r="R420" s="63">
        <f>IF((O420 - MAX($O$15:O420)) &lt; 0, O420 - MAX($O$15:O420), 0)</f>
        <v>-3999.9999999998254</v>
      </c>
    </row>
    <row r="421" spans="1:18" x14ac:dyDescent="0.25">
      <c r="A421" s="62">
        <v>407</v>
      </c>
      <c r="B421" s="70">
        <v>42312</v>
      </c>
      <c r="C421" s="43">
        <f>VLOOKUP(B421, 'Raw Data'!$A$2:$C$560, 2, TRUE)</f>
        <v>97.7</v>
      </c>
      <c r="D421" s="43">
        <f>VLOOKUP(B421, 'Raw Data'!$A$2:$C$560, 3, TRUE)</f>
        <v>110.1</v>
      </c>
      <c r="E421" s="44">
        <f t="shared" si="66"/>
        <v>-0.1194874846798971</v>
      </c>
      <c r="F421" s="44">
        <f>IF(A421&gt;$C$3, AVERAGE(INDEX($E$15:$E$572, A421-$C$3):E420), "")</f>
        <v>-0.16258649703302766</v>
      </c>
      <c r="G421" s="44">
        <f>IF(A421&gt;$C$3, (STDEV(INDEX($E$15:$E$572, A421-$C$3):E420)), "")</f>
        <v>2.1896860622357611E-2</v>
      </c>
      <c r="H421" s="44">
        <f t="shared" si="67"/>
        <v>1.9682735848044202</v>
      </c>
      <c r="I421" s="44" t="str">
        <f t="shared" si="68"/>
        <v>Sell</v>
      </c>
      <c r="J421" s="44">
        <f t="shared" si="69"/>
        <v>110.95</v>
      </c>
      <c r="K421" s="44">
        <f t="shared" si="70"/>
        <v>98.05</v>
      </c>
      <c r="L421" s="44">
        <f t="shared" si="71"/>
        <v>-2500.0000000000709</v>
      </c>
      <c r="M421" s="45" t="str">
        <f t="shared" si="75"/>
        <v>Sell</v>
      </c>
      <c r="N421" s="44">
        <f t="shared" si="72"/>
        <v>0</v>
      </c>
      <c r="O421" s="44">
        <f t="shared" si="76"/>
        <v>150000.00000000023</v>
      </c>
      <c r="P421" s="44">
        <f t="shared" si="73"/>
        <v>0</v>
      </c>
      <c r="Q421" s="44">
        <f t="shared" si="74"/>
        <v>0</v>
      </c>
      <c r="R421" s="63">
        <f>IF((O421 - MAX($O$15:O421)) &lt; 0, O421 - MAX($O$15:O421), 0)</f>
        <v>-3999.9999999998254</v>
      </c>
    </row>
    <row r="422" spans="1:18" x14ac:dyDescent="0.25">
      <c r="A422" s="62">
        <v>408</v>
      </c>
      <c r="B422" s="70">
        <v>42313</v>
      </c>
      <c r="C422" s="43">
        <f>VLOOKUP(B422, 'Raw Data'!$A$2:$C$560, 2, TRUE)</f>
        <v>99.3</v>
      </c>
      <c r="D422" s="43">
        <f>VLOOKUP(B422, 'Raw Data'!$A$2:$C$560, 3, TRUE)</f>
        <v>109.05</v>
      </c>
      <c r="E422" s="44">
        <f t="shared" si="66"/>
        <v>-9.366092159651121E-2</v>
      </c>
      <c r="F422" s="44">
        <f>IF(A422&gt;$C$3, AVERAGE(INDEX($E$15:$E$572, A422-$C$3):E421), "")</f>
        <v>-0.15939399822591888</v>
      </c>
      <c r="G422" s="44">
        <f>IF(A422&gt;$C$3, (STDEV(INDEX($E$15:$E$572, A422-$C$3):E421)), "")</f>
        <v>2.5703432773032827E-2</v>
      </c>
      <c r="H422" s="44">
        <f t="shared" si="67"/>
        <v>2.5573656721203633</v>
      </c>
      <c r="I422" s="44" t="str">
        <f t="shared" si="68"/>
        <v>Sell</v>
      </c>
      <c r="J422" s="44" t="str">
        <f t="shared" si="69"/>
        <v/>
      </c>
      <c r="K422" s="44" t="str">
        <f t="shared" si="70"/>
        <v/>
      </c>
      <c r="L422" s="44">
        <f t="shared" si="71"/>
        <v>-15750.000000000029</v>
      </c>
      <c r="M422" s="45" t="str">
        <f t="shared" si="75"/>
        <v>SL</v>
      </c>
      <c r="N422" s="44">
        <f t="shared" si="72"/>
        <v>-15750.000000000029</v>
      </c>
      <c r="O422" s="44">
        <f t="shared" si="76"/>
        <v>134250.0000000002</v>
      </c>
      <c r="P422" s="44">
        <f t="shared" si="73"/>
        <v>83.34</v>
      </c>
      <c r="Q422" s="44">
        <f t="shared" si="74"/>
        <v>0</v>
      </c>
      <c r="R422" s="63">
        <f>IF((O422 - MAX($O$15:O422)) &lt; 0, O422 - MAX($O$15:O422), 0)</f>
        <v>-19749.999999999854</v>
      </c>
    </row>
    <row r="423" spans="1:18" x14ac:dyDescent="0.25">
      <c r="A423" s="62">
        <v>409</v>
      </c>
      <c r="B423" s="70">
        <v>42314</v>
      </c>
      <c r="C423" s="43">
        <f>VLOOKUP(B423, 'Raw Data'!$A$2:$C$560, 2, TRUE)</f>
        <v>100.95</v>
      </c>
      <c r="D423" s="43">
        <f>VLOOKUP(B423, 'Raw Data'!$A$2:$C$560, 3, TRUE)</f>
        <v>110.35</v>
      </c>
      <c r="E423" s="44">
        <f t="shared" si="66"/>
        <v>-8.903178794389878E-2</v>
      </c>
      <c r="F423" s="44">
        <f>IF(A423&gt;$C$3, AVERAGE(INDEX($E$15:$E$572, A423-$C$3):E422), "")</f>
        <v>-0.15039574698038297</v>
      </c>
      <c r="G423" s="44">
        <f>IF(A423&gt;$C$3, (STDEV(INDEX($E$15:$E$572, A423-$C$3):E422)), "")</f>
        <v>3.1391993100458523E-2</v>
      </c>
      <c r="H423" s="44">
        <f t="shared" si="67"/>
        <v>1.9547646700899626</v>
      </c>
      <c r="I423" s="44" t="str">
        <f t="shared" si="68"/>
        <v>Sell</v>
      </c>
      <c r="J423" s="44">
        <f t="shared" si="69"/>
        <v>110.35</v>
      </c>
      <c r="K423" s="44">
        <f t="shared" si="70"/>
        <v>100.95</v>
      </c>
      <c r="L423" s="44" t="str">
        <f t="shared" si="71"/>
        <v/>
      </c>
      <c r="M423" s="45" t="str">
        <f t="shared" si="75"/>
        <v>Sell</v>
      </c>
      <c r="N423" s="44">
        <f t="shared" si="72"/>
        <v>0</v>
      </c>
      <c r="O423" s="44">
        <f t="shared" si="76"/>
        <v>134250.0000000002</v>
      </c>
      <c r="P423" s="44">
        <f t="shared" si="73"/>
        <v>84.52000000000001</v>
      </c>
      <c r="Q423" s="44">
        <f t="shared" si="74"/>
        <v>158475</v>
      </c>
      <c r="R423" s="63">
        <f>IF((O423 - MAX($O$15:O423)) &lt; 0, O423 - MAX($O$15:O423), 0)</f>
        <v>-19749.999999999854</v>
      </c>
    </row>
    <row r="424" spans="1:18" x14ac:dyDescent="0.25">
      <c r="A424" s="62">
        <v>410</v>
      </c>
      <c r="B424" s="70">
        <v>42317</v>
      </c>
      <c r="C424" s="43">
        <f>VLOOKUP(B424, 'Raw Data'!$A$2:$C$560, 2, TRUE)</f>
        <v>100.35</v>
      </c>
      <c r="D424" s="43">
        <f>VLOOKUP(B424, 'Raw Data'!$A$2:$C$560, 3, TRUE)</f>
        <v>109.8</v>
      </c>
      <c r="E424" s="44">
        <f t="shared" si="66"/>
        <v>-8.9996453833083148E-2</v>
      </c>
      <c r="F424" s="44">
        <f>IF(A424&gt;$C$3, AVERAGE(INDEX($E$15:$E$572, A424-$C$3):E423), "")</f>
        <v>-0.14192649992805123</v>
      </c>
      <c r="G424" s="44">
        <f>IF(A424&gt;$C$3, (STDEV(INDEX($E$15:$E$572, A424-$C$3):E423)), "")</f>
        <v>3.5548323357053477E-2</v>
      </c>
      <c r="H424" s="44">
        <f t="shared" si="67"/>
        <v>1.4608296873350048</v>
      </c>
      <c r="I424" s="44" t="str">
        <f t="shared" si="68"/>
        <v/>
      </c>
      <c r="J424" s="44">
        <f t="shared" si="69"/>
        <v>110.35</v>
      </c>
      <c r="K424" s="44">
        <f t="shared" si="70"/>
        <v>100.95</v>
      </c>
      <c r="L424" s="44">
        <f t="shared" si="71"/>
        <v>250.00000000005684</v>
      </c>
      <c r="M424" s="45" t="str">
        <f t="shared" si="75"/>
        <v>Sell</v>
      </c>
      <c r="N424" s="44">
        <f t="shared" si="72"/>
        <v>0</v>
      </c>
      <c r="O424" s="44">
        <f t="shared" si="76"/>
        <v>134250.0000000002</v>
      </c>
      <c r="P424" s="44">
        <f t="shared" si="73"/>
        <v>0</v>
      </c>
      <c r="Q424" s="44">
        <f t="shared" si="74"/>
        <v>0</v>
      </c>
      <c r="R424" s="63">
        <f>IF((O424 - MAX($O$15:O424)) &lt; 0, O424 - MAX($O$15:O424), 0)</f>
        <v>-19749.999999999854</v>
      </c>
    </row>
    <row r="425" spans="1:18" x14ac:dyDescent="0.25">
      <c r="A425" s="62">
        <v>411</v>
      </c>
      <c r="B425" s="70">
        <v>42318</v>
      </c>
      <c r="C425" s="43">
        <f>VLOOKUP(B425, 'Raw Data'!$A$2:$C$560, 2, TRUE)</f>
        <v>99.75</v>
      </c>
      <c r="D425" s="43">
        <f>VLOOKUP(B425, 'Raw Data'!$A$2:$C$560, 3, TRUE)</f>
        <v>108.2</v>
      </c>
      <c r="E425" s="44">
        <f t="shared" si="66"/>
        <v>-8.1314310642408363E-2</v>
      </c>
      <c r="F425" s="44">
        <f>IF(A425&gt;$C$3, AVERAGE(INDEX($E$15:$E$572, A425-$C$3):E424), "")</f>
        <v>-0.13209200481121525</v>
      </c>
      <c r="G425" s="44">
        <f>IF(A425&gt;$C$3, (STDEV(INDEX($E$15:$E$572, A425-$C$3):E424)), "")</f>
        <v>3.4878141792216426E-2</v>
      </c>
      <c r="H425" s="44">
        <f t="shared" si="67"/>
        <v>1.4558600762423266</v>
      </c>
      <c r="I425" s="44" t="str">
        <f t="shared" si="68"/>
        <v/>
      </c>
      <c r="J425" s="44">
        <f t="shared" si="69"/>
        <v>110.35</v>
      </c>
      <c r="K425" s="44">
        <f t="shared" si="70"/>
        <v>100.95</v>
      </c>
      <c r="L425" s="44">
        <f t="shared" si="71"/>
        <v>-4749.9999999999436</v>
      </c>
      <c r="M425" s="45" t="str">
        <f t="shared" si="75"/>
        <v>Sell</v>
      </c>
      <c r="N425" s="44">
        <f t="shared" si="72"/>
        <v>0</v>
      </c>
      <c r="O425" s="44">
        <f t="shared" si="76"/>
        <v>134250.0000000002</v>
      </c>
      <c r="P425" s="44">
        <f t="shared" si="73"/>
        <v>0</v>
      </c>
      <c r="Q425" s="44">
        <f t="shared" si="74"/>
        <v>0</v>
      </c>
      <c r="R425" s="63">
        <f>IF((O425 - MAX($O$15:O425)) &lt; 0, O425 - MAX($O$15:O425), 0)</f>
        <v>-19749.999999999854</v>
      </c>
    </row>
    <row r="426" spans="1:18" x14ac:dyDescent="0.25">
      <c r="A426" s="62">
        <v>412</v>
      </c>
      <c r="B426" s="70">
        <v>42319</v>
      </c>
      <c r="C426" s="43">
        <f>VLOOKUP(B426, 'Raw Data'!$A$2:$C$560, 2, TRUE)</f>
        <v>99.55</v>
      </c>
      <c r="D426" s="43">
        <f>VLOOKUP(B426, 'Raw Data'!$A$2:$C$560, 3, TRUE)</f>
        <v>105.9</v>
      </c>
      <c r="E426" s="44">
        <f t="shared" si="66"/>
        <v>-6.1835222097155522E-2</v>
      </c>
      <c r="F426" s="44">
        <f>IF(A426&gt;$C$3, AVERAGE(INDEX($E$15:$E$572, A426-$C$3):E425), "")</f>
        <v>-0.12191177840308291</v>
      </c>
      <c r="G426" s="44">
        <f>IF(A426&gt;$C$3, (STDEV(INDEX($E$15:$E$572, A426-$C$3):E425)), "")</f>
        <v>3.3144230882340212E-2</v>
      </c>
      <c r="H426" s="44">
        <f t="shared" si="67"/>
        <v>1.8125795864503575</v>
      </c>
      <c r="I426" s="44" t="str">
        <f t="shared" si="68"/>
        <v>Sell</v>
      </c>
      <c r="J426" s="44" t="str">
        <f t="shared" si="69"/>
        <v/>
      </c>
      <c r="K426" s="44" t="str">
        <f t="shared" si="70"/>
        <v/>
      </c>
      <c r="L426" s="44">
        <f t="shared" si="71"/>
        <v>-15249.999999999913</v>
      </c>
      <c r="M426" s="45" t="str">
        <f t="shared" si="75"/>
        <v>SL</v>
      </c>
      <c r="N426" s="44">
        <f t="shared" si="72"/>
        <v>-15249.999999999913</v>
      </c>
      <c r="O426" s="44">
        <f t="shared" si="76"/>
        <v>119000.00000000029</v>
      </c>
      <c r="P426" s="44">
        <f t="shared" si="73"/>
        <v>82.18</v>
      </c>
      <c r="Q426" s="44">
        <f t="shared" si="74"/>
        <v>0</v>
      </c>
      <c r="R426" s="63">
        <f>IF((O426 - MAX($O$15:O426)) &lt; 0, O426 - MAX($O$15:O426), 0)</f>
        <v>-34999.999999999767</v>
      </c>
    </row>
    <row r="427" spans="1:18" x14ac:dyDescent="0.25">
      <c r="A427" s="62">
        <v>413</v>
      </c>
      <c r="B427" s="70">
        <v>42320</v>
      </c>
      <c r="C427" s="43">
        <f>VLOOKUP(B427, 'Raw Data'!$A$2:$C$560, 2, TRUE)</f>
        <v>98.65</v>
      </c>
      <c r="D427" s="43">
        <f>VLOOKUP(B427, 'Raw Data'!$A$2:$C$560, 3, TRUE)</f>
        <v>106.75</v>
      </c>
      <c r="E427" s="44">
        <f t="shared" si="66"/>
        <v>-7.8911419640109504E-2</v>
      </c>
      <c r="F427" s="44">
        <f>IF(A427&gt;$C$3, AVERAGE(INDEX($E$15:$E$572, A427-$C$3):E426), "")</f>
        <v>-0.11063248153075637</v>
      </c>
      <c r="G427" s="44">
        <f>IF(A427&gt;$C$3, (STDEV(INDEX($E$15:$E$572, A427-$C$3):E426)), "")</f>
        <v>3.2394799766355689E-2</v>
      </c>
      <c r="H427" s="44">
        <f t="shared" si="67"/>
        <v>0.97920228306493362</v>
      </c>
      <c r="I427" s="44" t="str">
        <f t="shared" si="68"/>
        <v/>
      </c>
      <c r="J427" s="44" t="str">
        <f t="shared" si="69"/>
        <v/>
      </c>
      <c r="K427" s="44" t="str">
        <f t="shared" si="70"/>
        <v/>
      </c>
      <c r="L427" s="44" t="str">
        <f t="shared" si="71"/>
        <v/>
      </c>
      <c r="M427" s="45" t="str">
        <f t="shared" si="75"/>
        <v/>
      </c>
      <c r="N427" s="44">
        <f t="shared" si="72"/>
        <v>0</v>
      </c>
      <c r="O427" s="44">
        <f t="shared" si="76"/>
        <v>119000.00000000029</v>
      </c>
      <c r="P427" s="44">
        <f t="shared" si="73"/>
        <v>0</v>
      </c>
      <c r="Q427" s="44">
        <f t="shared" si="74"/>
        <v>0</v>
      </c>
      <c r="R427" s="63">
        <f>IF((O427 - MAX($O$15:O427)) &lt; 0, O427 - MAX($O$15:O427), 0)</f>
        <v>-34999.999999999767</v>
      </c>
    </row>
    <row r="428" spans="1:18" x14ac:dyDescent="0.25">
      <c r="A428" s="62">
        <v>414</v>
      </c>
      <c r="B428" s="70">
        <v>42321</v>
      </c>
      <c r="C428" s="43">
        <f>VLOOKUP(B428, 'Raw Data'!$A$2:$C$560, 2, TRUE)</f>
        <v>98.45</v>
      </c>
      <c r="D428" s="43">
        <f>VLOOKUP(B428, 'Raw Data'!$A$2:$C$560, 3, TRUE)</f>
        <v>106.55</v>
      </c>
      <c r="E428" s="44">
        <f t="shared" si="66"/>
        <v>-7.9065553459491553E-2</v>
      </c>
      <c r="F428" s="44">
        <f>IF(A428&gt;$C$3, AVERAGE(INDEX($E$15:$E$572, A428-$C$3):E427), "")</f>
        <v>-0.10220561484010207</v>
      </c>
      <c r="G428" s="44">
        <f>IF(A428&gt;$C$3, (STDEV(INDEX($E$15:$E$572, A428-$C$3):E427)), "")</f>
        <v>2.7848123055570047E-2</v>
      </c>
      <c r="H428" s="44">
        <f t="shared" si="67"/>
        <v>0.83093791759090041</v>
      </c>
      <c r="I428" s="44" t="str">
        <f t="shared" si="68"/>
        <v/>
      </c>
      <c r="J428" s="44" t="str">
        <f t="shared" si="69"/>
        <v/>
      </c>
      <c r="K428" s="44" t="str">
        <f t="shared" si="70"/>
        <v/>
      </c>
      <c r="L428" s="44" t="str">
        <f t="shared" si="71"/>
        <v/>
      </c>
      <c r="M428" s="45" t="str">
        <f t="shared" si="75"/>
        <v/>
      </c>
      <c r="N428" s="44">
        <f t="shared" si="72"/>
        <v>0</v>
      </c>
      <c r="O428" s="44">
        <f t="shared" si="76"/>
        <v>119000.00000000029</v>
      </c>
      <c r="P428" s="44">
        <f t="shared" si="73"/>
        <v>0</v>
      </c>
      <c r="Q428" s="44">
        <f t="shared" si="74"/>
        <v>0</v>
      </c>
      <c r="R428" s="63">
        <f>IF((O428 - MAX($O$15:O428)) &lt; 0, O428 - MAX($O$15:O428), 0)</f>
        <v>-34999.999999999767</v>
      </c>
    </row>
    <row r="429" spans="1:18" x14ac:dyDescent="0.25">
      <c r="A429" s="62">
        <v>415</v>
      </c>
      <c r="B429" s="70">
        <v>42324</v>
      </c>
      <c r="C429" s="43">
        <f>VLOOKUP(B429, 'Raw Data'!$A$2:$C$560, 2, TRUE)</f>
        <v>96.6</v>
      </c>
      <c r="D429" s="43">
        <f>VLOOKUP(B429, 'Raw Data'!$A$2:$C$560, 3, TRUE)</f>
        <v>105.1</v>
      </c>
      <c r="E429" s="44">
        <f t="shared" si="66"/>
        <v>-8.4333536664433106E-2</v>
      </c>
      <c r="F429" s="44">
        <f>IF(A429&gt;$C$3, AVERAGE(INDEX($E$15:$E$572, A429-$C$3):E428), "")</f>
        <v>-9.5487266582879662E-2</v>
      </c>
      <c r="G429" s="44">
        <f>IF(A429&gt;$C$3, (STDEV(INDEX($E$15:$E$572, A429-$C$3):E428)), "")</f>
        <v>2.3860565041383494E-2</v>
      </c>
      <c r="H429" s="44">
        <f t="shared" si="67"/>
        <v>0.46745455939964764</v>
      </c>
      <c r="I429" s="44" t="str">
        <f t="shared" si="68"/>
        <v/>
      </c>
      <c r="J429" s="44" t="str">
        <f t="shared" si="69"/>
        <v/>
      </c>
      <c r="K429" s="44" t="str">
        <f t="shared" si="70"/>
        <v/>
      </c>
      <c r="L429" s="44" t="str">
        <f t="shared" si="71"/>
        <v/>
      </c>
      <c r="M429" s="45" t="str">
        <f t="shared" si="75"/>
        <v/>
      </c>
      <c r="N429" s="44">
        <f t="shared" si="72"/>
        <v>0</v>
      </c>
      <c r="O429" s="44">
        <f t="shared" si="76"/>
        <v>119000.00000000029</v>
      </c>
      <c r="P429" s="44">
        <f t="shared" si="73"/>
        <v>0</v>
      </c>
      <c r="Q429" s="44">
        <f t="shared" si="74"/>
        <v>0</v>
      </c>
      <c r="R429" s="63">
        <f>IF((O429 - MAX($O$15:O429)) &lt; 0, O429 - MAX($O$15:O429), 0)</f>
        <v>-34999.999999999767</v>
      </c>
    </row>
    <row r="430" spans="1:18" x14ac:dyDescent="0.25">
      <c r="A430" s="62">
        <v>416</v>
      </c>
      <c r="B430" s="70">
        <v>42325</v>
      </c>
      <c r="C430" s="43">
        <f>VLOOKUP(B430, 'Raw Data'!$A$2:$C$560, 2, TRUE)</f>
        <v>96.95</v>
      </c>
      <c r="D430" s="43">
        <f>VLOOKUP(B430, 'Raw Data'!$A$2:$C$560, 3, TRUE)</f>
        <v>104.65</v>
      </c>
      <c r="E430" s="44">
        <f t="shared" si="66"/>
        <v>-7.6426067203347992E-2</v>
      </c>
      <c r="F430" s="44">
        <f>IF(A430&gt;$C$3, AVERAGE(INDEX($E$15:$E$572, A430-$C$3):E429), "")</f>
        <v>-9.0123878729323606E-2</v>
      </c>
      <c r="G430" s="44">
        <f>IF(A430&gt;$C$3, (STDEV(INDEX($E$15:$E$572, A430-$C$3):E429)), "")</f>
        <v>1.8726459144250789E-2</v>
      </c>
      <c r="H430" s="44">
        <f t="shared" si="67"/>
        <v>0.7314683155240792</v>
      </c>
      <c r="I430" s="44" t="str">
        <f t="shared" si="68"/>
        <v/>
      </c>
      <c r="J430" s="44" t="str">
        <f t="shared" si="69"/>
        <v/>
      </c>
      <c r="K430" s="44" t="str">
        <f t="shared" si="70"/>
        <v/>
      </c>
      <c r="L430" s="44" t="str">
        <f t="shared" si="71"/>
        <v/>
      </c>
      <c r="M430" s="45" t="str">
        <f t="shared" si="75"/>
        <v/>
      </c>
      <c r="N430" s="44">
        <f t="shared" si="72"/>
        <v>0</v>
      </c>
      <c r="O430" s="44">
        <f t="shared" si="76"/>
        <v>119000.00000000029</v>
      </c>
      <c r="P430" s="44">
        <f t="shared" si="73"/>
        <v>0</v>
      </c>
      <c r="Q430" s="44">
        <f t="shared" si="74"/>
        <v>0</v>
      </c>
      <c r="R430" s="63">
        <f>IF((O430 - MAX($O$15:O430)) &lt; 0, O430 - MAX($O$15:O430), 0)</f>
        <v>-34999.999999999767</v>
      </c>
    </row>
    <row r="431" spans="1:18" x14ac:dyDescent="0.25">
      <c r="A431" s="62">
        <v>417</v>
      </c>
      <c r="B431" s="70">
        <v>42326</v>
      </c>
      <c r="C431" s="43">
        <f>VLOOKUP(B431, 'Raw Data'!$A$2:$C$560, 2, TRUE)</f>
        <v>96.95</v>
      </c>
      <c r="D431" s="43">
        <f>VLOOKUP(B431, 'Raw Data'!$A$2:$C$560, 3, TRUE)</f>
        <v>104.95</v>
      </c>
      <c r="E431" s="44">
        <f t="shared" si="66"/>
        <v>-7.928866457798113E-2</v>
      </c>
      <c r="F431" s="44">
        <f>IF(A431&gt;$C$3, AVERAGE(INDEX($E$15:$E$572, A431-$C$3):E430), "")</f>
        <v>-8.5406275776033616E-2</v>
      </c>
      <c r="G431" s="44">
        <f>IF(A431&gt;$C$3, (STDEV(INDEX($E$15:$E$572, A431-$C$3):E430)), "")</f>
        <v>1.4908624022374896E-2</v>
      </c>
      <c r="H431" s="44">
        <f t="shared" si="67"/>
        <v>0.41034043040264223</v>
      </c>
      <c r="I431" s="44" t="str">
        <f t="shared" si="68"/>
        <v/>
      </c>
      <c r="J431" s="44" t="str">
        <f t="shared" si="69"/>
        <v/>
      </c>
      <c r="K431" s="44" t="str">
        <f t="shared" si="70"/>
        <v/>
      </c>
      <c r="L431" s="44" t="str">
        <f t="shared" si="71"/>
        <v/>
      </c>
      <c r="M431" s="45" t="str">
        <f t="shared" si="75"/>
        <v/>
      </c>
      <c r="N431" s="44">
        <f t="shared" si="72"/>
        <v>0</v>
      </c>
      <c r="O431" s="44">
        <f t="shared" si="76"/>
        <v>119000.00000000029</v>
      </c>
      <c r="P431" s="44">
        <f t="shared" si="73"/>
        <v>0</v>
      </c>
      <c r="Q431" s="44">
        <f t="shared" si="74"/>
        <v>0</v>
      </c>
      <c r="R431" s="63">
        <f>IF((O431 - MAX($O$15:O431)) &lt; 0, O431 - MAX($O$15:O431), 0)</f>
        <v>-34999.999999999767</v>
      </c>
    </row>
    <row r="432" spans="1:18" x14ac:dyDescent="0.25">
      <c r="A432" s="62">
        <v>418</v>
      </c>
      <c r="B432" s="70">
        <v>42327</v>
      </c>
      <c r="C432" s="43">
        <f>VLOOKUP(B432, 'Raw Data'!$A$2:$C$560, 2, TRUE)</f>
        <v>96.65</v>
      </c>
      <c r="D432" s="43">
        <f>VLOOKUP(B432, 'Raw Data'!$A$2:$C$560, 3, TRUE)</f>
        <v>104.8</v>
      </c>
      <c r="E432" s="44">
        <f t="shared" si="66"/>
        <v>-8.0957566232601794E-2</v>
      </c>
      <c r="F432" s="44">
        <f>IF(A432&gt;$C$3, AVERAGE(INDEX($E$15:$E$572, A432-$C$3):E431), "")</f>
        <v>-8.138639376584203E-2</v>
      </c>
      <c r="G432" s="44">
        <f>IF(A432&gt;$C$3, (STDEV(INDEX($E$15:$E$572, A432-$C$3):E431)), "")</f>
        <v>8.9113254085143451E-3</v>
      </c>
      <c r="H432" s="44">
        <f t="shared" si="67"/>
        <v>4.8121633267988642E-2</v>
      </c>
      <c r="I432" s="44" t="str">
        <f t="shared" si="68"/>
        <v/>
      </c>
      <c r="J432" s="44" t="str">
        <f t="shared" si="69"/>
        <v/>
      </c>
      <c r="K432" s="44" t="str">
        <f t="shared" si="70"/>
        <v/>
      </c>
      <c r="L432" s="44" t="str">
        <f t="shared" si="71"/>
        <v/>
      </c>
      <c r="M432" s="45" t="str">
        <f t="shared" si="75"/>
        <v/>
      </c>
      <c r="N432" s="44">
        <f t="shared" si="72"/>
        <v>0</v>
      </c>
      <c r="O432" s="44">
        <f t="shared" si="76"/>
        <v>119000.00000000029</v>
      </c>
      <c r="P432" s="44">
        <f t="shared" si="73"/>
        <v>0</v>
      </c>
      <c r="Q432" s="44">
        <f t="shared" si="74"/>
        <v>0</v>
      </c>
      <c r="R432" s="63">
        <f>IF((O432 - MAX($O$15:O432)) &lt; 0, O432 - MAX($O$15:O432), 0)</f>
        <v>-34999.999999999767</v>
      </c>
    </row>
    <row r="433" spans="1:18" x14ac:dyDescent="0.25">
      <c r="A433" s="62">
        <v>419</v>
      </c>
      <c r="B433" s="70">
        <v>42328</v>
      </c>
      <c r="C433" s="43">
        <f>VLOOKUP(B433, 'Raw Data'!$A$2:$C$560, 2, TRUE)</f>
        <v>95.55</v>
      </c>
      <c r="D433" s="43">
        <f>VLOOKUP(B433, 'Raw Data'!$A$2:$C$560, 3, TRUE)</f>
        <v>104.95</v>
      </c>
      <c r="E433" s="44">
        <f t="shared" si="66"/>
        <v>-9.3834375580360022E-2</v>
      </c>
      <c r="F433" s="44">
        <f>IF(A433&gt;$C$3, AVERAGE(INDEX($E$15:$E$572, A433-$C$3):E432), "")</f>
        <v>-8.0116058229451087E-2</v>
      </c>
      <c r="G433" s="44">
        <f>IF(A433&gt;$C$3, (STDEV(INDEX($E$15:$E$572, A433-$C$3):E432)), "")</f>
        <v>7.8037585009127792E-3</v>
      </c>
      <c r="H433" s="44">
        <f t="shared" si="67"/>
        <v>-1.7579115690605174</v>
      </c>
      <c r="I433" s="44" t="str">
        <f t="shared" si="68"/>
        <v>Buy</v>
      </c>
      <c r="J433" s="44">
        <f t="shared" si="69"/>
        <v>95.55</v>
      </c>
      <c r="K433" s="44">
        <f t="shared" si="70"/>
        <v>104.95</v>
      </c>
      <c r="L433" s="44" t="str">
        <f t="shared" si="71"/>
        <v/>
      </c>
      <c r="M433" s="45" t="str">
        <f t="shared" si="75"/>
        <v>Buy</v>
      </c>
      <c r="N433" s="44">
        <f t="shared" si="72"/>
        <v>0</v>
      </c>
      <c r="O433" s="44">
        <f t="shared" si="76"/>
        <v>119000.00000000029</v>
      </c>
      <c r="P433" s="44">
        <f t="shared" si="73"/>
        <v>80.2</v>
      </c>
      <c r="Q433" s="44">
        <f t="shared" si="74"/>
        <v>150375</v>
      </c>
      <c r="R433" s="63">
        <f>IF((O433 - MAX($O$15:O433)) &lt; 0, O433 - MAX($O$15:O433), 0)</f>
        <v>-34999.999999999767</v>
      </c>
    </row>
    <row r="434" spans="1:18" x14ac:dyDescent="0.25">
      <c r="A434" s="62">
        <v>420</v>
      </c>
      <c r="B434" s="70">
        <v>42331</v>
      </c>
      <c r="C434" s="43">
        <f>VLOOKUP(B434, 'Raw Data'!$A$2:$C$560, 2, TRUE)</f>
        <v>95</v>
      </c>
      <c r="D434" s="43">
        <f>VLOOKUP(B434, 'Raw Data'!$A$2:$C$560, 3, TRUE)</f>
        <v>104.7</v>
      </c>
      <c r="E434" s="44">
        <f t="shared" si="66"/>
        <v>-9.7222226275950424E-2</v>
      </c>
      <c r="F434" s="44">
        <f>IF(A434&gt;$C$3, AVERAGE(INDEX($E$15:$E$572, A434-$C$3):E433), "")</f>
        <v>-8.0596316993097217E-2</v>
      </c>
      <c r="G434" s="44">
        <f>IF(A434&gt;$C$3, (STDEV(INDEX($E$15:$E$572, A434-$C$3):E433)), "")</f>
        <v>8.5276239393820112E-3</v>
      </c>
      <c r="H434" s="44">
        <f t="shared" si="67"/>
        <v>-1.9496531977766918</v>
      </c>
      <c r="I434" s="44" t="str">
        <f t="shared" si="68"/>
        <v>Buy</v>
      </c>
      <c r="J434" s="44">
        <f t="shared" si="69"/>
        <v>95.55</v>
      </c>
      <c r="K434" s="44">
        <f t="shared" si="70"/>
        <v>104.95</v>
      </c>
      <c r="L434" s="44">
        <f t="shared" si="71"/>
        <v>-1499.9999999999859</v>
      </c>
      <c r="M434" s="45" t="str">
        <f t="shared" si="75"/>
        <v>Buy</v>
      </c>
      <c r="N434" s="44">
        <f t="shared" si="72"/>
        <v>0</v>
      </c>
      <c r="O434" s="44">
        <f t="shared" si="76"/>
        <v>119000.00000000029</v>
      </c>
      <c r="P434" s="44">
        <f t="shared" si="73"/>
        <v>0</v>
      </c>
      <c r="Q434" s="44">
        <f t="shared" si="74"/>
        <v>0</v>
      </c>
      <c r="R434" s="63">
        <f>IF((O434 - MAX($O$15:O434)) &lt; 0, O434 - MAX($O$15:O434), 0)</f>
        <v>-34999.999999999767</v>
      </c>
    </row>
    <row r="435" spans="1:18" x14ac:dyDescent="0.25">
      <c r="A435" s="62">
        <v>421</v>
      </c>
      <c r="B435" s="70">
        <v>42332</v>
      </c>
      <c r="C435" s="43">
        <f>VLOOKUP(B435, 'Raw Data'!$A$2:$C$560, 2, TRUE)</f>
        <v>95.8</v>
      </c>
      <c r="D435" s="43">
        <f>VLOOKUP(B435, 'Raw Data'!$A$2:$C$560, 3, TRUE)</f>
        <v>106.45</v>
      </c>
      <c r="E435" s="44">
        <f t="shared" si="66"/>
        <v>-0.10541270636267371</v>
      </c>
      <c r="F435" s="44">
        <f>IF(A435&gt;$C$3, AVERAGE(INDEX($E$15:$E$572, A435-$C$3):E434), "")</f>
        <v>-8.1318894237383949E-2</v>
      </c>
      <c r="G435" s="44">
        <f>IF(A435&gt;$C$3, (STDEV(INDEX($E$15:$E$572, A435-$C$3):E434)), "")</f>
        <v>9.6454965807035442E-3</v>
      </c>
      <c r="H435" s="44">
        <f t="shared" si="67"/>
        <v>-2.4979338205863892</v>
      </c>
      <c r="I435" s="44" t="str">
        <f t="shared" si="68"/>
        <v>Buy</v>
      </c>
      <c r="J435" s="44">
        <f t="shared" si="69"/>
        <v>95.55</v>
      </c>
      <c r="K435" s="44">
        <f t="shared" si="70"/>
        <v>104.95</v>
      </c>
      <c r="L435" s="44">
        <f t="shared" si="71"/>
        <v>-6250</v>
      </c>
      <c r="M435" s="45" t="str">
        <f t="shared" si="75"/>
        <v>Buy</v>
      </c>
      <c r="N435" s="44">
        <f t="shared" si="72"/>
        <v>0</v>
      </c>
      <c r="O435" s="44">
        <f t="shared" si="76"/>
        <v>119000.00000000029</v>
      </c>
      <c r="P435" s="44">
        <f t="shared" si="73"/>
        <v>0</v>
      </c>
      <c r="Q435" s="44">
        <f t="shared" si="74"/>
        <v>0</v>
      </c>
      <c r="R435" s="63">
        <f>IF((O435 - MAX($O$15:O435)) &lt; 0, O435 - MAX($O$15:O435), 0)</f>
        <v>-34999.999999999767</v>
      </c>
    </row>
    <row r="436" spans="1:18" x14ac:dyDescent="0.25">
      <c r="A436" s="62">
        <v>422</v>
      </c>
      <c r="B436" s="70">
        <v>42333</v>
      </c>
      <c r="C436" s="43">
        <f>VLOOKUP(B436, 'Raw Data'!$A$2:$C$560, 2, TRUE)</f>
        <v>96.4</v>
      </c>
      <c r="D436" s="43">
        <f>VLOOKUP(B436, 'Raw Data'!$A$2:$C$560, 3, TRUE)</f>
        <v>107.1</v>
      </c>
      <c r="E436" s="44">
        <f t="shared" si="66"/>
        <v>-0.10525677583720301</v>
      </c>
      <c r="F436" s="44">
        <f>IF(A436&gt;$C$3, AVERAGE(INDEX($E$15:$E$572, A436-$C$3):E435), "")</f>
        <v>-8.3728733809410483E-2</v>
      </c>
      <c r="G436" s="44">
        <f>IF(A436&gt;$C$3, (STDEV(INDEX($E$15:$E$572, A436-$C$3):E435)), "")</f>
        <v>1.2291636418880864E-2</v>
      </c>
      <c r="H436" s="44">
        <f t="shared" si="67"/>
        <v>-1.7514382376885036</v>
      </c>
      <c r="I436" s="44" t="str">
        <f t="shared" si="68"/>
        <v>Buy</v>
      </c>
      <c r="J436" s="44">
        <f t="shared" si="69"/>
        <v>95.55</v>
      </c>
      <c r="K436" s="44">
        <f t="shared" si="70"/>
        <v>104.95</v>
      </c>
      <c r="L436" s="44">
        <f t="shared" si="71"/>
        <v>-6499.9999999999154</v>
      </c>
      <c r="M436" s="45" t="str">
        <f t="shared" si="75"/>
        <v>Buy</v>
      </c>
      <c r="N436" s="44">
        <f t="shared" si="72"/>
        <v>0</v>
      </c>
      <c r="O436" s="44">
        <f t="shared" si="76"/>
        <v>119000.00000000029</v>
      </c>
      <c r="P436" s="44">
        <f t="shared" si="73"/>
        <v>0</v>
      </c>
      <c r="Q436" s="44">
        <f t="shared" si="74"/>
        <v>0</v>
      </c>
      <c r="R436" s="63">
        <f>IF((O436 - MAX($O$15:O436)) &lt; 0, O436 - MAX($O$15:O436), 0)</f>
        <v>-34999.999999999767</v>
      </c>
    </row>
    <row r="437" spans="1:18" x14ac:dyDescent="0.25">
      <c r="A437" s="62">
        <v>423</v>
      </c>
      <c r="B437" s="70">
        <v>42334</v>
      </c>
      <c r="C437" s="43">
        <f>VLOOKUP(B437, 'Raw Data'!$A$2:$C$560, 2, TRUE)</f>
        <v>100.55</v>
      </c>
      <c r="D437" s="43">
        <f>VLOOKUP(B437, 'Raw Data'!$A$2:$C$560, 3, TRUE)</f>
        <v>109.15</v>
      </c>
      <c r="E437" s="44">
        <f t="shared" si="66"/>
        <v>-8.2067966777291931E-2</v>
      </c>
      <c r="F437" s="44">
        <f>IF(A437&gt;$C$3, AVERAGE(INDEX($E$15:$E$572, A437-$C$3):E436), "")</f>
        <v>-8.8070889183415241E-2</v>
      </c>
      <c r="G437" s="44">
        <f>IF(A437&gt;$C$3, (STDEV(INDEX($E$15:$E$572, A437-$C$3):E436)), "")</f>
        <v>1.1330129636511468E-2</v>
      </c>
      <c r="H437" s="44">
        <f t="shared" si="67"/>
        <v>0.52981939295547209</v>
      </c>
      <c r="I437" s="44" t="str">
        <f t="shared" si="68"/>
        <v/>
      </c>
      <c r="J437" s="44">
        <f t="shared" si="69"/>
        <v>95.55</v>
      </c>
      <c r="K437" s="44">
        <f t="shared" si="70"/>
        <v>104.95</v>
      </c>
      <c r="L437" s="44">
        <f t="shared" si="71"/>
        <v>3999.9999999999854</v>
      </c>
      <c r="M437" s="45" t="str">
        <f t="shared" si="75"/>
        <v>Buy</v>
      </c>
      <c r="N437" s="44">
        <f t="shared" si="72"/>
        <v>0</v>
      </c>
      <c r="O437" s="44">
        <f t="shared" si="76"/>
        <v>119000.00000000029</v>
      </c>
      <c r="P437" s="44">
        <f t="shared" si="73"/>
        <v>0</v>
      </c>
      <c r="Q437" s="44">
        <f t="shared" si="74"/>
        <v>0</v>
      </c>
      <c r="R437" s="63">
        <f>IF((O437 - MAX($O$15:O437)) &lt; 0, O437 - MAX($O$15:O437), 0)</f>
        <v>-34999.999999999767</v>
      </c>
    </row>
    <row r="438" spans="1:18" x14ac:dyDescent="0.25">
      <c r="A438" s="62">
        <v>424</v>
      </c>
      <c r="B438" s="70">
        <v>42335</v>
      </c>
      <c r="C438" s="43">
        <f>VLOOKUP(B438, 'Raw Data'!$A$2:$C$560, 2, TRUE)</f>
        <v>96.95</v>
      </c>
      <c r="D438" s="43">
        <f>VLOOKUP(B438, 'Raw Data'!$A$2:$C$560, 3, TRUE)</f>
        <v>108.05</v>
      </c>
      <c r="E438" s="44">
        <f t="shared" si="66"/>
        <v>-0.10839870126423407</v>
      </c>
      <c r="F438" s="44">
        <f>IF(A438&gt;$C$3, AVERAGE(INDEX($E$15:$E$572, A438-$C$3):E437), "")</f>
        <v>-8.8386543897133477E-2</v>
      </c>
      <c r="G438" s="44">
        <f>IF(A438&gt;$C$3, (STDEV(INDEX($E$15:$E$572, A438-$C$3):E437)), "")</f>
        <v>1.1087978246419619E-2</v>
      </c>
      <c r="H438" s="44">
        <f t="shared" si="67"/>
        <v>-1.8048517883377564</v>
      </c>
      <c r="I438" s="44" t="str">
        <f t="shared" si="68"/>
        <v>Buy</v>
      </c>
      <c r="J438" s="44">
        <f t="shared" si="69"/>
        <v>95.55</v>
      </c>
      <c r="K438" s="44">
        <f t="shared" si="70"/>
        <v>104.95</v>
      </c>
      <c r="L438" s="44">
        <f t="shared" si="71"/>
        <v>-8499.9999999999418</v>
      </c>
      <c r="M438" s="45" t="str">
        <f t="shared" si="75"/>
        <v>Buy</v>
      </c>
      <c r="N438" s="44">
        <f t="shared" si="72"/>
        <v>0</v>
      </c>
      <c r="O438" s="44">
        <f t="shared" si="76"/>
        <v>119000.00000000029</v>
      </c>
      <c r="P438" s="44">
        <f t="shared" si="73"/>
        <v>0</v>
      </c>
      <c r="Q438" s="44">
        <f t="shared" si="74"/>
        <v>0</v>
      </c>
      <c r="R438" s="63">
        <f>IF((O438 - MAX($O$15:O438)) &lt; 0, O438 - MAX($O$15:O438), 0)</f>
        <v>-34999.999999999767</v>
      </c>
    </row>
    <row r="439" spans="1:18" x14ac:dyDescent="0.25">
      <c r="A439" s="62">
        <v>425</v>
      </c>
      <c r="B439" s="70">
        <v>42338</v>
      </c>
      <c r="C439" s="43">
        <f>VLOOKUP(B439, 'Raw Data'!$A$2:$C$560, 2, TRUE)</f>
        <v>97</v>
      </c>
      <c r="D439" s="43">
        <f>VLOOKUP(B439, 'Raw Data'!$A$2:$C$560, 3, TRUE)</f>
        <v>109.85</v>
      </c>
      <c r="E439" s="44">
        <f t="shared" si="66"/>
        <v>-0.12440482032723639</v>
      </c>
      <c r="F439" s="44">
        <f>IF(A439&gt;$C$3, AVERAGE(INDEX($E$15:$E$572, A439-$C$3):E438), "")</f>
        <v>-9.1319858677607724E-2</v>
      </c>
      <c r="G439" s="44">
        <f>IF(A439&gt;$C$3, (STDEV(INDEX($E$15:$E$572, A439-$C$3):E438)), "")</f>
        <v>1.2174890271333852E-2</v>
      </c>
      <c r="H439" s="44">
        <f t="shared" si="67"/>
        <v>-2.717475140414876</v>
      </c>
      <c r="I439" s="44" t="str">
        <f t="shared" si="68"/>
        <v>Buy</v>
      </c>
      <c r="J439" s="44" t="str">
        <f t="shared" si="69"/>
        <v/>
      </c>
      <c r="K439" s="44" t="str">
        <f t="shared" si="70"/>
        <v/>
      </c>
      <c r="L439" s="44">
        <f t="shared" si="71"/>
        <v>-17249.999999999942</v>
      </c>
      <c r="M439" s="45" t="str">
        <f t="shared" si="75"/>
        <v>SL</v>
      </c>
      <c r="N439" s="44">
        <f t="shared" si="72"/>
        <v>-17249.999999999942</v>
      </c>
      <c r="O439" s="44">
        <f t="shared" si="76"/>
        <v>101750.00000000035</v>
      </c>
      <c r="P439" s="44">
        <f t="shared" si="73"/>
        <v>82.740000000000009</v>
      </c>
      <c r="Q439" s="44">
        <f t="shared" si="74"/>
        <v>0</v>
      </c>
      <c r="R439" s="63">
        <f>IF((O439 - MAX($O$15:O439)) &lt; 0, O439 - MAX($O$15:O439), 0)</f>
        <v>-52249.999999999709</v>
      </c>
    </row>
    <row r="440" spans="1:18" x14ac:dyDescent="0.25">
      <c r="A440" s="62">
        <v>426</v>
      </c>
      <c r="B440" s="70">
        <v>42339</v>
      </c>
      <c r="C440" s="43">
        <f>VLOOKUP(B440, 'Raw Data'!$A$2:$C$560, 2, TRUE)</f>
        <v>98.9</v>
      </c>
      <c r="D440" s="43">
        <f>VLOOKUP(B440, 'Raw Data'!$A$2:$C$560, 3, TRUE)</f>
        <v>110.8</v>
      </c>
      <c r="E440" s="44">
        <f t="shared" si="66"/>
        <v>-0.11361753568451698</v>
      </c>
      <c r="F440" s="44">
        <f>IF(A440&gt;$C$3, AVERAGE(INDEX($E$15:$E$572, A440-$C$3):E439), "")</f>
        <v>-9.5326987043888062E-2</v>
      </c>
      <c r="G440" s="44">
        <f>IF(A440&gt;$C$3, (STDEV(INDEX($E$15:$E$572, A440-$C$3):E439)), "")</f>
        <v>1.5703102286272731E-2</v>
      </c>
      <c r="H440" s="44">
        <f t="shared" si="67"/>
        <v>-1.1647729414981947</v>
      </c>
      <c r="I440" s="44" t="str">
        <f t="shared" si="68"/>
        <v/>
      </c>
      <c r="J440" s="44" t="str">
        <f t="shared" si="69"/>
        <v/>
      </c>
      <c r="K440" s="44" t="str">
        <f t="shared" si="70"/>
        <v/>
      </c>
      <c r="L440" s="44" t="str">
        <f t="shared" si="71"/>
        <v/>
      </c>
      <c r="M440" s="45" t="str">
        <f t="shared" si="75"/>
        <v/>
      </c>
      <c r="N440" s="44">
        <f t="shared" si="72"/>
        <v>0</v>
      </c>
      <c r="O440" s="44">
        <f t="shared" si="76"/>
        <v>101750.00000000035</v>
      </c>
      <c r="P440" s="44">
        <f t="shared" si="73"/>
        <v>0</v>
      </c>
      <c r="Q440" s="44">
        <f t="shared" si="74"/>
        <v>0</v>
      </c>
      <c r="R440" s="63">
        <f>IF((O440 - MAX($O$15:O440)) &lt; 0, O440 - MAX($O$15:O440), 0)</f>
        <v>-52249.999999999709</v>
      </c>
    </row>
    <row r="441" spans="1:18" x14ac:dyDescent="0.25">
      <c r="A441" s="62">
        <v>427</v>
      </c>
      <c r="B441" s="70">
        <v>42340</v>
      </c>
      <c r="C441" s="43">
        <f>VLOOKUP(B441, 'Raw Data'!$A$2:$C$560, 2, TRUE)</f>
        <v>99.25</v>
      </c>
      <c r="D441" s="43">
        <f>VLOOKUP(B441, 'Raw Data'!$A$2:$C$560, 3, TRUE)</f>
        <v>110</v>
      </c>
      <c r="E441" s="44">
        <f t="shared" si="66"/>
        <v>-0.10283844622511648</v>
      </c>
      <c r="F441" s="44">
        <f>IF(A441&gt;$C$3, AVERAGE(INDEX($E$15:$E$572, A441-$C$3):E440), "")</f>
        <v>-9.9046133892004937E-2</v>
      </c>
      <c r="G441" s="44">
        <f>IF(A441&gt;$C$3, (STDEV(INDEX($E$15:$E$572, A441-$C$3):E440)), "")</f>
        <v>1.512270426542842E-2</v>
      </c>
      <c r="H441" s="44">
        <f t="shared" si="67"/>
        <v>-0.25076945674200884</v>
      </c>
      <c r="I441" s="44" t="str">
        <f t="shared" si="68"/>
        <v/>
      </c>
      <c r="J441" s="44" t="str">
        <f t="shared" si="69"/>
        <v/>
      </c>
      <c r="K441" s="44" t="str">
        <f t="shared" si="70"/>
        <v/>
      </c>
      <c r="L441" s="44" t="str">
        <f t="shared" si="71"/>
        <v/>
      </c>
      <c r="M441" s="45" t="str">
        <f t="shared" si="75"/>
        <v/>
      </c>
      <c r="N441" s="44">
        <f t="shared" si="72"/>
        <v>0</v>
      </c>
      <c r="O441" s="44">
        <f t="shared" si="76"/>
        <v>101750.00000000035</v>
      </c>
      <c r="P441" s="44">
        <f t="shared" si="73"/>
        <v>0</v>
      </c>
      <c r="Q441" s="44">
        <f t="shared" si="74"/>
        <v>0</v>
      </c>
      <c r="R441" s="63">
        <f>IF((O441 - MAX($O$15:O441)) &lt; 0, O441 - MAX($O$15:O441), 0)</f>
        <v>-52249.999999999709</v>
      </c>
    </row>
    <row r="442" spans="1:18" x14ac:dyDescent="0.25">
      <c r="A442" s="62">
        <v>428</v>
      </c>
      <c r="B442" s="70">
        <v>42341</v>
      </c>
      <c r="C442" s="43">
        <f>VLOOKUP(B442, 'Raw Data'!$A$2:$C$560, 2, TRUE)</f>
        <v>99.5</v>
      </c>
      <c r="D442" s="43">
        <f>VLOOKUP(B442, 'Raw Data'!$A$2:$C$560, 3, TRUE)</f>
        <v>111.1</v>
      </c>
      <c r="E442" s="44">
        <f t="shared" si="66"/>
        <v>-0.11027305248103716</v>
      </c>
      <c r="F442" s="44">
        <f>IF(A442&gt;$C$3, AVERAGE(INDEX($E$15:$E$572, A442-$C$3):E441), "")</f>
        <v>-0.10140111205671846</v>
      </c>
      <c r="G442" s="44">
        <f>IF(A442&gt;$C$3, (STDEV(INDEX($E$15:$E$572, A442-$C$3):E441)), "")</f>
        <v>1.3444662205049552E-2</v>
      </c>
      <c r="H442" s="44">
        <f t="shared" si="67"/>
        <v>-0.65988570698240179</v>
      </c>
      <c r="I442" s="44" t="str">
        <f t="shared" si="68"/>
        <v/>
      </c>
      <c r="J442" s="44" t="str">
        <f t="shared" si="69"/>
        <v/>
      </c>
      <c r="K442" s="44" t="str">
        <f t="shared" si="70"/>
        <v/>
      </c>
      <c r="L442" s="44" t="str">
        <f t="shared" si="71"/>
        <v/>
      </c>
      <c r="M442" s="45" t="str">
        <f t="shared" si="75"/>
        <v/>
      </c>
      <c r="N442" s="44">
        <f t="shared" si="72"/>
        <v>0</v>
      </c>
      <c r="O442" s="44">
        <f t="shared" si="76"/>
        <v>101750.00000000035</v>
      </c>
      <c r="P442" s="44">
        <f t="shared" si="73"/>
        <v>0</v>
      </c>
      <c r="Q442" s="44">
        <f t="shared" si="74"/>
        <v>0</v>
      </c>
      <c r="R442" s="63">
        <f>IF((O442 - MAX($O$15:O442)) &lt; 0, O442 - MAX($O$15:O442), 0)</f>
        <v>-52249.999999999709</v>
      </c>
    </row>
    <row r="443" spans="1:18" x14ac:dyDescent="0.25">
      <c r="A443" s="62">
        <v>429</v>
      </c>
      <c r="B443" s="70">
        <v>42342</v>
      </c>
      <c r="C443" s="43">
        <f>VLOOKUP(B443, 'Raw Data'!$A$2:$C$560, 2, TRUE)</f>
        <v>101.45</v>
      </c>
      <c r="D443" s="43">
        <f>VLOOKUP(B443, 'Raw Data'!$A$2:$C$560, 3, TRUE)</f>
        <v>112.85</v>
      </c>
      <c r="E443" s="44">
        <f t="shared" si="66"/>
        <v>-0.10649343699172092</v>
      </c>
      <c r="F443" s="44">
        <f>IF(A443&gt;$C$3, AVERAGE(INDEX($E$15:$E$572, A443-$C$3):E442), "")</f>
        <v>-0.10433266068156202</v>
      </c>
      <c r="G443" s="44">
        <f>IF(A443&gt;$C$3, (STDEV(INDEX($E$15:$E$572, A443-$C$3):E442)), "")</f>
        <v>1.155500595654755E-2</v>
      </c>
      <c r="H443" s="44">
        <f t="shared" si="67"/>
        <v>-0.18699915156119115</v>
      </c>
      <c r="I443" s="44" t="str">
        <f t="shared" si="68"/>
        <v/>
      </c>
      <c r="J443" s="44" t="str">
        <f t="shared" si="69"/>
        <v/>
      </c>
      <c r="K443" s="44" t="str">
        <f t="shared" si="70"/>
        <v/>
      </c>
      <c r="L443" s="44" t="str">
        <f t="shared" si="71"/>
        <v/>
      </c>
      <c r="M443" s="45" t="str">
        <f t="shared" si="75"/>
        <v/>
      </c>
      <c r="N443" s="44">
        <f t="shared" si="72"/>
        <v>0</v>
      </c>
      <c r="O443" s="44">
        <f t="shared" si="76"/>
        <v>101750.00000000035</v>
      </c>
      <c r="P443" s="44">
        <f t="shared" si="73"/>
        <v>0</v>
      </c>
      <c r="Q443" s="44">
        <f t="shared" si="74"/>
        <v>0</v>
      </c>
      <c r="R443" s="63">
        <f>IF((O443 - MAX($O$15:O443)) &lt; 0, O443 - MAX($O$15:O443), 0)</f>
        <v>-52249.999999999709</v>
      </c>
    </row>
    <row r="444" spans="1:18" x14ac:dyDescent="0.25">
      <c r="A444" s="62">
        <v>430</v>
      </c>
      <c r="B444" s="70">
        <v>42345</v>
      </c>
      <c r="C444" s="43">
        <f>VLOOKUP(B444, 'Raw Data'!$A$2:$C$560, 2, TRUE)</f>
        <v>99.35</v>
      </c>
      <c r="D444" s="43">
        <f>VLOOKUP(B444, 'Raw Data'!$A$2:$C$560, 3, TRUE)</f>
        <v>112.3</v>
      </c>
      <c r="E444" s="44">
        <f t="shared" si="66"/>
        <v>-0.12252489274657165</v>
      </c>
      <c r="F444" s="44">
        <f>IF(A444&gt;$C$3, AVERAGE(INDEX($E$15:$E$572, A444-$C$3):E443), "")</f>
        <v>-0.10559856682269811</v>
      </c>
      <c r="G444" s="44">
        <f>IF(A444&gt;$C$3, (STDEV(INDEX($E$15:$E$572, A444-$C$3):E443)), "")</f>
        <v>1.0954924029948047E-2</v>
      </c>
      <c r="H444" s="44">
        <f t="shared" si="67"/>
        <v>-1.5450883892577583</v>
      </c>
      <c r="I444" s="44" t="str">
        <f t="shared" si="68"/>
        <v/>
      </c>
      <c r="J444" s="44" t="str">
        <f t="shared" si="69"/>
        <v/>
      </c>
      <c r="K444" s="44" t="str">
        <f t="shared" si="70"/>
        <v/>
      </c>
      <c r="L444" s="44" t="str">
        <f t="shared" si="71"/>
        <v/>
      </c>
      <c r="M444" s="45" t="str">
        <f t="shared" si="75"/>
        <v/>
      </c>
      <c r="N444" s="44">
        <f t="shared" si="72"/>
        <v>0</v>
      </c>
      <c r="O444" s="44">
        <f t="shared" si="76"/>
        <v>101750.00000000035</v>
      </c>
      <c r="P444" s="44">
        <f t="shared" si="73"/>
        <v>0</v>
      </c>
      <c r="Q444" s="44">
        <f t="shared" si="74"/>
        <v>0</v>
      </c>
      <c r="R444" s="63">
        <f>IF((O444 - MAX($O$15:O444)) &lt; 0, O444 - MAX($O$15:O444), 0)</f>
        <v>-52249.999999999709</v>
      </c>
    </row>
    <row r="445" spans="1:18" x14ac:dyDescent="0.25">
      <c r="A445" s="62">
        <v>431</v>
      </c>
      <c r="B445" s="70">
        <v>42346</v>
      </c>
      <c r="C445" s="43">
        <f>VLOOKUP(B445, 'Raw Data'!$A$2:$C$560, 2, TRUE)</f>
        <v>98.7</v>
      </c>
      <c r="D445" s="43">
        <f>VLOOKUP(B445, 'Raw Data'!$A$2:$C$560, 3, TRUE)</f>
        <v>113.8</v>
      </c>
      <c r="E445" s="44">
        <f t="shared" si="66"/>
        <v>-0.14235757525279463</v>
      </c>
      <c r="F445" s="44">
        <f>IF(A445&gt;$C$3, AVERAGE(INDEX($E$15:$E$572, A445-$C$3):E444), "")</f>
        <v>-0.10812883346976024</v>
      </c>
      <c r="G445" s="44">
        <f>IF(A445&gt;$C$3, (STDEV(INDEX($E$15:$E$572, A445-$C$3):E444)), "")</f>
        <v>1.1701890539524697E-2</v>
      </c>
      <c r="H445" s="44">
        <f t="shared" si="67"/>
        <v>-2.9250608410172911</v>
      </c>
      <c r="I445" s="44" t="str">
        <f t="shared" si="68"/>
        <v>Buy</v>
      </c>
      <c r="J445" s="44">
        <f t="shared" si="69"/>
        <v>98.7</v>
      </c>
      <c r="K445" s="44">
        <f t="shared" si="70"/>
        <v>113.8</v>
      </c>
      <c r="L445" s="44" t="str">
        <f t="shared" si="71"/>
        <v/>
      </c>
      <c r="M445" s="45" t="str">
        <f t="shared" si="75"/>
        <v>Buy</v>
      </c>
      <c r="N445" s="44">
        <f t="shared" si="72"/>
        <v>0</v>
      </c>
      <c r="O445" s="44">
        <f t="shared" si="76"/>
        <v>101750.00000000035</v>
      </c>
      <c r="P445" s="44">
        <f t="shared" si="73"/>
        <v>85</v>
      </c>
      <c r="Q445" s="44">
        <f t="shared" si="74"/>
        <v>159375</v>
      </c>
      <c r="R445" s="63">
        <f>IF((O445 - MAX($O$15:O445)) &lt; 0, O445 - MAX($O$15:O445), 0)</f>
        <v>-52249.999999999709</v>
      </c>
    </row>
    <row r="446" spans="1:18" x14ac:dyDescent="0.25">
      <c r="A446" s="62">
        <v>432</v>
      </c>
      <c r="B446" s="70">
        <v>42347</v>
      </c>
      <c r="C446" s="43">
        <f>VLOOKUP(B446, 'Raw Data'!$A$2:$C$560, 2, TRUE)</f>
        <v>99.95</v>
      </c>
      <c r="D446" s="43">
        <f>VLOOKUP(B446, 'Raw Data'!$A$2:$C$560, 3, TRUE)</f>
        <v>113.9</v>
      </c>
      <c r="E446" s="44">
        <f t="shared" si="66"/>
        <v>-0.13065080950672739</v>
      </c>
      <c r="F446" s="44">
        <f>IF(A446&gt;$C$3, AVERAGE(INDEX($E$15:$E$572, A446-$C$3):E445), "")</f>
        <v>-0.11182332035877232</v>
      </c>
      <c r="G446" s="44">
        <f>IF(A446&gt;$C$3, (STDEV(INDEX($E$15:$E$572, A446-$C$3):E445)), "")</f>
        <v>1.5846995031123565E-2</v>
      </c>
      <c r="H446" s="44">
        <f t="shared" si="67"/>
        <v>-1.1880794504559256</v>
      </c>
      <c r="I446" s="44" t="str">
        <f t="shared" si="68"/>
        <v/>
      </c>
      <c r="J446" s="44">
        <f t="shared" si="69"/>
        <v>98.7</v>
      </c>
      <c r="K446" s="44">
        <f t="shared" si="70"/>
        <v>113.8</v>
      </c>
      <c r="L446" s="44">
        <f t="shared" si="71"/>
        <v>5749.9999999999573</v>
      </c>
      <c r="M446" s="45" t="str">
        <f t="shared" si="75"/>
        <v>Buy</v>
      </c>
      <c r="N446" s="44">
        <f t="shared" si="72"/>
        <v>0</v>
      </c>
      <c r="O446" s="44">
        <f t="shared" si="76"/>
        <v>101750.00000000035</v>
      </c>
      <c r="P446" s="44">
        <f t="shared" si="73"/>
        <v>0</v>
      </c>
      <c r="Q446" s="44">
        <f t="shared" si="74"/>
        <v>0</v>
      </c>
      <c r="R446" s="63">
        <f>IF((O446 - MAX($O$15:O446)) &lt; 0, O446 - MAX($O$15:O446), 0)</f>
        <v>-52249.999999999709</v>
      </c>
    </row>
    <row r="447" spans="1:18" x14ac:dyDescent="0.25">
      <c r="A447" s="62">
        <v>433</v>
      </c>
      <c r="B447" s="70">
        <v>42348</v>
      </c>
      <c r="C447" s="43">
        <f>VLOOKUP(B447, 'Raw Data'!$A$2:$C$560, 2, TRUE)</f>
        <v>99.65</v>
      </c>
      <c r="D447" s="43">
        <f>VLOOKUP(B447, 'Raw Data'!$A$2:$C$560, 3, TRUE)</f>
        <v>114.05</v>
      </c>
      <c r="E447" s="44">
        <f t="shared" si="66"/>
        <v>-0.13497290207159324</v>
      </c>
      <c r="F447" s="44">
        <f>IF(A447&gt;$C$3, AVERAGE(INDEX($E$15:$E$572, A447-$C$3):E446), "")</f>
        <v>-0.11436272372572476</v>
      </c>
      <c r="G447" s="44">
        <f>IF(A447&gt;$C$3, (STDEV(INDEX($E$15:$E$572, A447-$C$3):E446)), "")</f>
        <v>1.6690031654686216E-2</v>
      </c>
      <c r="H447" s="44">
        <f t="shared" si="67"/>
        <v>-1.2348795240350288</v>
      </c>
      <c r="I447" s="44" t="str">
        <f t="shared" si="68"/>
        <v/>
      </c>
      <c r="J447" s="44">
        <f t="shared" si="69"/>
        <v>98.7</v>
      </c>
      <c r="K447" s="44">
        <f t="shared" si="70"/>
        <v>113.8</v>
      </c>
      <c r="L447" s="44">
        <f t="shared" si="71"/>
        <v>3500.0000000000146</v>
      </c>
      <c r="M447" s="45" t="str">
        <f t="shared" si="75"/>
        <v>Buy</v>
      </c>
      <c r="N447" s="44">
        <f t="shared" si="72"/>
        <v>0</v>
      </c>
      <c r="O447" s="44">
        <f t="shared" si="76"/>
        <v>101750.00000000035</v>
      </c>
      <c r="P447" s="44">
        <f t="shared" si="73"/>
        <v>0</v>
      </c>
      <c r="Q447" s="44">
        <f t="shared" si="74"/>
        <v>0</v>
      </c>
      <c r="R447" s="63">
        <f>IF((O447 - MAX($O$15:O447)) &lt; 0, O447 - MAX($O$15:O447), 0)</f>
        <v>-52249.999999999709</v>
      </c>
    </row>
    <row r="448" spans="1:18" x14ac:dyDescent="0.25">
      <c r="A448" s="62">
        <v>434</v>
      </c>
      <c r="B448" s="70">
        <v>42349</v>
      </c>
      <c r="C448" s="43">
        <f>VLOOKUP(B448, 'Raw Data'!$A$2:$C$560, 2, TRUE)</f>
        <v>99.95</v>
      </c>
      <c r="D448" s="43">
        <f>VLOOKUP(B448, 'Raw Data'!$A$2:$C$560, 3, TRUE)</f>
        <v>116.15</v>
      </c>
      <c r="E448" s="44">
        <f t="shared" si="66"/>
        <v>-0.1502123982700091</v>
      </c>
      <c r="F448" s="44">
        <f>IF(A448&gt;$C$3, AVERAGE(INDEX($E$15:$E$572, A448-$C$3):E447), "")</f>
        <v>-0.11965321725515488</v>
      </c>
      <c r="G448" s="44">
        <f>IF(A448&gt;$C$3, (STDEV(INDEX($E$15:$E$572, A448-$C$3):E447)), "")</f>
        <v>1.3370570157171604E-2</v>
      </c>
      <c r="H448" s="44">
        <f t="shared" si="67"/>
        <v>-2.2855555638712324</v>
      </c>
      <c r="I448" s="44" t="str">
        <f t="shared" si="68"/>
        <v>Buy</v>
      </c>
      <c r="J448" s="44">
        <f t="shared" si="69"/>
        <v>98.7</v>
      </c>
      <c r="K448" s="44">
        <f t="shared" si="70"/>
        <v>113.8</v>
      </c>
      <c r="L448" s="44">
        <f t="shared" si="71"/>
        <v>-5500.0000000000418</v>
      </c>
      <c r="M448" s="45" t="str">
        <f t="shared" si="75"/>
        <v>Buy</v>
      </c>
      <c r="N448" s="44">
        <f t="shared" si="72"/>
        <v>0</v>
      </c>
      <c r="O448" s="44">
        <f t="shared" si="76"/>
        <v>101750.00000000035</v>
      </c>
      <c r="P448" s="44">
        <f t="shared" si="73"/>
        <v>0</v>
      </c>
      <c r="Q448" s="44">
        <f t="shared" si="74"/>
        <v>0</v>
      </c>
      <c r="R448" s="63">
        <f>IF((O448 - MAX($O$15:O448)) &lt; 0, O448 - MAX($O$15:O448), 0)</f>
        <v>-52249.999999999709</v>
      </c>
    </row>
    <row r="449" spans="1:18" x14ac:dyDescent="0.25">
      <c r="A449" s="62">
        <v>435</v>
      </c>
      <c r="B449" s="70">
        <v>42352</v>
      </c>
      <c r="C449" s="43">
        <f>VLOOKUP(B449, 'Raw Data'!$A$2:$C$560, 2, TRUE)</f>
        <v>100.3</v>
      </c>
      <c r="D449" s="43">
        <f>VLOOKUP(B449, 'Raw Data'!$A$2:$C$560, 3, TRUE)</f>
        <v>116.45</v>
      </c>
      <c r="E449" s="44">
        <f t="shared" si="66"/>
        <v>-0.14929630136246022</v>
      </c>
      <c r="F449" s="44">
        <f>IF(A449&gt;$C$3, AVERAGE(INDEX($E$15:$E$572, A449-$C$3):E448), "")</f>
        <v>-0.12383458695573238</v>
      </c>
      <c r="G449" s="44">
        <f>IF(A449&gt;$C$3, (STDEV(INDEX($E$15:$E$572, A449-$C$3):E448)), "")</f>
        <v>1.57808259371593E-2</v>
      </c>
      <c r="H449" s="44">
        <f t="shared" si="67"/>
        <v>-1.6134589221197122</v>
      </c>
      <c r="I449" s="44" t="str">
        <f t="shared" si="68"/>
        <v/>
      </c>
      <c r="J449" s="44">
        <f t="shared" si="69"/>
        <v>98.7</v>
      </c>
      <c r="K449" s="44">
        <f t="shared" si="70"/>
        <v>113.8</v>
      </c>
      <c r="L449" s="44">
        <f t="shared" si="71"/>
        <v>-5250.0000000000573</v>
      </c>
      <c r="M449" s="45" t="str">
        <f t="shared" si="75"/>
        <v>Buy</v>
      </c>
      <c r="N449" s="44">
        <f t="shared" si="72"/>
        <v>0</v>
      </c>
      <c r="O449" s="44">
        <f t="shared" si="76"/>
        <v>101750.00000000035</v>
      </c>
      <c r="P449" s="44">
        <f t="shared" si="73"/>
        <v>0</v>
      </c>
      <c r="Q449" s="44">
        <f t="shared" si="74"/>
        <v>0</v>
      </c>
      <c r="R449" s="63">
        <f>IF((O449 - MAX($O$15:O449)) &lt; 0, O449 - MAX($O$15:O449), 0)</f>
        <v>-52249.999999999709</v>
      </c>
    </row>
    <row r="450" spans="1:18" x14ac:dyDescent="0.25">
      <c r="A450" s="62">
        <v>436</v>
      </c>
      <c r="B450" s="70">
        <v>42353</v>
      </c>
      <c r="C450" s="43">
        <f>VLOOKUP(B450, 'Raw Data'!$A$2:$C$560, 2, TRUE)</f>
        <v>98.55</v>
      </c>
      <c r="D450" s="43">
        <f>VLOOKUP(B450, 'Raw Data'!$A$2:$C$560, 3, TRUE)</f>
        <v>113.5</v>
      </c>
      <c r="E450" s="44">
        <f t="shared" si="66"/>
        <v>-0.14123880332272815</v>
      </c>
      <c r="F450" s="44">
        <f>IF(A450&gt;$C$3, AVERAGE(INDEX($E$15:$E$572, A450-$C$3):E449), "")</f>
        <v>-0.12632373505925479</v>
      </c>
      <c r="G450" s="44">
        <f>IF(A450&gt;$C$3, (STDEV(INDEX($E$15:$E$572, A450-$C$3):E449)), "")</f>
        <v>1.7724199894022245E-2</v>
      </c>
      <c r="H450" s="44">
        <f t="shared" si="67"/>
        <v>-0.84150869165629816</v>
      </c>
      <c r="I450" s="44" t="str">
        <f t="shared" si="68"/>
        <v/>
      </c>
      <c r="J450" s="44">
        <f t="shared" si="69"/>
        <v>98.7</v>
      </c>
      <c r="K450" s="44">
        <f t="shared" si="70"/>
        <v>113.8</v>
      </c>
      <c r="L450" s="44">
        <f t="shared" si="71"/>
        <v>749.99999999995748</v>
      </c>
      <c r="M450" s="45" t="str">
        <f t="shared" si="75"/>
        <v>Buy</v>
      </c>
      <c r="N450" s="44">
        <f t="shared" si="72"/>
        <v>0</v>
      </c>
      <c r="O450" s="44">
        <f t="shared" si="76"/>
        <v>101750.00000000035</v>
      </c>
      <c r="P450" s="44">
        <f t="shared" si="73"/>
        <v>0</v>
      </c>
      <c r="Q450" s="44">
        <f t="shared" si="74"/>
        <v>0</v>
      </c>
      <c r="R450" s="63">
        <f>IF((O450 - MAX($O$15:O450)) &lt; 0, O450 - MAX($O$15:O450), 0)</f>
        <v>-52249.999999999709</v>
      </c>
    </row>
    <row r="451" spans="1:18" x14ac:dyDescent="0.25">
      <c r="A451" s="62">
        <v>437</v>
      </c>
      <c r="B451" s="70">
        <v>42354</v>
      </c>
      <c r="C451" s="43">
        <f>VLOOKUP(B451, 'Raw Data'!$A$2:$C$560, 2, TRUE)</f>
        <v>99.55</v>
      </c>
      <c r="D451" s="43">
        <f>VLOOKUP(B451, 'Raw Data'!$A$2:$C$560, 3, TRUE)</f>
        <v>110.9</v>
      </c>
      <c r="E451" s="44">
        <f t="shared" si="66"/>
        <v>-0.10796886384611618</v>
      </c>
      <c r="F451" s="44">
        <f>IF(A451&gt;$C$3, AVERAGE(INDEX($E$15:$E$572, A451-$C$3):E450), "")</f>
        <v>-0.12908586182307585</v>
      </c>
      <c r="G451" s="44">
        <f>IF(A451&gt;$C$3, (STDEV(INDEX($E$15:$E$572, A451-$C$3):E450)), "")</f>
        <v>1.7676235374425184E-2</v>
      </c>
      <c r="H451" s="44">
        <f t="shared" si="67"/>
        <v>1.1946547174582633</v>
      </c>
      <c r="I451" s="44" t="str">
        <f t="shared" si="68"/>
        <v/>
      </c>
      <c r="J451" s="44">
        <f t="shared" si="69"/>
        <v>98.7</v>
      </c>
      <c r="K451" s="44">
        <f t="shared" si="70"/>
        <v>113.8</v>
      </c>
      <c r="L451" s="44">
        <f t="shared" si="71"/>
        <v>18749.999999999931</v>
      </c>
      <c r="M451" s="45" t="str">
        <f t="shared" si="75"/>
        <v>Buy</v>
      </c>
      <c r="N451" s="44">
        <f t="shared" si="72"/>
        <v>0</v>
      </c>
      <c r="O451" s="44">
        <f t="shared" si="76"/>
        <v>101750.00000000035</v>
      </c>
      <c r="P451" s="44">
        <f t="shared" si="73"/>
        <v>0</v>
      </c>
      <c r="Q451" s="44">
        <f t="shared" si="74"/>
        <v>0</v>
      </c>
      <c r="R451" s="63">
        <f>IF((O451 - MAX($O$15:O451)) &lt; 0, O451 - MAX($O$15:O451), 0)</f>
        <v>-52249.999999999709</v>
      </c>
    </row>
    <row r="452" spans="1:18" x14ac:dyDescent="0.25">
      <c r="A452" s="62">
        <v>438</v>
      </c>
      <c r="B452" s="70">
        <v>42355</v>
      </c>
      <c r="C452" s="43">
        <f>VLOOKUP(B452, 'Raw Data'!$A$2:$C$560, 2, TRUE)</f>
        <v>98.5</v>
      </c>
      <c r="D452" s="43">
        <f>VLOOKUP(B452, 'Raw Data'!$A$2:$C$560, 3, TRUE)</f>
        <v>107.8</v>
      </c>
      <c r="E452" s="44">
        <f t="shared" si="66"/>
        <v>-9.0221110296853591E-2</v>
      </c>
      <c r="F452" s="44">
        <f>IF(A452&gt;$C$3, AVERAGE(INDEX($E$15:$E$572, A452-$C$3):E451), "")</f>
        <v>-0.12959890358517587</v>
      </c>
      <c r="G452" s="44">
        <f>IF(A452&gt;$C$3, (STDEV(INDEX($E$15:$E$572, A452-$C$3):E451)), "")</f>
        <v>1.6886590118917629E-2</v>
      </c>
      <c r="H452" s="44">
        <f t="shared" si="67"/>
        <v>2.3318972635101924</v>
      </c>
      <c r="I452" s="44" t="str">
        <f t="shared" si="68"/>
        <v>Sell</v>
      </c>
      <c r="J452" s="44" t="str">
        <f t="shared" si="69"/>
        <v/>
      </c>
      <c r="K452" s="44" t="str">
        <f t="shared" si="70"/>
        <v/>
      </c>
      <c r="L452" s="44">
        <f t="shared" si="71"/>
        <v>28999.999999999985</v>
      </c>
      <c r="M452" s="45" t="str">
        <f t="shared" si="75"/>
        <v>TP</v>
      </c>
      <c r="N452" s="44">
        <f t="shared" si="72"/>
        <v>28999.999999999985</v>
      </c>
      <c r="O452" s="44">
        <f t="shared" si="76"/>
        <v>130750.00000000033</v>
      </c>
      <c r="P452" s="44">
        <f t="shared" si="73"/>
        <v>82.52000000000001</v>
      </c>
      <c r="Q452" s="44">
        <f t="shared" si="74"/>
        <v>0</v>
      </c>
      <c r="R452" s="63">
        <f>IF((O452 - MAX($O$15:O452)) &lt; 0, O452 - MAX($O$15:O452), 0)</f>
        <v>-23249.999999999724</v>
      </c>
    </row>
    <row r="453" spans="1:18" x14ac:dyDescent="0.25">
      <c r="A453" s="62">
        <v>439</v>
      </c>
      <c r="B453" s="70">
        <v>42356</v>
      </c>
      <c r="C453" s="43">
        <f>VLOOKUP(B453, 'Raw Data'!$A$2:$C$560, 2, TRUE)</f>
        <v>99.6</v>
      </c>
      <c r="D453" s="43">
        <f>VLOOKUP(B453, 'Raw Data'!$A$2:$C$560, 3, TRUE)</f>
        <v>111.8</v>
      </c>
      <c r="E453" s="44">
        <f t="shared" si="66"/>
        <v>-0.11554939613044629</v>
      </c>
      <c r="F453" s="44">
        <f>IF(A453&gt;$C$3, AVERAGE(INDEX($E$15:$E$572, A453-$C$3):E452), "")</f>
        <v>-0.12759370936675751</v>
      </c>
      <c r="G453" s="44">
        <f>IF(A453&gt;$C$3, (STDEV(INDEX($E$15:$E$572, A453-$C$3):E452)), "")</f>
        <v>2.0284987271438112E-2</v>
      </c>
      <c r="H453" s="44">
        <f t="shared" si="67"/>
        <v>0.5937550305131315</v>
      </c>
      <c r="I453" s="44" t="str">
        <f t="shared" si="68"/>
        <v/>
      </c>
      <c r="J453" s="44" t="str">
        <f t="shared" si="69"/>
        <v/>
      </c>
      <c r="K453" s="44" t="str">
        <f t="shared" si="70"/>
        <v/>
      </c>
      <c r="L453" s="44" t="str">
        <f t="shared" si="71"/>
        <v/>
      </c>
      <c r="M453" s="45" t="str">
        <f t="shared" si="75"/>
        <v/>
      </c>
      <c r="N453" s="44">
        <f t="shared" si="72"/>
        <v>0</v>
      </c>
      <c r="O453" s="44">
        <f t="shared" si="76"/>
        <v>130750.00000000033</v>
      </c>
      <c r="P453" s="44">
        <f t="shared" si="73"/>
        <v>0</v>
      </c>
      <c r="Q453" s="44">
        <f t="shared" si="74"/>
        <v>0</v>
      </c>
      <c r="R453" s="63">
        <f>IF((O453 - MAX($O$15:O453)) &lt; 0, O453 - MAX($O$15:O453), 0)</f>
        <v>-23249.999999999724</v>
      </c>
    </row>
    <row r="454" spans="1:18" x14ac:dyDescent="0.25">
      <c r="A454" s="62">
        <v>440</v>
      </c>
      <c r="B454" s="70">
        <v>42359</v>
      </c>
      <c r="C454" s="43">
        <f>VLOOKUP(B454, 'Raw Data'!$A$2:$C$560, 2, TRUE)</f>
        <v>100.45</v>
      </c>
      <c r="D454" s="43">
        <f>VLOOKUP(B454, 'Raw Data'!$A$2:$C$560, 3, TRUE)</f>
        <v>115</v>
      </c>
      <c r="E454" s="44">
        <f t="shared" si="66"/>
        <v>-0.13527203710230659</v>
      </c>
      <c r="F454" s="44">
        <f>IF(A454&gt;$C$3, AVERAGE(INDEX($E$15:$E$572, A454-$C$3):E453), "")</f>
        <v>-0.12849930528063006</v>
      </c>
      <c r="G454" s="44">
        <f>IF(A454&gt;$C$3, (STDEV(INDEX($E$15:$E$572, A454-$C$3):E453)), "")</f>
        <v>1.9422121765493992E-2</v>
      </c>
      <c r="H454" s="44">
        <f t="shared" si="67"/>
        <v>-0.34871225211393764</v>
      </c>
      <c r="I454" s="44" t="str">
        <f t="shared" si="68"/>
        <v/>
      </c>
      <c r="J454" s="44" t="str">
        <f t="shared" si="69"/>
        <v/>
      </c>
      <c r="K454" s="44" t="str">
        <f t="shared" si="70"/>
        <v/>
      </c>
      <c r="L454" s="44" t="str">
        <f t="shared" si="71"/>
        <v/>
      </c>
      <c r="M454" s="45" t="str">
        <f t="shared" si="75"/>
        <v/>
      </c>
      <c r="N454" s="44">
        <f t="shared" si="72"/>
        <v>0</v>
      </c>
      <c r="O454" s="44">
        <f t="shared" si="76"/>
        <v>130750.00000000033</v>
      </c>
      <c r="P454" s="44">
        <f t="shared" si="73"/>
        <v>0</v>
      </c>
      <c r="Q454" s="44">
        <f t="shared" si="74"/>
        <v>0</v>
      </c>
      <c r="R454" s="63">
        <f>IF((O454 - MAX($O$15:O454)) &lt; 0, O454 - MAX($O$15:O454), 0)</f>
        <v>-23249.999999999724</v>
      </c>
    </row>
    <row r="455" spans="1:18" x14ac:dyDescent="0.25">
      <c r="A455" s="62">
        <v>441</v>
      </c>
      <c r="B455" s="70">
        <v>42360</v>
      </c>
      <c r="C455" s="43">
        <f>VLOOKUP(B455, 'Raw Data'!$A$2:$C$560, 2, TRUE)</f>
        <v>99.7</v>
      </c>
      <c r="D455" s="43">
        <f>VLOOKUP(B455, 'Raw Data'!$A$2:$C$560, 3, TRUE)</f>
        <v>113.2</v>
      </c>
      <c r="E455" s="44">
        <f t="shared" si="66"/>
        <v>-0.12699048880128988</v>
      </c>
      <c r="F455" s="44">
        <f>IF(A455&gt;$C$3, AVERAGE(INDEX($E$15:$E$572, A455-$C$3):E454), "")</f>
        <v>-0.12977401971620356</v>
      </c>
      <c r="G455" s="44">
        <f>IF(A455&gt;$C$3, (STDEV(INDEX($E$15:$E$572, A455-$C$3):E454)), "")</f>
        <v>1.9404743541326097E-2</v>
      </c>
      <c r="H455" s="44">
        <f t="shared" si="67"/>
        <v>0.14344590068843835</v>
      </c>
      <c r="I455" s="44" t="str">
        <f t="shared" si="68"/>
        <v/>
      </c>
      <c r="J455" s="44" t="str">
        <f t="shared" si="69"/>
        <v/>
      </c>
      <c r="K455" s="44" t="str">
        <f t="shared" si="70"/>
        <v/>
      </c>
      <c r="L455" s="44" t="str">
        <f t="shared" si="71"/>
        <v/>
      </c>
      <c r="M455" s="45" t="str">
        <f t="shared" si="75"/>
        <v/>
      </c>
      <c r="N455" s="44">
        <f t="shared" si="72"/>
        <v>0</v>
      </c>
      <c r="O455" s="44">
        <f t="shared" si="76"/>
        <v>130750.00000000033</v>
      </c>
      <c r="P455" s="44">
        <f t="shared" si="73"/>
        <v>0</v>
      </c>
      <c r="Q455" s="44">
        <f t="shared" si="74"/>
        <v>0</v>
      </c>
      <c r="R455" s="63">
        <f>IF((O455 - MAX($O$15:O455)) &lt; 0, O455 - MAX($O$15:O455), 0)</f>
        <v>-23249.999999999724</v>
      </c>
    </row>
    <row r="456" spans="1:18" x14ac:dyDescent="0.25">
      <c r="A456" s="62">
        <v>442</v>
      </c>
      <c r="B456" s="70">
        <v>42361</v>
      </c>
      <c r="C456" s="43">
        <f>VLOOKUP(B456, 'Raw Data'!$A$2:$C$560, 2, TRUE)</f>
        <v>101.5</v>
      </c>
      <c r="D456" s="43">
        <f>VLOOKUP(B456, 'Raw Data'!$A$2:$C$560, 3, TRUE)</f>
        <v>115.4</v>
      </c>
      <c r="E456" s="44">
        <f t="shared" si="66"/>
        <v>-0.12834555559215727</v>
      </c>
      <c r="F456" s="44">
        <f>IF(A456&gt;$C$3, AVERAGE(INDEX($E$15:$E$572, A456-$C$3):E455), "")</f>
        <v>-0.12823731107105307</v>
      </c>
      <c r="G456" s="44">
        <f>IF(A456&gt;$C$3, (STDEV(INDEX($E$15:$E$572, A456-$C$3):E455)), "")</f>
        <v>1.8899394719739764E-2</v>
      </c>
      <c r="H456" s="44">
        <f t="shared" si="67"/>
        <v>-5.7274067613994669E-3</v>
      </c>
      <c r="I456" s="44" t="str">
        <f t="shared" si="68"/>
        <v/>
      </c>
      <c r="J456" s="44" t="str">
        <f t="shared" si="69"/>
        <v/>
      </c>
      <c r="K456" s="44" t="str">
        <f t="shared" si="70"/>
        <v/>
      </c>
      <c r="L456" s="44" t="str">
        <f t="shared" si="71"/>
        <v/>
      </c>
      <c r="M456" s="45" t="str">
        <f t="shared" si="75"/>
        <v/>
      </c>
      <c r="N456" s="44">
        <f t="shared" si="72"/>
        <v>0</v>
      </c>
      <c r="O456" s="44">
        <f t="shared" si="76"/>
        <v>130750.00000000033</v>
      </c>
      <c r="P456" s="44">
        <f t="shared" si="73"/>
        <v>0</v>
      </c>
      <c r="Q456" s="44">
        <f t="shared" si="74"/>
        <v>0</v>
      </c>
      <c r="R456" s="63">
        <f>IF((O456 - MAX($O$15:O456)) &lt; 0, O456 - MAX($O$15:O456), 0)</f>
        <v>-23249.999999999724</v>
      </c>
    </row>
    <row r="457" spans="1:18" x14ac:dyDescent="0.25">
      <c r="A457" s="62">
        <v>443</v>
      </c>
      <c r="B457" s="70">
        <v>42362</v>
      </c>
      <c r="C457" s="43">
        <f>VLOOKUP(B457, 'Raw Data'!$A$2:$C$560, 2, TRUE)</f>
        <v>100.8</v>
      </c>
      <c r="D457" s="43">
        <f>VLOOKUP(B457, 'Raw Data'!$A$2:$C$560, 3, TRUE)</f>
        <v>115.2</v>
      </c>
      <c r="E457" s="44">
        <f t="shared" si="66"/>
        <v>-0.13353139262452263</v>
      </c>
      <c r="F457" s="44">
        <f>IF(A457&gt;$C$3, AVERAGE(INDEX($E$15:$E$572, A457-$C$3):E456), "")</f>
        <v>-0.12800678567959606</v>
      </c>
      <c r="G457" s="44">
        <f>IF(A457&gt;$C$3, (STDEV(INDEX($E$15:$E$572, A457-$C$3):E456)), "")</f>
        <v>1.8880735065637068E-2</v>
      </c>
      <c r="H457" s="44">
        <f t="shared" si="67"/>
        <v>-0.29260550109520639</v>
      </c>
      <c r="I457" s="44" t="str">
        <f t="shared" si="68"/>
        <v/>
      </c>
      <c r="J457" s="44" t="str">
        <f t="shared" si="69"/>
        <v/>
      </c>
      <c r="K457" s="44" t="str">
        <f t="shared" si="70"/>
        <v/>
      </c>
      <c r="L457" s="44" t="str">
        <f t="shared" si="71"/>
        <v/>
      </c>
      <c r="M457" s="45" t="str">
        <f t="shared" si="75"/>
        <v/>
      </c>
      <c r="N457" s="44">
        <f t="shared" si="72"/>
        <v>0</v>
      </c>
      <c r="O457" s="44">
        <f t="shared" si="76"/>
        <v>130750.00000000033</v>
      </c>
      <c r="P457" s="44">
        <f t="shared" si="73"/>
        <v>0</v>
      </c>
      <c r="Q457" s="44">
        <f t="shared" si="74"/>
        <v>0</v>
      </c>
      <c r="R457" s="63">
        <f>IF((O457 - MAX($O$15:O457)) &lt; 0, O457 - MAX($O$15:O457), 0)</f>
        <v>-23249.999999999724</v>
      </c>
    </row>
    <row r="458" spans="1:18" x14ac:dyDescent="0.25">
      <c r="A458" s="62">
        <v>444</v>
      </c>
      <c r="B458" s="70">
        <v>42366</v>
      </c>
      <c r="C458" s="43">
        <f>VLOOKUP(B458, 'Raw Data'!$A$2:$C$560, 2, TRUE)</f>
        <v>100.55</v>
      </c>
      <c r="D458" s="43">
        <f>VLOOKUP(B458, 'Raw Data'!$A$2:$C$560, 3, TRUE)</f>
        <v>115</v>
      </c>
      <c r="E458" s="44">
        <f t="shared" si="66"/>
        <v>-0.13427701214458904</v>
      </c>
      <c r="F458" s="44">
        <f>IF(A458&gt;$C$3, AVERAGE(INDEX($E$15:$E$572, A458-$C$3):E457), "")</f>
        <v>-0.12786263473488901</v>
      </c>
      <c r="G458" s="44">
        <f>IF(A458&gt;$C$3, (STDEV(INDEX($E$15:$E$572, A458-$C$3):E457)), "")</f>
        <v>1.8827067154998746E-2</v>
      </c>
      <c r="H458" s="44">
        <f t="shared" si="67"/>
        <v>-0.34069976788694628</v>
      </c>
      <c r="I458" s="44" t="str">
        <f t="shared" si="68"/>
        <v/>
      </c>
      <c r="J458" s="44" t="str">
        <f t="shared" si="69"/>
        <v/>
      </c>
      <c r="K458" s="44" t="str">
        <f t="shared" si="70"/>
        <v/>
      </c>
      <c r="L458" s="44" t="str">
        <f t="shared" si="71"/>
        <v/>
      </c>
      <c r="M458" s="45" t="str">
        <f t="shared" si="75"/>
        <v/>
      </c>
      <c r="N458" s="44">
        <f t="shared" si="72"/>
        <v>0</v>
      </c>
      <c r="O458" s="44">
        <f t="shared" si="76"/>
        <v>130750.00000000033</v>
      </c>
      <c r="P458" s="44">
        <f t="shared" si="73"/>
        <v>0</v>
      </c>
      <c r="Q458" s="44">
        <f t="shared" si="74"/>
        <v>0</v>
      </c>
      <c r="R458" s="63">
        <f>IF((O458 - MAX($O$15:O458)) &lt; 0, O458 - MAX($O$15:O458), 0)</f>
        <v>-23249.999999999724</v>
      </c>
    </row>
    <row r="459" spans="1:18" x14ac:dyDescent="0.25">
      <c r="A459" s="62">
        <v>445</v>
      </c>
      <c r="B459" s="70">
        <v>42367</v>
      </c>
      <c r="C459" s="43">
        <f>VLOOKUP(B459, 'Raw Data'!$A$2:$C$560, 2, TRUE)</f>
        <v>100.7</v>
      </c>
      <c r="D459" s="43">
        <f>VLOOKUP(B459, 'Raw Data'!$A$2:$C$560, 3, TRUE)</f>
        <v>117.7</v>
      </c>
      <c r="E459" s="44">
        <f t="shared" si="66"/>
        <v>-0.15599321454171436</v>
      </c>
      <c r="F459" s="44">
        <f>IF(A459&gt;$C$3, AVERAGE(INDEX($E$15:$E$572, A459-$C$3):E458), "")</f>
        <v>-0.12626909612234699</v>
      </c>
      <c r="G459" s="44">
        <f>IF(A459&gt;$C$3, (STDEV(INDEX($E$15:$E$572, A459-$C$3):E458)), "")</f>
        <v>1.7340911078561377E-2</v>
      </c>
      <c r="H459" s="44">
        <f t="shared" si="67"/>
        <v>-1.7141036180109008</v>
      </c>
      <c r="I459" s="44" t="str">
        <f t="shared" si="68"/>
        <v/>
      </c>
      <c r="J459" s="44" t="str">
        <f t="shared" si="69"/>
        <v/>
      </c>
      <c r="K459" s="44" t="str">
        <f t="shared" si="70"/>
        <v/>
      </c>
      <c r="L459" s="44" t="str">
        <f t="shared" si="71"/>
        <v/>
      </c>
      <c r="M459" s="45" t="str">
        <f t="shared" si="75"/>
        <v/>
      </c>
      <c r="N459" s="44">
        <f t="shared" si="72"/>
        <v>0</v>
      </c>
      <c r="O459" s="44">
        <f t="shared" si="76"/>
        <v>130750.00000000033</v>
      </c>
      <c r="P459" s="44">
        <f t="shared" si="73"/>
        <v>0</v>
      </c>
      <c r="Q459" s="44">
        <f t="shared" si="74"/>
        <v>0</v>
      </c>
      <c r="R459" s="63">
        <f>IF((O459 - MAX($O$15:O459)) &lt; 0, O459 - MAX($O$15:O459), 0)</f>
        <v>-23249.999999999724</v>
      </c>
    </row>
    <row r="460" spans="1:18" x14ac:dyDescent="0.25">
      <c r="A460" s="62">
        <v>446</v>
      </c>
      <c r="B460" s="70">
        <v>42368</v>
      </c>
      <c r="C460" s="43">
        <f>VLOOKUP(B460, 'Raw Data'!$A$2:$C$560, 2, TRUE)</f>
        <v>101.15</v>
      </c>
      <c r="D460" s="43">
        <f>VLOOKUP(B460, 'Raw Data'!$A$2:$C$560, 3, TRUE)</f>
        <v>119.2</v>
      </c>
      <c r="E460" s="44">
        <f t="shared" si="66"/>
        <v>-0.16419819101749492</v>
      </c>
      <c r="F460" s="44">
        <f>IF(A460&gt;$C$3, AVERAGE(INDEX($E$15:$E$572, A460-$C$3):E459), "")</f>
        <v>-0.1269387874402724</v>
      </c>
      <c r="G460" s="44">
        <f>IF(A460&gt;$C$3, (STDEV(INDEX($E$15:$E$572, A460-$C$3):E459)), "")</f>
        <v>1.8424473287621233E-2</v>
      </c>
      <c r="H460" s="44">
        <f t="shared" si="67"/>
        <v>-2.0222778147072362</v>
      </c>
      <c r="I460" s="44" t="str">
        <f t="shared" si="68"/>
        <v>Buy</v>
      </c>
      <c r="J460" s="44">
        <f t="shared" si="69"/>
        <v>101.15</v>
      </c>
      <c r="K460" s="44">
        <f t="shared" si="70"/>
        <v>119.2</v>
      </c>
      <c r="L460" s="44" t="str">
        <f t="shared" si="71"/>
        <v/>
      </c>
      <c r="M460" s="45" t="str">
        <f t="shared" si="75"/>
        <v>Buy</v>
      </c>
      <c r="N460" s="44">
        <f t="shared" si="72"/>
        <v>0</v>
      </c>
      <c r="O460" s="44">
        <f t="shared" si="76"/>
        <v>130750.00000000033</v>
      </c>
      <c r="P460" s="44">
        <f t="shared" si="73"/>
        <v>88.14</v>
      </c>
      <c r="Q460" s="44">
        <f t="shared" si="74"/>
        <v>165262.5</v>
      </c>
      <c r="R460" s="63">
        <f>IF((O460 - MAX($O$15:O460)) &lt; 0, O460 - MAX($O$15:O460), 0)</f>
        <v>-23249.999999999724</v>
      </c>
    </row>
    <row r="461" spans="1:18" x14ac:dyDescent="0.25">
      <c r="A461" s="62">
        <v>447</v>
      </c>
      <c r="B461" s="70">
        <v>42369</v>
      </c>
      <c r="C461" s="43">
        <f>VLOOKUP(B461, 'Raw Data'!$A$2:$C$560, 2, TRUE)</f>
        <v>100.15</v>
      </c>
      <c r="D461" s="43">
        <f>VLOOKUP(B461, 'Raw Data'!$A$2:$C$560, 3, TRUE)</f>
        <v>118.05</v>
      </c>
      <c r="E461" s="44">
        <f t="shared" si="66"/>
        <v>-0.16443920141969462</v>
      </c>
      <c r="F461" s="44">
        <f>IF(A461&gt;$C$3, AVERAGE(INDEX($E$15:$E$572, A461-$C$3):E460), "")</f>
        <v>-0.1292347262097491</v>
      </c>
      <c r="G461" s="44">
        <f>IF(A461&gt;$C$3, (STDEV(INDEX($E$15:$E$572, A461-$C$3):E460)), "")</f>
        <v>2.1566976545162694E-2</v>
      </c>
      <c r="H461" s="44">
        <f t="shared" si="67"/>
        <v>-1.6323324289904515</v>
      </c>
      <c r="I461" s="44" t="str">
        <f t="shared" si="68"/>
        <v/>
      </c>
      <c r="J461" s="44">
        <f t="shared" si="69"/>
        <v>101.15</v>
      </c>
      <c r="K461" s="44">
        <f t="shared" si="70"/>
        <v>119.2</v>
      </c>
      <c r="L461" s="44">
        <f t="shared" si="71"/>
        <v>750.00000000002819</v>
      </c>
      <c r="M461" s="45" t="str">
        <f t="shared" si="75"/>
        <v>Buy</v>
      </c>
      <c r="N461" s="44">
        <f t="shared" si="72"/>
        <v>0</v>
      </c>
      <c r="O461" s="44">
        <f t="shared" si="76"/>
        <v>130750.00000000033</v>
      </c>
      <c r="P461" s="44">
        <f t="shared" si="73"/>
        <v>0</v>
      </c>
      <c r="Q461" s="44">
        <f t="shared" si="74"/>
        <v>0</v>
      </c>
      <c r="R461" s="63">
        <f>IF((O461 - MAX($O$15:O461)) &lt; 0, O461 - MAX($O$15:O461), 0)</f>
        <v>-23249.999999999724</v>
      </c>
    </row>
    <row r="462" spans="1:18" x14ac:dyDescent="0.25">
      <c r="A462" s="62">
        <v>448</v>
      </c>
      <c r="B462" s="70">
        <v>42370</v>
      </c>
      <c r="C462" s="43">
        <f>VLOOKUP(B462, 'Raw Data'!$A$2:$C$560, 2, TRUE)</f>
        <v>100.35</v>
      </c>
      <c r="D462" s="43">
        <f>VLOOKUP(B462, 'Raw Data'!$A$2:$C$560, 3, TRUE)</f>
        <v>118.55</v>
      </c>
      <c r="E462" s="44">
        <f t="shared" si="66"/>
        <v>-0.16667073726906734</v>
      </c>
      <c r="F462" s="44">
        <f>IF(A462&gt;$C$3, AVERAGE(INDEX($E$15:$E$572, A462-$C$3):E461), "")</f>
        <v>-0.13488175996710694</v>
      </c>
      <c r="G462" s="44">
        <f>IF(A462&gt;$C$3, (STDEV(INDEX($E$15:$E$572, A462-$C$3):E461)), "")</f>
        <v>2.2741148622089501E-2</v>
      </c>
      <c r="H462" s="44">
        <f t="shared" si="67"/>
        <v>-1.397861551772382</v>
      </c>
      <c r="I462" s="44" t="str">
        <f t="shared" si="68"/>
        <v/>
      </c>
      <c r="J462" s="44">
        <f t="shared" si="69"/>
        <v>101.15</v>
      </c>
      <c r="K462" s="44">
        <f t="shared" si="70"/>
        <v>119.2</v>
      </c>
      <c r="L462" s="44">
        <f t="shared" si="71"/>
        <v>-750.00000000002865</v>
      </c>
      <c r="M462" s="45" t="str">
        <f t="shared" si="75"/>
        <v>Buy</v>
      </c>
      <c r="N462" s="44">
        <f t="shared" si="72"/>
        <v>0</v>
      </c>
      <c r="O462" s="44">
        <f t="shared" si="76"/>
        <v>130750.00000000033</v>
      </c>
      <c r="P462" s="44">
        <f t="shared" si="73"/>
        <v>0</v>
      </c>
      <c r="Q462" s="44">
        <f t="shared" si="74"/>
        <v>0</v>
      </c>
      <c r="R462" s="63">
        <f>IF((O462 - MAX($O$15:O462)) &lt; 0, O462 - MAX($O$15:O462), 0)</f>
        <v>-23249.999999999724</v>
      </c>
    </row>
    <row r="463" spans="1:18" x14ac:dyDescent="0.25">
      <c r="A463" s="62">
        <v>449</v>
      </c>
      <c r="B463" s="70">
        <v>42373</v>
      </c>
      <c r="C463" s="43">
        <f>VLOOKUP(B463, 'Raw Data'!$A$2:$C$560, 2, TRUE)</f>
        <v>98.85</v>
      </c>
      <c r="D463" s="43">
        <f>VLOOKUP(B463, 'Raw Data'!$A$2:$C$560, 3, TRUE)</f>
        <v>116.7</v>
      </c>
      <c r="E463" s="44">
        <f t="shared" si="66"/>
        <v>-0.16600298967588453</v>
      </c>
      <c r="F463" s="44">
        <f>IF(A463&gt;$C$3, AVERAGE(INDEX($E$15:$E$572, A463-$C$3):E462), "")</f>
        <v>-0.14252672266432831</v>
      </c>
      <c r="G463" s="44">
        <f>IF(A463&gt;$C$3, (STDEV(INDEX($E$15:$E$572, A463-$C$3):E462)), "")</f>
        <v>1.851710761066367E-2</v>
      </c>
      <c r="H463" s="44">
        <f t="shared" si="67"/>
        <v>-1.2678150122126342</v>
      </c>
      <c r="I463" s="44" t="str">
        <f t="shared" si="68"/>
        <v/>
      </c>
      <c r="J463" s="44">
        <f t="shared" si="69"/>
        <v>101.15</v>
      </c>
      <c r="K463" s="44">
        <f t="shared" si="70"/>
        <v>119.2</v>
      </c>
      <c r="L463" s="44">
        <f t="shared" si="71"/>
        <v>999.99999999994361</v>
      </c>
      <c r="M463" s="45" t="str">
        <f t="shared" si="75"/>
        <v>Buy</v>
      </c>
      <c r="N463" s="44">
        <f t="shared" si="72"/>
        <v>0</v>
      </c>
      <c r="O463" s="44">
        <f t="shared" si="76"/>
        <v>130750.00000000033</v>
      </c>
      <c r="P463" s="44">
        <f t="shared" si="73"/>
        <v>0</v>
      </c>
      <c r="Q463" s="44">
        <f t="shared" si="74"/>
        <v>0</v>
      </c>
      <c r="R463" s="63">
        <f>IF((O463 - MAX($O$15:O463)) &lt; 0, O463 - MAX($O$15:O463), 0)</f>
        <v>-23249.999999999724</v>
      </c>
    </row>
    <row r="464" spans="1:18" x14ac:dyDescent="0.25">
      <c r="A464" s="62">
        <v>450</v>
      </c>
      <c r="B464" s="70">
        <v>42374</v>
      </c>
      <c r="C464" s="43">
        <f>VLOOKUP(B464, 'Raw Data'!$A$2:$C$560, 2, TRUE)</f>
        <v>98.3</v>
      </c>
      <c r="D464" s="43">
        <f>VLOOKUP(B464, 'Raw Data'!$A$2:$C$560, 3, TRUE)</f>
        <v>114.25</v>
      </c>
      <c r="E464" s="44">
        <f t="shared" ref="E464:E527" si="77">LN(C464/D464)</f>
        <v>-0.15036500262119329</v>
      </c>
      <c r="F464" s="44">
        <f>IF(A464&gt;$C$3, AVERAGE(INDEX($E$15:$E$572, A464-$C$3):E463), "")</f>
        <v>-0.14757208201887212</v>
      </c>
      <c r="G464" s="44">
        <f>IF(A464&gt;$C$3, (STDEV(INDEX($E$15:$E$572, A464-$C$3):E463)), "")</f>
        <v>1.7174761599837961E-2</v>
      </c>
      <c r="H464" s="44">
        <f t="shared" ref="H464:H527" si="78">IF(F464="","",(E464-F464)/G464)</f>
        <v>-0.16261772171251099</v>
      </c>
      <c r="I464" s="44" t="str">
        <f t="shared" ref="I464:I527" si="79">IF(H464="", "", IF(H464&lt;$C$4, "Buy", IF(H464&gt;$C$5, "Sell", "")))</f>
        <v/>
      </c>
      <c r="J464" s="44">
        <f t="shared" ref="J464:J527" si="80">IF(M464=M463, J463, IF(OR(M464="TP", M464="SL"), "", IF(I464="Buy", C464, IF(I464="Sell", D464, ""))))</f>
        <v>101.15</v>
      </c>
      <c r="K464" s="44">
        <f t="shared" ref="K464:K527" si="81">IF(M464=M463, K463, IF(OR(M464="TP", M464="SL"), "",IF(I464="Buy", D464, IF(I464="Sell", C464, ""))))</f>
        <v>119.2</v>
      </c>
      <c r="L464" s="44">
        <f t="shared" ref="L464:L527" si="82">IF(M463="Buy", (K463-D464)*$C$8+(C464-J463)*$C$9, IF(M463="Sell", (K463-C464)*$C$9+(D464-J463)*$C$8, ""))</f>
        <v>10499.999999999973</v>
      </c>
      <c r="M464" s="45" t="str">
        <f t="shared" si="75"/>
        <v>Buy</v>
      </c>
      <c r="N464" s="44">
        <f t="shared" ref="N464:N527" si="83">IF(OR(M464="TP", M464="SL"), L464, 0)</f>
        <v>0</v>
      </c>
      <c r="O464" s="44">
        <f t="shared" si="76"/>
        <v>130750.00000000033</v>
      </c>
      <c r="P464" s="44">
        <f t="shared" ref="P464:P527" si="84">IF(OR(AND(I464&lt;&gt;"", J463=""), OR(M464="TP", M464="SL", M464="CB")), (D464*$C$9+C464*$C$8)*$C$11, 0)</f>
        <v>0</v>
      </c>
      <c r="Q464" s="44">
        <f t="shared" ref="Q464:Q527" si="85">IF(AND(I464&lt;&gt;"",J463=""),(D464*$C$9+C464*$C$8)*$C$10,0)</f>
        <v>0</v>
      </c>
      <c r="R464" s="63">
        <f>IF((O464 - MAX($O$15:O464)) &lt; 0, O464 - MAX($O$15:O464), 0)</f>
        <v>-23249.999999999724</v>
      </c>
    </row>
    <row r="465" spans="1:18" x14ac:dyDescent="0.25">
      <c r="A465" s="62">
        <v>451</v>
      </c>
      <c r="B465" s="70">
        <v>42375</v>
      </c>
      <c r="C465" s="43">
        <f>VLOOKUP(B465, 'Raw Data'!$A$2:$C$560, 2, TRUE)</f>
        <v>99.25</v>
      </c>
      <c r="D465" s="43">
        <f>VLOOKUP(B465, 'Raw Data'!$A$2:$C$560, 3, TRUE)</f>
        <v>112.55</v>
      </c>
      <c r="E465" s="44">
        <f t="shared" si="77"/>
        <v>-0.12575564778544143</v>
      </c>
      <c r="F465" s="44">
        <f>IF(A465&gt;$C$3, AVERAGE(INDEX($E$15:$E$572, A465-$C$3):E464), "")</f>
        <v>-0.14908137857076081</v>
      </c>
      <c r="G465" s="44">
        <f>IF(A465&gt;$C$3, (STDEV(INDEX($E$15:$E$572, A465-$C$3):E464)), "")</f>
        <v>1.6628227218355489E-2</v>
      </c>
      <c r="H465" s="44">
        <f t="shared" si="78"/>
        <v>1.4027791705642971</v>
      </c>
      <c r="I465" s="44" t="str">
        <f t="shared" si="79"/>
        <v/>
      </c>
      <c r="J465" s="44" t="str">
        <f t="shared" si="80"/>
        <v/>
      </c>
      <c r="K465" s="44" t="str">
        <f t="shared" si="81"/>
        <v/>
      </c>
      <c r="L465" s="44">
        <f t="shared" si="82"/>
        <v>23750</v>
      </c>
      <c r="M465" s="45" t="str">
        <f t="shared" ref="M465:M528" si="86">IF(OR(M464="", M464="SL", M464="TP"), I465, IF(L465="", "", IF(L465&lt;$C$6, "SL", IF(L465&gt;$C$7, "TP", M464))))</f>
        <v>TP</v>
      </c>
      <c r="N465" s="44">
        <f t="shared" si="83"/>
        <v>23750</v>
      </c>
      <c r="O465" s="44">
        <f t="shared" ref="O465:O528" si="87">N465+O464</f>
        <v>154500.00000000035</v>
      </c>
      <c r="P465" s="44">
        <f t="shared" si="84"/>
        <v>84.720000000000013</v>
      </c>
      <c r="Q465" s="44">
        <f t="shared" si="85"/>
        <v>0</v>
      </c>
      <c r="R465" s="63">
        <f>IF((O465 - MAX($O$15:O465)) &lt; 0, O465 - MAX($O$15:O465), 0)</f>
        <v>0</v>
      </c>
    </row>
    <row r="466" spans="1:18" x14ac:dyDescent="0.25">
      <c r="A466" s="62">
        <v>452</v>
      </c>
      <c r="B466" s="70">
        <v>42376</v>
      </c>
      <c r="C466" s="43">
        <f>VLOOKUP(B466, 'Raw Data'!$A$2:$C$560, 2, TRUE)</f>
        <v>98.5</v>
      </c>
      <c r="D466" s="43">
        <f>VLOOKUP(B466, 'Raw Data'!$A$2:$C$560, 3, TRUE)</f>
        <v>110.2</v>
      </c>
      <c r="E466" s="44">
        <f t="shared" si="77"/>
        <v>-0.11224034854077097</v>
      </c>
      <c r="F466" s="44">
        <f>IF(A466&gt;$C$3, AVERAGE(INDEX($E$15:$E$572, A466-$C$3):E465), "")</f>
        <v>-0.14895789446917593</v>
      </c>
      <c r="G466" s="44">
        <f>IF(A466&gt;$C$3, (STDEV(INDEX($E$15:$E$572, A466-$C$3):E465)), "")</f>
        <v>1.6814052609701445E-2</v>
      </c>
      <c r="H466" s="44">
        <f t="shared" si="78"/>
        <v>2.1837415869163812</v>
      </c>
      <c r="I466" s="44" t="str">
        <f t="shared" si="79"/>
        <v>Sell</v>
      </c>
      <c r="J466" s="44">
        <f t="shared" si="80"/>
        <v>110.2</v>
      </c>
      <c r="K466" s="44">
        <f t="shared" si="81"/>
        <v>98.5</v>
      </c>
      <c r="L466" s="44" t="str">
        <f t="shared" si="82"/>
        <v/>
      </c>
      <c r="M466" s="45" t="str">
        <f t="shared" si="86"/>
        <v>Sell</v>
      </c>
      <c r="N466" s="44">
        <f t="shared" si="83"/>
        <v>0</v>
      </c>
      <c r="O466" s="44">
        <f t="shared" si="87"/>
        <v>154500.00000000035</v>
      </c>
      <c r="P466" s="44">
        <f t="shared" si="84"/>
        <v>83.48</v>
      </c>
      <c r="Q466" s="44">
        <f t="shared" si="85"/>
        <v>156525</v>
      </c>
      <c r="R466" s="63">
        <f>IF((O466 - MAX($O$15:O466)) &lt; 0, O466 - MAX($O$15:O466), 0)</f>
        <v>0</v>
      </c>
    </row>
    <row r="467" spans="1:18" x14ac:dyDescent="0.25">
      <c r="A467" s="62">
        <v>453</v>
      </c>
      <c r="B467" s="70">
        <v>42377</v>
      </c>
      <c r="C467" s="43">
        <f>VLOOKUP(B467, 'Raw Data'!$A$2:$C$560, 2, TRUE)</f>
        <v>100.15</v>
      </c>
      <c r="D467" s="43">
        <f>VLOOKUP(B467, 'Raw Data'!$A$2:$C$560, 3, TRUE)</f>
        <v>109.2</v>
      </c>
      <c r="E467" s="44">
        <f t="shared" si="77"/>
        <v>-8.6512001198977326E-2</v>
      </c>
      <c r="F467" s="44">
        <f>IF(A467&gt;$C$3, AVERAGE(INDEX($E$15:$E$572, A467-$C$3):E466), "")</f>
        <v>-0.14734737376403731</v>
      </c>
      <c r="G467" s="44">
        <f>IF(A467&gt;$C$3, (STDEV(INDEX($E$15:$E$572, A467-$C$3):E466)), "")</f>
        <v>1.955557090863241E-2</v>
      </c>
      <c r="H467" s="44">
        <f t="shared" si="78"/>
        <v>3.1108972910734836</v>
      </c>
      <c r="I467" s="44" t="str">
        <f t="shared" si="79"/>
        <v>Sell</v>
      </c>
      <c r="J467" s="44" t="str">
        <f t="shared" si="80"/>
        <v/>
      </c>
      <c r="K467" s="44" t="str">
        <f t="shared" si="81"/>
        <v/>
      </c>
      <c r="L467" s="44">
        <f t="shared" si="82"/>
        <v>-13250.000000000029</v>
      </c>
      <c r="M467" s="45" t="str">
        <f t="shared" si="86"/>
        <v>SL</v>
      </c>
      <c r="N467" s="44">
        <f t="shared" si="83"/>
        <v>-13250.000000000029</v>
      </c>
      <c r="O467" s="44">
        <f t="shared" si="87"/>
        <v>141250.00000000032</v>
      </c>
      <c r="P467" s="44">
        <f t="shared" si="84"/>
        <v>83.740000000000009</v>
      </c>
      <c r="Q467" s="44">
        <f t="shared" si="85"/>
        <v>0</v>
      </c>
      <c r="R467" s="63">
        <f>IF((O467 - MAX($O$15:O467)) &lt; 0, O467 - MAX($O$15:O467), 0)</f>
        <v>-13250.000000000029</v>
      </c>
    </row>
    <row r="468" spans="1:18" x14ac:dyDescent="0.25">
      <c r="A468" s="62">
        <v>454</v>
      </c>
      <c r="B468" s="70">
        <v>42380</v>
      </c>
      <c r="C468" s="43">
        <f>VLOOKUP(B468, 'Raw Data'!$A$2:$C$560, 2, TRUE)</f>
        <v>98.35</v>
      </c>
      <c r="D468" s="43">
        <f>VLOOKUP(B468, 'Raw Data'!$A$2:$C$560, 3, TRUE)</f>
        <v>107.25</v>
      </c>
      <c r="E468" s="44">
        <f t="shared" si="77"/>
        <v>-8.663001297305839E-2</v>
      </c>
      <c r="F468" s="44">
        <f>IF(A468&gt;$C$3, AVERAGE(INDEX($E$15:$E$572, A468-$C$3):E467), "")</f>
        <v>-0.14264543462148277</v>
      </c>
      <c r="G468" s="44">
        <f>IF(A468&gt;$C$3, (STDEV(INDEX($E$15:$E$572, A468-$C$3):E467)), "")</f>
        <v>2.7347073955487834E-2</v>
      </c>
      <c r="H468" s="44">
        <f t="shared" si="78"/>
        <v>2.0483149948546346</v>
      </c>
      <c r="I468" s="44" t="str">
        <f t="shared" si="79"/>
        <v>Sell</v>
      </c>
      <c r="J468" s="44">
        <f t="shared" si="80"/>
        <v>107.25</v>
      </c>
      <c r="K468" s="44">
        <f t="shared" si="81"/>
        <v>98.35</v>
      </c>
      <c r="L468" s="44" t="str">
        <f t="shared" si="82"/>
        <v/>
      </c>
      <c r="M468" s="45" t="str">
        <f t="shared" si="86"/>
        <v>Sell</v>
      </c>
      <c r="N468" s="44">
        <f t="shared" si="83"/>
        <v>0</v>
      </c>
      <c r="O468" s="44">
        <f t="shared" si="87"/>
        <v>141250.00000000032</v>
      </c>
      <c r="P468" s="44">
        <f t="shared" si="84"/>
        <v>82.240000000000009</v>
      </c>
      <c r="Q468" s="44">
        <f t="shared" si="85"/>
        <v>154200</v>
      </c>
      <c r="R468" s="63">
        <f>IF((O468 - MAX($O$15:O468)) &lt; 0, O468 - MAX($O$15:O468), 0)</f>
        <v>-13250.000000000029</v>
      </c>
    </row>
    <row r="469" spans="1:18" x14ac:dyDescent="0.25">
      <c r="A469" s="62">
        <v>455</v>
      </c>
      <c r="B469" s="70">
        <v>42381</v>
      </c>
      <c r="C469" s="43">
        <f>VLOOKUP(B469, 'Raw Data'!$A$2:$C$560, 2, TRUE)</f>
        <v>97.75</v>
      </c>
      <c r="D469" s="43">
        <f>VLOOKUP(B469, 'Raw Data'!$A$2:$C$560, 3, TRUE)</f>
        <v>107.9</v>
      </c>
      <c r="E469" s="44">
        <f t="shared" si="77"/>
        <v>-9.8791673398613833E-2</v>
      </c>
      <c r="F469" s="44">
        <f>IF(A469&gt;$C$3, AVERAGE(INDEX($E$15:$E$572, A469-$C$3):E468), "")</f>
        <v>-0.13788073470432971</v>
      </c>
      <c r="G469" s="44">
        <f>IF(A469&gt;$C$3, (STDEV(INDEX($E$15:$E$572, A469-$C$3):E468)), "")</f>
        <v>3.2611237667807561E-2</v>
      </c>
      <c r="H469" s="44">
        <f t="shared" si="78"/>
        <v>1.1986377733925428</v>
      </c>
      <c r="I469" s="44" t="str">
        <f t="shared" si="79"/>
        <v/>
      </c>
      <c r="J469" s="44">
        <f t="shared" si="80"/>
        <v>107.25</v>
      </c>
      <c r="K469" s="44">
        <f t="shared" si="81"/>
        <v>98.35</v>
      </c>
      <c r="L469" s="44">
        <f t="shared" si="82"/>
        <v>6250</v>
      </c>
      <c r="M469" s="45" t="str">
        <f t="shared" si="86"/>
        <v>Sell</v>
      </c>
      <c r="N469" s="44">
        <f t="shared" si="83"/>
        <v>0</v>
      </c>
      <c r="O469" s="44">
        <f t="shared" si="87"/>
        <v>141250.00000000032</v>
      </c>
      <c r="P469" s="44">
        <f t="shared" si="84"/>
        <v>0</v>
      </c>
      <c r="Q469" s="44">
        <f t="shared" si="85"/>
        <v>0</v>
      </c>
      <c r="R469" s="63">
        <f>IF((O469 - MAX($O$15:O469)) &lt; 0, O469 - MAX($O$15:O469), 0)</f>
        <v>-13250.000000000029</v>
      </c>
    </row>
    <row r="470" spans="1:18" x14ac:dyDescent="0.25">
      <c r="A470" s="62">
        <v>456</v>
      </c>
      <c r="B470" s="70">
        <v>42382</v>
      </c>
      <c r="C470" s="43">
        <f>VLOOKUP(B470, 'Raw Data'!$A$2:$C$560, 2, TRUE)</f>
        <v>98.15</v>
      </c>
      <c r="D470" s="43">
        <f>VLOOKUP(B470, 'Raw Data'!$A$2:$C$560, 3, TRUE)</f>
        <v>108.65</v>
      </c>
      <c r="E470" s="44">
        <f t="shared" si="77"/>
        <v>-0.10163478597996858</v>
      </c>
      <c r="F470" s="44">
        <f>IF(A470&gt;$C$3, AVERAGE(INDEX($E$15:$E$572, A470-$C$3):E469), "")</f>
        <v>-0.13216058059001964</v>
      </c>
      <c r="G470" s="44">
        <f>IF(A470&gt;$C$3, (STDEV(INDEX($E$15:$E$572, A470-$C$3):E469)), "")</f>
        <v>3.4065503171624933E-2</v>
      </c>
      <c r="H470" s="44">
        <f t="shared" si="78"/>
        <v>0.89609111176956591</v>
      </c>
      <c r="I470" s="44" t="str">
        <f t="shared" si="79"/>
        <v/>
      </c>
      <c r="J470" s="44">
        <f t="shared" si="80"/>
        <v>107.25</v>
      </c>
      <c r="K470" s="44">
        <f t="shared" si="81"/>
        <v>98.35</v>
      </c>
      <c r="L470" s="44">
        <f t="shared" si="82"/>
        <v>7999.9999999999709</v>
      </c>
      <c r="M470" s="45" t="str">
        <f t="shared" si="86"/>
        <v>Sell</v>
      </c>
      <c r="N470" s="44">
        <f t="shared" si="83"/>
        <v>0</v>
      </c>
      <c r="O470" s="44">
        <f t="shared" si="87"/>
        <v>141250.00000000032</v>
      </c>
      <c r="P470" s="44">
        <f t="shared" si="84"/>
        <v>0</v>
      </c>
      <c r="Q470" s="44">
        <f t="shared" si="85"/>
        <v>0</v>
      </c>
      <c r="R470" s="63">
        <f>IF((O470 - MAX($O$15:O470)) &lt; 0, O470 - MAX($O$15:O470), 0)</f>
        <v>-13250.000000000029</v>
      </c>
    </row>
    <row r="471" spans="1:18" x14ac:dyDescent="0.25">
      <c r="A471" s="62">
        <v>457</v>
      </c>
      <c r="B471" s="70">
        <v>42383</v>
      </c>
      <c r="C471" s="43">
        <f>VLOOKUP(B471, 'Raw Data'!$A$2:$C$560, 2, TRUE)</f>
        <v>100.7</v>
      </c>
      <c r="D471" s="43">
        <f>VLOOKUP(B471, 'Raw Data'!$A$2:$C$560, 3, TRUE)</f>
        <v>109.85</v>
      </c>
      <c r="E471" s="44">
        <f t="shared" si="77"/>
        <v>-8.6969999106102522E-2</v>
      </c>
      <c r="F471" s="44">
        <f>IF(A471&gt;$C$3, AVERAGE(INDEX($E$15:$E$572, A471-$C$3):E470), "")</f>
        <v>-0.12590424008626705</v>
      </c>
      <c r="G471" s="44">
        <f>IF(A471&gt;$C$3, (STDEV(INDEX($E$15:$E$572, A471-$C$3):E470)), "")</f>
        <v>3.326346719201316E-2</v>
      </c>
      <c r="H471" s="44">
        <f t="shared" si="78"/>
        <v>1.1704805381656957</v>
      </c>
      <c r="I471" s="44" t="str">
        <f t="shared" si="79"/>
        <v/>
      </c>
      <c r="J471" s="44">
        <f t="shared" si="80"/>
        <v>107.25</v>
      </c>
      <c r="K471" s="44">
        <f t="shared" si="81"/>
        <v>98.35</v>
      </c>
      <c r="L471" s="44">
        <f t="shared" si="82"/>
        <v>1249.9999999999291</v>
      </c>
      <c r="M471" s="45" t="str">
        <f t="shared" si="86"/>
        <v>Sell</v>
      </c>
      <c r="N471" s="44">
        <f t="shared" si="83"/>
        <v>0</v>
      </c>
      <c r="O471" s="44">
        <f t="shared" si="87"/>
        <v>141250.00000000032</v>
      </c>
      <c r="P471" s="44">
        <f t="shared" si="84"/>
        <v>0</v>
      </c>
      <c r="Q471" s="44">
        <f t="shared" si="85"/>
        <v>0</v>
      </c>
      <c r="R471" s="63">
        <f>IF((O471 - MAX($O$15:O471)) &lt; 0, O471 - MAX($O$15:O471), 0)</f>
        <v>-13250.000000000029</v>
      </c>
    </row>
    <row r="472" spans="1:18" x14ac:dyDescent="0.25">
      <c r="A472" s="62">
        <v>458</v>
      </c>
      <c r="B472" s="70">
        <v>42384</v>
      </c>
      <c r="C472" s="43">
        <f>VLOOKUP(B472, 'Raw Data'!$A$2:$C$560, 2, TRUE)</f>
        <v>100.45</v>
      </c>
      <c r="D472" s="43">
        <f>VLOOKUP(B472, 'Raw Data'!$A$2:$C$560, 3, TRUE)</f>
        <v>108.9</v>
      </c>
      <c r="E472" s="44">
        <f t="shared" si="77"/>
        <v>-8.0769938677971387E-2</v>
      </c>
      <c r="F472" s="44">
        <f>IF(A472&gt;$C$3, AVERAGE(INDEX($E$15:$E$572, A472-$C$3):E471), "")</f>
        <v>-0.11815731985490782</v>
      </c>
      <c r="G472" s="44">
        <f>IF(A472&gt;$C$3, (STDEV(INDEX($E$15:$E$572, A472-$C$3):E471)), "")</f>
        <v>3.2298793220885268E-2</v>
      </c>
      <c r="H472" s="44">
        <f t="shared" si="78"/>
        <v>1.1575473090047448</v>
      </c>
      <c r="I472" s="44" t="str">
        <f t="shared" si="79"/>
        <v/>
      </c>
      <c r="J472" s="44">
        <f t="shared" si="80"/>
        <v>107.25</v>
      </c>
      <c r="K472" s="44">
        <f t="shared" si="81"/>
        <v>98.35</v>
      </c>
      <c r="L472" s="44">
        <f t="shared" si="82"/>
        <v>-2250.0000000000127</v>
      </c>
      <c r="M472" s="45" t="str">
        <f t="shared" si="86"/>
        <v>Sell</v>
      </c>
      <c r="N472" s="44">
        <f t="shared" si="83"/>
        <v>0</v>
      </c>
      <c r="O472" s="44">
        <f t="shared" si="87"/>
        <v>141250.00000000032</v>
      </c>
      <c r="P472" s="44">
        <f t="shared" si="84"/>
        <v>0</v>
      </c>
      <c r="Q472" s="44">
        <f t="shared" si="85"/>
        <v>0</v>
      </c>
      <c r="R472" s="63">
        <f>IF((O472 - MAX($O$15:O472)) &lt; 0, O472 - MAX($O$15:O472), 0)</f>
        <v>-13250.000000000029</v>
      </c>
    </row>
    <row r="473" spans="1:18" x14ac:dyDescent="0.25">
      <c r="A473" s="62">
        <v>459</v>
      </c>
      <c r="B473" s="70">
        <v>42387</v>
      </c>
      <c r="C473" s="43">
        <f>VLOOKUP(B473, 'Raw Data'!$A$2:$C$560, 2, TRUE)</f>
        <v>101.1</v>
      </c>
      <c r="D473" s="43">
        <f>VLOOKUP(B473, 'Raw Data'!$A$2:$C$560, 3, TRUE)</f>
        <v>109</v>
      </c>
      <c r="E473" s="44">
        <f t="shared" si="77"/>
        <v>-7.5237756202717998E-2</v>
      </c>
      <c r="F473" s="44">
        <f>IF(A473&gt;$C$3, AVERAGE(INDEX($E$15:$E$572, A473-$C$3):E472), "")</f>
        <v>-0.10956723999579823</v>
      </c>
      <c r="G473" s="44">
        <f>IF(A473&gt;$C$3, (STDEV(INDEX($E$15:$E$572, A473-$C$3):E472)), "")</f>
        <v>2.9240911738977002E-2</v>
      </c>
      <c r="H473" s="44">
        <f t="shared" si="78"/>
        <v>1.1740223457984849</v>
      </c>
      <c r="I473" s="44" t="str">
        <f t="shared" si="79"/>
        <v/>
      </c>
      <c r="J473" s="44">
        <f t="shared" si="80"/>
        <v>107.25</v>
      </c>
      <c r="K473" s="44">
        <f t="shared" si="81"/>
        <v>98.35</v>
      </c>
      <c r="L473" s="44">
        <f t="shared" si="82"/>
        <v>-5000</v>
      </c>
      <c r="M473" s="45" t="str">
        <f t="shared" si="86"/>
        <v>Sell</v>
      </c>
      <c r="N473" s="44">
        <f t="shared" si="83"/>
        <v>0</v>
      </c>
      <c r="O473" s="44">
        <f t="shared" si="87"/>
        <v>141250.00000000032</v>
      </c>
      <c r="P473" s="44">
        <f t="shared" si="84"/>
        <v>0</v>
      </c>
      <c r="Q473" s="44">
        <f t="shared" si="85"/>
        <v>0</v>
      </c>
      <c r="R473" s="63">
        <f>IF((O473 - MAX($O$15:O473)) &lt; 0, O473 - MAX($O$15:O473), 0)</f>
        <v>-13250.000000000029</v>
      </c>
    </row>
    <row r="474" spans="1:18" x14ac:dyDescent="0.25">
      <c r="A474" s="62">
        <v>460</v>
      </c>
      <c r="B474" s="70">
        <v>42388</v>
      </c>
      <c r="C474" s="43">
        <f>VLOOKUP(B474, 'Raw Data'!$A$2:$C$560, 2, TRUE)</f>
        <v>100.85</v>
      </c>
      <c r="D474" s="43">
        <f>VLOOKUP(B474, 'Raw Data'!$A$2:$C$560, 3, TRUE)</f>
        <v>110.55</v>
      </c>
      <c r="E474" s="44">
        <f t="shared" si="77"/>
        <v>-9.1833642903234577E-2</v>
      </c>
      <c r="F474" s="44">
        <f>IF(A474&gt;$C$3, AVERAGE(INDEX($E$15:$E$572, A474-$C$3):E473), "")</f>
        <v>-0.10049071664848157</v>
      </c>
      <c r="G474" s="44">
        <f>IF(A474&gt;$C$3, (STDEV(INDEX($E$15:$E$572, A474-$C$3):E473)), "")</f>
        <v>2.3249767331552599E-2</v>
      </c>
      <c r="H474" s="44">
        <f t="shared" si="78"/>
        <v>0.37235098406762762</v>
      </c>
      <c r="I474" s="44" t="str">
        <f t="shared" si="79"/>
        <v/>
      </c>
      <c r="J474" s="44">
        <f t="shared" si="80"/>
        <v>107.25</v>
      </c>
      <c r="K474" s="44">
        <f t="shared" si="81"/>
        <v>98.35</v>
      </c>
      <c r="L474" s="44">
        <f t="shared" si="82"/>
        <v>3999.9999999999854</v>
      </c>
      <c r="M474" s="45" t="str">
        <f t="shared" si="86"/>
        <v>Sell</v>
      </c>
      <c r="N474" s="44">
        <f t="shared" si="83"/>
        <v>0</v>
      </c>
      <c r="O474" s="44">
        <f t="shared" si="87"/>
        <v>141250.00000000032</v>
      </c>
      <c r="P474" s="44">
        <f t="shared" si="84"/>
        <v>0</v>
      </c>
      <c r="Q474" s="44">
        <f t="shared" si="85"/>
        <v>0</v>
      </c>
      <c r="R474" s="63">
        <f>IF((O474 - MAX($O$15:O474)) &lt; 0, O474 - MAX($O$15:O474), 0)</f>
        <v>-13250.000000000029</v>
      </c>
    </row>
    <row r="475" spans="1:18" x14ac:dyDescent="0.25">
      <c r="A475" s="62">
        <v>461</v>
      </c>
      <c r="B475" s="70">
        <v>42389</v>
      </c>
      <c r="C475" s="43">
        <f>VLOOKUP(B475, 'Raw Data'!$A$2:$C$560, 2, TRUE)</f>
        <v>100.15</v>
      </c>
      <c r="D475" s="43">
        <f>VLOOKUP(B475, 'Raw Data'!$A$2:$C$560, 3, TRUE)</f>
        <v>109.75</v>
      </c>
      <c r="E475" s="44">
        <f t="shared" si="77"/>
        <v>-9.1535989843453403E-2</v>
      </c>
      <c r="F475" s="44">
        <f>IF(A475&gt;$C$3, AVERAGE(INDEX($E$15:$E$572, A475-$C$3):E474), "")</f>
        <v>-9.4637580676685693E-2</v>
      </c>
      <c r="G475" s="44">
        <f>IF(A475&gt;$C$3, (STDEV(INDEX($E$15:$E$572, A475-$C$3):E474)), "")</f>
        <v>1.5311120309694625E-2</v>
      </c>
      <c r="H475" s="44">
        <f t="shared" si="78"/>
        <v>0.20257112285039253</v>
      </c>
      <c r="I475" s="44" t="str">
        <f t="shared" si="79"/>
        <v/>
      </c>
      <c r="J475" s="44">
        <f t="shared" si="80"/>
        <v>107.25</v>
      </c>
      <c r="K475" s="44">
        <f t="shared" si="81"/>
        <v>98.35</v>
      </c>
      <c r="L475" s="44">
        <f t="shared" si="82"/>
        <v>3499.9999999999436</v>
      </c>
      <c r="M475" s="45" t="str">
        <f t="shared" si="86"/>
        <v>Sell</v>
      </c>
      <c r="N475" s="44">
        <f t="shared" si="83"/>
        <v>0</v>
      </c>
      <c r="O475" s="44">
        <f t="shared" si="87"/>
        <v>141250.00000000032</v>
      </c>
      <c r="P475" s="44">
        <f t="shared" si="84"/>
        <v>0</v>
      </c>
      <c r="Q475" s="44">
        <f t="shared" si="85"/>
        <v>0</v>
      </c>
      <c r="R475" s="63">
        <f>IF((O475 - MAX($O$15:O475)) &lt; 0, O475 - MAX($O$15:O475), 0)</f>
        <v>-13250.000000000029</v>
      </c>
    </row>
    <row r="476" spans="1:18" x14ac:dyDescent="0.25">
      <c r="A476" s="62">
        <v>462</v>
      </c>
      <c r="B476" s="70">
        <v>42390</v>
      </c>
      <c r="C476" s="43">
        <f>VLOOKUP(B476, 'Raw Data'!$A$2:$C$560, 2, TRUE)</f>
        <v>101.05</v>
      </c>
      <c r="D476" s="43">
        <f>VLOOKUP(B476, 'Raw Data'!$A$2:$C$560, 3, TRUE)</f>
        <v>111.8</v>
      </c>
      <c r="E476" s="44">
        <f t="shared" si="77"/>
        <v>-0.10109611687136875</v>
      </c>
      <c r="F476" s="44">
        <f>IF(A476&gt;$C$3, AVERAGE(INDEX($E$15:$E$572, A476-$C$3):E475), "")</f>
        <v>-9.1215614882486903E-2</v>
      </c>
      <c r="G476" s="44">
        <f>IF(A476&gt;$C$3, (STDEV(INDEX($E$15:$E$572, A476-$C$3):E475)), "")</f>
        <v>1.0718939170078561E-2</v>
      </c>
      <c r="H476" s="44">
        <f t="shared" si="78"/>
        <v>-0.92177983586872392</v>
      </c>
      <c r="I476" s="44" t="str">
        <f t="shared" si="79"/>
        <v/>
      </c>
      <c r="J476" s="44">
        <f t="shared" si="80"/>
        <v>107.25</v>
      </c>
      <c r="K476" s="44">
        <f t="shared" si="81"/>
        <v>98.35</v>
      </c>
      <c r="L476" s="44">
        <f t="shared" si="82"/>
        <v>9249.9999999999709</v>
      </c>
      <c r="M476" s="45" t="str">
        <f t="shared" si="86"/>
        <v>Sell</v>
      </c>
      <c r="N476" s="44">
        <f t="shared" si="83"/>
        <v>0</v>
      </c>
      <c r="O476" s="44">
        <f t="shared" si="87"/>
        <v>141250.00000000032</v>
      </c>
      <c r="P476" s="44">
        <f t="shared" si="84"/>
        <v>0</v>
      </c>
      <c r="Q476" s="44">
        <f t="shared" si="85"/>
        <v>0</v>
      </c>
      <c r="R476" s="63">
        <f>IF((O476 - MAX($O$15:O476)) &lt; 0, O476 - MAX($O$15:O476), 0)</f>
        <v>-13250.000000000029</v>
      </c>
    </row>
    <row r="477" spans="1:18" x14ac:dyDescent="0.25">
      <c r="A477" s="62">
        <v>463</v>
      </c>
      <c r="B477" s="70">
        <v>42391</v>
      </c>
      <c r="C477" s="43">
        <f>VLOOKUP(B477, 'Raw Data'!$A$2:$C$560, 2, TRUE)</f>
        <v>100.75</v>
      </c>
      <c r="D477" s="43">
        <f>VLOOKUP(B477, 'Raw Data'!$A$2:$C$560, 3, TRUE)</f>
        <v>110.75</v>
      </c>
      <c r="E477" s="44">
        <f t="shared" si="77"/>
        <v>-9.4633208098452645E-2</v>
      </c>
      <c r="F477" s="44">
        <f>IF(A477&gt;$C$3, AVERAGE(INDEX($E$15:$E$572, A477-$C$3):E476), "")</f>
        <v>-9.0101191715546675E-2</v>
      </c>
      <c r="G477" s="44">
        <f>IF(A477&gt;$C$3, (STDEV(INDEX($E$15:$E$572, A477-$C$3):E476)), "")</f>
        <v>8.6745247489862405E-3</v>
      </c>
      <c r="H477" s="44">
        <f t="shared" si="78"/>
        <v>-0.52245125975755735</v>
      </c>
      <c r="I477" s="44" t="str">
        <f t="shared" si="79"/>
        <v/>
      </c>
      <c r="J477" s="44">
        <f t="shared" si="80"/>
        <v>107.25</v>
      </c>
      <c r="K477" s="44">
        <f t="shared" si="81"/>
        <v>98.35</v>
      </c>
      <c r="L477" s="44">
        <f t="shared" si="82"/>
        <v>5499.9999999999709</v>
      </c>
      <c r="M477" s="45" t="str">
        <f t="shared" si="86"/>
        <v>Sell</v>
      </c>
      <c r="N477" s="44">
        <f t="shared" si="83"/>
        <v>0</v>
      </c>
      <c r="O477" s="44">
        <f t="shared" si="87"/>
        <v>141250.00000000032</v>
      </c>
      <c r="P477" s="44">
        <f t="shared" si="84"/>
        <v>0</v>
      </c>
      <c r="Q477" s="44">
        <f t="shared" si="85"/>
        <v>0</v>
      </c>
      <c r="R477" s="63">
        <f>IF((O477 - MAX($O$15:O477)) &lt; 0, O477 - MAX($O$15:O477), 0)</f>
        <v>-13250.000000000029</v>
      </c>
    </row>
    <row r="478" spans="1:18" x14ac:dyDescent="0.25">
      <c r="A478" s="62">
        <v>464</v>
      </c>
      <c r="B478" s="70">
        <v>42394</v>
      </c>
      <c r="C478" s="43">
        <f>VLOOKUP(B478, 'Raw Data'!$A$2:$C$560, 2, TRUE)</f>
        <v>100.5</v>
      </c>
      <c r="D478" s="43">
        <f>VLOOKUP(B478, 'Raw Data'!$A$2:$C$560, 3, TRUE)</f>
        <v>110.15</v>
      </c>
      <c r="E478" s="44">
        <f t="shared" si="77"/>
        <v>-9.1685345749221783E-2</v>
      </c>
      <c r="F478" s="44">
        <f>IF(A478&gt;$C$3, AVERAGE(INDEX($E$15:$E$572, A478-$C$3):E477), "")</f>
        <v>-9.0913312405494218E-2</v>
      </c>
      <c r="G478" s="44">
        <f>IF(A478&gt;$C$3, (STDEV(INDEX($E$15:$E$572, A478-$C$3):E477)), "")</f>
        <v>8.6813203064412398E-3</v>
      </c>
      <c r="H478" s="44">
        <f t="shared" si="78"/>
        <v>-8.8930406490674407E-2</v>
      </c>
      <c r="I478" s="44" t="str">
        <f t="shared" si="79"/>
        <v/>
      </c>
      <c r="J478" s="44">
        <f t="shared" si="80"/>
        <v>107.25</v>
      </c>
      <c r="K478" s="44">
        <f t="shared" si="81"/>
        <v>98.35</v>
      </c>
      <c r="L478" s="44">
        <f t="shared" si="82"/>
        <v>3750</v>
      </c>
      <c r="M478" s="45" t="str">
        <f t="shared" si="86"/>
        <v>Sell</v>
      </c>
      <c r="N478" s="44">
        <f t="shared" si="83"/>
        <v>0</v>
      </c>
      <c r="O478" s="44">
        <f t="shared" si="87"/>
        <v>141250.00000000032</v>
      </c>
      <c r="P478" s="44">
        <f t="shared" si="84"/>
        <v>0</v>
      </c>
      <c r="Q478" s="44">
        <f t="shared" si="85"/>
        <v>0</v>
      </c>
      <c r="R478" s="63">
        <f>IF((O478 - MAX($O$15:O478)) &lt; 0, O478 - MAX($O$15:O478), 0)</f>
        <v>-13250.000000000029</v>
      </c>
    </row>
    <row r="479" spans="1:18" x14ac:dyDescent="0.25">
      <c r="A479" s="62">
        <v>465</v>
      </c>
      <c r="B479" s="70">
        <v>42397</v>
      </c>
      <c r="C479" s="43">
        <f>VLOOKUP(B479, 'Raw Data'!$A$2:$C$560, 2, TRUE)</f>
        <v>103.35</v>
      </c>
      <c r="D479" s="43">
        <f>VLOOKUP(B479, 'Raw Data'!$A$2:$C$560, 3, TRUE)</f>
        <v>113.8</v>
      </c>
      <c r="E479" s="44">
        <f t="shared" si="77"/>
        <v>-9.6321235564453309E-2</v>
      </c>
      <c r="F479" s="44">
        <f>IF(A479&gt;$C$3, AVERAGE(INDEX($E$15:$E$572, A479-$C$3):E478), "")</f>
        <v>-9.1418845683110567E-2</v>
      </c>
      <c r="G479" s="44">
        <f>IF(A479&gt;$C$3, (STDEV(INDEX($E$15:$E$572, A479-$C$3):E478)), "")</f>
        <v>8.5503842855512002E-3</v>
      </c>
      <c r="H479" s="44">
        <f t="shared" si="78"/>
        <v>-0.57335316374341294</v>
      </c>
      <c r="I479" s="44" t="str">
        <f t="shared" si="79"/>
        <v/>
      </c>
      <c r="J479" s="44">
        <f t="shared" si="80"/>
        <v>107.25</v>
      </c>
      <c r="K479" s="44">
        <f t="shared" si="81"/>
        <v>98.35</v>
      </c>
      <c r="L479" s="44">
        <f t="shared" si="82"/>
        <v>7749.9999999999854</v>
      </c>
      <c r="M479" s="45" t="str">
        <f t="shared" si="86"/>
        <v>Sell</v>
      </c>
      <c r="N479" s="44">
        <f t="shared" si="83"/>
        <v>0</v>
      </c>
      <c r="O479" s="44">
        <f t="shared" si="87"/>
        <v>141250.00000000032</v>
      </c>
      <c r="P479" s="44">
        <f t="shared" si="84"/>
        <v>0</v>
      </c>
      <c r="Q479" s="44">
        <f t="shared" si="85"/>
        <v>0</v>
      </c>
      <c r="R479" s="63">
        <f>IF((O479 - MAX($O$15:O479)) &lt; 0, O479 - MAX($O$15:O479), 0)</f>
        <v>-13250.000000000029</v>
      </c>
    </row>
    <row r="480" spans="1:18" x14ac:dyDescent="0.25">
      <c r="A480" s="62">
        <v>466</v>
      </c>
      <c r="B480" s="70">
        <v>42398</v>
      </c>
      <c r="C480" s="43">
        <f>VLOOKUP(B480, 'Raw Data'!$A$2:$C$560, 2, TRUE)</f>
        <v>103.85</v>
      </c>
      <c r="D480" s="43">
        <f>VLOOKUP(B480, 'Raw Data'!$A$2:$C$560, 3, TRUE)</f>
        <v>117.15</v>
      </c>
      <c r="E480" s="44">
        <f t="shared" si="77"/>
        <v>-0.12050761463168341</v>
      </c>
      <c r="F480" s="44">
        <f>IF(A480&gt;$C$3, AVERAGE(INDEX($E$15:$E$572, A480-$C$3):E479), "")</f>
        <v>-9.117180189969451E-2</v>
      </c>
      <c r="G480" s="44">
        <f>IF(A480&gt;$C$3, (STDEV(INDEX($E$15:$E$572, A480-$C$3):E479)), "")</f>
        <v>8.3469633506401044E-3</v>
      </c>
      <c r="H480" s="44">
        <f t="shared" si="78"/>
        <v>-3.5145491239924067</v>
      </c>
      <c r="I480" s="44" t="str">
        <f t="shared" si="79"/>
        <v>Buy</v>
      </c>
      <c r="J480" s="44" t="str">
        <f t="shared" si="80"/>
        <v/>
      </c>
      <c r="K480" s="44" t="str">
        <f t="shared" si="81"/>
        <v/>
      </c>
      <c r="L480" s="44">
        <f t="shared" si="82"/>
        <v>22000.000000000029</v>
      </c>
      <c r="M480" s="45" t="str">
        <f t="shared" si="86"/>
        <v>TP</v>
      </c>
      <c r="N480" s="44">
        <f t="shared" si="83"/>
        <v>22000.000000000029</v>
      </c>
      <c r="O480" s="44">
        <f t="shared" si="87"/>
        <v>163250.00000000035</v>
      </c>
      <c r="P480" s="44">
        <f t="shared" si="84"/>
        <v>88.4</v>
      </c>
      <c r="Q480" s="44">
        <f t="shared" si="85"/>
        <v>0</v>
      </c>
      <c r="R480" s="63">
        <f>IF((O480 - MAX($O$15:O480)) &lt; 0, O480 - MAX($O$15:O480), 0)</f>
        <v>0</v>
      </c>
    </row>
    <row r="481" spans="1:18" x14ac:dyDescent="0.25">
      <c r="A481" s="62">
        <v>467</v>
      </c>
      <c r="B481" s="70">
        <v>42401</v>
      </c>
      <c r="C481" s="43">
        <f>VLOOKUP(B481, 'Raw Data'!$A$2:$C$560, 2, TRUE)</f>
        <v>104.2</v>
      </c>
      <c r="D481" s="43">
        <f>VLOOKUP(B481, 'Raw Data'!$A$2:$C$560, 3, TRUE)</f>
        <v>118.8</v>
      </c>
      <c r="E481" s="44">
        <f t="shared" si="77"/>
        <v>-0.13112927760927795</v>
      </c>
      <c r="F481" s="44">
        <f>IF(A481&gt;$C$3, AVERAGE(INDEX($E$15:$E$572, A481-$C$3):E480), "")</f>
        <v>-9.3059084764865976E-2</v>
      </c>
      <c r="G481" s="44">
        <f>IF(A481&gt;$C$3, (STDEV(INDEX($E$15:$E$572, A481-$C$3):E480)), "")</f>
        <v>1.2213579333598496E-2</v>
      </c>
      <c r="H481" s="44">
        <f t="shared" si="78"/>
        <v>-3.1170381592957095</v>
      </c>
      <c r="I481" s="44" t="str">
        <f t="shared" si="79"/>
        <v>Buy</v>
      </c>
      <c r="J481" s="44">
        <f t="shared" si="80"/>
        <v>104.2</v>
      </c>
      <c r="K481" s="44">
        <f t="shared" si="81"/>
        <v>118.8</v>
      </c>
      <c r="L481" s="44" t="str">
        <f t="shared" si="82"/>
        <v/>
      </c>
      <c r="M481" s="45" t="str">
        <f t="shared" si="86"/>
        <v>Buy</v>
      </c>
      <c r="N481" s="44">
        <f t="shared" si="83"/>
        <v>0</v>
      </c>
      <c r="O481" s="44">
        <f t="shared" si="87"/>
        <v>163250.00000000035</v>
      </c>
      <c r="P481" s="44">
        <f t="shared" si="84"/>
        <v>89.2</v>
      </c>
      <c r="Q481" s="44">
        <f t="shared" si="85"/>
        <v>167250</v>
      </c>
      <c r="R481" s="63">
        <f>IF((O481 - MAX($O$15:O481)) &lt; 0, O481 - MAX($O$15:O481), 0)</f>
        <v>0</v>
      </c>
    </row>
    <row r="482" spans="1:18" x14ac:dyDescent="0.25">
      <c r="A482" s="62">
        <v>468</v>
      </c>
      <c r="B482" s="70">
        <v>42402</v>
      </c>
      <c r="C482" s="43">
        <f>VLOOKUP(B482, 'Raw Data'!$A$2:$C$560, 2, TRUE)</f>
        <v>102.9</v>
      </c>
      <c r="D482" s="43">
        <f>VLOOKUP(B482, 'Raw Data'!$A$2:$C$560, 3, TRUE)</f>
        <v>119.5</v>
      </c>
      <c r="E482" s="44">
        <f t="shared" si="77"/>
        <v>-0.14955872853156141</v>
      </c>
      <c r="F482" s="44">
        <f>IF(A482&gt;$C$3, AVERAGE(INDEX($E$15:$E$572, A482-$C$3):E481), "")</f>
        <v>-9.7475012615183529E-2</v>
      </c>
      <c r="G482" s="44">
        <f>IF(A482&gt;$C$3, (STDEV(INDEX($E$15:$E$572, A482-$C$3):E481)), "")</f>
        <v>1.6864828992451619E-2</v>
      </c>
      <c r="H482" s="44">
        <f t="shared" si="78"/>
        <v>-3.0883038268392506</v>
      </c>
      <c r="I482" s="44" t="str">
        <f t="shared" si="79"/>
        <v>Buy</v>
      </c>
      <c r="J482" s="44">
        <f t="shared" si="80"/>
        <v>104.2</v>
      </c>
      <c r="K482" s="44">
        <f t="shared" si="81"/>
        <v>118.8</v>
      </c>
      <c r="L482" s="44">
        <f t="shared" si="82"/>
        <v>-10000</v>
      </c>
      <c r="M482" s="45" t="str">
        <f t="shared" si="86"/>
        <v>Buy</v>
      </c>
      <c r="N482" s="44">
        <f t="shared" si="83"/>
        <v>0</v>
      </c>
      <c r="O482" s="44">
        <f t="shared" si="87"/>
        <v>163250.00000000035</v>
      </c>
      <c r="P482" s="44">
        <f t="shared" si="84"/>
        <v>0</v>
      </c>
      <c r="Q482" s="44">
        <f t="shared" si="85"/>
        <v>0</v>
      </c>
      <c r="R482" s="63">
        <f>IF((O482 - MAX($O$15:O482)) &lt; 0, O482 - MAX($O$15:O482), 0)</f>
        <v>0</v>
      </c>
    </row>
    <row r="483" spans="1:18" x14ac:dyDescent="0.25">
      <c r="A483" s="62">
        <v>469</v>
      </c>
      <c r="B483" s="70">
        <v>42403</v>
      </c>
      <c r="C483" s="43">
        <f>VLOOKUP(B483, 'Raw Data'!$A$2:$C$560, 2, TRUE)</f>
        <v>104.05</v>
      </c>
      <c r="D483" s="43">
        <f>VLOOKUP(B483, 'Raw Data'!$A$2:$C$560, 3, TRUE)</f>
        <v>122.45</v>
      </c>
      <c r="E483" s="44">
        <f t="shared" si="77"/>
        <v>-0.16283123055853341</v>
      </c>
      <c r="F483" s="44">
        <f>IF(A483&gt;$C$3, AVERAGE(INDEX($E$15:$E$572, A483-$C$3):E482), "")</f>
        <v>-0.10435389160054254</v>
      </c>
      <c r="G483" s="44">
        <f>IF(A483&gt;$C$3, (STDEV(INDEX($E$15:$E$572, A483-$C$3):E482)), "")</f>
        <v>2.2410975287320088E-2</v>
      </c>
      <c r="H483" s="44">
        <f t="shared" si="78"/>
        <v>-2.6093170068808553</v>
      </c>
      <c r="I483" s="44" t="str">
        <f t="shared" si="79"/>
        <v>Buy</v>
      </c>
      <c r="J483" s="44" t="str">
        <f t="shared" si="80"/>
        <v/>
      </c>
      <c r="K483" s="44" t="str">
        <f t="shared" si="81"/>
        <v/>
      </c>
      <c r="L483" s="44">
        <f t="shared" si="82"/>
        <v>-19000.000000000058</v>
      </c>
      <c r="M483" s="45" t="str">
        <f t="shared" si="86"/>
        <v>SL</v>
      </c>
      <c r="N483" s="44">
        <f t="shared" si="83"/>
        <v>-19000.000000000058</v>
      </c>
      <c r="O483" s="44">
        <f t="shared" si="87"/>
        <v>144250.00000000029</v>
      </c>
      <c r="P483" s="44">
        <f t="shared" si="84"/>
        <v>90.600000000000009</v>
      </c>
      <c r="Q483" s="44">
        <f t="shared" si="85"/>
        <v>0</v>
      </c>
      <c r="R483" s="63">
        <f>IF((O483 - MAX($O$15:O483)) &lt; 0, O483 - MAX($O$15:O483), 0)</f>
        <v>-19000.000000000058</v>
      </c>
    </row>
    <row r="484" spans="1:18" x14ac:dyDescent="0.25">
      <c r="A484" s="62">
        <v>470</v>
      </c>
      <c r="B484" s="70">
        <v>42404</v>
      </c>
      <c r="C484" s="43">
        <f>VLOOKUP(B484, 'Raw Data'!$A$2:$C$560, 2, TRUE)</f>
        <v>104.45</v>
      </c>
      <c r="D484" s="43">
        <f>VLOOKUP(B484, 'Raw Data'!$A$2:$C$560, 3, TRUE)</f>
        <v>122.35</v>
      </c>
      <c r="E484" s="44">
        <f t="shared" si="77"/>
        <v>-0.15817730188610585</v>
      </c>
      <c r="F484" s="44">
        <f>IF(A484&gt;$C$3, AVERAGE(INDEX($E$15:$E$572, A484-$C$3):E483), "")</f>
        <v>-0.11311323903612407</v>
      </c>
      <c r="G484" s="44">
        <f>IF(A484&gt;$C$3, (STDEV(INDEX($E$15:$E$572, A484-$C$3):E483)), "")</f>
        <v>2.6509651232231236E-2</v>
      </c>
      <c r="H484" s="44">
        <f t="shared" si="78"/>
        <v>-1.699911570137578</v>
      </c>
      <c r="I484" s="44" t="str">
        <f t="shared" si="79"/>
        <v/>
      </c>
      <c r="J484" s="44" t="str">
        <f t="shared" si="80"/>
        <v/>
      </c>
      <c r="K484" s="44" t="str">
        <f t="shared" si="81"/>
        <v/>
      </c>
      <c r="L484" s="44" t="str">
        <f t="shared" si="82"/>
        <v/>
      </c>
      <c r="M484" s="45" t="str">
        <f t="shared" si="86"/>
        <v/>
      </c>
      <c r="N484" s="44">
        <f t="shared" si="83"/>
        <v>0</v>
      </c>
      <c r="O484" s="44">
        <f t="shared" si="87"/>
        <v>144250.00000000029</v>
      </c>
      <c r="P484" s="44">
        <f t="shared" si="84"/>
        <v>0</v>
      </c>
      <c r="Q484" s="44">
        <f t="shared" si="85"/>
        <v>0</v>
      </c>
      <c r="R484" s="63">
        <f>IF((O484 - MAX($O$15:O484)) &lt; 0, O484 - MAX($O$15:O484), 0)</f>
        <v>-19000.000000000058</v>
      </c>
    </row>
    <row r="485" spans="1:18" x14ac:dyDescent="0.25">
      <c r="A485" s="62">
        <v>471</v>
      </c>
      <c r="B485" s="70">
        <v>42405</v>
      </c>
      <c r="C485" s="43">
        <f>VLOOKUP(B485, 'Raw Data'!$A$2:$C$560, 2, TRUE)</f>
        <v>102.3</v>
      </c>
      <c r="D485" s="43">
        <f>VLOOKUP(B485, 'Raw Data'!$A$2:$C$560, 3, TRUE)</f>
        <v>120.2</v>
      </c>
      <c r="E485" s="44">
        <f t="shared" si="77"/>
        <v>-0.16124734914352651</v>
      </c>
      <c r="F485" s="44">
        <f>IF(A485&gt;$C$3, AVERAGE(INDEX($E$15:$E$572, A485-$C$3):E484), "")</f>
        <v>-0.11974760493441119</v>
      </c>
      <c r="G485" s="44">
        <f>IF(A485&gt;$C$3, (STDEV(INDEX($E$15:$E$572, A485-$C$3):E484)), "")</f>
        <v>2.8795553121842246E-2</v>
      </c>
      <c r="H485" s="44">
        <f t="shared" si="78"/>
        <v>-1.4411858676066402</v>
      </c>
      <c r="I485" s="44" t="str">
        <f t="shared" si="79"/>
        <v/>
      </c>
      <c r="J485" s="44" t="str">
        <f t="shared" si="80"/>
        <v/>
      </c>
      <c r="K485" s="44" t="str">
        <f t="shared" si="81"/>
        <v/>
      </c>
      <c r="L485" s="44" t="str">
        <f t="shared" si="82"/>
        <v/>
      </c>
      <c r="M485" s="45" t="str">
        <f t="shared" si="86"/>
        <v/>
      </c>
      <c r="N485" s="44">
        <f t="shared" si="83"/>
        <v>0</v>
      </c>
      <c r="O485" s="44">
        <f t="shared" si="87"/>
        <v>144250.00000000029</v>
      </c>
      <c r="P485" s="44">
        <f t="shared" si="84"/>
        <v>0</v>
      </c>
      <c r="Q485" s="44">
        <f t="shared" si="85"/>
        <v>0</v>
      </c>
      <c r="R485" s="63">
        <f>IF((O485 - MAX($O$15:O485)) &lt; 0, O485 - MAX($O$15:O485), 0)</f>
        <v>-19000.000000000058</v>
      </c>
    </row>
    <row r="486" spans="1:18" x14ac:dyDescent="0.25">
      <c r="A486" s="62">
        <v>472</v>
      </c>
      <c r="B486" s="70">
        <v>42408</v>
      </c>
      <c r="C486" s="43">
        <f>VLOOKUP(B486, 'Raw Data'!$A$2:$C$560, 2, TRUE)</f>
        <v>102.55</v>
      </c>
      <c r="D486" s="43">
        <f>VLOOKUP(B486, 'Raw Data'!$A$2:$C$560, 3, TRUE)</f>
        <v>124.65</v>
      </c>
      <c r="E486" s="44">
        <f t="shared" si="77"/>
        <v>-0.19515932545117734</v>
      </c>
      <c r="F486" s="44">
        <f>IF(A486&gt;$C$3, AVERAGE(INDEX($E$15:$E$572, A486-$C$3):E485), "")</f>
        <v>-0.12671874086441851</v>
      </c>
      <c r="G486" s="44">
        <f>IF(A486&gt;$C$3, (STDEV(INDEX($E$15:$E$572, A486-$C$3):E485)), "")</f>
        <v>2.9632979184555722E-2</v>
      </c>
      <c r="H486" s="44">
        <f t="shared" si="78"/>
        <v>-2.309608634370083</v>
      </c>
      <c r="I486" s="44" t="str">
        <f t="shared" si="79"/>
        <v>Buy</v>
      </c>
      <c r="J486" s="44">
        <f t="shared" si="80"/>
        <v>102.55</v>
      </c>
      <c r="K486" s="44">
        <f t="shared" si="81"/>
        <v>124.65</v>
      </c>
      <c r="L486" s="44" t="str">
        <f t="shared" si="82"/>
        <v/>
      </c>
      <c r="M486" s="45" t="str">
        <f t="shared" si="86"/>
        <v>Buy</v>
      </c>
      <c r="N486" s="44">
        <f t="shared" si="83"/>
        <v>0</v>
      </c>
      <c r="O486" s="44">
        <f t="shared" si="87"/>
        <v>144250.00000000029</v>
      </c>
      <c r="P486" s="44">
        <f t="shared" si="84"/>
        <v>90.88000000000001</v>
      </c>
      <c r="Q486" s="44">
        <f t="shared" si="85"/>
        <v>170400</v>
      </c>
      <c r="R486" s="63">
        <f>IF((O486 - MAX($O$15:O486)) &lt; 0, O486 - MAX($O$15:O486), 0)</f>
        <v>-19000.000000000058</v>
      </c>
    </row>
    <row r="487" spans="1:18" x14ac:dyDescent="0.25">
      <c r="A487" s="62">
        <v>473</v>
      </c>
      <c r="B487" s="70">
        <v>42409</v>
      </c>
      <c r="C487" s="43">
        <f>VLOOKUP(B487, 'Raw Data'!$A$2:$C$560, 2, TRUE)</f>
        <v>101.2</v>
      </c>
      <c r="D487" s="43">
        <f>VLOOKUP(B487, 'Raw Data'!$A$2:$C$560, 3, TRUE)</f>
        <v>123.7</v>
      </c>
      <c r="E487" s="44">
        <f t="shared" si="77"/>
        <v>-0.20076052254507704</v>
      </c>
      <c r="F487" s="44">
        <f>IF(A487&gt;$C$3, AVERAGE(INDEX($E$15:$E$572, A487-$C$3):E486), "")</f>
        <v>-0.13612506172239935</v>
      </c>
      <c r="G487" s="44">
        <f>IF(A487&gt;$C$3, (STDEV(INDEX($E$15:$E$572, A487-$C$3):E486)), "")</f>
        <v>3.5033043347398062E-2</v>
      </c>
      <c r="H487" s="44">
        <f t="shared" si="78"/>
        <v>-1.8449856092070922</v>
      </c>
      <c r="I487" s="44" t="str">
        <f t="shared" si="79"/>
        <v>Buy</v>
      </c>
      <c r="J487" s="44">
        <f t="shared" si="80"/>
        <v>102.55</v>
      </c>
      <c r="K487" s="44">
        <f t="shared" si="81"/>
        <v>124.65</v>
      </c>
      <c r="L487" s="44">
        <f t="shared" si="82"/>
        <v>-1999.9999999999573</v>
      </c>
      <c r="M487" s="45" t="str">
        <f t="shared" si="86"/>
        <v>Buy</v>
      </c>
      <c r="N487" s="44">
        <f t="shared" si="83"/>
        <v>0</v>
      </c>
      <c r="O487" s="44">
        <f t="shared" si="87"/>
        <v>144250.00000000029</v>
      </c>
      <c r="P487" s="44">
        <f t="shared" si="84"/>
        <v>0</v>
      </c>
      <c r="Q487" s="44">
        <f t="shared" si="85"/>
        <v>0</v>
      </c>
      <c r="R487" s="63">
        <f>IF((O487 - MAX($O$15:O487)) &lt; 0, O487 - MAX($O$15:O487), 0)</f>
        <v>-19000.000000000058</v>
      </c>
    </row>
    <row r="488" spans="1:18" x14ac:dyDescent="0.25">
      <c r="A488" s="62">
        <v>474</v>
      </c>
      <c r="B488" s="70">
        <v>42410</v>
      </c>
      <c r="C488" s="43">
        <f>VLOOKUP(B488, 'Raw Data'!$A$2:$C$560, 2, TRUE)</f>
        <v>101.3</v>
      </c>
      <c r="D488" s="43">
        <f>VLOOKUP(B488, 'Raw Data'!$A$2:$C$560, 3, TRUE)</f>
        <v>122.85</v>
      </c>
      <c r="E488" s="44">
        <f t="shared" si="77"/>
        <v>-0.1928776877125504</v>
      </c>
      <c r="F488" s="44">
        <f>IF(A488&gt;$C$3, AVERAGE(INDEX($E$15:$E$572, A488-$C$3):E487), "")</f>
        <v>-0.14673779316706181</v>
      </c>
      <c r="G488" s="44">
        <f>IF(A488&gt;$C$3, (STDEV(INDEX($E$15:$E$572, A488-$C$3):E487)), "")</f>
        <v>3.708203417510008E-2</v>
      </c>
      <c r="H488" s="44">
        <f t="shared" si="78"/>
        <v>-1.2442654663338479</v>
      </c>
      <c r="I488" s="44" t="str">
        <f t="shared" si="79"/>
        <v/>
      </c>
      <c r="J488" s="44">
        <f t="shared" si="80"/>
        <v>102.55</v>
      </c>
      <c r="K488" s="44">
        <f t="shared" si="81"/>
        <v>124.65</v>
      </c>
      <c r="L488" s="44">
        <f t="shared" si="82"/>
        <v>2750.0000000000564</v>
      </c>
      <c r="M488" s="45" t="str">
        <f t="shared" si="86"/>
        <v>Buy</v>
      </c>
      <c r="N488" s="44">
        <f t="shared" si="83"/>
        <v>0</v>
      </c>
      <c r="O488" s="44">
        <f t="shared" si="87"/>
        <v>144250.00000000029</v>
      </c>
      <c r="P488" s="44">
        <f t="shared" si="84"/>
        <v>0</v>
      </c>
      <c r="Q488" s="44">
        <f t="shared" si="85"/>
        <v>0</v>
      </c>
      <c r="R488" s="63">
        <f>IF((O488 - MAX($O$15:O488)) &lt; 0, O488 - MAX($O$15:O488), 0)</f>
        <v>-19000.000000000058</v>
      </c>
    </row>
    <row r="489" spans="1:18" x14ac:dyDescent="0.25">
      <c r="A489" s="62">
        <v>475</v>
      </c>
      <c r="B489" s="70">
        <v>42411</v>
      </c>
      <c r="C489" s="43">
        <f>VLOOKUP(B489, 'Raw Data'!$A$2:$C$560, 2, TRUE)</f>
        <v>102.1</v>
      </c>
      <c r="D489" s="43">
        <f>VLOOKUP(B489, 'Raw Data'!$A$2:$C$560, 3, TRUE)</f>
        <v>126.2</v>
      </c>
      <c r="E489" s="44">
        <f t="shared" si="77"/>
        <v>-0.21191522493649292</v>
      </c>
      <c r="F489" s="44">
        <f>IF(A489&gt;$C$3, AVERAGE(INDEX($E$15:$E$572, A489-$C$3):E488), "")</f>
        <v>-0.15685702736339466</v>
      </c>
      <c r="G489" s="44">
        <f>IF(A489&gt;$C$3, (STDEV(INDEX($E$15:$E$572, A489-$C$3):E488)), "")</f>
        <v>3.4074793912871687E-2</v>
      </c>
      <c r="H489" s="44">
        <f t="shared" si="78"/>
        <v>-1.6158042720340604</v>
      </c>
      <c r="I489" s="44" t="str">
        <f t="shared" si="79"/>
        <v/>
      </c>
      <c r="J489" s="44">
        <f t="shared" si="80"/>
        <v>102.55</v>
      </c>
      <c r="K489" s="44">
        <f t="shared" si="81"/>
        <v>124.65</v>
      </c>
      <c r="L489" s="44">
        <f t="shared" si="82"/>
        <v>-10000</v>
      </c>
      <c r="M489" s="45" t="str">
        <f t="shared" si="86"/>
        <v>Buy</v>
      </c>
      <c r="N489" s="44">
        <f t="shared" si="83"/>
        <v>0</v>
      </c>
      <c r="O489" s="44">
        <f t="shared" si="87"/>
        <v>144250.00000000029</v>
      </c>
      <c r="P489" s="44">
        <f t="shared" si="84"/>
        <v>0</v>
      </c>
      <c r="Q489" s="44">
        <f t="shared" si="85"/>
        <v>0</v>
      </c>
      <c r="R489" s="63">
        <f>IF((O489 - MAX($O$15:O489)) &lt; 0, O489 - MAX($O$15:O489), 0)</f>
        <v>-19000.000000000058</v>
      </c>
    </row>
    <row r="490" spans="1:18" x14ac:dyDescent="0.25">
      <c r="A490" s="62">
        <v>476</v>
      </c>
      <c r="B490" s="70">
        <v>42412</v>
      </c>
      <c r="C490" s="43">
        <f>VLOOKUP(B490, 'Raw Data'!$A$2:$C$560, 2, TRUE)</f>
        <v>102.6</v>
      </c>
      <c r="D490" s="43">
        <f>VLOOKUP(B490, 'Raw Data'!$A$2:$C$560, 3, TRUE)</f>
        <v>126.2</v>
      </c>
      <c r="E490" s="44">
        <f t="shared" si="77"/>
        <v>-0.20703001737044363</v>
      </c>
      <c r="F490" s="44">
        <f>IF(A490&gt;$C$3, AVERAGE(INDEX($E$15:$E$572, A490-$C$3):E489), "")</f>
        <v>-0.16841642630059864</v>
      </c>
      <c r="G490" s="44">
        <f>IF(A490&gt;$C$3, (STDEV(INDEX($E$15:$E$572, A490-$C$3):E489)), "")</f>
        <v>3.069645331525617E-2</v>
      </c>
      <c r="H490" s="44">
        <f t="shared" si="78"/>
        <v>-1.2579170197051397</v>
      </c>
      <c r="I490" s="44" t="str">
        <f t="shared" si="79"/>
        <v/>
      </c>
      <c r="J490" s="44">
        <f t="shared" si="80"/>
        <v>102.55</v>
      </c>
      <c r="K490" s="44">
        <f t="shared" si="81"/>
        <v>124.65</v>
      </c>
      <c r="L490" s="44">
        <f t="shared" si="82"/>
        <v>-7500</v>
      </c>
      <c r="M490" s="45" t="str">
        <f t="shared" si="86"/>
        <v>Buy</v>
      </c>
      <c r="N490" s="44">
        <f t="shared" si="83"/>
        <v>0</v>
      </c>
      <c r="O490" s="44">
        <f t="shared" si="87"/>
        <v>144250.00000000029</v>
      </c>
      <c r="P490" s="44">
        <f t="shared" si="84"/>
        <v>0</v>
      </c>
      <c r="Q490" s="44">
        <f t="shared" si="85"/>
        <v>0</v>
      </c>
      <c r="R490" s="63">
        <f>IF((O490 - MAX($O$15:O490)) &lt; 0, O490 - MAX($O$15:O490), 0)</f>
        <v>-19000.000000000058</v>
      </c>
    </row>
    <row r="491" spans="1:18" x14ac:dyDescent="0.25">
      <c r="A491" s="62">
        <v>477</v>
      </c>
      <c r="B491" s="70">
        <v>42415</v>
      </c>
      <c r="C491" s="43">
        <f>VLOOKUP(B491, 'Raw Data'!$A$2:$C$560, 2, TRUE)</f>
        <v>103.15</v>
      </c>
      <c r="D491" s="43">
        <f>VLOOKUP(B491, 'Raw Data'!$A$2:$C$560, 3, TRUE)</f>
        <v>124.3</v>
      </c>
      <c r="E491" s="44">
        <f t="shared" si="77"/>
        <v>-0.18651375899940451</v>
      </c>
      <c r="F491" s="44">
        <f>IF(A491&gt;$C$3, AVERAGE(INDEX($E$15:$E$572, A491-$C$3):E490), "")</f>
        <v>-0.17706866657447465</v>
      </c>
      <c r="G491" s="44">
        <f>IF(A491&gt;$C$3, (STDEV(INDEX($E$15:$E$572, A491-$C$3):E490)), "")</f>
        <v>2.774405397244626E-2</v>
      </c>
      <c r="H491" s="44">
        <f t="shared" si="78"/>
        <v>-0.3404366367766643</v>
      </c>
      <c r="I491" s="44" t="str">
        <f t="shared" si="79"/>
        <v/>
      </c>
      <c r="J491" s="44">
        <f t="shared" si="80"/>
        <v>102.55</v>
      </c>
      <c r="K491" s="44">
        <f t="shared" si="81"/>
        <v>124.65</v>
      </c>
      <c r="L491" s="44">
        <f t="shared" si="82"/>
        <v>4750.0000000000855</v>
      </c>
      <c r="M491" s="45" t="str">
        <f t="shared" si="86"/>
        <v>Buy</v>
      </c>
      <c r="N491" s="44">
        <f t="shared" si="83"/>
        <v>0</v>
      </c>
      <c r="O491" s="44">
        <f t="shared" si="87"/>
        <v>144250.00000000029</v>
      </c>
      <c r="P491" s="44">
        <f t="shared" si="84"/>
        <v>0</v>
      </c>
      <c r="Q491" s="44">
        <f t="shared" si="85"/>
        <v>0</v>
      </c>
      <c r="R491" s="63">
        <f>IF((O491 - MAX($O$15:O491)) &lt; 0, O491 - MAX($O$15:O491), 0)</f>
        <v>-19000.000000000058</v>
      </c>
    </row>
    <row r="492" spans="1:18" x14ac:dyDescent="0.25">
      <c r="A492" s="62">
        <v>478</v>
      </c>
      <c r="B492" s="70">
        <v>42416</v>
      </c>
      <c r="C492" s="43">
        <f>VLOOKUP(B492, 'Raw Data'!$A$2:$C$560, 2, TRUE)</f>
        <v>105</v>
      </c>
      <c r="D492" s="43">
        <f>VLOOKUP(B492, 'Raw Data'!$A$2:$C$560, 3, TRUE)</f>
        <v>122.95</v>
      </c>
      <c r="E492" s="44">
        <f t="shared" si="77"/>
        <v>-0.15781741850467815</v>
      </c>
      <c r="F492" s="44">
        <f>IF(A492&gt;$C$3, AVERAGE(INDEX($E$15:$E$572, A492-$C$3):E491), "")</f>
        <v>-0.18260711471348728</v>
      </c>
      <c r="G492" s="44">
        <f>IF(A492&gt;$C$3, (STDEV(INDEX($E$15:$E$572, A492-$C$3):E491)), "")</f>
        <v>2.2606859853614349E-2</v>
      </c>
      <c r="H492" s="44">
        <f t="shared" si="78"/>
        <v>1.0965563713549451</v>
      </c>
      <c r="I492" s="44" t="str">
        <f t="shared" si="79"/>
        <v/>
      </c>
      <c r="J492" s="44" t="str">
        <f t="shared" si="80"/>
        <v/>
      </c>
      <c r="K492" s="44" t="str">
        <f t="shared" si="81"/>
        <v/>
      </c>
      <c r="L492" s="44">
        <f t="shared" si="82"/>
        <v>20750.000000000029</v>
      </c>
      <c r="M492" s="45" t="str">
        <f t="shared" si="86"/>
        <v>TP</v>
      </c>
      <c r="N492" s="44">
        <f t="shared" si="83"/>
        <v>20750.000000000029</v>
      </c>
      <c r="O492" s="44">
        <f t="shared" si="87"/>
        <v>165000.00000000032</v>
      </c>
      <c r="P492" s="44">
        <f t="shared" si="84"/>
        <v>91.18</v>
      </c>
      <c r="Q492" s="44">
        <f t="shared" si="85"/>
        <v>0</v>
      </c>
      <c r="R492" s="63">
        <f>IF((O492 - MAX($O$15:O492)) &lt; 0, O492 - MAX($O$15:O492), 0)</f>
        <v>0</v>
      </c>
    </row>
    <row r="493" spans="1:18" x14ac:dyDescent="0.25">
      <c r="A493" s="62">
        <v>479</v>
      </c>
      <c r="B493" s="70">
        <v>42417</v>
      </c>
      <c r="C493" s="43">
        <f>VLOOKUP(B493, 'Raw Data'!$A$2:$C$560, 2, TRUE)</f>
        <v>104.7</v>
      </c>
      <c r="D493" s="43">
        <f>VLOOKUP(B493, 'Raw Data'!$A$2:$C$560, 3, TRUE)</f>
        <v>119.3</v>
      </c>
      <c r="E493" s="44">
        <f t="shared" si="77"/>
        <v>-0.13054221122737916</v>
      </c>
      <c r="F493" s="44">
        <f>IF(A493&gt;$C$3, AVERAGE(INDEX($E$15:$E$572, A493-$C$3):E492), "")</f>
        <v>-0.18343298371079897</v>
      </c>
      <c r="G493" s="44">
        <f>IF(A493&gt;$C$3, (STDEV(INDEX($E$15:$E$572, A493-$C$3):E492)), "")</f>
        <v>2.1383128408622547E-2</v>
      </c>
      <c r="H493" s="44">
        <f t="shared" si="78"/>
        <v>2.4734814977817789</v>
      </c>
      <c r="I493" s="44" t="str">
        <f t="shared" si="79"/>
        <v>Sell</v>
      </c>
      <c r="J493" s="44">
        <f t="shared" si="80"/>
        <v>119.3</v>
      </c>
      <c r="K493" s="44">
        <f t="shared" si="81"/>
        <v>104.7</v>
      </c>
      <c r="L493" s="44" t="str">
        <f t="shared" si="82"/>
        <v/>
      </c>
      <c r="M493" s="45" t="str">
        <f t="shared" si="86"/>
        <v>Sell</v>
      </c>
      <c r="N493" s="44">
        <f t="shared" si="83"/>
        <v>0</v>
      </c>
      <c r="O493" s="44">
        <f t="shared" si="87"/>
        <v>165000.00000000032</v>
      </c>
      <c r="P493" s="44">
        <f t="shared" si="84"/>
        <v>89.600000000000009</v>
      </c>
      <c r="Q493" s="44">
        <f t="shared" si="85"/>
        <v>168000</v>
      </c>
      <c r="R493" s="63">
        <f>IF((O493 - MAX($O$15:O493)) &lt; 0, O493 - MAX($O$15:O493), 0)</f>
        <v>0</v>
      </c>
    </row>
    <row r="494" spans="1:18" x14ac:dyDescent="0.25">
      <c r="A494" s="62">
        <v>480</v>
      </c>
      <c r="B494" s="70">
        <v>42418</v>
      </c>
      <c r="C494" s="43">
        <f>VLOOKUP(B494, 'Raw Data'!$A$2:$C$560, 2, TRUE)</f>
        <v>105.25</v>
      </c>
      <c r="D494" s="43">
        <f>VLOOKUP(B494, 'Raw Data'!$A$2:$C$560, 3, TRUE)</f>
        <v>118.6</v>
      </c>
      <c r="E494" s="44">
        <f t="shared" si="77"/>
        <v>-0.11941801400113425</v>
      </c>
      <c r="F494" s="44">
        <f>IF(A494&gt;$C$3, AVERAGE(INDEX($E$15:$E$572, A494-$C$3):E493), "")</f>
        <v>-0.18020408177768354</v>
      </c>
      <c r="G494" s="44">
        <f>IF(A494&gt;$C$3, (STDEV(INDEX($E$15:$E$572, A494-$C$3):E493)), "")</f>
        <v>2.6633077030193544E-2</v>
      </c>
      <c r="H494" s="44">
        <f t="shared" si="78"/>
        <v>2.2823524186723518</v>
      </c>
      <c r="I494" s="44" t="str">
        <f t="shared" si="79"/>
        <v>Sell</v>
      </c>
      <c r="J494" s="44">
        <f t="shared" si="80"/>
        <v>119.3</v>
      </c>
      <c r="K494" s="44">
        <f t="shared" si="81"/>
        <v>104.7</v>
      </c>
      <c r="L494" s="44">
        <f t="shared" si="82"/>
        <v>-6250</v>
      </c>
      <c r="M494" s="45" t="str">
        <f t="shared" si="86"/>
        <v>Sell</v>
      </c>
      <c r="N494" s="44">
        <f t="shared" si="83"/>
        <v>0</v>
      </c>
      <c r="O494" s="44">
        <f t="shared" si="87"/>
        <v>165000.00000000032</v>
      </c>
      <c r="P494" s="44">
        <f t="shared" si="84"/>
        <v>0</v>
      </c>
      <c r="Q494" s="44">
        <f t="shared" si="85"/>
        <v>0</v>
      </c>
      <c r="R494" s="63">
        <f>IF((O494 - MAX($O$15:O494)) &lt; 0, O494 - MAX($O$15:O494), 0)</f>
        <v>0</v>
      </c>
    </row>
    <row r="495" spans="1:18" x14ac:dyDescent="0.25">
      <c r="A495" s="62">
        <v>481</v>
      </c>
      <c r="B495" s="70">
        <v>42419</v>
      </c>
      <c r="C495" s="43">
        <f>VLOOKUP(B495, 'Raw Data'!$A$2:$C$560, 2, TRUE)</f>
        <v>107.65</v>
      </c>
      <c r="D495" s="43">
        <f>VLOOKUP(B495, 'Raw Data'!$A$2:$C$560, 3, TRUE)</f>
        <v>119.25</v>
      </c>
      <c r="E495" s="44">
        <f t="shared" si="77"/>
        <v>-0.1023369059580785</v>
      </c>
      <c r="F495" s="44">
        <f>IF(A495&gt;$C$3, AVERAGE(INDEX($E$15:$E$572, A495-$C$3):E494), "")</f>
        <v>-0.17632815298918642</v>
      </c>
      <c r="G495" s="44">
        <f>IF(A495&gt;$C$3, (STDEV(INDEX($E$15:$E$572, A495-$C$3):E494)), "")</f>
        <v>3.2392430344267864E-2</v>
      </c>
      <c r="H495" s="44">
        <f t="shared" si="78"/>
        <v>2.2842141279529322</v>
      </c>
      <c r="I495" s="44" t="str">
        <f t="shared" si="79"/>
        <v>Sell</v>
      </c>
      <c r="J495" s="44" t="str">
        <f t="shared" si="80"/>
        <v/>
      </c>
      <c r="K495" s="44" t="str">
        <f t="shared" si="81"/>
        <v/>
      </c>
      <c r="L495" s="44">
        <f t="shared" si="82"/>
        <v>-15000</v>
      </c>
      <c r="M495" s="45" t="str">
        <f t="shared" si="86"/>
        <v>SL</v>
      </c>
      <c r="N495" s="44">
        <f t="shared" si="83"/>
        <v>-15000</v>
      </c>
      <c r="O495" s="44">
        <f t="shared" si="87"/>
        <v>150000.00000000032</v>
      </c>
      <c r="P495" s="44">
        <f t="shared" si="84"/>
        <v>90.76</v>
      </c>
      <c r="Q495" s="44">
        <f t="shared" si="85"/>
        <v>0</v>
      </c>
      <c r="R495" s="63">
        <f>IF((O495 - MAX($O$15:O495)) &lt; 0, O495 - MAX($O$15:O495), 0)</f>
        <v>-15000</v>
      </c>
    </row>
    <row r="496" spans="1:18" x14ac:dyDescent="0.25">
      <c r="A496" s="62">
        <v>482</v>
      </c>
      <c r="B496" s="70">
        <v>42422</v>
      </c>
      <c r="C496" s="43">
        <f>VLOOKUP(B496, 'Raw Data'!$A$2:$C$560, 2, TRUE)</f>
        <v>108.9</v>
      </c>
      <c r="D496" s="43">
        <f>VLOOKUP(B496, 'Raw Data'!$A$2:$C$560, 3, TRUE)</f>
        <v>118.1</v>
      </c>
      <c r="E496" s="44">
        <f t="shared" si="77"/>
        <v>-8.1101693264401739E-2</v>
      </c>
      <c r="F496" s="44">
        <f>IF(A496&gt;$C$3, AVERAGE(INDEX($E$15:$E$572, A496-$C$3):E495), "")</f>
        <v>-0.1704371086706416</v>
      </c>
      <c r="G496" s="44">
        <f>IF(A496&gt;$C$3, (STDEV(INDEX($E$15:$E$572, A496-$C$3):E495)), "")</f>
        <v>3.9921667541199815E-2</v>
      </c>
      <c r="H496" s="44">
        <f t="shared" si="78"/>
        <v>2.2377676311753323</v>
      </c>
      <c r="I496" s="44" t="str">
        <f t="shared" si="79"/>
        <v>Sell</v>
      </c>
      <c r="J496" s="44">
        <f t="shared" si="80"/>
        <v>118.1</v>
      </c>
      <c r="K496" s="44">
        <f t="shared" si="81"/>
        <v>108.9</v>
      </c>
      <c r="L496" s="44" t="str">
        <f t="shared" si="82"/>
        <v/>
      </c>
      <c r="M496" s="45" t="str">
        <f t="shared" si="86"/>
        <v>Sell</v>
      </c>
      <c r="N496" s="44">
        <f t="shared" si="83"/>
        <v>0</v>
      </c>
      <c r="O496" s="44">
        <f t="shared" si="87"/>
        <v>150000.00000000032</v>
      </c>
      <c r="P496" s="44">
        <f t="shared" si="84"/>
        <v>90.800000000000011</v>
      </c>
      <c r="Q496" s="44">
        <f t="shared" si="85"/>
        <v>170250</v>
      </c>
      <c r="R496" s="63">
        <f>IF((O496 - MAX($O$15:O496)) &lt; 0, O496 - MAX($O$15:O496), 0)</f>
        <v>-15000</v>
      </c>
    </row>
    <row r="497" spans="1:18" x14ac:dyDescent="0.25">
      <c r="A497" s="62">
        <v>483</v>
      </c>
      <c r="B497" s="70">
        <v>42423</v>
      </c>
      <c r="C497" s="43">
        <f>VLOOKUP(B497, 'Raw Data'!$A$2:$C$560, 2, TRUE)</f>
        <v>107</v>
      </c>
      <c r="D497" s="43">
        <f>VLOOKUP(B497, 'Raw Data'!$A$2:$C$560, 3, TRUE)</f>
        <v>116.95</v>
      </c>
      <c r="E497" s="44">
        <f t="shared" si="77"/>
        <v>-8.8917658568281849E-2</v>
      </c>
      <c r="F497" s="44">
        <f>IF(A497&gt;$C$3, AVERAGE(INDEX($E$15:$E$572, A497-$C$3):E496), "")</f>
        <v>-0.15903134545196404</v>
      </c>
      <c r="G497" s="44">
        <f>IF(A497&gt;$C$3, (STDEV(INDEX($E$15:$E$572, A497-$C$3):E496)), "")</f>
        <v>4.7623955165776437E-2</v>
      </c>
      <c r="H497" s="44">
        <f t="shared" si="78"/>
        <v>1.4722356981821481</v>
      </c>
      <c r="I497" s="44" t="str">
        <f t="shared" si="79"/>
        <v/>
      </c>
      <c r="J497" s="44">
        <f t="shared" si="80"/>
        <v>118.1</v>
      </c>
      <c r="K497" s="44">
        <f t="shared" si="81"/>
        <v>108.9</v>
      </c>
      <c r="L497" s="44">
        <f t="shared" si="82"/>
        <v>3750.0000000000719</v>
      </c>
      <c r="M497" s="45" t="str">
        <f t="shared" si="86"/>
        <v>Sell</v>
      </c>
      <c r="N497" s="44">
        <f t="shared" si="83"/>
        <v>0</v>
      </c>
      <c r="O497" s="44">
        <f t="shared" si="87"/>
        <v>150000.00000000032</v>
      </c>
      <c r="P497" s="44">
        <f t="shared" si="84"/>
        <v>0</v>
      </c>
      <c r="Q497" s="44">
        <f t="shared" si="85"/>
        <v>0</v>
      </c>
      <c r="R497" s="63">
        <f>IF((O497 - MAX($O$15:O497)) &lt; 0, O497 - MAX($O$15:O497), 0)</f>
        <v>-15000</v>
      </c>
    </row>
    <row r="498" spans="1:18" x14ac:dyDescent="0.25">
      <c r="A498" s="62">
        <v>484</v>
      </c>
      <c r="B498" s="70">
        <v>42424</v>
      </c>
      <c r="C498" s="43">
        <f>VLOOKUP(B498, 'Raw Data'!$A$2:$C$560, 2, TRUE)</f>
        <v>108.65</v>
      </c>
      <c r="D498" s="43">
        <f>VLOOKUP(B498, 'Raw Data'!$A$2:$C$560, 3, TRUE)</f>
        <v>117.35</v>
      </c>
      <c r="E498" s="44">
        <f t="shared" si="77"/>
        <v>-7.7029215594593775E-2</v>
      </c>
      <c r="F498" s="44">
        <f>IF(A498&gt;$C$3, AVERAGE(INDEX($E$15:$E$572, A498-$C$3):E497), "")</f>
        <v>-0.1478470590542845</v>
      </c>
      <c r="G498" s="44">
        <f>IF(A498&gt;$C$3, (STDEV(INDEX($E$15:$E$572, A498-$C$3):E497)), "")</f>
        <v>4.9817547327989771E-2</v>
      </c>
      <c r="H498" s="44">
        <f t="shared" si="78"/>
        <v>1.4215441598005374</v>
      </c>
      <c r="I498" s="44" t="str">
        <f t="shared" si="79"/>
        <v/>
      </c>
      <c r="J498" s="44">
        <f t="shared" si="80"/>
        <v>118.1</v>
      </c>
      <c r="K498" s="44">
        <f t="shared" si="81"/>
        <v>108.9</v>
      </c>
      <c r="L498" s="44">
        <f t="shared" si="82"/>
        <v>-2500</v>
      </c>
      <c r="M498" s="45" t="str">
        <f t="shared" si="86"/>
        <v>Sell</v>
      </c>
      <c r="N498" s="44">
        <f t="shared" si="83"/>
        <v>0</v>
      </c>
      <c r="O498" s="44">
        <f t="shared" si="87"/>
        <v>150000.00000000032</v>
      </c>
      <c r="P498" s="44">
        <f t="shared" si="84"/>
        <v>0</v>
      </c>
      <c r="Q498" s="44">
        <f t="shared" si="85"/>
        <v>0</v>
      </c>
      <c r="R498" s="63">
        <f>IF((O498 - MAX($O$15:O498)) &lt; 0, O498 - MAX($O$15:O498), 0)</f>
        <v>-15000</v>
      </c>
    </row>
    <row r="499" spans="1:18" x14ac:dyDescent="0.25">
      <c r="A499" s="62">
        <v>485</v>
      </c>
      <c r="B499" s="70">
        <v>42425</v>
      </c>
      <c r="C499" s="43">
        <f>VLOOKUP(B499, 'Raw Data'!$A$2:$C$560, 2, TRUE)</f>
        <v>108.45</v>
      </c>
      <c r="D499" s="43">
        <f>VLOOKUP(B499, 'Raw Data'!$A$2:$C$560, 3, TRUE)</f>
        <v>116.2</v>
      </c>
      <c r="E499" s="44">
        <f t="shared" si="77"/>
        <v>-6.9023607144927418E-2</v>
      </c>
      <c r="F499" s="44">
        <f>IF(A499&gt;$C$3, AVERAGE(INDEX($E$15:$E$572, A499-$C$3):E498), "")</f>
        <v>-0.13626221184248882</v>
      </c>
      <c r="G499" s="44">
        <f>IF(A499&gt;$C$3, (STDEV(INDEX($E$15:$E$572, A499-$C$3):E498)), "")</f>
        <v>5.1619779565701636E-2</v>
      </c>
      <c r="H499" s="44">
        <f t="shared" si="78"/>
        <v>1.3025744252158251</v>
      </c>
      <c r="I499" s="44" t="str">
        <f t="shared" si="79"/>
        <v/>
      </c>
      <c r="J499" s="44">
        <f t="shared" si="80"/>
        <v>118.1</v>
      </c>
      <c r="K499" s="44">
        <f t="shared" si="81"/>
        <v>108.9</v>
      </c>
      <c r="L499" s="44">
        <f t="shared" si="82"/>
        <v>-7249.9999999999436</v>
      </c>
      <c r="M499" s="45" t="str">
        <f t="shared" si="86"/>
        <v>Sell</v>
      </c>
      <c r="N499" s="44">
        <f t="shared" si="83"/>
        <v>0</v>
      </c>
      <c r="O499" s="44">
        <f t="shared" si="87"/>
        <v>150000.00000000032</v>
      </c>
      <c r="P499" s="44">
        <f t="shared" si="84"/>
        <v>0</v>
      </c>
      <c r="Q499" s="44">
        <f t="shared" si="85"/>
        <v>0</v>
      </c>
      <c r="R499" s="63">
        <f>IF((O499 - MAX($O$15:O499)) &lt; 0, O499 - MAX($O$15:O499), 0)</f>
        <v>-15000</v>
      </c>
    </row>
    <row r="500" spans="1:18" x14ac:dyDescent="0.25">
      <c r="A500" s="62">
        <v>486</v>
      </c>
      <c r="B500" s="70">
        <v>42426</v>
      </c>
      <c r="C500" s="43">
        <f>VLOOKUP(B500, 'Raw Data'!$A$2:$C$560, 2, TRUE)</f>
        <v>108.35</v>
      </c>
      <c r="D500" s="43">
        <f>VLOOKUP(B500, 'Raw Data'!$A$2:$C$560, 3, TRUE)</f>
        <v>120.6</v>
      </c>
      <c r="E500" s="44">
        <f t="shared" si="77"/>
        <v>-0.10711255631071696</v>
      </c>
      <c r="F500" s="44">
        <f>IF(A500&gt;$C$3, AVERAGE(INDEX($E$15:$E$572, A500-$C$3):E499), "")</f>
        <v>-0.12197305006333233</v>
      </c>
      <c r="G500" s="44">
        <f>IF(A500&gt;$C$3, (STDEV(INDEX($E$15:$E$572, A500-$C$3):E499)), "")</f>
        <v>4.8001463993494621E-2</v>
      </c>
      <c r="H500" s="44">
        <f t="shared" si="78"/>
        <v>0.30958417757069501</v>
      </c>
      <c r="I500" s="44" t="str">
        <f t="shared" si="79"/>
        <v/>
      </c>
      <c r="J500" s="44">
        <f t="shared" si="80"/>
        <v>118.1</v>
      </c>
      <c r="K500" s="44">
        <f t="shared" si="81"/>
        <v>108.9</v>
      </c>
      <c r="L500" s="44">
        <f t="shared" si="82"/>
        <v>15250.000000000056</v>
      </c>
      <c r="M500" s="45" t="str">
        <f t="shared" si="86"/>
        <v>Sell</v>
      </c>
      <c r="N500" s="44">
        <f t="shared" si="83"/>
        <v>0</v>
      </c>
      <c r="O500" s="44">
        <f t="shared" si="87"/>
        <v>150000.00000000032</v>
      </c>
      <c r="P500" s="44">
        <f t="shared" si="84"/>
        <v>0</v>
      </c>
      <c r="Q500" s="44">
        <f t="shared" si="85"/>
        <v>0</v>
      </c>
      <c r="R500" s="63">
        <f>IF((O500 - MAX($O$15:O500)) &lt; 0, O500 - MAX($O$15:O500), 0)</f>
        <v>-15000</v>
      </c>
    </row>
    <row r="501" spans="1:18" x14ac:dyDescent="0.25">
      <c r="A501" s="62">
        <v>487</v>
      </c>
      <c r="B501" s="70">
        <v>42429</v>
      </c>
      <c r="C501" s="43">
        <f>VLOOKUP(B501, 'Raw Data'!$A$2:$C$560, 2, TRUE)</f>
        <v>108.2</v>
      </c>
      <c r="D501" s="43">
        <f>VLOOKUP(B501, 'Raw Data'!$A$2:$C$560, 3, TRUE)</f>
        <v>120.6</v>
      </c>
      <c r="E501" s="44">
        <f t="shared" si="77"/>
        <v>-0.1084979178807039</v>
      </c>
      <c r="F501" s="44">
        <f>IF(A501&gt;$C$3, AVERAGE(INDEX($E$15:$E$572, A501-$C$3):E500), "")</f>
        <v>-0.11198130395735964</v>
      </c>
      <c r="G501" s="44">
        <f>IF(A501&gt;$C$3, (STDEV(INDEX($E$15:$E$572, A501-$C$3):E500)), "")</f>
        <v>3.7601804912789326E-2</v>
      </c>
      <c r="H501" s="44">
        <f t="shared" si="78"/>
        <v>9.2638799779288114E-2</v>
      </c>
      <c r="I501" s="44" t="str">
        <f t="shared" si="79"/>
        <v/>
      </c>
      <c r="J501" s="44">
        <f t="shared" si="80"/>
        <v>118.1</v>
      </c>
      <c r="K501" s="44">
        <f t="shared" si="81"/>
        <v>108.9</v>
      </c>
      <c r="L501" s="44">
        <f t="shared" si="82"/>
        <v>16000.000000000015</v>
      </c>
      <c r="M501" s="45" t="str">
        <f t="shared" si="86"/>
        <v>Sell</v>
      </c>
      <c r="N501" s="44">
        <f t="shared" si="83"/>
        <v>0</v>
      </c>
      <c r="O501" s="44">
        <f t="shared" si="87"/>
        <v>150000.00000000032</v>
      </c>
      <c r="P501" s="44">
        <f t="shared" si="84"/>
        <v>0</v>
      </c>
      <c r="Q501" s="44">
        <f t="shared" si="85"/>
        <v>0</v>
      </c>
      <c r="R501" s="63">
        <f>IF((O501 - MAX($O$15:O501)) &lt; 0, O501 - MAX($O$15:O501), 0)</f>
        <v>-15000</v>
      </c>
    </row>
    <row r="502" spans="1:18" x14ac:dyDescent="0.25">
      <c r="A502" s="62">
        <v>488</v>
      </c>
      <c r="B502" s="70">
        <v>42430</v>
      </c>
      <c r="C502" s="43">
        <f>VLOOKUP(B502, 'Raw Data'!$A$2:$C$560, 2, TRUE)</f>
        <v>107.35</v>
      </c>
      <c r="D502" s="43">
        <f>VLOOKUP(B502, 'Raw Data'!$A$2:$C$560, 3, TRUE)</f>
        <v>121.05</v>
      </c>
      <c r="E502" s="44">
        <f t="shared" si="77"/>
        <v>-0.12010915905927751</v>
      </c>
      <c r="F502" s="44">
        <f>IF(A502&gt;$C$3, AVERAGE(INDEX($E$15:$E$572, A502-$C$3):E501), "")</f>
        <v>-0.10417971984548957</v>
      </c>
      <c r="G502" s="44">
        <f>IF(A502&gt;$C$3, (STDEV(INDEX($E$15:$E$572, A502-$C$3):E501)), "")</f>
        <v>2.7025628930319671E-2</v>
      </c>
      <c r="H502" s="44">
        <f t="shared" si="78"/>
        <v>-0.58941974134473973</v>
      </c>
      <c r="I502" s="44" t="str">
        <f t="shared" si="79"/>
        <v/>
      </c>
      <c r="J502" s="44" t="str">
        <f t="shared" si="80"/>
        <v/>
      </c>
      <c r="K502" s="44" t="str">
        <f t="shared" si="81"/>
        <v/>
      </c>
      <c r="L502" s="44">
        <f t="shared" si="82"/>
        <v>22500.000000000073</v>
      </c>
      <c r="M502" s="45" t="str">
        <f t="shared" si="86"/>
        <v>TP</v>
      </c>
      <c r="N502" s="44">
        <f t="shared" si="83"/>
        <v>22500.000000000073</v>
      </c>
      <c r="O502" s="44">
        <f t="shared" si="87"/>
        <v>172500.00000000041</v>
      </c>
      <c r="P502" s="44">
        <f t="shared" si="84"/>
        <v>91.360000000000014</v>
      </c>
      <c r="Q502" s="44">
        <f t="shared" si="85"/>
        <v>0</v>
      </c>
      <c r="R502" s="63">
        <f>IF((O502 - MAX($O$15:O502)) &lt; 0, O502 - MAX($O$15:O502), 0)</f>
        <v>0</v>
      </c>
    </row>
    <row r="503" spans="1:18" x14ac:dyDescent="0.25">
      <c r="A503" s="62">
        <v>489</v>
      </c>
      <c r="B503" s="70">
        <v>42431</v>
      </c>
      <c r="C503" s="43">
        <f>VLOOKUP(B503, 'Raw Data'!$A$2:$C$560, 2, TRUE)</f>
        <v>107.7</v>
      </c>
      <c r="D503" s="43">
        <f>VLOOKUP(B503, 'Raw Data'!$A$2:$C$560, 3, TRUE)</f>
        <v>122.8</v>
      </c>
      <c r="E503" s="44">
        <f t="shared" si="77"/>
        <v>-0.13120743155069914</v>
      </c>
      <c r="F503" s="44">
        <f>IF(A503&gt;$C$3, AVERAGE(INDEX($E$15:$E$572, A503-$C$3):E502), "")</f>
        <v>-0.10040889390094949</v>
      </c>
      <c r="G503" s="44">
        <f>IF(A503&gt;$C$3, (STDEV(INDEX($E$15:$E$572, A503-$C$3):E502)), "")</f>
        <v>2.0569704272939606E-2</v>
      </c>
      <c r="H503" s="44">
        <f t="shared" si="78"/>
        <v>-1.497276637577456</v>
      </c>
      <c r="I503" s="44" t="str">
        <f t="shared" si="79"/>
        <v/>
      </c>
      <c r="J503" s="44" t="str">
        <f t="shared" si="80"/>
        <v/>
      </c>
      <c r="K503" s="44" t="str">
        <f t="shared" si="81"/>
        <v/>
      </c>
      <c r="L503" s="44" t="str">
        <f t="shared" si="82"/>
        <v/>
      </c>
      <c r="M503" s="45" t="str">
        <f t="shared" si="86"/>
        <v/>
      </c>
      <c r="N503" s="44">
        <f t="shared" si="83"/>
        <v>0</v>
      </c>
      <c r="O503" s="44">
        <f t="shared" si="87"/>
        <v>172500.00000000041</v>
      </c>
      <c r="P503" s="44">
        <f t="shared" si="84"/>
        <v>0</v>
      </c>
      <c r="Q503" s="44">
        <f t="shared" si="85"/>
        <v>0</v>
      </c>
      <c r="R503" s="63">
        <f>IF((O503 - MAX($O$15:O503)) &lt; 0, O503 - MAX($O$15:O503), 0)</f>
        <v>0</v>
      </c>
    </row>
    <row r="504" spans="1:18" x14ac:dyDescent="0.25">
      <c r="A504" s="62">
        <v>490</v>
      </c>
      <c r="B504" s="70">
        <v>42432</v>
      </c>
      <c r="C504" s="43">
        <f>VLOOKUP(B504, 'Raw Data'!$A$2:$C$560, 2, TRUE)</f>
        <v>106.25</v>
      </c>
      <c r="D504" s="43">
        <f>VLOOKUP(B504, 'Raw Data'!$A$2:$C$560, 3, TRUE)</f>
        <v>124</v>
      </c>
      <c r="E504" s="44">
        <f t="shared" si="77"/>
        <v>-0.15448675780051069</v>
      </c>
      <c r="F504" s="44">
        <f>IF(A504&gt;$C$3, AVERAGE(INDEX($E$15:$E$572, A504-$C$3):E503), "")</f>
        <v>-0.10047541593328151</v>
      </c>
      <c r="G504" s="44">
        <f>IF(A504&gt;$C$3, (STDEV(INDEX($E$15:$E$572, A504-$C$3):E503)), "")</f>
        <v>2.0678769201890643E-2</v>
      </c>
      <c r="H504" s="44">
        <f t="shared" si="78"/>
        <v>-2.6119224669469676</v>
      </c>
      <c r="I504" s="44" t="str">
        <f t="shared" si="79"/>
        <v>Buy</v>
      </c>
      <c r="J504" s="44">
        <f t="shared" si="80"/>
        <v>106.25</v>
      </c>
      <c r="K504" s="44">
        <f t="shared" si="81"/>
        <v>124</v>
      </c>
      <c r="L504" s="44" t="str">
        <f t="shared" si="82"/>
        <v/>
      </c>
      <c r="M504" s="45" t="str">
        <f t="shared" si="86"/>
        <v>Buy</v>
      </c>
      <c r="N504" s="44">
        <f t="shared" si="83"/>
        <v>0</v>
      </c>
      <c r="O504" s="44">
        <f t="shared" si="87"/>
        <v>172500.00000000041</v>
      </c>
      <c r="P504" s="44">
        <f t="shared" si="84"/>
        <v>92.100000000000009</v>
      </c>
      <c r="Q504" s="44">
        <f t="shared" si="85"/>
        <v>172687.5</v>
      </c>
      <c r="R504" s="63">
        <f>IF((O504 - MAX($O$15:O504)) &lt; 0, O504 - MAX($O$15:O504), 0)</f>
        <v>0</v>
      </c>
    </row>
    <row r="505" spans="1:18" x14ac:dyDescent="0.25">
      <c r="A505" s="62">
        <v>491</v>
      </c>
      <c r="B505" s="70">
        <v>42433</v>
      </c>
      <c r="C505" s="43">
        <f>VLOOKUP(B505, 'Raw Data'!$A$2:$C$560, 2, TRUE)</f>
        <v>106.6</v>
      </c>
      <c r="D505" s="43">
        <f>VLOOKUP(B505, 'Raw Data'!$A$2:$C$560, 3, TRUE)</f>
        <v>125.25</v>
      </c>
      <c r="E505" s="44">
        <f t="shared" si="77"/>
        <v>-0.16122822823323008</v>
      </c>
      <c r="F505" s="44">
        <f>IF(A505&gt;$C$3, AVERAGE(INDEX($E$15:$E$572, A505-$C$3):E504), "")</f>
        <v>-0.10398229031321912</v>
      </c>
      <c r="G505" s="44">
        <f>IF(A505&gt;$C$3, (STDEV(INDEX($E$15:$E$572, A505-$C$3):E504)), "")</f>
        <v>2.6423736826567804E-2</v>
      </c>
      <c r="H505" s="44">
        <f t="shared" si="78"/>
        <v>-2.1664588281265691</v>
      </c>
      <c r="I505" s="44" t="str">
        <f t="shared" si="79"/>
        <v>Buy</v>
      </c>
      <c r="J505" s="44">
        <f t="shared" si="80"/>
        <v>106.25</v>
      </c>
      <c r="K505" s="44">
        <f t="shared" si="81"/>
        <v>124</v>
      </c>
      <c r="L505" s="44">
        <f t="shared" si="82"/>
        <v>-4500.0000000000282</v>
      </c>
      <c r="M505" s="45" t="str">
        <f t="shared" si="86"/>
        <v>Buy</v>
      </c>
      <c r="N505" s="44">
        <f t="shared" si="83"/>
        <v>0</v>
      </c>
      <c r="O505" s="44">
        <f t="shared" si="87"/>
        <v>172500.00000000041</v>
      </c>
      <c r="P505" s="44">
        <f t="shared" si="84"/>
        <v>0</v>
      </c>
      <c r="Q505" s="44">
        <f t="shared" si="85"/>
        <v>0</v>
      </c>
      <c r="R505" s="63">
        <f>IF((O505 - MAX($O$15:O505)) &lt; 0, O505 - MAX($O$15:O505), 0)</f>
        <v>0</v>
      </c>
    </row>
    <row r="506" spans="1:18" x14ac:dyDescent="0.25">
      <c r="A506" s="62">
        <v>492</v>
      </c>
      <c r="B506" s="70">
        <v>42436</v>
      </c>
      <c r="C506" s="43">
        <f>VLOOKUP(B506, 'Raw Data'!$A$2:$C$560, 2, TRUE)</f>
        <v>107.4</v>
      </c>
      <c r="D506" s="43">
        <f>VLOOKUP(B506, 'Raw Data'!$A$2:$C$560, 3, TRUE)</f>
        <v>125.3</v>
      </c>
      <c r="E506" s="44">
        <f t="shared" si="77"/>
        <v>-0.15415067982725822</v>
      </c>
      <c r="F506" s="44">
        <f>IF(A506&gt;$C$3, AVERAGE(INDEX($E$15:$E$572, A506-$C$3):E505), "")</f>
        <v>-0.10987142254073431</v>
      </c>
      <c r="G506" s="44">
        <f>IF(A506&gt;$C$3, (STDEV(INDEX($E$15:$E$572, A506-$C$3):E505)), "")</f>
        <v>3.1992179852880401E-2</v>
      </c>
      <c r="H506" s="44">
        <f t="shared" si="78"/>
        <v>-1.3840650274581787</v>
      </c>
      <c r="I506" s="44" t="str">
        <f t="shared" si="79"/>
        <v/>
      </c>
      <c r="J506" s="44">
        <f t="shared" si="80"/>
        <v>106.25</v>
      </c>
      <c r="K506" s="44">
        <f t="shared" si="81"/>
        <v>124</v>
      </c>
      <c r="L506" s="44">
        <f t="shared" si="82"/>
        <v>-749.99999999995725</v>
      </c>
      <c r="M506" s="45" t="str">
        <f t="shared" si="86"/>
        <v>Buy</v>
      </c>
      <c r="N506" s="44">
        <f t="shared" si="83"/>
        <v>0</v>
      </c>
      <c r="O506" s="44">
        <f t="shared" si="87"/>
        <v>172500.00000000041</v>
      </c>
      <c r="P506" s="44">
        <f t="shared" si="84"/>
        <v>0</v>
      </c>
      <c r="Q506" s="44">
        <f t="shared" si="85"/>
        <v>0</v>
      </c>
      <c r="R506" s="63">
        <f>IF((O506 - MAX($O$15:O506)) &lt; 0, O506 - MAX($O$15:O506), 0)</f>
        <v>0</v>
      </c>
    </row>
    <row r="507" spans="1:18" x14ac:dyDescent="0.25">
      <c r="A507" s="62">
        <v>493</v>
      </c>
      <c r="B507" s="70">
        <v>42437</v>
      </c>
      <c r="C507" s="43">
        <f>VLOOKUP(B507, 'Raw Data'!$A$2:$C$560, 2, TRUE)</f>
        <v>105.75</v>
      </c>
      <c r="D507" s="43">
        <f>VLOOKUP(B507, 'Raw Data'!$A$2:$C$560, 3, TRUE)</f>
        <v>122.9</v>
      </c>
      <c r="E507" s="44">
        <f t="shared" si="77"/>
        <v>-0.15029319864560187</v>
      </c>
      <c r="F507" s="44">
        <f>IF(A507&gt;$C$3, AVERAGE(INDEX($E$15:$E$572, A507-$C$3):E506), "")</f>
        <v>-0.11717632119701996</v>
      </c>
      <c r="G507" s="44">
        <f>IF(A507&gt;$C$3, (STDEV(INDEX($E$15:$E$572, A507-$C$3):E506)), "")</f>
        <v>3.3016554778673102E-2</v>
      </c>
      <c r="H507" s="44">
        <f t="shared" si="78"/>
        <v>-1.0030385565841538</v>
      </c>
      <c r="I507" s="44" t="str">
        <f t="shared" si="79"/>
        <v/>
      </c>
      <c r="J507" s="44">
        <f t="shared" si="80"/>
        <v>106.25</v>
      </c>
      <c r="K507" s="44">
        <f t="shared" si="81"/>
        <v>124</v>
      </c>
      <c r="L507" s="44">
        <f t="shared" si="82"/>
        <v>2999.9999999999718</v>
      </c>
      <c r="M507" s="45" t="str">
        <f t="shared" si="86"/>
        <v>Buy</v>
      </c>
      <c r="N507" s="44">
        <f t="shared" si="83"/>
        <v>0</v>
      </c>
      <c r="O507" s="44">
        <f t="shared" si="87"/>
        <v>172500.00000000041</v>
      </c>
      <c r="P507" s="44">
        <f t="shared" si="84"/>
        <v>0</v>
      </c>
      <c r="Q507" s="44">
        <f t="shared" si="85"/>
        <v>0</v>
      </c>
      <c r="R507" s="63">
        <f>IF((O507 - MAX($O$15:O507)) &lt; 0, O507 - MAX($O$15:O507), 0)</f>
        <v>0</v>
      </c>
    </row>
    <row r="508" spans="1:18" x14ac:dyDescent="0.25">
      <c r="A508" s="62">
        <v>494</v>
      </c>
      <c r="B508" s="70">
        <v>42438</v>
      </c>
      <c r="C508" s="43">
        <f>VLOOKUP(B508, 'Raw Data'!$A$2:$C$560, 2, TRUE)</f>
        <v>106.25</v>
      </c>
      <c r="D508" s="43">
        <f>VLOOKUP(B508, 'Raw Data'!$A$2:$C$560, 3, TRUE)</f>
        <v>124</v>
      </c>
      <c r="E508" s="44">
        <f t="shared" si="77"/>
        <v>-0.15448675780051069</v>
      </c>
      <c r="F508" s="44">
        <f>IF(A508&gt;$C$3, AVERAGE(INDEX($E$15:$E$572, A508-$C$3):E507), "")</f>
        <v>-0.12331387520475197</v>
      </c>
      <c r="G508" s="44">
        <f>IF(A508&gt;$C$3, (STDEV(INDEX($E$15:$E$572, A508-$C$3):E507)), "")</f>
        <v>3.288416686133884E-2</v>
      </c>
      <c r="H508" s="44">
        <f t="shared" si="78"/>
        <v>-0.94796023652367367</v>
      </c>
      <c r="I508" s="44" t="str">
        <f t="shared" si="79"/>
        <v/>
      </c>
      <c r="J508" s="44">
        <f t="shared" si="80"/>
        <v>106.25</v>
      </c>
      <c r="K508" s="44">
        <f t="shared" si="81"/>
        <v>124</v>
      </c>
      <c r="L508" s="44">
        <f t="shared" si="82"/>
        <v>0</v>
      </c>
      <c r="M508" s="45" t="str">
        <f t="shared" si="86"/>
        <v>Buy</v>
      </c>
      <c r="N508" s="44">
        <f t="shared" si="83"/>
        <v>0</v>
      </c>
      <c r="O508" s="44">
        <f t="shared" si="87"/>
        <v>172500.00000000041</v>
      </c>
      <c r="P508" s="44">
        <f t="shared" si="84"/>
        <v>0</v>
      </c>
      <c r="Q508" s="44">
        <f t="shared" si="85"/>
        <v>0</v>
      </c>
      <c r="R508" s="63">
        <f>IF((O508 - MAX($O$15:O508)) &lt; 0, O508 - MAX($O$15:O508), 0)</f>
        <v>0</v>
      </c>
    </row>
    <row r="509" spans="1:18" x14ac:dyDescent="0.25">
      <c r="A509" s="62">
        <v>495</v>
      </c>
      <c r="B509" s="70">
        <v>42439</v>
      </c>
      <c r="C509" s="43">
        <f>VLOOKUP(B509, 'Raw Data'!$A$2:$C$560, 2, TRUE)</f>
        <v>105</v>
      </c>
      <c r="D509" s="43">
        <f>VLOOKUP(B509, 'Raw Data'!$A$2:$C$560, 3, TRUE)</f>
        <v>123.05</v>
      </c>
      <c r="E509" s="44">
        <f t="shared" si="77"/>
        <v>-0.15863042667954147</v>
      </c>
      <c r="F509" s="44">
        <f>IF(A509&gt;$C$3, AVERAGE(INDEX($E$15:$E$572, A509-$C$3):E508), "")</f>
        <v>-0.13105962942534366</v>
      </c>
      <c r="G509" s="44">
        <f>IF(A509&gt;$C$3, (STDEV(INDEX($E$15:$E$572, A509-$C$3):E508)), "")</f>
        <v>2.9743024730592836E-2</v>
      </c>
      <c r="H509" s="44">
        <f t="shared" si="78"/>
        <v>-0.92696682680827902</v>
      </c>
      <c r="I509" s="44" t="str">
        <f t="shared" si="79"/>
        <v/>
      </c>
      <c r="J509" s="44">
        <f t="shared" si="80"/>
        <v>106.25</v>
      </c>
      <c r="K509" s="44">
        <f t="shared" si="81"/>
        <v>124</v>
      </c>
      <c r="L509" s="44">
        <f t="shared" si="82"/>
        <v>-1499.9999999999854</v>
      </c>
      <c r="M509" s="45" t="str">
        <f t="shared" si="86"/>
        <v>Buy</v>
      </c>
      <c r="N509" s="44">
        <f t="shared" si="83"/>
        <v>0</v>
      </c>
      <c r="O509" s="44">
        <f t="shared" si="87"/>
        <v>172500.00000000041</v>
      </c>
      <c r="P509" s="44">
        <f t="shared" si="84"/>
        <v>0</v>
      </c>
      <c r="Q509" s="44">
        <f t="shared" si="85"/>
        <v>0</v>
      </c>
      <c r="R509" s="63">
        <f>IF((O509 - MAX($O$15:O509)) &lt; 0, O509 - MAX($O$15:O509), 0)</f>
        <v>0</v>
      </c>
    </row>
    <row r="510" spans="1:18" x14ac:dyDescent="0.25">
      <c r="A510" s="62">
        <v>496</v>
      </c>
      <c r="B510" s="70">
        <v>42440</v>
      </c>
      <c r="C510" s="43">
        <f>VLOOKUP(B510, 'Raw Data'!$A$2:$C$560, 2, TRUE)</f>
        <v>104.7</v>
      </c>
      <c r="D510" s="43">
        <f>VLOOKUP(B510, 'Raw Data'!$A$2:$C$560, 3, TRUE)</f>
        <v>124.05</v>
      </c>
      <c r="E510" s="44">
        <f t="shared" si="77"/>
        <v>-0.16958559226131881</v>
      </c>
      <c r="F510" s="44">
        <f>IF(A510&gt;$C$3, AVERAGE(INDEX($E$15:$E$572, A510-$C$3):E509), "")</f>
        <v>-0.14002031137880505</v>
      </c>
      <c r="G510" s="44">
        <f>IF(A510&gt;$C$3, (STDEV(INDEX($E$15:$E$572, A510-$C$3):E509)), "")</f>
        <v>2.1267006975508439E-2</v>
      </c>
      <c r="H510" s="44">
        <f t="shared" si="78"/>
        <v>-1.3901947235246499</v>
      </c>
      <c r="I510" s="44" t="str">
        <f t="shared" si="79"/>
        <v/>
      </c>
      <c r="J510" s="44">
        <f t="shared" si="80"/>
        <v>106.25</v>
      </c>
      <c r="K510" s="44">
        <f t="shared" si="81"/>
        <v>124</v>
      </c>
      <c r="L510" s="44">
        <f t="shared" si="82"/>
        <v>-7999.9999999999709</v>
      </c>
      <c r="M510" s="45" t="str">
        <f t="shared" si="86"/>
        <v>Buy</v>
      </c>
      <c r="N510" s="44">
        <f t="shared" si="83"/>
        <v>0</v>
      </c>
      <c r="O510" s="44">
        <f t="shared" si="87"/>
        <v>172500.00000000041</v>
      </c>
      <c r="P510" s="44">
        <f t="shared" si="84"/>
        <v>0</v>
      </c>
      <c r="Q510" s="44">
        <f t="shared" si="85"/>
        <v>0</v>
      </c>
      <c r="R510" s="63">
        <f>IF((O510 - MAX($O$15:O510)) &lt; 0, O510 - MAX($O$15:O510), 0)</f>
        <v>0</v>
      </c>
    </row>
    <row r="511" spans="1:18" x14ac:dyDescent="0.25">
      <c r="A511" s="62">
        <v>497</v>
      </c>
      <c r="B511" s="70">
        <v>42443</v>
      </c>
      <c r="C511" s="43">
        <f>VLOOKUP(B511, 'Raw Data'!$A$2:$C$560, 2, TRUE)</f>
        <v>103.5</v>
      </c>
      <c r="D511" s="43">
        <f>VLOOKUP(B511, 'Raw Data'!$A$2:$C$560, 3, TRUE)</f>
        <v>123.15</v>
      </c>
      <c r="E511" s="44">
        <f t="shared" si="77"/>
        <v>-0.17383151186112325</v>
      </c>
      <c r="F511" s="44">
        <f>IF(A511&gt;$C$3, AVERAGE(INDEX($E$15:$E$572, A511-$C$3):E510), "")</f>
        <v>-0.14626761497386523</v>
      </c>
      <c r="G511" s="44">
        <f>IF(A511&gt;$C$3, (STDEV(INDEX($E$15:$E$572, A511-$C$3):E510)), "")</f>
        <v>1.9639720916831076E-2</v>
      </c>
      <c r="H511" s="44">
        <f t="shared" si="78"/>
        <v>-1.4034770149730587</v>
      </c>
      <c r="I511" s="44" t="str">
        <f t="shared" si="79"/>
        <v/>
      </c>
      <c r="J511" s="44">
        <f t="shared" si="80"/>
        <v>106.25</v>
      </c>
      <c r="K511" s="44">
        <f t="shared" si="81"/>
        <v>124</v>
      </c>
      <c r="L511" s="44">
        <f t="shared" si="82"/>
        <v>-9500.0000000000291</v>
      </c>
      <c r="M511" s="45" t="str">
        <f t="shared" si="86"/>
        <v>Buy</v>
      </c>
      <c r="N511" s="44">
        <f t="shared" si="83"/>
        <v>0</v>
      </c>
      <c r="O511" s="44">
        <f t="shared" si="87"/>
        <v>172500.00000000041</v>
      </c>
      <c r="P511" s="44">
        <f t="shared" si="84"/>
        <v>0</v>
      </c>
      <c r="Q511" s="44">
        <f t="shared" si="85"/>
        <v>0</v>
      </c>
      <c r="R511" s="63">
        <f>IF((O511 - MAX($O$15:O511)) &lt; 0, O511 - MAX($O$15:O511), 0)</f>
        <v>0</v>
      </c>
    </row>
    <row r="512" spans="1:18" x14ac:dyDescent="0.25">
      <c r="A512" s="62">
        <v>498</v>
      </c>
      <c r="B512" s="70">
        <v>42444</v>
      </c>
      <c r="C512" s="43">
        <f>VLOOKUP(B512, 'Raw Data'!$A$2:$C$560, 2, TRUE)</f>
        <v>102.25</v>
      </c>
      <c r="D512" s="43">
        <f>VLOOKUP(B512, 'Raw Data'!$A$2:$C$560, 3, TRUE)</f>
        <v>120.4</v>
      </c>
      <c r="E512" s="44">
        <f t="shared" si="77"/>
        <v>-0.16339873795180956</v>
      </c>
      <c r="F512" s="44">
        <f>IF(A512&gt;$C$3, AVERAGE(INDEX($E$15:$E$572, A512-$C$3):E511), "")</f>
        <v>-0.15280097437190718</v>
      </c>
      <c r="G512" s="44">
        <f>IF(A512&gt;$C$3, (STDEV(INDEX($E$15:$E$572, A512-$C$3):E511)), "")</f>
        <v>1.6254361062945658E-2</v>
      </c>
      <c r="H512" s="44">
        <f t="shared" si="78"/>
        <v>-0.65199508850960841</v>
      </c>
      <c r="I512" s="44" t="str">
        <f t="shared" si="79"/>
        <v/>
      </c>
      <c r="J512" s="44">
        <f t="shared" si="80"/>
        <v>106.25</v>
      </c>
      <c r="K512" s="44">
        <f t="shared" si="81"/>
        <v>124</v>
      </c>
      <c r="L512" s="44">
        <f t="shared" si="82"/>
        <v>-2000.0000000000291</v>
      </c>
      <c r="M512" s="45" t="str">
        <f t="shared" si="86"/>
        <v>Buy</v>
      </c>
      <c r="N512" s="44">
        <f t="shared" si="83"/>
        <v>0</v>
      </c>
      <c r="O512" s="44">
        <f t="shared" si="87"/>
        <v>172500.00000000041</v>
      </c>
      <c r="P512" s="44">
        <f t="shared" si="84"/>
        <v>0</v>
      </c>
      <c r="Q512" s="44">
        <f t="shared" si="85"/>
        <v>0</v>
      </c>
      <c r="R512" s="63">
        <f>IF((O512 - MAX($O$15:O512)) &lt; 0, O512 - MAX($O$15:O512), 0)</f>
        <v>0</v>
      </c>
    </row>
    <row r="513" spans="1:18" x14ac:dyDescent="0.25">
      <c r="A513" s="62">
        <v>499</v>
      </c>
      <c r="B513" s="70">
        <v>42445</v>
      </c>
      <c r="C513" s="43">
        <f>VLOOKUP(B513, 'Raw Data'!$A$2:$C$560, 2, TRUE)</f>
        <v>101.55</v>
      </c>
      <c r="D513" s="43">
        <f>VLOOKUP(B513, 'Raw Data'!$A$2:$C$560, 3, TRUE)</f>
        <v>120.25</v>
      </c>
      <c r="E513" s="44">
        <f t="shared" si="77"/>
        <v>-0.16902162095947687</v>
      </c>
      <c r="F513" s="44">
        <f>IF(A513&gt;$C$3, AVERAGE(INDEX($E$15:$E$572, A513-$C$3):E512), "")</f>
        <v>-0.1571299322611604</v>
      </c>
      <c r="G513" s="44">
        <f>IF(A513&gt;$C$3, (STDEV(INDEX($E$15:$E$572, A513-$C$3):E512)), "")</f>
        <v>1.1709432676610095E-2</v>
      </c>
      <c r="H513" s="44">
        <f t="shared" si="78"/>
        <v>-1.0155648891573064</v>
      </c>
      <c r="I513" s="44" t="str">
        <f t="shared" si="79"/>
        <v/>
      </c>
      <c r="J513" s="44">
        <f t="shared" si="80"/>
        <v>106.25</v>
      </c>
      <c r="K513" s="44">
        <f t="shared" si="81"/>
        <v>124</v>
      </c>
      <c r="L513" s="44">
        <f t="shared" si="82"/>
        <v>-4750.0000000000146</v>
      </c>
      <c r="M513" s="45" t="str">
        <f t="shared" si="86"/>
        <v>Buy</v>
      </c>
      <c r="N513" s="44">
        <f t="shared" si="83"/>
        <v>0</v>
      </c>
      <c r="O513" s="44">
        <f t="shared" si="87"/>
        <v>172500.00000000041</v>
      </c>
      <c r="P513" s="44">
        <f t="shared" si="84"/>
        <v>0</v>
      </c>
      <c r="Q513" s="44">
        <f t="shared" si="85"/>
        <v>0</v>
      </c>
      <c r="R513" s="63">
        <f>IF((O513 - MAX($O$15:O513)) &lt; 0, O513 - MAX($O$15:O513), 0)</f>
        <v>0</v>
      </c>
    </row>
    <row r="514" spans="1:18" x14ac:dyDescent="0.25">
      <c r="A514" s="62">
        <v>500</v>
      </c>
      <c r="B514" s="70">
        <v>42446</v>
      </c>
      <c r="C514" s="43">
        <f>VLOOKUP(B514, 'Raw Data'!$A$2:$C$560, 2, TRUE)</f>
        <v>101.3</v>
      </c>
      <c r="D514" s="43">
        <f>VLOOKUP(B514, 'Raw Data'!$A$2:$C$560, 3, TRUE)</f>
        <v>121.25</v>
      </c>
      <c r="E514" s="44">
        <f t="shared" si="77"/>
        <v>-0.17976811856295488</v>
      </c>
      <c r="F514" s="44">
        <f>IF(A514&gt;$C$3, AVERAGE(INDEX($E$15:$E$572, A514-$C$3):E513), "")</f>
        <v>-0.16091135120203814</v>
      </c>
      <c r="G514" s="44">
        <f>IF(A514&gt;$C$3, (STDEV(INDEX($E$15:$E$572, A514-$C$3):E513)), "")</f>
        <v>7.8912204901825447E-3</v>
      </c>
      <c r="H514" s="44">
        <f t="shared" si="78"/>
        <v>-2.389588199236913</v>
      </c>
      <c r="I514" s="44" t="str">
        <f t="shared" si="79"/>
        <v>Buy</v>
      </c>
      <c r="J514" s="44" t="str">
        <f t="shared" si="80"/>
        <v/>
      </c>
      <c r="K514" s="44" t="str">
        <f t="shared" si="81"/>
        <v/>
      </c>
      <c r="L514" s="44">
        <f t="shared" si="82"/>
        <v>-11000.000000000015</v>
      </c>
      <c r="M514" s="45" t="str">
        <f t="shared" si="86"/>
        <v>SL</v>
      </c>
      <c r="N514" s="44">
        <f t="shared" si="83"/>
        <v>-11000.000000000015</v>
      </c>
      <c r="O514" s="44">
        <f t="shared" si="87"/>
        <v>161500.00000000041</v>
      </c>
      <c r="P514" s="44">
        <f t="shared" si="84"/>
        <v>89.02000000000001</v>
      </c>
      <c r="Q514" s="44">
        <f t="shared" si="85"/>
        <v>0</v>
      </c>
      <c r="R514" s="63">
        <f>IF((O514 - MAX($O$15:O514)) &lt; 0, O514 - MAX($O$15:O514), 0)</f>
        <v>-11000</v>
      </c>
    </row>
    <row r="515" spans="1:18" x14ac:dyDescent="0.25">
      <c r="A515" s="62">
        <v>501</v>
      </c>
      <c r="B515" s="70">
        <v>42447</v>
      </c>
      <c r="C515" s="43">
        <f>VLOOKUP(B515, 'Raw Data'!$A$2:$C$560, 2, TRUE)</f>
        <v>100.05</v>
      </c>
      <c r="D515" s="43">
        <f>VLOOKUP(B515, 'Raw Data'!$A$2:$C$560, 3, TRUE)</f>
        <v>120.2</v>
      </c>
      <c r="E515" s="44">
        <f t="shared" si="77"/>
        <v>-0.18348696107136489</v>
      </c>
      <c r="F515" s="44">
        <f>IF(A515&gt;$C$3, AVERAGE(INDEX($E$15:$E$572, A515-$C$3):E514), "")</f>
        <v>-0.16343948727828256</v>
      </c>
      <c r="G515" s="44">
        <f>IF(A515&gt;$C$3, (STDEV(INDEX($E$15:$E$572, A515-$C$3):E514)), "")</f>
        <v>9.4916911158642731E-3</v>
      </c>
      <c r="H515" s="44">
        <f t="shared" si="78"/>
        <v>-2.1121076895955113</v>
      </c>
      <c r="I515" s="44" t="str">
        <f t="shared" si="79"/>
        <v>Buy</v>
      </c>
      <c r="J515" s="44">
        <f t="shared" si="80"/>
        <v>100.05</v>
      </c>
      <c r="K515" s="44">
        <f t="shared" si="81"/>
        <v>120.2</v>
      </c>
      <c r="L515" s="44" t="str">
        <f t="shared" si="82"/>
        <v/>
      </c>
      <c r="M515" s="45" t="str">
        <f t="shared" si="86"/>
        <v>Buy</v>
      </c>
      <c r="N515" s="44">
        <f t="shared" si="83"/>
        <v>0</v>
      </c>
      <c r="O515" s="44">
        <f t="shared" si="87"/>
        <v>161500.00000000041</v>
      </c>
      <c r="P515" s="44">
        <f t="shared" si="84"/>
        <v>88.100000000000009</v>
      </c>
      <c r="Q515" s="44">
        <f t="shared" si="85"/>
        <v>165187.5</v>
      </c>
      <c r="R515" s="63">
        <f>IF((O515 - MAX($O$15:O515)) &lt; 0, O515 - MAX($O$15:O515), 0)</f>
        <v>-11000</v>
      </c>
    </row>
    <row r="516" spans="1:18" x14ac:dyDescent="0.25">
      <c r="A516" s="62">
        <v>502</v>
      </c>
      <c r="B516" s="70">
        <v>42450</v>
      </c>
      <c r="C516" s="43">
        <f>VLOOKUP(B516, 'Raw Data'!$A$2:$C$560, 2, TRUE)</f>
        <v>99.9</v>
      </c>
      <c r="D516" s="43">
        <f>VLOOKUP(B516, 'Raw Data'!$A$2:$C$560, 3, TRUE)</f>
        <v>122</v>
      </c>
      <c r="E516" s="44">
        <f t="shared" si="77"/>
        <v>-0.19985135907874868</v>
      </c>
      <c r="F516" s="44">
        <f>IF(A516&gt;$C$3, AVERAGE(INDEX($E$15:$E$572, A516-$C$3):E515), "")</f>
        <v>-0.16566536056209605</v>
      </c>
      <c r="G516" s="44">
        <f>IF(A516&gt;$C$3, (STDEV(INDEX($E$15:$E$572, A516-$C$3):E515)), "")</f>
        <v>1.1344583741028338E-2</v>
      </c>
      <c r="H516" s="44">
        <f t="shared" si="78"/>
        <v>-3.0134202626595288</v>
      </c>
      <c r="I516" s="44" t="str">
        <f t="shared" si="79"/>
        <v>Buy</v>
      </c>
      <c r="J516" s="44">
        <f t="shared" si="80"/>
        <v>100.05</v>
      </c>
      <c r="K516" s="44">
        <f t="shared" si="81"/>
        <v>120.2</v>
      </c>
      <c r="L516" s="44">
        <f t="shared" si="82"/>
        <v>-9749.9999999999436</v>
      </c>
      <c r="M516" s="45" t="str">
        <f t="shared" si="86"/>
        <v>Buy</v>
      </c>
      <c r="N516" s="44">
        <f t="shared" si="83"/>
        <v>0</v>
      </c>
      <c r="O516" s="44">
        <f t="shared" si="87"/>
        <v>161500.00000000041</v>
      </c>
      <c r="P516" s="44">
        <f t="shared" si="84"/>
        <v>0</v>
      </c>
      <c r="Q516" s="44">
        <f t="shared" si="85"/>
        <v>0</v>
      </c>
      <c r="R516" s="63">
        <f>IF((O516 - MAX($O$15:O516)) &lt; 0, O516 - MAX($O$15:O516), 0)</f>
        <v>-11000</v>
      </c>
    </row>
    <row r="517" spans="1:18" x14ac:dyDescent="0.25">
      <c r="A517" s="62">
        <v>503</v>
      </c>
      <c r="B517" s="70">
        <v>42451</v>
      </c>
      <c r="C517" s="43">
        <f>VLOOKUP(B517, 'Raw Data'!$A$2:$C$560, 2, TRUE)</f>
        <v>99.25</v>
      </c>
      <c r="D517" s="43">
        <f>VLOOKUP(B517, 'Raw Data'!$A$2:$C$560, 3, TRUE)</f>
        <v>120.75</v>
      </c>
      <c r="E517" s="44">
        <f t="shared" si="77"/>
        <v>-0.19608037296538222</v>
      </c>
      <c r="F517" s="44">
        <f>IF(A517&gt;$C$3, AVERAGE(INDEX($E$15:$E$572, A517-$C$3):E516), "")</f>
        <v>-0.1702354284872451</v>
      </c>
      <c r="G517" s="44">
        <f>IF(A517&gt;$C$3, (STDEV(INDEX($E$15:$E$572, A517-$C$3):E516)), "")</f>
        <v>1.4853116530679156E-2</v>
      </c>
      <c r="H517" s="44">
        <f t="shared" si="78"/>
        <v>-1.740035124935182</v>
      </c>
      <c r="I517" s="44" t="str">
        <f t="shared" si="79"/>
        <v/>
      </c>
      <c r="J517" s="44">
        <f t="shared" si="80"/>
        <v>100.05</v>
      </c>
      <c r="K517" s="44">
        <f t="shared" si="81"/>
        <v>120.2</v>
      </c>
      <c r="L517" s="44">
        <f t="shared" si="82"/>
        <v>-6749.9999999999718</v>
      </c>
      <c r="M517" s="45" t="str">
        <f t="shared" si="86"/>
        <v>Buy</v>
      </c>
      <c r="N517" s="44">
        <f t="shared" si="83"/>
        <v>0</v>
      </c>
      <c r="O517" s="44">
        <f t="shared" si="87"/>
        <v>161500.00000000041</v>
      </c>
      <c r="P517" s="44">
        <f t="shared" si="84"/>
        <v>0</v>
      </c>
      <c r="Q517" s="44">
        <f t="shared" si="85"/>
        <v>0</v>
      </c>
      <c r="R517" s="63">
        <f>IF((O517 - MAX($O$15:O517)) &lt; 0, O517 - MAX($O$15:O517), 0)</f>
        <v>-11000</v>
      </c>
    </row>
    <row r="518" spans="1:18" x14ac:dyDescent="0.25">
      <c r="A518" s="62">
        <v>504</v>
      </c>
      <c r="B518" s="70">
        <v>42452</v>
      </c>
      <c r="C518" s="43">
        <f>VLOOKUP(B518, 'Raw Data'!$A$2:$C$560, 2, TRUE)</f>
        <v>98.4</v>
      </c>
      <c r="D518" s="43">
        <f>VLOOKUP(B518, 'Raw Data'!$A$2:$C$560, 3, TRUE)</f>
        <v>118.7</v>
      </c>
      <c r="E518" s="44">
        <f t="shared" si="77"/>
        <v>-0.18755849755741455</v>
      </c>
      <c r="F518" s="44">
        <f>IF(A518&gt;$C$3, AVERAGE(INDEX($E$15:$E$572, A518-$C$3):E517), "")</f>
        <v>-0.17481414591922315</v>
      </c>
      <c r="G518" s="44">
        <f>IF(A518&gt;$C$3, (STDEV(INDEX($E$15:$E$572, A518-$C$3):E517)), "")</f>
        <v>1.5078158327223888E-2</v>
      </c>
      <c r="H518" s="44">
        <f t="shared" si="78"/>
        <v>-0.84521938035238997</v>
      </c>
      <c r="I518" s="44" t="str">
        <f t="shared" si="79"/>
        <v/>
      </c>
      <c r="J518" s="44">
        <f t="shared" si="80"/>
        <v>100.05</v>
      </c>
      <c r="K518" s="44">
        <f t="shared" si="81"/>
        <v>120.2</v>
      </c>
      <c r="L518" s="44">
        <f t="shared" si="82"/>
        <v>-749.99999999995816</v>
      </c>
      <c r="M518" s="45" t="str">
        <f t="shared" si="86"/>
        <v>Buy</v>
      </c>
      <c r="N518" s="44">
        <f t="shared" si="83"/>
        <v>0</v>
      </c>
      <c r="O518" s="44">
        <f t="shared" si="87"/>
        <v>161500.00000000041</v>
      </c>
      <c r="P518" s="44">
        <f t="shared" si="84"/>
        <v>0</v>
      </c>
      <c r="Q518" s="44">
        <f t="shared" si="85"/>
        <v>0</v>
      </c>
      <c r="R518" s="63">
        <f>IF((O518 - MAX($O$15:O518)) &lt; 0, O518 - MAX($O$15:O518), 0)</f>
        <v>-11000</v>
      </c>
    </row>
    <row r="519" spans="1:18" x14ac:dyDescent="0.25">
      <c r="A519" s="62">
        <v>505</v>
      </c>
      <c r="B519" s="70">
        <v>42453</v>
      </c>
      <c r="C519" s="43">
        <f>VLOOKUP(B519, 'Raw Data'!$A$2:$C$560, 2, TRUE)</f>
        <v>98.75</v>
      </c>
      <c r="D519" s="43">
        <f>VLOOKUP(B519, 'Raw Data'!$A$2:$C$560, 3, TRUE)</f>
        <v>117.95</v>
      </c>
      <c r="E519" s="44">
        <f t="shared" si="77"/>
        <v>-0.17766940207245288</v>
      </c>
      <c r="F519" s="44">
        <f>IF(A519&gt;$C$3, AVERAGE(INDEX($E$15:$E$572, A519-$C$3):E518), "")</f>
        <v>-0.17812131989491353</v>
      </c>
      <c r="G519" s="44">
        <f>IF(A519&gt;$C$3, (STDEV(INDEX($E$15:$E$572, A519-$C$3):E518)), "")</f>
        <v>1.3686974833199556E-2</v>
      </c>
      <c r="H519" s="44">
        <f t="shared" si="78"/>
        <v>3.3018094061550055E-2</v>
      </c>
      <c r="I519" s="44" t="str">
        <f t="shared" si="79"/>
        <v/>
      </c>
      <c r="J519" s="44">
        <f t="shared" si="80"/>
        <v>100.05</v>
      </c>
      <c r="K519" s="44">
        <f t="shared" si="81"/>
        <v>120.2</v>
      </c>
      <c r="L519" s="44">
        <f t="shared" si="82"/>
        <v>4750.0000000000146</v>
      </c>
      <c r="M519" s="45" t="str">
        <f t="shared" si="86"/>
        <v>Buy</v>
      </c>
      <c r="N519" s="44">
        <f t="shared" si="83"/>
        <v>0</v>
      </c>
      <c r="O519" s="44">
        <f t="shared" si="87"/>
        <v>161500.00000000041</v>
      </c>
      <c r="P519" s="44">
        <f t="shared" si="84"/>
        <v>0</v>
      </c>
      <c r="Q519" s="44">
        <f t="shared" si="85"/>
        <v>0</v>
      </c>
      <c r="R519" s="63">
        <f>IF((O519 - MAX($O$15:O519)) &lt; 0, O519 - MAX($O$15:O519), 0)</f>
        <v>-11000</v>
      </c>
    </row>
    <row r="520" spans="1:18" x14ac:dyDescent="0.25">
      <c r="A520" s="62">
        <v>506</v>
      </c>
      <c r="B520" s="70">
        <v>42457</v>
      </c>
      <c r="C520" s="43">
        <f>VLOOKUP(B520, 'Raw Data'!$A$2:$C$560, 2, TRUE)</f>
        <v>98.75</v>
      </c>
      <c r="D520" s="43">
        <f>VLOOKUP(B520, 'Raw Data'!$A$2:$C$560, 3, TRUE)</f>
        <v>118.3</v>
      </c>
      <c r="E520" s="44">
        <f t="shared" si="77"/>
        <v>-0.18063236720310988</v>
      </c>
      <c r="F520" s="44">
        <f>IF(A520&gt;$C$3, AVERAGE(INDEX($E$15:$E$572, A520-$C$3):E519), "")</f>
        <v>-0.18002521743420469</v>
      </c>
      <c r="G520" s="44">
        <f>IF(A520&gt;$C$3, (STDEV(INDEX($E$15:$E$572, A520-$C$3):E519)), "")</f>
        <v>1.1879303074141525E-2</v>
      </c>
      <c r="H520" s="44">
        <f t="shared" si="78"/>
        <v>-5.1109881203958367E-2</v>
      </c>
      <c r="I520" s="44" t="str">
        <f t="shared" si="79"/>
        <v/>
      </c>
      <c r="J520" s="44">
        <f t="shared" si="80"/>
        <v>100.05</v>
      </c>
      <c r="K520" s="44">
        <f t="shared" si="81"/>
        <v>120.2</v>
      </c>
      <c r="L520" s="44">
        <f t="shared" si="82"/>
        <v>3000.0000000000437</v>
      </c>
      <c r="M520" s="45" t="str">
        <f t="shared" si="86"/>
        <v>Buy</v>
      </c>
      <c r="N520" s="44">
        <f t="shared" si="83"/>
        <v>0</v>
      </c>
      <c r="O520" s="44">
        <f t="shared" si="87"/>
        <v>161500.00000000041</v>
      </c>
      <c r="P520" s="44">
        <f t="shared" si="84"/>
        <v>0</v>
      </c>
      <c r="Q520" s="44">
        <f t="shared" si="85"/>
        <v>0</v>
      </c>
      <c r="R520" s="63">
        <f>IF((O520 - MAX($O$15:O520)) &lt; 0, O520 - MAX($O$15:O520), 0)</f>
        <v>-11000</v>
      </c>
    </row>
    <row r="521" spans="1:18" x14ac:dyDescent="0.25">
      <c r="A521" s="62">
        <v>507</v>
      </c>
      <c r="B521" s="70">
        <v>42458</v>
      </c>
      <c r="C521" s="43">
        <f>VLOOKUP(B521, 'Raw Data'!$A$2:$C$560, 2, TRUE)</f>
        <v>98.8</v>
      </c>
      <c r="D521" s="43">
        <f>VLOOKUP(B521, 'Raw Data'!$A$2:$C$560, 3, TRUE)</f>
        <v>115.45</v>
      </c>
      <c r="E521" s="44">
        <f t="shared" si="77"/>
        <v>-0.15573993104668227</v>
      </c>
      <c r="F521" s="44">
        <f>IF(A521&gt;$C$3, AVERAGE(INDEX($E$15:$E$572, A521-$C$3):E520), "")</f>
        <v>-0.18112989492838377</v>
      </c>
      <c r="G521" s="44">
        <f>IF(A521&gt;$C$3, (STDEV(INDEX($E$15:$E$572, A521-$C$3):E520)), "")</f>
        <v>1.1300149001848732E-2</v>
      </c>
      <c r="H521" s="44">
        <f t="shared" si="78"/>
        <v>2.2468698313223698</v>
      </c>
      <c r="I521" s="44" t="str">
        <f t="shared" si="79"/>
        <v>Sell</v>
      </c>
      <c r="J521" s="44">
        <f t="shared" si="80"/>
        <v>100.05</v>
      </c>
      <c r="K521" s="44">
        <f t="shared" si="81"/>
        <v>120.2</v>
      </c>
      <c r="L521" s="44">
        <f t="shared" si="82"/>
        <v>17500</v>
      </c>
      <c r="M521" s="45" t="str">
        <f t="shared" si="86"/>
        <v>Buy</v>
      </c>
      <c r="N521" s="44">
        <f t="shared" si="83"/>
        <v>0</v>
      </c>
      <c r="O521" s="44">
        <f t="shared" si="87"/>
        <v>161500.00000000041</v>
      </c>
      <c r="P521" s="44">
        <f t="shared" si="84"/>
        <v>0</v>
      </c>
      <c r="Q521" s="44">
        <f t="shared" si="85"/>
        <v>0</v>
      </c>
      <c r="R521" s="63">
        <f>IF((O521 - MAX($O$15:O521)) &lt; 0, O521 - MAX($O$15:O521), 0)</f>
        <v>-11000</v>
      </c>
    </row>
    <row r="522" spans="1:18" x14ac:dyDescent="0.25">
      <c r="A522" s="62">
        <v>508</v>
      </c>
      <c r="B522" s="70">
        <v>42459</v>
      </c>
      <c r="C522" s="43">
        <f>VLOOKUP(B522, 'Raw Data'!$A$2:$C$560, 2, TRUE)</f>
        <v>98.5</v>
      </c>
      <c r="D522" s="43">
        <f>VLOOKUP(B522, 'Raw Data'!$A$2:$C$560, 3, TRUE)</f>
        <v>114</v>
      </c>
      <c r="E522" s="44">
        <f t="shared" si="77"/>
        <v>-0.14614190021645224</v>
      </c>
      <c r="F522" s="44">
        <f>IF(A522&gt;$C$3, AVERAGE(INDEX($E$15:$E$572, A522-$C$3):E521), "")</f>
        <v>-0.17932073684693967</v>
      </c>
      <c r="G522" s="44">
        <f>IF(A522&gt;$C$3, (STDEV(INDEX($E$15:$E$572, A522-$C$3):E521)), "")</f>
        <v>1.3775556645566624E-2</v>
      </c>
      <c r="H522" s="44">
        <f t="shared" si="78"/>
        <v>2.4085296503183664</v>
      </c>
      <c r="I522" s="44" t="str">
        <f t="shared" si="79"/>
        <v>Sell</v>
      </c>
      <c r="J522" s="44" t="str">
        <f t="shared" si="80"/>
        <v/>
      </c>
      <c r="K522" s="44" t="str">
        <f t="shared" si="81"/>
        <v/>
      </c>
      <c r="L522" s="44">
        <f t="shared" si="82"/>
        <v>23250.000000000029</v>
      </c>
      <c r="M522" s="45" t="str">
        <f t="shared" si="86"/>
        <v>TP</v>
      </c>
      <c r="N522" s="44">
        <f t="shared" si="83"/>
        <v>23250.000000000029</v>
      </c>
      <c r="O522" s="44">
        <f t="shared" si="87"/>
        <v>184750.00000000044</v>
      </c>
      <c r="P522" s="44">
        <f t="shared" si="84"/>
        <v>85</v>
      </c>
      <c r="Q522" s="44">
        <f t="shared" si="85"/>
        <v>0</v>
      </c>
      <c r="R522" s="63">
        <f>IF((O522 - MAX($O$15:O522)) &lt; 0, O522 - MAX($O$15:O522), 0)</f>
        <v>0</v>
      </c>
    </row>
    <row r="523" spans="1:18" x14ac:dyDescent="0.25">
      <c r="A523" s="62">
        <v>509</v>
      </c>
      <c r="B523" s="70">
        <v>42460</v>
      </c>
      <c r="C523" s="43">
        <f>VLOOKUP(B523, 'Raw Data'!$A$2:$C$560, 2, TRUE)</f>
        <v>100.95</v>
      </c>
      <c r="D523" s="43">
        <f>VLOOKUP(B523, 'Raw Data'!$A$2:$C$560, 3, TRUE)</f>
        <v>114.25</v>
      </c>
      <c r="E523" s="44">
        <f t="shared" si="77"/>
        <v>-0.12376368501546753</v>
      </c>
      <c r="F523" s="44">
        <f>IF(A523&gt;$C$3, AVERAGE(INDEX($E$15:$E$572, A523-$C$3):E522), "")</f>
        <v>-0.17759505307340392</v>
      </c>
      <c r="G523" s="44">
        <f>IF(A523&gt;$C$3, (STDEV(INDEX($E$15:$E$572, A523-$C$3):E522)), "")</f>
        <v>1.675124855887378E-2</v>
      </c>
      <c r="H523" s="44">
        <f t="shared" si="78"/>
        <v>3.2135734759556089</v>
      </c>
      <c r="I523" s="44" t="str">
        <f t="shared" si="79"/>
        <v>Sell</v>
      </c>
      <c r="J523" s="44">
        <f t="shared" si="80"/>
        <v>114.25</v>
      </c>
      <c r="K523" s="44">
        <f t="shared" si="81"/>
        <v>100.95</v>
      </c>
      <c r="L523" s="44" t="str">
        <f t="shared" si="82"/>
        <v/>
      </c>
      <c r="M523" s="45" t="str">
        <f t="shared" si="86"/>
        <v>Sell</v>
      </c>
      <c r="N523" s="44">
        <f t="shared" si="83"/>
        <v>0</v>
      </c>
      <c r="O523" s="44">
        <f t="shared" si="87"/>
        <v>184750.00000000044</v>
      </c>
      <c r="P523" s="44">
        <f t="shared" si="84"/>
        <v>86.080000000000013</v>
      </c>
      <c r="Q523" s="44">
        <f t="shared" si="85"/>
        <v>161400</v>
      </c>
      <c r="R523" s="63">
        <f>IF((O523 - MAX($O$15:O523)) &lt; 0, O523 - MAX($O$15:O523), 0)</f>
        <v>0</v>
      </c>
    </row>
    <row r="524" spans="1:18" x14ac:dyDescent="0.25">
      <c r="A524" s="62">
        <v>510</v>
      </c>
      <c r="B524" s="70">
        <v>42461</v>
      </c>
      <c r="C524" s="43">
        <f>VLOOKUP(B524, 'Raw Data'!$A$2:$C$560, 2, TRUE)</f>
        <v>102.3</v>
      </c>
      <c r="D524" s="43">
        <f>VLOOKUP(B524, 'Raw Data'!$A$2:$C$560, 3, TRUE)</f>
        <v>116.3</v>
      </c>
      <c r="E524" s="44">
        <f t="shared" si="77"/>
        <v>-0.12826338656703792</v>
      </c>
      <c r="F524" s="44">
        <f>IF(A524&gt;$C$3, AVERAGE(INDEX($E$15:$E$572, A524-$C$3):E523), "")</f>
        <v>-0.17306925947900298</v>
      </c>
      <c r="G524" s="44">
        <f>IF(A524&gt;$C$3, (STDEV(INDEX($E$15:$E$572, A524-$C$3):E523)), "")</f>
        <v>2.3909373630710763E-2</v>
      </c>
      <c r="H524" s="44">
        <f t="shared" si="78"/>
        <v>1.8739877340163134</v>
      </c>
      <c r="I524" s="44" t="str">
        <f t="shared" si="79"/>
        <v>Sell</v>
      </c>
      <c r="J524" s="44">
        <f t="shared" si="80"/>
        <v>114.25</v>
      </c>
      <c r="K524" s="44">
        <f t="shared" si="81"/>
        <v>100.95</v>
      </c>
      <c r="L524" s="44">
        <f t="shared" si="82"/>
        <v>3500.0000000000136</v>
      </c>
      <c r="M524" s="45" t="str">
        <f t="shared" si="86"/>
        <v>Sell</v>
      </c>
      <c r="N524" s="44">
        <f t="shared" si="83"/>
        <v>0</v>
      </c>
      <c r="O524" s="44">
        <f t="shared" si="87"/>
        <v>184750.00000000044</v>
      </c>
      <c r="P524" s="44">
        <f t="shared" si="84"/>
        <v>0</v>
      </c>
      <c r="Q524" s="44">
        <f t="shared" si="85"/>
        <v>0</v>
      </c>
      <c r="R524" s="63">
        <f>IF((O524 - MAX($O$15:O524)) &lt; 0, O524 - MAX($O$15:O524), 0)</f>
        <v>0</v>
      </c>
    </row>
    <row r="525" spans="1:18" x14ac:dyDescent="0.25">
      <c r="A525" s="62">
        <v>511</v>
      </c>
      <c r="B525" s="70">
        <v>42464</v>
      </c>
      <c r="C525" s="43">
        <f>VLOOKUP(B525, 'Raw Data'!$A$2:$C$560, 2, TRUE)</f>
        <v>101.6</v>
      </c>
      <c r="D525" s="43">
        <f>VLOOKUP(B525, 'Raw Data'!$A$2:$C$560, 3, TRUE)</f>
        <v>113.55</v>
      </c>
      <c r="E525" s="44">
        <f t="shared" si="77"/>
        <v>-0.11119973340718593</v>
      </c>
      <c r="F525" s="44">
        <f>IF(A525&gt;$C$3, AVERAGE(INDEX($E$15:$E$572, A525-$C$3):E524), "")</f>
        <v>-0.16791878627941131</v>
      </c>
      <c r="G525" s="44">
        <f>IF(A525&gt;$C$3, (STDEV(INDEX($E$15:$E$572, A525-$C$3):E524)), "")</f>
        <v>2.7572814951799612E-2</v>
      </c>
      <c r="H525" s="44">
        <f t="shared" si="78"/>
        <v>2.0570642849261738</v>
      </c>
      <c r="I525" s="44" t="str">
        <f t="shared" si="79"/>
        <v>Sell</v>
      </c>
      <c r="J525" s="44">
        <f t="shared" si="80"/>
        <v>114.25</v>
      </c>
      <c r="K525" s="44">
        <f t="shared" si="81"/>
        <v>100.95</v>
      </c>
      <c r="L525" s="44">
        <f t="shared" si="82"/>
        <v>-6749.9999999999709</v>
      </c>
      <c r="M525" s="45" t="str">
        <f t="shared" si="86"/>
        <v>Sell</v>
      </c>
      <c r="N525" s="44">
        <f t="shared" si="83"/>
        <v>0</v>
      </c>
      <c r="O525" s="44">
        <f t="shared" si="87"/>
        <v>184750.00000000044</v>
      </c>
      <c r="P525" s="44">
        <f t="shared" si="84"/>
        <v>0</v>
      </c>
      <c r="Q525" s="44">
        <f t="shared" si="85"/>
        <v>0</v>
      </c>
      <c r="R525" s="63">
        <f>IF((O525 - MAX($O$15:O525)) &lt; 0, O525 - MAX($O$15:O525), 0)</f>
        <v>0</v>
      </c>
    </row>
    <row r="526" spans="1:18" x14ac:dyDescent="0.25">
      <c r="A526" s="62">
        <v>512</v>
      </c>
      <c r="B526" s="70">
        <v>42465</v>
      </c>
      <c r="C526" s="43">
        <f>VLOOKUP(B526, 'Raw Data'!$A$2:$C$560, 2, TRUE)</f>
        <v>101</v>
      </c>
      <c r="D526" s="43">
        <f>VLOOKUP(B526, 'Raw Data'!$A$2:$C$560, 3, TRUE)</f>
        <v>114.25</v>
      </c>
      <c r="E526" s="44">
        <f t="shared" si="77"/>
        <v>-0.12326851293305466</v>
      </c>
      <c r="F526" s="44">
        <f>IF(A526&gt;$C$3, AVERAGE(INDEX($E$15:$E$572, A526-$C$3):E525), "")</f>
        <v>-0.16069006351299339</v>
      </c>
      <c r="G526" s="44">
        <f>IF(A526&gt;$C$3, (STDEV(INDEX($E$15:$E$572, A526-$C$3):E525)), "")</f>
        <v>3.213596061757306E-2</v>
      </c>
      <c r="H526" s="44">
        <f t="shared" si="78"/>
        <v>1.1644758663126855</v>
      </c>
      <c r="I526" s="44" t="str">
        <f t="shared" si="79"/>
        <v/>
      </c>
      <c r="J526" s="44">
        <f t="shared" si="80"/>
        <v>114.25</v>
      </c>
      <c r="K526" s="44">
        <f t="shared" si="81"/>
        <v>100.95</v>
      </c>
      <c r="L526" s="44">
        <f t="shared" si="82"/>
        <v>-249.99999999998579</v>
      </c>
      <c r="M526" s="45" t="str">
        <f t="shared" si="86"/>
        <v>Sell</v>
      </c>
      <c r="N526" s="44">
        <f t="shared" si="83"/>
        <v>0</v>
      </c>
      <c r="O526" s="44">
        <f t="shared" si="87"/>
        <v>184750.00000000044</v>
      </c>
      <c r="P526" s="44">
        <f t="shared" si="84"/>
        <v>0</v>
      </c>
      <c r="Q526" s="44">
        <f t="shared" si="85"/>
        <v>0</v>
      </c>
      <c r="R526" s="63">
        <f>IF((O526 - MAX($O$15:O526)) &lt; 0, O526 - MAX($O$15:O526), 0)</f>
        <v>0</v>
      </c>
    </row>
    <row r="527" spans="1:18" x14ac:dyDescent="0.25">
      <c r="A527" s="62">
        <v>513</v>
      </c>
      <c r="B527" s="70">
        <v>42466</v>
      </c>
      <c r="C527" s="43">
        <f>VLOOKUP(B527, 'Raw Data'!$A$2:$C$560, 2, TRUE)</f>
        <v>100.55</v>
      </c>
      <c r="D527" s="43">
        <f>VLOOKUP(B527, 'Raw Data'!$A$2:$C$560, 3, TRUE)</f>
        <v>114.65</v>
      </c>
      <c r="E527" s="44">
        <f t="shared" si="77"/>
        <v>-0.13122889308525254</v>
      </c>
      <c r="F527" s="44">
        <f>IF(A527&gt;$C$3, AVERAGE(INDEX($E$15:$E$572, A527-$C$3):E526), "")</f>
        <v>-0.15303177889842398</v>
      </c>
      <c r="G527" s="44">
        <f>IF(A527&gt;$C$3, (STDEV(INDEX($E$15:$E$572, A527-$C$3):E526)), "")</f>
        <v>3.0866651958903792E-2</v>
      </c>
      <c r="H527" s="44">
        <f t="shared" si="78"/>
        <v>0.70635732836201504</v>
      </c>
      <c r="I527" s="44" t="str">
        <f t="shared" si="79"/>
        <v/>
      </c>
      <c r="J527" s="44">
        <f t="shared" si="80"/>
        <v>114.25</v>
      </c>
      <c r="K527" s="44">
        <f t="shared" si="81"/>
        <v>100.95</v>
      </c>
      <c r="L527" s="44">
        <f t="shared" si="82"/>
        <v>4000.0000000000568</v>
      </c>
      <c r="M527" s="45" t="str">
        <f t="shared" si="86"/>
        <v>Sell</v>
      </c>
      <c r="N527" s="44">
        <f t="shared" si="83"/>
        <v>0</v>
      </c>
      <c r="O527" s="44">
        <f t="shared" si="87"/>
        <v>184750.00000000044</v>
      </c>
      <c r="P527" s="44">
        <f t="shared" si="84"/>
        <v>0</v>
      </c>
      <c r="Q527" s="44">
        <f t="shared" si="85"/>
        <v>0</v>
      </c>
      <c r="R527" s="63">
        <f>IF((O527 - MAX($O$15:O527)) &lt; 0, O527 - MAX($O$15:O527), 0)</f>
        <v>0</v>
      </c>
    </row>
    <row r="528" spans="1:18" x14ac:dyDescent="0.25">
      <c r="A528" s="62">
        <v>514</v>
      </c>
      <c r="B528" s="70">
        <v>42467</v>
      </c>
      <c r="C528" s="43">
        <f>VLOOKUP(B528, 'Raw Data'!$A$2:$C$560, 2, TRUE)</f>
        <v>99.9</v>
      </c>
      <c r="D528" s="43">
        <f>VLOOKUP(B528, 'Raw Data'!$A$2:$C$560, 3, TRUE)</f>
        <v>114.05</v>
      </c>
      <c r="E528" s="44">
        <f t="shared" ref="E528:E572" si="88">LN(C528/D528)</f>
        <v>-0.13246726307588916</v>
      </c>
      <c r="F528" s="44">
        <f>IF(A528&gt;$C$3, AVERAGE(INDEX($E$15:$E$572, A528-$C$3):E527), "")</f>
        <v>-0.14654663091041104</v>
      </c>
      <c r="G528" s="44">
        <f>IF(A528&gt;$C$3, (STDEV(INDEX($E$15:$E$572, A528-$C$3):E527)), "")</f>
        <v>2.7439559363859733E-2</v>
      </c>
      <c r="H528" s="44">
        <f t="shared" ref="H528:H572" si="89">IF(F528="","",(E528-F528)/G528)</f>
        <v>0.513104734949411</v>
      </c>
      <c r="I528" s="44" t="str">
        <f t="shared" ref="I528:I572" si="90">IF(H528="", "", IF(H528&lt;$C$4, "Buy", IF(H528&gt;$C$5, "Sell", "")))</f>
        <v/>
      </c>
      <c r="J528" s="44">
        <f t="shared" ref="J528:J572" si="91">IF(M528=M527, J527, IF(OR(M528="TP", M528="SL"), "", IF(I528="Buy", C528, IF(I528="Sell", D528, ""))))</f>
        <v>114.25</v>
      </c>
      <c r="K528" s="44">
        <f t="shared" ref="K528:K572" si="92">IF(M528=M527, K527, IF(OR(M528="TP", M528="SL"), "",IF(I528="Buy", D528, IF(I528="Sell", C528, ""))))</f>
        <v>100.95</v>
      </c>
      <c r="L528" s="44">
        <f t="shared" ref="L528:L572" si="93">IF(M527="Buy", (K527-D528)*$C$8+(C528-J527)*$C$9, IF(M527="Sell", (K527-C528)*$C$9+(D528-J527)*$C$8, ""))</f>
        <v>4249.9999999999709</v>
      </c>
      <c r="M528" s="45" t="str">
        <f t="shared" si="86"/>
        <v>Sell</v>
      </c>
      <c r="N528" s="44">
        <f t="shared" ref="N528:N572" si="94">IF(OR(M528="TP", M528="SL"), L528, 0)</f>
        <v>0</v>
      </c>
      <c r="O528" s="44">
        <f t="shared" si="87"/>
        <v>184750.00000000044</v>
      </c>
      <c r="P528" s="44">
        <f t="shared" ref="P528:P572" si="95">IF(OR(AND(I528&lt;&gt;"", J527=""), OR(M528="TP", M528="SL", M528="CB")), (D528*$C$9+C528*$C$8)*$C$11, 0)</f>
        <v>0</v>
      </c>
      <c r="Q528" s="44">
        <f t="shared" ref="Q528:Q572" si="96">IF(AND(I528&lt;&gt;"",J527=""),(D528*$C$9+C528*$C$8)*$C$10,0)</f>
        <v>0</v>
      </c>
      <c r="R528" s="63">
        <f>IF((O528 - MAX($O$15:O528)) &lt; 0, O528 - MAX($O$15:O528), 0)</f>
        <v>0</v>
      </c>
    </row>
    <row r="529" spans="1:18" x14ac:dyDescent="0.25">
      <c r="A529" s="62">
        <v>515</v>
      </c>
      <c r="B529" s="70">
        <v>42468</v>
      </c>
      <c r="C529" s="43">
        <f>VLOOKUP(B529, 'Raw Data'!$A$2:$C$560, 2, TRUE)</f>
        <v>101.1</v>
      </c>
      <c r="D529" s="43">
        <f>VLOOKUP(B529, 'Raw Data'!$A$2:$C$560, 3, TRUE)</f>
        <v>113.5</v>
      </c>
      <c r="E529" s="44">
        <f t="shared" si="88"/>
        <v>-0.11569271089503173</v>
      </c>
      <c r="F529" s="44">
        <f>IF(A529&gt;$C$3, AVERAGE(INDEX($E$15:$E$572, A529-$C$3):E528), "")</f>
        <v>-0.14103750746225852</v>
      </c>
      <c r="G529" s="44">
        <f>IF(A529&gt;$C$3, (STDEV(INDEX($E$15:$E$572, A529-$C$3):E528)), "")</f>
        <v>2.3544557625025386E-2</v>
      </c>
      <c r="H529" s="44">
        <f t="shared" si="89"/>
        <v>1.076460937209877</v>
      </c>
      <c r="I529" s="44" t="str">
        <f t="shared" si="90"/>
        <v/>
      </c>
      <c r="J529" s="44">
        <f t="shared" si="91"/>
        <v>114.25</v>
      </c>
      <c r="K529" s="44">
        <f t="shared" si="92"/>
        <v>100.95</v>
      </c>
      <c r="L529" s="44">
        <f t="shared" si="93"/>
        <v>-4499.9999999999573</v>
      </c>
      <c r="M529" s="45" t="str">
        <f t="shared" ref="M529:M572" si="97">IF(OR(M528="", M528="SL", M528="TP"), I529, IF(L529="", "", IF(L529&lt;$C$6, "SL", IF(L529&gt;$C$7, "TP", M528))))</f>
        <v>Sell</v>
      </c>
      <c r="N529" s="44">
        <f t="shared" si="94"/>
        <v>0</v>
      </c>
      <c r="O529" s="44">
        <f t="shared" ref="O529:O572" si="98">N529+O528</f>
        <v>184750.00000000044</v>
      </c>
      <c r="P529" s="44">
        <f t="shared" si="95"/>
        <v>0</v>
      </c>
      <c r="Q529" s="44">
        <f t="shared" si="96"/>
        <v>0</v>
      </c>
      <c r="R529" s="63">
        <f>IF((O529 - MAX($O$15:O529)) &lt; 0, O529 - MAX($O$15:O529), 0)</f>
        <v>0</v>
      </c>
    </row>
    <row r="530" spans="1:18" x14ac:dyDescent="0.25">
      <c r="A530" s="62">
        <v>516</v>
      </c>
      <c r="B530" s="70">
        <v>42471</v>
      </c>
      <c r="C530" s="43">
        <f>VLOOKUP(B530, 'Raw Data'!$A$2:$C$560, 2, TRUE)</f>
        <v>99.7</v>
      </c>
      <c r="D530" s="43">
        <f>VLOOKUP(B530, 'Raw Data'!$A$2:$C$560, 3, TRUE)</f>
        <v>112.55</v>
      </c>
      <c r="E530" s="44">
        <f t="shared" si="88"/>
        <v>-0.12123189038494853</v>
      </c>
      <c r="F530" s="44">
        <f>IF(A530&gt;$C$3, AVERAGE(INDEX($E$15:$E$572, A530-$C$3):E529), "")</f>
        <v>-0.13483983834451638</v>
      </c>
      <c r="G530" s="44">
        <f>IF(A530&gt;$C$3, (STDEV(INDEX($E$15:$E$572, A530-$C$3):E529)), "")</f>
        <v>2.0831247173403386E-2</v>
      </c>
      <c r="H530" s="44">
        <f t="shared" si="89"/>
        <v>0.65324691538113988</v>
      </c>
      <c r="I530" s="44" t="str">
        <f t="shared" si="90"/>
        <v/>
      </c>
      <c r="J530" s="44">
        <f t="shared" si="91"/>
        <v>114.25</v>
      </c>
      <c r="K530" s="44">
        <f t="shared" si="92"/>
        <v>100.95</v>
      </c>
      <c r="L530" s="44">
        <f t="shared" si="93"/>
        <v>-2250.0000000000146</v>
      </c>
      <c r="M530" s="45" t="str">
        <f t="shared" si="97"/>
        <v>Sell</v>
      </c>
      <c r="N530" s="44">
        <f t="shared" si="94"/>
        <v>0</v>
      </c>
      <c r="O530" s="44">
        <f t="shared" si="98"/>
        <v>184750.00000000044</v>
      </c>
      <c r="P530" s="44">
        <f t="shared" si="95"/>
        <v>0</v>
      </c>
      <c r="Q530" s="44">
        <f t="shared" si="96"/>
        <v>0</v>
      </c>
      <c r="R530" s="63">
        <f>IF((O530 - MAX($O$15:O530)) &lt; 0, O530 - MAX($O$15:O530), 0)</f>
        <v>0</v>
      </c>
    </row>
    <row r="531" spans="1:18" x14ac:dyDescent="0.25">
      <c r="A531" s="62">
        <v>517</v>
      </c>
      <c r="B531" s="70">
        <v>42472</v>
      </c>
      <c r="C531" s="43">
        <f>VLOOKUP(B531, 'Raw Data'!$A$2:$C$560, 2, TRUE)</f>
        <v>101.8</v>
      </c>
      <c r="D531" s="43">
        <f>VLOOKUP(B531, 'Raw Data'!$A$2:$C$560, 3, TRUE)</f>
        <v>114.4</v>
      </c>
      <c r="E531" s="44">
        <f t="shared" si="88"/>
        <v>-0.11669097482927523</v>
      </c>
      <c r="F531" s="44">
        <f>IF(A531&gt;$C$3, AVERAGE(INDEX($E$15:$E$572, A531-$C$3):E530), "")</f>
        <v>-0.12889979066270024</v>
      </c>
      <c r="G531" s="44">
        <f>IF(A531&gt;$C$3, (STDEV(INDEX($E$15:$E$572, A531-$C$3):E530)), "")</f>
        <v>1.3502454974220033E-2</v>
      </c>
      <c r="H531" s="44">
        <f t="shared" si="89"/>
        <v>0.90419230108414028</v>
      </c>
      <c r="I531" s="44" t="str">
        <f t="shared" si="90"/>
        <v/>
      </c>
      <c r="J531" s="44">
        <f t="shared" si="91"/>
        <v>114.25</v>
      </c>
      <c r="K531" s="44">
        <f t="shared" si="92"/>
        <v>100.95</v>
      </c>
      <c r="L531" s="44">
        <f t="shared" si="93"/>
        <v>-3499.9999999999436</v>
      </c>
      <c r="M531" s="45" t="str">
        <f t="shared" si="97"/>
        <v>Sell</v>
      </c>
      <c r="N531" s="44">
        <f t="shared" si="94"/>
        <v>0</v>
      </c>
      <c r="O531" s="44">
        <f t="shared" si="98"/>
        <v>184750.00000000044</v>
      </c>
      <c r="P531" s="44">
        <f t="shared" si="95"/>
        <v>0</v>
      </c>
      <c r="Q531" s="44">
        <f t="shared" si="96"/>
        <v>0</v>
      </c>
      <c r="R531" s="63">
        <f>IF((O531 - MAX($O$15:O531)) &lt; 0, O531 - MAX($O$15:O531), 0)</f>
        <v>0</v>
      </c>
    </row>
    <row r="532" spans="1:18" x14ac:dyDescent="0.25">
      <c r="A532" s="62">
        <v>518</v>
      </c>
      <c r="B532" s="70">
        <v>42473</v>
      </c>
      <c r="C532" s="43">
        <f>VLOOKUP(B532, 'Raw Data'!$A$2:$C$560, 2, TRUE)</f>
        <v>103.3</v>
      </c>
      <c r="D532" s="43">
        <f>VLOOKUP(B532, 'Raw Data'!$A$2:$C$560, 3, TRUE)</f>
        <v>116.3</v>
      </c>
      <c r="E532" s="44">
        <f t="shared" si="88"/>
        <v>-0.11853568339902591</v>
      </c>
      <c r="F532" s="44">
        <f>IF(A532&gt;$C$3, AVERAGE(INDEX($E$15:$E$572, A532-$C$3):E531), "")</f>
        <v>-0.12499489504095955</v>
      </c>
      <c r="G532" s="44">
        <f>IF(A532&gt;$C$3, (STDEV(INDEX($E$15:$E$572, A532-$C$3):E531)), "")</f>
        <v>1.0094148816865715E-2</v>
      </c>
      <c r="H532" s="44">
        <f t="shared" si="89"/>
        <v>0.63989661328762304</v>
      </c>
      <c r="I532" s="44" t="str">
        <f t="shared" si="90"/>
        <v/>
      </c>
      <c r="J532" s="44">
        <f t="shared" si="91"/>
        <v>114.25</v>
      </c>
      <c r="K532" s="44">
        <f t="shared" si="92"/>
        <v>100.95</v>
      </c>
      <c r="L532" s="44">
        <f t="shared" si="93"/>
        <v>-1499.9999999999854</v>
      </c>
      <c r="M532" s="45" t="str">
        <f t="shared" si="97"/>
        <v>Sell</v>
      </c>
      <c r="N532" s="44">
        <f t="shared" si="94"/>
        <v>0</v>
      </c>
      <c r="O532" s="44">
        <f t="shared" si="98"/>
        <v>184750.00000000044</v>
      </c>
      <c r="P532" s="44">
        <f t="shared" si="95"/>
        <v>0</v>
      </c>
      <c r="Q532" s="44">
        <f t="shared" si="96"/>
        <v>0</v>
      </c>
      <c r="R532" s="63">
        <f>IF((O532 - MAX($O$15:O532)) &lt; 0, O532 - MAX($O$15:O532), 0)</f>
        <v>0</v>
      </c>
    </row>
    <row r="533" spans="1:18" x14ac:dyDescent="0.25">
      <c r="A533" s="62">
        <v>519</v>
      </c>
      <c r="B533" s="70">
        <v>42474</v>
      </c>
      <c r="C533" s="43">
        <f>VLOOKUP(B533, 'Raw Data'!$A$2:$C$560, 2, TRUE)</f>
        <v>103.55</v>
      </c>
      <c r="D533" s="43">
        <f>VLOOKUP(B533, 'Raw Data'!$A$2:$C$560, 3, TRUE)</f>
        <v>114.75</v>
      </c>
      <c r="E533" s="44">
        <f t="shared" si="88"/>
        <v>-0.1027012610990614</v>
      </c>
      <c r="F533" s="44">
        <f>IF(A533&gt;$C$3, AVERAGE(INDEX($E$15:$E$572, A533-$C$3):E532), "")</f>
        <v>-0.12223427335921691</v>
      </c>
      <c r="G533" s="44">
        <f>IF(A533&gt;$C$3, (STDEV(INDEX($E$15:$E$572, A533-$C$3):E532)), "")</f>
        <v>6.9549489132973586E-3</v>
      </c>
      <c r="H533" s="44">
        <f t="shared" si="89"/>
        <v>2.8085054978347586</v>
      </c>
      <c r="I533" s="44" t="str">
        <f t="shared" si="90"/>
        <v>Sell</v>
      </c>
      <c r="J533" s="44" t="str">
        <f t="shared" si="91"/>
        <v/>
      </c>
      <c r="K533" s="44" t="str">
        <f t="shared" si="92"/>
        <v/>
      </c>
      <c r="L533" s="44">
        <f t="shared" si="93"/>
        <v>-10499.999999999971</v>
      </c>
      <c r="M533" s="45" t="str">
        <f t="shared" si="97"/>
        <v>SL</v>
      </c>
      <c r="N533" s="44">
        <f t="shared" si="94"/>
        <v>-10499.999999999971</v>
      </c>
      <c r="O533" s="44">
        <f t="shared" si="98"/>
        <v>174250.00000000047</v>
      </c>
      <c r="P533" s="44">
        <f t="shared" si="95"/>
        <v>87.320000000000007</v>
      </c>
      <c r="Q533" s="44">
        <f t="shared" si="96"/>
        <v>0</v>
      </c>
      <c r="R533" s="63">
        <f>IF((O533 - MAX($O$15:O533)) &lt; 0, O533 - MAX($O$15:O533), 0)</f>
        <v>-10499.999999999971</v>
      </c>
    </row>
    <row r="534" spans="1:18" x14ac:dyDescent="0.25">
      <c r="A534" s="62">
        <v>520</v>
      </c>
      <c r="B534" s="70">
        <v>42475</v>
      </c>
      <c r="C534" s="43">
        <f>VLOOKUP(B534, 'Raw Data'!$A$2:$C$560, 2, TRUE)</f>
        <v>103.3</v>
      </c>
      <c r="D534" s="43">
        <f>VLOOKUP(B534, 'Raw Data'!$A$2:$C$560, 3, TRUE)</f>
        <v>114</v>
      </c>
      <c r="E534" s="44">
        <f t="shared" si="88"/>
        <v>-9.8561072268902677E-2</v>
      </c>
      <c r="F534" s="44">
        <f>IF(A534&gt;$C$3, AVERAGE(INDEX($E$15:$E$572, A534-$C$3):E533), "")</f>
        <v>-0.12012803096757632</v>
      </c>
      <c r="G534" s="44">
        <f>IF(A534&gt;$C$3, (STDEV(INDEX($E$15:$E$572, A534-$C$3):E533)), "")</f>
        <v>9.2506980355049478E-3</v>
      </c>
      <c r="H534" s="44">
        <f t="shared" si="89"/>
        <v>2.3313871683950622</v>
      </c>
      <c r="I534" s="44" t="str">
        <f t="shared" si="90"/>
        <v>Sell</v>
      </c>
      <c r="J534" s="44">
        <f t="shared" si="91"/>
        <v>114</v>
      </c>
      <c r="K534" s="44">
        <f t="shared" si="92"/>
        <v>103.3</v>
      </c>
      <c r="L534" s="44" t="str">
        <f t="shared" si="93"/>
        <v/>
      </c>
      <c r="M534" s="45" t="str">
        <f t="shared" si="97"/>
        <v>Sell</v>
      </c>
      <c r="N534" s="44">
        <f t="shared" si="94"/>
        <v>0</v>
      </c>
      <c r="O534" s="44">
        <f t="shared" si="98"/>
        <v>174250.00000000047</v>
      </c>
      <c r="P534" s="44">
        <f t="shared" si="95"/>
        <v>86.92</v>
      </c>
      <c r="Q534" s="44">
        <f t="shared" si="96"/>
        <v>162975</v>
      </c>
      <c r="R534" s="63">
        <f>IF((O534 - MAX($O$15:O534)) &lt; 0, O534 - MAX($O$15:O534), 0)</f>
        <v>-10499.999999999971</v>
      </c>
    </row>
    <row r="535" spans="1:18" x14ac:dyDescent="0.25">
      <c r="A535" s="62">
        <v>521</v>
      </c>
      <c r="B535" s="70">
        <v>42478</v>
      </c>
      <c r="C535" s="43">
        <f>VLOOKUP(B535, 'Raw Data'!$A$2:$C$560, 2, TRUE)</f>
        <v>104.55</v>
      </c>
      <c r="D535" s="43">
        <f>VLOOKUP(B535, 'Raw Data'!$A$2:$C$560, 3, TRUE)</f>
        <v>113.95</v>
      </c>
      <c r="E535" s="44">
        <f t="shared" si="88"/>
        <v>-8.6094329817050785E-2</v>
      </c>
      <c r="F535" s="44">
        <f>IF(A535&gt;$C$3, AVERAGE(INDEX($E$15:$E$572, A535-$C$3):E534), "")</f>
        <v>-0.11715779953776277</v>
      </c>
      <c r="G535" s="44">
        <f>IF(A535&gt;$C$3, (STDEV(INDEX($E$15:$E$572, A535-$C$3):E534)), "")</f>
        <v>1.0959043331173967E-2</v>
      </c>
      <c r="H535" s="44">
        <f t="shared" si="89"/>
        <v>2.8345056025418938</v>
      </c>
      <c r="I535" s="44" t="str">
        <f t="shared" si="90"/>
        <v>Sell</v>
      </c>
      <c r="J535" s="44">
        <f t="shared" si="91"/>
        <v>114</v>
      </c>
      <c r="K535" s="44">
        <f t="shared" si="92"/>
        <v>103.3</v>
      </c>
      <c r="L535" s="44">
        <f t="shared" si="93"/>
        <v>-6499.9999999999854</v>
      </c>
      <c r="M535" s="45" t="str">
        <f t="shared" si="97"/>
        <v>Sell</v>
      </c>
      <c r="N535" s="44">
        <f t="shared" si="94"/>
        <v>0</v>
      </c>
      <c r="O535" s="44">
        <f t="shared" si="98"/>
        <v>174250.00000000047</v>
      </c>
      <c r="P535" s="44">
        <f t="shared" si="95"/>
        <v>0</v>
      </c>
      <c r="Q535" s="44">
        <f t="shared" si="96"/>
        <v>0</v>
      </c>
      <c r="R535" s="63">
        <f>IF((O535 - MAX($O$15:O535)) &lt; 0, O535 - MAX($O$15:O535), 0)</f>
        <v>-10499.999999999971</v>
      </c>
    </row>
    <row r="536" spans="1:18" x14ac:dyDescent="0.25">
      <c r="A536" s="62">
        <v>522</v>
      </c>
      <c r="B536" s="70">
        <v>42479</v>
      </c>
      <c r="C536" s="43">
        <f>VLOOKUP(B536, 'Raw Data'!$A$2:$C$560, 2, TRUE)</f>
        <v>105.15</v>
      </c>
      <c r="D536" s="43">
        <f>VLOOKUP(B536, 'Raw Data'!$A$2:$C$560, 3, TRUE)</f>
        <v>116.5</v>
      </c>
      <c r="E536" s="44">
        <f t="shared" si="88"/>
        <v>-0.10250337085704636</v>
      </c>
      <c r="F536" s="44">
        <f>IF(A536&gt;$C$3, AVERAGE(INDEX($E$15:$E$572, A536-$C$3):E535), "")</f>
        <v>-0.11464725917874925</v>
      </c>
      <c r="G536" s="44">
        <f>IF(A536&gt;$C$3, (STDEV(INDEX($E$15:$E$572, A536-$C$3):E535)), "")</f>
        <v>1.4709475958419323E-2</v>
      </c>
      <c r="H536" s="44">
        <f t="shared" si="89"/>
        <v>0.8255826622261172</v>
      </c>
      <c r="I536" s="44" t="str">
        <f t="shared" si="90"/>
        <v/>
      </c>
      <c r="J536" s="44">
        <f t="shared" si="91"/>
        <v>114</v>
      </c>
      <c r="K536" s="44">
        <f t="shared" si="92"/>
        <v>103.3</v>
      </c>
      <c r="L536" s="44">
        <f t="shared" si="93"/>
        <v>3249.9999999999582</v>
      </c>
      <c r="M536" s="45" t="str">
        <f t="shared" si="97"/>
        <v>Sell</v>
      </c>
      <c r="N536" s="44">
        <f t="shared" si="94"/>
        <v>0</v>
      </c>
      <c r="O536" s="44">
        <f t="shared" si="98"/>
        <v>174250.00000000047</v>
      </c>
      <c r="P536" s="44">
        <f t="shared" si="95"/>
        <v>0</v>
      </c>
      <c r="Q536" s="44">
        <f t="shared" si="96"/>
        <v>0</v>
      </c>
      <c r="R536" s="63">
        <f>IF((O536 - MAX($O$15:O536)) &lt; 0, O536 - MAX($O$15:O536), 0)</f>
        <v>-10499.999999999971</v>
      </c>
    </row>
    <row r="537" spans="1:18" x14ac:dyDescent="0.25">
      <c r="A537" s="62">
        <v>523</v>
      </c>
      <c r="B537" s="70">
        <v>42480</v>
      </c>
      <c r="C537" s="43">
        <f>VLOOKUP(B537, 'Raw Data'!$A$2:$C$560, 2, TRUE)</f>
        <v>107.4</v>
      </c>
      <c r="D537" s="43">
        <f>VLOOKUP(B537, 'Raw Data'!$A$2:$C$560, 3, TRUE)</f>
        <v>117.35</v>
      </c>
      <c r="E537" s="44">
        <f t="shared" si="88"/>
        <v>-8.8600740222268159E-2</v>
      </c>
      <c r="F537" s="44">
        <f>IF(A537&gt;$C$3, AVERAGE(INDEX($E$15:$E$572, A537-$C$3):E536), "")</f>
        <v>-0.11257074497114843</v>
      </c>
      <c r="G537" s="44">
        <f>IF(A537&gt;$C$3, (STDEV(INDEX($E$15:$E$572, A537-$C$3):E536)), "")</f>
        <v>1.4822456841908041E-2</v>
      </c>
      <c r="H537" s="44">
        <f t="shared" si="89"/>
        <v>1.6171411395922604</v>
      </c>
      <c r="I537" s="44" t="str">
        <f t="shared" si="90"/>
        <v/>
      </c>
      <c r="J537" s="44">
        <f t="shared" si="91"/>
        <v>114</v>
      </c>
      <c r="K537" s="44">
        <f t="shared" si="92"/>
        <v>103.3</v>
      </c>
      <c r="L537" s="44">
        <f t="shared" si="93"/>
        <v>-3750.0000000000728</v>
      </c>
      <c r="M537" s="45" t="str">
        <f t="shared" si="97"/>
        <v>Sell</v>
      </c>
      <c r="N537" s="44">
        <f t="shared" si="94"/>
        <v>0</v>
      </c>
      <c r="O537" s="44">
        <f t="shared" si="98"/>
        <v>174250.00000000047</v>
      </c>
      <c r="P537" s="44">
        <f t="shared" si="95"/>
        <v>0</v>
      </c>
      <c r="Q537" s="44">
        <f t="shared" si="96"/>
        <v>0</v>
      </c>
      <c r="R537" s="63">
        <f>IF((O537 - MAX($O$15:O537)) &lt; 0, O537 - MAX($O$15:O537), 0)</f>
        <v>-10499.999999999971</v>
      </c>
    </row>
    <row r="538" spans="1:18" x14ac:dyDescent="0.25">
      <c r="A538" s="62">
        <v>524</v>
      </c>
      <c r="B538" s="70">
        <v>42481</v>
      </c>
      <c r="C538" s="43">
        <f>VLOOKUP(B538, 'Raw Data'!$A$2:$C$560, 2, TRUE)</f>
        <v>108.35</v>
      </c>
      <c r="D538" s="43">
        <f>VLOOKUP(B538, 'Raw Data'!$A$2:$C$560, 3, TRUE)</f>
        <v>117.8</v>
      </c>
      <c r="E538" s="44">
        <f t="shared" si="88"/>
        <v>-8.3621543235118348E-2</v>
      </c>
      <c r="F538" s="44">
        <f>IF(A538&gt;$C$3, AVERAGE(INDEX($E$15:$E$572, A538-$C$3):E537), "")</f>
        <v>-0.10830792968484999</v>
      </c>
      <c r="G538" s="44">
        <f>IF(A538&gt;$C$3, (STDEV(INDEX($E$15:$E$572, A538-$C$3):E537)), "")</f>
        <v>1.4989128417454735E-2</v>
      </c>
      <c r="H538" s="44">
        <f t="shared" si="89"/>
        <v>1.6469527621755859</v>
      </c>
      <c r="I538" s="44" t="str">
        <f t="shared" si="90"/>
        <v/>
      </c>
      <c r="J538" s="44">
        <f t="shared" si="91"/>
        <v>114</v>
      </c>
      <c r="K538" s="44">
        <f t="shared" si="92"/>
        <v>103.3</v>
      </c>
      <c r="L538" s="44">
        <f t="shared" si="93"/>
        <v>-6250</v>
      </c>
      <c r="M538" s="45" t="str">
        <f t="shared" si="97"/>
        <v>Sell</v>
      </c>
      <c r="N538" s="44">
        <f t="shared" si="94"/>
        <v>0</v>
      </c>
      <c r="O538" s="44">
        <f t="shared" si="98"/>
        <v>174250.00000000047</v>
      </c>
      <c r="P538" s="44">
        <f t="shared" si="95"/>
        <v>0</v>
      </c>
      <c r="Q538" s="44">
        <f t="shared" si="96"/>
        <v>0</v>
      </c>
      <c r="R538" s="63">
        <f>IF((O538 - MAX($O$15:O538)) &lt; 0, O538 - MAX($O$15:O538), 0)</f>
        <v>-10499.999999999971</v>
      </c>
    </row>
    <row r="539" spans="1:18" x14ac:dyDescent="0.25">
      <c r="A539" s="62">
        <v>525</v>
      </c>
      <c r="B539" s="70">
        <v>42482</v>
      </c>
      <c r="C539" s="43">
        <f>VLOOKUP(B539, 'Raw Data'!$A$2:$C$560, 2, TRUE)</f>
        <v>109.7</v>
      </c>
      <c r="D539" s="43">
        <f>VLOOKUP(B539, 'Raw Data'!$A$2:$C$560, 3, TRUE)</f>
        <v>119.4</v>
      </c>
      <c r="E539" s="44">
        <f t="shared" si="88"/>
        <v>-8.4729833677317193E-2</v>
      </c>
      <c r="F539" s="44">
        <f>IF(A539&gt;$C$3, AVERAGE(INDEX($E$15:$E$572, A539-$C$3):E538), "")</f>
        <v>-0.10342335770077291</v>
      </c>
      <c r="G539" s="44">
        <f>IF(A539&gt;$C$3, (STDEV(INDEX($E$15:$E$572, A539-$C$3):E538)), "")</f>
        <v>1.4178307326508549E-2</v>
      </c>
      <c r="H539" s="44">
        <f t="shared" si="89"/>
        <v>1.3184595024615713</v>
      </c>
      <c r="I539" s="44" t="str">
        <f t="shared" si="90"/>
        <v/>
      </c>
      <c r="J539" s="44">
        <f t="shared" si="91"/>
        <v>114</v>
      </c>
      <c r="K539" s="44">
        <f t="shared" si="92"/>
        <v>103.3</v>
      </c>
      <c r="L539" s="44">
        <f t="shared" si="93"/>
        <v>-5000</v>
      </c>
      <c r="M539" s="45" t="str">
        <f t="shared" si="97"/>
        <v>Sell</v>
      </c>
      <c r="N539" s="44">
        <f t="shared" si="94"/>
        <v>0</v>
      </c>
      <c r="O539" s="44">
        <f t="shared" si="98"/>
        <v>174250.00000000047</v>
      </c>
      <c r="P539" s="44">
        <f t="shared" si="95"/>
        <v>0</v>
      </c>
      <c r="Q539" s="44">
        <f t="shared" si="96"/>
        <v>0</v>
      </c>
      <c r="R539" s="63">
        <f>IF((O539 - MAX($O$15:O539)) &lt; 0, O539 - MAX($O$15:O539), 0)</f>
        <v>-10499.999999999971</v>
      </c>
    </row>
    <row r="540" spans="1:18" x14ac:dyDescent="0.25">
      <c r="A540" s="62">
        <v>526</v>
      </c>
      <c r="B540" s="70">
        <v>42485</v>
      </c>
      <c r="C540" s="43">
        <f>VLOOKUP(B540, 'Raw Data'!$A$2:$C$560, 2, TRUE)</f>
        <v>109.9</v>
      </c>
      <c r="D540" s="43">
        <f>VLOOKUP(B540, 'Raw Data'!$A$2:$C$560, 3, TRUE)</f>
        <v>116.4</v>
      </c>
      <c r="E540" s="44">
        <f t="shared" si="88"/>
        <v>-5.7461673887761792E-2</v>
      </c>
      <c r="F540" s="44">
        <f>IF(A540&gt;$C$3, AVERAGE(INDEX($E$15:$E$572, A540-$C$3):E539), "")</f>
        <v>-0.10032706997900147</v>
      </c>
      <c r="G540" s="44">
        <f>IF(A540&gt;$C$3, (STDEV(INDEX($E$15:$E$572, A540-$C$3):E539)), "")</f>
        <v>1.4576466664739803E-2</v>
      </c>
      <c r="H540" s="44">
        <f t="shared" si="89"/>
        <v>2.9407261085383785</v>
      </c>
      <c r="I540" s="44" t="str">
        <f t="shared" si="90"/>
        <v>Sell</v>
      </c>
      <c r="J540" s="44" t="str">
        <f t="shared" si="91"/>
        <v/>
      </c>
      <c r="K540" s="44" t="str">
        <f t="shared" si="92"/>
        <v/>
      </c>
      <c r="L540" s="44">
        <f t="shared" si="93"/>
        <v>-21000.000000000015</v>
      </c>
      <c r="M540" s="45" t="str">
        <f t="shared" si="97"/>
        <v>SL</v>
      </c>
      <c r="N540" s="44">
        <f t="shared" si="94"/>
        <v>-21000.000000000015</v>
      </c>
      <c r="O540" s="44">
        <f t="shared" si="98"/>
        <v>153250.00000000047</v>
      </c>
      <c r="P540" s="44">
        <f t="shared" si="95"/>
        <v>90.52000000000001</v>
      </c>
      <c r="Q540" s="44">
        <f t="shared" si="96"/>
        <v>0</v>
      </c>
      <c r="R540" s="63">
        <f>IF((O540 - MAX($O$15:O540)) &lt; 0, O540 - MAX($O$15:O540), 0)</f>
        <v>-31499.999999999971</v>
      </c>
    </row>
    <row r="541" spans="1:18" x14ac:dyDescent="0.25">
      <c r="A541" s="62">
        <v>527</v>
      </c>
      <c r="B541" s="70">
        <v>42486</v>
      </c>
      <c r="C541" s="43">
        <f>VLOOKUP(B541, 'Raw Data'!$A$2:$C$560, 2, TRUE)</f>
        <v>109.1</v>
      </c>
      <c r="D541" s="43">
        <f>VLOOKUP(B541, 'Raw Data'!$A$2:$C$560, 3, TRUE)</f>
        <v>116.2</v>
      </c>
      <c r="E541" s="44">
        <f t="shared" si="88"/>
        <v>-6.3047951578785857E-2</v>
      </c>
      <c r="F541" s="44">
        <f>IF(A541&gt;$C$3, AVERAGE(INDEX($E$15:$E$572, A541-$C$3):E540), "")</f>
        <v>-9.3950048329282804E-2</v>
      </c>
      <c r="G541" s="44">
        <f>IF(A541&gt;$C$3, (STDEV(INDEX($E$15:$E$572, A541-$C$3):E540)), "")</f>
        <v>1.7969192891349055E-2</v>
      </c>
      <c r="H541" s="44">
        <f t="shared" si="89"/>
        <v>1.7197264750479808</v>
      </c>
      <c r="I541" s="44" t="str">
        <f t="shared" si="90"/>
        <v/>
      </c>
      <c r="J541" s="44" t="str">
        <f t="shared" si="91"/>
        <v/>
      </c>
      <c r="K541" s="44" t="str">
        <f t="shared" si="92"/>
        <v/>
      </c>
      <c r="L541" s="44" t="str">
        <f t="shared" si="93"/>
        <v/>
      </c>
      <c r="M541" s="45" t="str">
        <f t="shared" si="97"/>
        <v/>
      </c>
      <c r="N541" s="44">
        <f t="shared" si="94"/>
        <v>0</v>
      </c>
      <c r="O541" s="44">
        <f t="shared" si="98"/>
        <v>153250.00000000047</v>
      </c>
      <c r="P541" s="44">
        <f t="shared" si="95"/>
        <v>0</v>
      </c>
      <c r="Q541" s="44">
        <f t="shared" si="96"/>
        <v>0</v>
      </c>
      <c r="R541" s="63">
        <f>IF((O541 - MAX($O$15:O541)) &lt; 0, O541 - MAX($O$15:O541), 0)</f>
        <v>-31499.999999999971</v>
      </c>
    </row>
    <row r="542" spans="1:18" x14ac:dyDescent="0.25">
      <c r="A542" s="62">
        <v>528</v>
      </c>
      <c r="B542" s="70">
        <v>42487</v>
      </c>
      <c r="C542" s="43">
        <f>VLOOKUP(B542, 'Raw Data'!$A$2:$C$560, 2, TRUE)</f>
        <v>109.45</v>
      </c>
      <c r="D542" s="43">
        <f>VLOOKUP(B542, 'Raw Data'!$A$2:$C$560, 3, TRUE)</f>
        <v>115.15</v>
      </c>
      <c r="E542" s="44">
        <f t="shared" si="88"/>
        <v>-5.0767802297822275E-2</v>
      </c>
      <c r="F542" s="44">
        <f>IF(A542&gt;$C$3, AVERAGE(INDEX($E$15:$E$572, A542-$C$3):E541), "")</f>
        <v>-8.8585746004233856E-2</v>
      </c>
      <c r="G542" s="44">
        <f>IF(A542&gt;$C$3, (STDEV(INDEX($E$15:$E$572, A542-$C$3):E541)), "")</f>
        <v>1.8427212635581391E-2</v>
      </c>
      <c r="H542" s="44">
        <f t="shared" si="89"/>
        <v>2.052287801432775</v>
      </c>
      <c r="I542" s="44" t="str">
        <f t="shared" si="90"/>
        <v>Sell</v>
      </c>
      <c r="J542" s="44">
        <f t="shared" si="91"/>
        <v>115.15</v>
      </c>
      <c r="K542" s="44">
        <f t="shared" si="92"/>
        <v>109.45</v>
      </c>
      <c r="L542" s="44" t="str">
        <f t="shared" si="93"/>
        <v/>
      </c>
      <c r="M542" s="45" t="str">
        <f t="shared" si="97"/>
        <v>Sell</v>
      </c>
      <c r="N542" s="44">
        <f t="shared" si="94"/>
        <v>0</v>
      </c>
      <c r="O542" s="44">
        <f t="shared" si="98"/>
        <v>153250.00000000047</v>
      </c>
      <c r="P542" s="44">
        <f t="shared" si="95"/>
        <v>89.84</v>
      </c>
      <c r="Q542" s="44">
        <f t="shared" si="96"/>
        <v>168450</v>
      </c>
      <c r="R542" s="63">
        <f>IF((O542 - MAX($O$15:O542)) &lt; 0, O542 - MAX($O$15:O542), 0)</f>
        <v>-31499.999999999971</v>
      </c>
    </row>
    <row r="543" spans="1:18" x14ac:dyDescent="0.25">
      <c r="A543" s="62">
        <v>529</v>
      </c>
      <c r="B543" s="70">
        <v>42488</v>
      </c>
      <c r="C543" s="43">
        <f>VLOOKUP(B543, 'Raw Data'!$A$2:$C$560, 2, TRUE)</f>
        <v>110.4</v>
      </c>
      <c r="D543" s="43">
        <f>VLOOKUP(B543, 'Raw Data'!$A$2:$C$560, 3, TRUE)</f>
        <v>116.8</v>
      </c>
      <c r="E543" s="44">
        <f t="shared" si="88"/>
        <v>-5.6352936551131626E-2</v>
      </c>
      <c r="F543" s="44">
        <f>IF(A543&gt;$C$3, AVERAGE(INDEX($E$15:$E$572, A543-$C$3):E542), "")</f>
        <v>-8.1808957894113493E-2</v>
      </c>
      <c r="G543" s="44">
        <f>IF(A543&gt;$C$3, (STDEV(INDEX($E$15:$E$572, A543-$C$3):E542)), "")</f>
        <v>1.8648827889849461E-2</v>
      </c>
      <c r="H543" s="44">
        <f t="shared" si="89"/>
        <v>1.3650199086687671</v>
      </c>
      <c r="I543" s="44" t="str">
        <f t="shared" si="90"/>
        <v/>
      </c>
      <c r="J543" s="44">
        <f t="shared" si="91"/>
        <v>115.15</v>
      </c>
      <c r="K543" s="44">
        <f t="shared" si="92"/>
        <v>109.45</v>
      </c>
      <c r="L543" s="44">
        <f t="shared" si="93"/>
        <v>3499.9999999999436</v>
      </c>
      <c r="M543" s="45" t="str">
        <f t="shared" si="97"/>
        <v>Sell</v>
      </c>
      <c r="N543" s="44">
        <f t="shared" si="94"/>
        <v>0</v>
      </c>
      <c r="O543" s="44">
        <f t="shared" si="98"/>
        <v>153250.00000000047</v>
      </c>
      <c r="P543" s="44">
        <f t="shared" si="95"/>
        <v>0</v>
      </c>
      <c r="Q543" s="44">
        <f t="shared" si="96"/>
        <v>0</v>
      </c>
      <c r="R543" s="63">
        <f>IF((O543 - MAX($O$15:O543)) &lt; 0, O543 - MAX($O$15:O543), 0)</f>
        <v>-31499.999999999971</v>
      </c>
    </row>
    <row r="544" spans="1:18" x14ac:dyDescent="0.25">
      <c r="A544" s="62">
        <v>530</v>
      </c>
      <c r="B544" s="70">
        <v>42489</v>
      </c>
      <c r="C544" s="43">
        <f>VLOOKUP(B544, 'Raw Data'!$A$2:$C$560, 2, TRUE)</f>
        <v>111.55</v>
      </c>
      <c r="D544" s="43">
        <f>VLOOKUP(B544, 'Raw Data'!$A$2:$C$560, 3, TRUE)</f>
        <v>120.15</v>
      </c>
      <c r="E544" s="44">
        <f t="shared" si="88"/>
        <v>-7.4268041303936508E-2</v>
      </c>
      <c r="F544" s="44">
        <f>IF(A544&gt;$C$3, AVERAGE(INDEX($E$15:$E$572, A544-$C$3):E543), "")</f>
        <v>-7.7174125439320507E-2</v>
      </c>
      <c r="G544" s="44">
        <f>IF(A544&gt;$C$3, (STDEV(INDEX($E$15:$E$572, A544-$C$3):E543)), "")</f>
        <v>1.8639006308616705E-2</v>
      </c>
      <c r="H544" s="44">
        <f t="shared" si="89"/>
        <v>0.15591411297717803</v>
      </c>
      <c r="I544" s="44" t="str">
        <f t="shared" si="90"/>
        <v/>
      </c>
      <c r="J544" s="44">
        <f t="shared" si="91"/>
        <v>115.15</v>
      </c>
      <c r="K544" s="44">
        <f t="shared" si="92"/>
        <v>109.45</v>
      </c>
      <c r="L544" s="44">
        <f t="shared" si="93"/>
        <v>14500.000000000029</v>
      </c>
      <c r="M544" s="45" t="str">
        <f t="shared" si="97"/>
        <v>Sell</v>
      </c>
      <c r="N544" s="44">
        <f t="shared" si="94"/>
        <v>0</v>
      </c>
      <c r="O544" s="44">
        <f t="shared" si="98"/>
        <v>153250.00000000047</v>
      </c>
      <c r="P544" s="44">
        <f t="shared" si="95"/>
        <v>0</v>
      </c>
      <c r="Q544" s="44">
        <f t="shared" si="96"/>
        <v>0</v>
      </c>
      <c r="R544" s="63">
        <f>IF((O544 - MAX($O$15:O544)) &lt; 0, O544 - MAX($O$15:O544), 0)</f>
        <v>-31499.999999999971</v>
      </c>
    </row>
    <row r="545" spans="1:18" x14ac:dyDescent="0.25">
      <c r="A545" s="62">
        <v>531</v>
      </c>
      <c r="B545" s="70">
        <v>42492</v>
      </c>
      <c r="C545" s="43">
        <f>VLOOKUP(B545, 'Raw Data'!$A$2:$C$560, 2, TRUE)</f>
        <v>111.15</v>
      </c>
      <c r="D545" s="43">
        <f>VLOOKUP(B545, 'Raw Data'!$A$2:$C$560, 3, TRUE)</f>
        <v>119.5</v>
      </c>
      <c r="E545" s="44">
        <f t="shared" si="88"/>
        <v>-7.2435730961359718E-2</v>
      </c>
      <c r="F545" s="44">
        <f>IF(A545&gt;$C$3, AVERAGE(INDEX($E$15:$E$572, A545-$C$3):E544), "")</f>
        <v>-7.4744822342823883E-2</v>
      </c>
      <c r="G545" s="44">
        <f>IF(A545&gt;$C$3, (STDEV(INDEX($E$15:$E$572, A545-$C$3):E544)), "")</f>
        <v>1.7057880878278881E-2</v>
      </c>
      <c r="H545" s="44">
        <f t="shared" si="89"/>
        <v>0.135368009540066</v>
      </c>
      <c r="I545" s="44" t="str">
        <f t="shared" si="90"/>
        <v/>
      </c>
      <c r="J545" s="44">
        <f t="shared" si="91"/>
        <v>115.15</v>
      </c>
      <c r="K545" s="44">
        <f t="shared" si="92"/>
        <v>109.45</v>
      </c>
      <c r="L545" s="44">
        <f t="shared" si="93"/>
        <v>13249.999999999956</v>
      </c>
      <c r="M545" s="45" t="str">
        <f t="shared" si="97"/>
        <v>Sell</v>
      </c>
      <c r="N545" s="44">
        <f t="shared" si="94"/>
        <v>0</v>
      </c>
      <c r="O545" s="44">
        <f t="shared" si="98"/>
        <v>153250.00000000047</v>
      </c>
      <c r="P545" s="44">
        <f t="shared" si="95"/>
        <v>0</v>
      </c>
      <c r="Q545" s="44">
        <f t="shared" si="96"/>
        <v>0</v>
      </c>
      <c r="R545" s="63">
        <f>IF((O545 - MAX($O$15:O545)) &lt; 0, O545 - MAX($O$15:O545), 0)</f>
        <v>-31499.999999999971</v>
      </c>
    </row>
    <row r="546" spans="1:18" x14ac:dyDescent="0.25">
      <c r="A546" s="62">
        <v>532</v>
      </c>
      <c r="B546" s="70">
        <v>42493</v>
      </c>
      <c r="C546" s="43">
        <f>VLOOKUP(B546, 'Raw Data'!$A$2:$C$560, 2, TRUE)</f>
        <v>108.75</v>
      </c>
      <c r="D546" s="43">
        <f>VLOOKUP(B546, 'Raw Data'!$A$2:$C$560, 3, TRUE)</f>
        <v>117.15</v>
      </c>
      <c r="E546" s="44">
        <f t="shared" si="88"/>
        <v>-7.440349498501124E-2</v>
      </c>
      <c r="F546" s="44">
        <f>IF(A546&gt;$C$3, AVERAGE(INDEX($E$15:$E$572, A546-$C$3):E545), "")</f>
        <v>-7.3378962457254768E-2</v>
      </c>
      <c r="G546" s="44">
        <f>IF(A546&gt;$C$3, (STDEV(INDEX($E$15:$E$572, A546-$C$3):E545)), "")</f>
        <v>1.6588505228180461E-2</v>
      </c>
      <c r="H546" s="44">
        <f t="shared" si="89"/>
        <v>-6.1761594167990611E-2</v>
      </c>
      <c r="I546" s="44" t="str">
        <f t="shared" si="90"/>
        <v/>
      </c>
      <c r="J546" s="44">
        <f t="shared" si="91"/>
        <v>115.15</v>
      </c>
      <c r="K546" s="44">
        <f t="shared" si="92"/>
        <v>109.45</v>
      </c>
      <c r="L546" s="44">
        <f t="shared" si="93"/>
        <v>13500.000000000015</v>
      </c>
      <c r="M546" s="45" t="str">
        <f t="shared" si="97"/>
        <v>Sell</v>
      </c>
      <c r="N546" s="44">
        <f t="shared" si="94"/>
        <v>0</v>
      </c>
      <c r="O546" s="44">
        <f t="shared" si="98"/>
        <v>153250.00000000047</v>
      </c>
      <c r="P546" s="44">
        <f t="shared" si="95"/>
        <v>0</v>
      </c>
      <c r="Q546" s="44">
        <f t="shared" si="96"/>
        <v>0</v>
      </c>
      <c r="R546" s="63">
        <f>IF((O546 - MAX($O$15:O546)) &lt; 0, O546 - MAX($O$15:O546), 0)</f>
        <v>-31499.999999999971</v>
      </c>
    </row>
    <row r="547" spans="1:18" x14ac:dyDescent="0.25">
      <c r="A547" s="62">
        <v>533</v>
      </c>
      <c r="B547" s="70">
        <v>42494</v>
      </c>
      <c r="C547" s="43">
        <f>VLOOKUP(B547, 'Raw Data'!$A$2:$C$560, 2, TRUE)</f>
        <v>108.7</v>
      </c>
      <c r="D547" s="43">
        <f>VLOOKUP(B547, 'Raw Data'!$A$2:$C$560, 3, TRUE)</f>
        <v>117.4</v>
      </c>
      <c r="E547" s="44">
        <f t="shared" si="88"/>
        <v>-7.699511326683231E-2</v>
      </c>
      <c r="F547" s="44">
        <f>IF(A547&gt;$C$3, AVERAGE(INDEX($E$15:$E$572, A547-$C$3):E546), "")</f>
        <v>-7.056897487005126E-2</v>
      </c>
      <c r="G547" s="44">
        <f>IF(A547&gt;$C$3, (STDEV(INDEX($E$15:$E$572, A547-$C$3):E546)), "")</f>
        <v>1.3125313757978966E-2</v>
      </c>
      <c r="H547" s="44">
        <f t="shared" si="89"/>
        <v>-0.48959884047530355</v>
      </c>
      <c r="I547" s="44" t="str">
        <f t="shared" si="90"/>
        <v/>
      </c>
      <c r="J547" s="44">
        <f t="shared" si="91"/>
        <v>115.15</v>
      </c>
      <c r="K547" s="44">
        <f t="shared" si="92"/>
        <v>109.45</v>
      </c>
      <c r="L547" s="44">
        <f t="shared" si="93"/>
        <v>15000</v>
      </c>
      <c r="M547" s="45" t="str">
        <f t="shared" si="97"/>
        <v>Sell</v>
      </c>
      <c r="N547" s="44">
        <f t="shared" si="94"/>
        <v>0</v>
      </c>
      <c r="O547" s="44">
        <f t="shared" si="98"/>
        <v>153250.00000000047</v>
      </c>
      <c r="P547" s="44">
        <f t="shared" si="95"/>
        <v>0</v>
      </c>
      <c r="Q547" s="44">
        <f t="shared" si="96"/>
        <v>0</v>
      </c>
      <c r="R547" s="63">
        <f>IF((O547 - MAX($O$15:O547)) &lt; 0, O547 - MAX($O$15:O547), 0)</f>
        <v>-31499.999999999971</v>
      </c>
    </row>
    <row r="548" spans="1:18" x14ac:dyDescent="0.25">
      <c r="A548" s="62">
        <v>534</v>
      </c>
      <c r="B548" s="70">
        <v>42495</v>
      </c>
      <c r="C548" s="43">
        <f>VLOOKUP(B548, 'Raw Data'!$A$2:$C$560, 2, TRUE)</f>
        <v>106.9</v>
      </c>
      <c r="D548" s="43">
        <f>VLOOKUP(B548, 'Raw Data'!$A$2:$C$560, 3, TRUE)</f>
        <v>115.3</v>
      </c>
      <c r="E548" s="44">
        <f t="shared" si="88"/>
        <v>-7.5643609244013713E-2</v>
      </c>
      <c r="F548" s="44">
        <f>IF(A548&gt;$C$3, AVERAGE(INDEX($E$15:$E$572, A548-$C$3):E547), "")</f>
        <v>-6.9408412174507689E-2</v>
      </c>
      <c r="G548" s="44">
        <f>IF(A548&gt;$C$3, (STDEV(INDEX($E$15:$E$572, A548-$C$3):E547)), "")</f>
        <v>1.1799935906053938E-2</v>
      </c>
      <c r="H548" s="44">
        <f t="shared" si="89"/>
        <v>-0.52840940147031357</v>
      </c>
      <c r="I548" s="44" t="str">
        <f t="shared" si="90"/>
        <v/>
      </c>
      <c r="J548" s="44">
        <f t="shared" si="91"/>
        <v>115.15</v>
      </c>
      <c r="K548" s="44">
        <f t="shared" si="92"/>
        <v>109.45</v>
      </c>
      <c r="L548" s="44">
        <f t="shared" si="93"/>
        <v>13499.999999999944</v>
      </c>
      <c r="M548" s="45" t="str">
        <f t="shared" si="97"/>
        <v>Sell</v>
      </c>
      <c r="N548" s="44">
        <f t="shared" si="94"/>
        <v>0</v>
      </c>
      <c r="O548" s="44">
        <f t="shared" si="98"/>
        <v>153250.00000000047</v>
      </c>
      <c r="P548" s="44">
        <f t="shared" si="95"/>
        <v>0</v>
      </c>
      <c r="Q548" s="44">
        <f t="shared" si="96"/>
        <v>0</v>
      </c>
      <c r="R548" s="63">
        <f>IF((O548 - MAX($O$15:O548)) &lt; 0, O548 - MAX($O$15:O548), 0)</f>
        <v>-31499.999999999971</v>
      </c>
    </row>
    <row r="549" spans="1:18" x14ac:dyDescent="0.25">
      <c r="A549" s="62">
        <v>535</v>
      </c>
      <c r="B549" s="70">
        <v>42496</v>
      </c>
      <c r="C549" s="43">
        <f>VLOOKUP(B549, 'Raw Data'!$A$2:$C$560, 2, TRUE)</f>
        <v>106.4</v>
      </c>
      <c r="D549" s="43">
        <f>VLOOKUP(B549, 'Raw Data'!$A$2:$C$560, 3, TRUE)</f>
        <v>116.5</v>
      </c>
      <c r="E549" s="44">
        <f t="shared" si="88"/>
        <v>-9.0685696098211144E-2</v>
      </c>
      <c r="F549" s="44">
        <f>IF(A549&gt;$C$3, AVERAGE(INDEX($E$15:$E$572, A549-$C$3):E548), "")</f>
        <v>-6.8610618775397217E-2</v>
      </c>
      <c r="G549" s="44">
        <f>IF(A549&gt;$C$3, (STDEV(INDEX($E$15:$E$572, A549-$C$3):E548)), "")</f>
        <v>1.0972927449741822E-2</v>
      </c>
      <c r="H549" s="44">
        <f t="shared" si="89"/>
        <v>-2.0117764765986239</v>
      </c>
      <c r="I549" s="44" t="str">
        <f t="shared" si="90"/>
        <v>Buy</v>
      </c>
      <c r="J549" s="44" t="str">
        <f t="shared" si="91"/>
        <v/>
      </c>
      <c r="K549" s="44" t="str">
        <f t="shared" si="92"/>
        <v/>
      </c>
      <c r="L549" s="44">
        <f t="shared" si="93"/>
        <v>21999.999999999956</v>
      </c>
      <c r="M549" s="45" t="str">
        <f t="shared" si="97"/>
        <v>TP</v>
      </c>
      <c r="N549" s="44">
        <f t="shared" si="94"/>
        <v>21999.999999999956</v>
      </c>
      <c r="O549" s="44">
        <f t="shared" si="98"/>
        <v>175250.00000000041</v>
      </c>
      <c r="P549" s="44">
        <f t="shared" si="95"/>
        <v>89.160000000000011</v>
      </c>
      <c r="Q549" s="44">
        <f t="shared" si="96"/>
        <v>0</v>
      </c>
      <c r="R549" s="63">
        <f>IF((O549 - MAX($O$15:O549)) &lt; 0, O549 - MAX($O$15:O549), 0)</f>
        <v>-9500.0000000000291</v>
      </c>
    </row>
    <row r="550" spans="1:18" x14ac:dyDescent="0.25">
      <c r="A550" s="62">
        <v>536</v>
      </c>
      <c r="B550" s="70">
        <v>42499</v>
      </c>
      <c r="C550" s="43">
        <f>VLOOKUP(B550, 'Raw Data'!$A$2:$C$560, 2, TRUE)</f>
        <v>103.95</v>
      </c>
      <c r="D550" s="43">
        <f>VLOOKUP(B550, 'Raw Data'!$A$2:$C$560, 3, TRUE)</f>
        <v>115.65</v>
      </c>
      <c r="E550" s="44">
        <f t="shared" si="88"/>
        <v>-0.10665837437342623</v>
      </c>
      <c r="F550" s="44">
        <f>IF(A550&gt;$C$3, AVERAGE(INDEX($E$15:$E$572, A550-$C$3):E549), "")</f>
        <v>-6.9206205017486616E-2</v>
      </c>
      <c r="G550" s="44">
        <f>IF(A550&gt;$C$3, (STDEV(INDEX($E$15:$E$572, A550-$C$3):E549)), "")</f>
        <v>1.2053487053739235E-2</v>
      </c>
      <c r="H550" s="44">
        <f t="shared" si="89"/>
        <v>-3.1071646892690028</v>
      </c>
      <c r="I550" s="44" t="str">
        <f t="shared" si="90"/>
        <v>Buy</v>
      </c>
      <c r="J550" s="44">
        <f t="shared" si="91"/>
        <v>103.95</v>
      </c>
      <c r="K550" s="44">
        <f t="shared" si="92"/>
        <v>115.65</v>
      </c>
      <c r="L550" s="44" t="str">
        <f t="shared" si="93"/>
        <v/>
      </c>
      <c r="M550" s="45" t="str">
        <f t="shared" si="97"/>
        <v>Buy</v>
      </c>
      <c r="N550" s="44">
        <f t="shared" si="94"/>
        <v>0</v>
      </c>
      <c r="O550" s="44">
        <f t="shared" si="98"/>
        <v>175250.00000000041</v>
      </c>
      <c r="P550" s="44">
        <f t="shared" si="95"/>
        <v>87.84</v>
      </c>
      <c r="Q550" s="44">
        <f t="shared" si="96"/>
        <v>164700</v>
      </c>
      <c r="R550" s="63">
        <f>IF((O550 - MAX($O$15:O550)) &lt; 0, O550 - MAX($O$15:O550), 0)</f>
        <v>-9500.0000000000291</v>
      </c>
    </row>
    <row r="551" spans="1:18" x14ac:dyDescent="0.25">
      <c r="A551" s="62">
        <v>537</v>
      </c>
      <c r="B551" s="70">
        <v>42500</v>
      </c>
      <c r="C551" s="43">
        <f>VLOOKUP(B551, 'Raw Data'!$A$2:$C$560, 2, TRUE)</f>
        <v>103.7</v>
      </c>
      <c r="D551" s="43">
        <f>VLOOKUP(B551, 'Raw Data'!$A$2:$C$560, 3, TRUE)</f>
        <v>117.1</v>
      </c>
      <c r="E551" s="44">
        <f t="shared" si="88"/>
        <v>-0.12152615536818988</v>
      </c>
      <c r="F551" s="44">
        <f>IF(A551&gt;$C$3, AVERAGE(INDEX($E$15:$E$572, A551-$C$3):E550), "")</f>
        <v>-7.412587506605306E-2</v>
      </c>
      <c r="G551" s="44">
        <f>IF(A551&gt;$C$3, (STDEV(INDEX($E$15:$E$572, A551-$C$3):E550)), "")</f>
        <v>1.6090985728845649E-2</v>
      </c>
      <c r="H551" s="44">
        <f t="shared" si="89"/>
        <v>-2.9457661016480974</v>
      </c>
      <c r="I551" s="44" t="str">
        <f t="shared" si="90"/>
        <v>Buy</v>
      </c>
      <c r="J551" s="44">
        <f t="shared" si="91"/>
        <v>103.95</v>
      </c>
      <c r="K551" s="44">
        <f t="shared" si="92"/>
        <v>115.65</v>
      </c>
      <c r="L551" s="44">
        <f t="shared" si="93"/>
        <v>-8499.9999999999436</v>
      </c>
      <c r="M551" s="45" t="str">
        <f t="shared" si="97"/>
        <v>Buy</v>
      </c>
      <c r="N551" s="44">
        <f t="shared" si="94"/>
        <v>0</v>
      </c>
      <c r="O551" s="44">
        <f t="shared" si="98"/>
        <v>175250.00000000041</v>
      </c>
      <c r="P551" s="44">
        <f t="shared" si="95"/>
        <v>0</v>
      </c>
      <c r="Q551" s="44">
        <f t="shared" si="96"/>
        <v>0</v>
      </c>
      <c r="R551" s="63">
        <f>IF((O551 - MAX($O$15:O551)) &lt; 0, O551 - MAX($O$15:O551), 0)</f>
        <v>-9500.0000000000291</v>
      </c>
    </row>
    <row r="552" spans="1:18" x14ac:dyDescent="0.25">
      <c r="A552" s="62">
        <v>538</v>
      </c>
      <c r="B552" s="70">
        <v>42501</v>
      </c>
      <c r="C552" s="43">
        <f>VLOOKUP(B552, 'Raw Data'!$A$2:$C$560, 2, TRUE)</f>
        <v>104.1</v>
      </c>
      <c r="D552" s="43">
        <f>VLOOKUP(B552, 'Raw Data'!$A$2:$C$560, 3, TRUE)</f>
        <v>117.85</v>
      </c>
      <c r="E552" s="44">
        <f t="shared" si="88"/>
        <v>-0.12406065376121694</v>
      </c>
      <c r="F552" s="44">
        <f>IF(A552&gt;$C$3, AVERAGE(INDEX($E$15:$E$572, A552-$C$3):E551), "")</f>
        <v>-7.997369544499347E-2</v>
      </c>
      <c r="G552" s="44">
        <f>IF(A552&gt;$C$3, (STDEV(INDEX($E$15:$E$572, A552-$C$3):E551)), "")</f>
        <v>2.1375932851953706E-2</v>
      </c>
      <c r="H552" s="44">
        <f t="shared" si="89"/>
        <v>-2.0624577472975192</v>
      </c>
      <c r="I552" s="44" t="str">
        <f t="shared" si="90"/>
        <v>Buy</v>
      </c>
      <c r="J552" s="44" t="str">
        <f t="shared" si="91"/>
        <v/>
      </c>
      <c r="K552" s="44" t="str">
        <f t="shared" si="92"/>
        <v/>
      </c>
      <c r="L552" s="44">
        <f t="shared" si="93"/>
        <v>-10249.999999999985</v>
      </c>
      <c r="M552" s="45" t="str">
        <f t="shared" si="97"/>
        <v>SL</v>
      </c>
      <c r="N552" s="44">
        <f t="shared" si="94"/>
        <v>-10249.999999999985</v>
      </c>
      <c r="O552" s="44">
        <f t="shared" si="98"/>
        <v>165000.00000000041</v>
      </c>
      <c r="P552" s="44">
        <f t="shared" si="95"/>
        <v>88.78</v>
      </c>
      <c r="Q552" s="44">
        <f t="shared" si="96"/>
        <v>0</v>
      </c>
      <c r="R552" s="63">
        <f>IF((O552 - MAX($O$15:O552)) &lt; 0, O552 - MAX($O$15:O552), 0)</f>
        <v>-19750.000000000029</v>
      </c>
    </row>
    <row r="553" spans="1:18" x14ac:dyDescent="0.25">
      <c r="A553" s="62">
        <v>539</v>
      </c>
      <c r="B553" s="70">
        <v>42502</v>
      </c>
      <c r="C553" s="43">
        <f>VLOOKUP(B553, 'Raw Data'!$A$2:$C$560, 2, TRUE)</f>
        <v>103.2</v>
      </c>
      <c r="D553" s="43">
        <f>VLOOKUP(B553, 'Raw Data'!$A$2:$C$560, 3, TRUE)</f>
        <v>114.55</v>
      </c>
      <c r="E553" s="44">
        <f t="shared" si="88"/>
        <v>-0.10434255585204215</v>
      </c>
      <c r="F553" s="44">
        <f>IF(A553&gt;$C$3, AVERAGE(INDEX($E$15:$E$572, A553-$C$3):E552), "")</f>
        <v>-8.7302980591332929E-2</v>
      </c>
      <c r="G553" s="44">
        <f>IF(A553&gt;$C$3, (STDEV(INDEX($E$15:$E$572, A553-$C$3):E552)), "")</f>
        <v>2.2769048287118093E-2</v>
      </c>
      <c r="H553" s="44">
        <f t="shared" si="89"/>
        <v>-0.74836572200295248</v>
      </c>
      <c r="I553" s="44" t="str">
        <f t="shared" si="90"/>
        <v/>
      </c>
      <c r="J553" s="44" t="str">
        <f t="shared" si="91"/>
        <v/>
      </c>
      <c r="K553" s="44" t="str">
        <f t="shared" si="92"/>
        <v/>
      </c>
      <c r="L553" s="44" t="str">
        <f t="shared" si="93"/>
        <v/>
      </c>
      <c r="M553" s="45" t="str">
        <f t="shared" si="97"/>
        <v/>
      </c>
      <c r="N553" s="44">
        <f t="shared" si="94"/>
        <v>0</v>
      </c>
      <c r="O553" s="44">
        <f t="shared" si="98"/>
        <v>165000.00000000041</v>
      </c>
      <c r="P553" s="44">
        <f t="shared" si="95"/>
        <v>0</v>
      </c>
      <c r="Q553" s="44">
        <f t="shared" si="96"/>
        <v>0</v>
      </c>
      <c r="R553" s="63">
        <f>IF((O553 - MAX($O$15:O553)) &lt; 0, O553 - MAX($O$15:O553), 0)</f>
        <v>-19750.000000000029</v>
      </c>
    </row>
    <row r="554" spans="1:18" x14ac:dyDescent="0.25">
      <c r="A554" s="62">
        <v>540</v>
      </c>
      <c r="B554" s="70">
        <v>42503</v>
      </c>
      <c r="C554" s="43">
        <f>VLOOKUP(B554, 'Raw Data'!$A$2:$C$560, 2, TRUE)</f>
        <v>102.95</v>
      </c>
      <c r="D554" s="43">
        <f>VLOOKUP(B554, 'Raw Data'!$A$2:$C$560, 3, TRUE)</f>
        <v>114.95</v>
      </c>
      <c r="E554" s="44">
        <f t="shared" si="88"/>
        <v>-0.11025381773539207</v>
      </c>
      <c r="F554" s="44">
        <f>IF(A554&gt;$C$3, AVERAGE(INDEX($E$15:$E$572, A554-$C$3):E553), "")</f>
        <v>-9.210194252142398E-2</v>
      </c>
      <c r="G554" s="44">
        <f>IF(A554&gt;$C$3, (STDEV(INDEX($E$15:$E$572, A554-$C$3):E553)), "")</f>
        <v>2.0461366257251104E-2</v>
      </c>
      <c r="H554" s="44">
        <f t="shared" si="89"/>
        <v>-0.88712918706175958</v>
      </c>
      <c r="I554" s="44" t="str">
        <f t="shared" si="90"/>
        <v/>
      </c>
      <c r="J554" s="44" t="str">
        <f t="shared" si="91"/>
        <v/>
      </c>
      <c r="K554" s="44" t="str">
        <f t="shared" si="92"/>
        <v/>
      </c>
      <c r="L554" s="44" t="str">
        <f t="shared" si="93"/>
        <v/>
      </c>
      <c r="M554" s="45" t="str">
        <f t="shared" si="97"/>
        <v/>
      </c>
      <c r="N554" s="44">
        <f t="shared" si="94"/>
        <v>0</v>
      </c>
      <c r="O554" s="44">
        <f t="shared" si="98"/>
        <v>165000.00000000041</v>
      </c>
      <c r="P554" s="44">
        <f t="shared" si="95"/>
        <v>0</v>
      </c>
      <c r="Q554" s="44">
        <f t="shared" si="96"/>
        <v>0</v>
      </c>
      <c r="R554" s="63">
        <f>IF((O554 - MAX($O$15:O554)) &lt; 0, O554 - MAX($O$15:O554), 0)</f>
        <v>-19750.000000000029</v>
      </c>
    </row>
    <row r="555" spans="1:18" x14ac:dyDescent="0.25">
      <c r="A555" s="62">
        <v>541</v>
      </c>
      <c r="B555" s="70">
        <v>42506</v>
      </c>
      <c r="C555" s="43">
        <f>VLOOKUP(B555, 'Raw Data'!$A$2:$C$560, 2, TRUE)</f>
        <v>103.5</v>
      </c>
      <c r="D555" s="43">
        <f>VLOOKUP(B555, 'Raw Data'!$A$2:$C$560, 3, TRUE)</f>
        <v>116.8</v>
      </c>
      <c r="E555" s="44">
        <f t="shared" si="88"/>
        <v>-0.12089145768870289</v>
      </c>
      <c r="F555" s="44">
        <f>IF(A555&gt;$C$3, AVERAGE(INDEX($E$15:$E$572, A555-$C$3):E554), "")</f>
        <v>-9.570052016456955E-2</v>
      </c>
      <c r="G555" s="44">
        <f>IF(A555&gt;$C$3, (STDEV(INDEX($E$15:$E$572, A555-$C$3):E554)), "")</f>
        <v>2.0138278952811499E-2</v>
      </c>
      <c r="H555" s="44">
        <f t="shared" si="89"/>
        <v>-1.2508982313315531</v>
      </c>
      <c r="I555" s="44" t="str">
        <f t="shared" si="90"/>
        <v/>
      </c>
      <c r="J555" s="44" t="str">
        <f t="shared" si="91"/>
        <v/>
      </c>
      <c r="K555" s="44" t="str">
        <f t="shared" si="92"/>
        <v/>
      </c>
      <c r="L555" s="44" t="str">
        <f t="shared" si="93"/>
        <v/>
      </c>
      <c r="M555" s="45" t="str">
        <f t="shared" si="97"/>
        <v/>
      </c>
      <c r="N555" s="44">
        <f t="shared" si="94"/>
        <v>0</v>
      </c>
      <c r="O555" s="44">
        <f t="shared" si="98"/>
        <v>165000.00000000041</v>
      </c>
      <c r="P555" s="44">
        <f t="shared" si="95"/>
        <v>0</v>
      </c>
      <c r="Q555" s="44">
        <f t="shared" si="96"/>
        <v>0</v>
      </c>
      <c r="R555" s="63">
        <f>IF((O555 - MAX($O$15:O555)) &lt; 0, O555 - MAX($O$15:O555), 0)</f>
        <v>-19750.000000000029</v>
      </c>
    </row>
    <row r="556" spans="1:18" x14ac:dyDescent="0.25">
      <c r="A556" s="62">
        <v>542</v>
      </c>
      <c r="B556" s="70">
        <v>42507</v>
      </c>
      <c r="C556" s="43">
        <f>VLOOKUP(B556, 'Raw Data'!$A$2:$C$560, 2, TRUE)</f>
        <v>103.15</v>
      </c>
      <c r="D556" s="43">
        <f>VLOOKUP(B556, 'Raw Data'!$A$2:$C$560, 3, TRUE)</f>
        <v>114.95</v>
      </c>
      <c r="E556" s="44">
        <f t="shared" si="88"/>
        <v>-0.10831301169192967</v>
      </c>
      <c r="F556" s="44">
        <f>IF(A556&gt;$C$3, AVERAGE(INDEX($E$15:$E$572, A556-$C$3):E555), "")</f>
        <v>-0.10054609283730384</v>
      </c>
      <c r="G556" s="44">
        <f>IF(A556&gt;$C$3, (STDEV(INDEX($E$15:$E$572, A556-$C$3):E555)), "")</f>
        <v>1.9744168433120258E-2</v>
      </c>
      <c r="H556" s="44">
        <f t="shared" si="89"/>
        <v>-0.39337786652979773</v>
      </c>
      <c r="I556" s="44" t="str">
        <f t="shared" si="90"/>
        <v/>
      </c>
      <c r="J556" s="44" t="str">
        <f t="shared" si="91"/>
        <v/>
      </c>
      <c r="K556" s="44" t="str">
        <f t="shared" si="92"/>
        <v/>
      </c>
      <c r="L556" s="44" t="str">
        <f t="shared" si="93"/>
        <v/>
      </c>
      <c r="M556" s="45" t="str">
        <f t="shared" si="97"/>
        <v/>
      </c>
      <c r="N556" s="44">
        <f t="shared" si="94"/>
        <v>0</v>
      </c>
      <c r="O556" s="44">
        <f t="shared" si="98"/>
        <v>165000.00000000041</v>
      </c>
      <c r="P556" s="44">
        <f t="shared" si="95"/>
        <v>0</v>
      </c>
      <c r="Q556" s="44">
        <f t="shared" si="96"/>
        <v>0</v>
      </c>
      <c r="R556" s="63">
        <f>IF((O556 - MAX($O$15:O556)) &lt; 0, O556 - MAX($O$15:O556), 0)</f>
        <v>-19750.000000000029</v>
      </c>
    </row>
    <row r="557" spans="1:18" x14ac:dyDescent="0.25">
      <c r="A557" s="62">
        <v>543</v>
      </c>
      <c r="B557" s="70">
        <v>42508</v>
      </c>
      <c r="C557" s="43">
        <f>VLOOKUP(B557, 'Raw Data'!$A$2:$C$560, 2, TRUE)</f>
        <v>104.3</v>
      </c>
      <c r="D557" s="43">
        <f>VLOOKUP(B557, 'Raw Data'!$A$2:$C$560, 3, TRUE)</f>
        <v>114.4</v>
      </c>
      <c r="E557" s="44">
        <f t="shared" si="88"/>
        <v>-9.2429716938970813E-2</v>
      </c>
      <c r="F557" s="44">
        <f>IF(A557&gt;$C$3, AVERAGE(INDEX($E$15:$E$572, A557-$C$3):E556), "")</f>
        <v>-0.10393704450799571</v>
      </c>
      <c r="G557" s="44">
        <f>IF(A557&gt;$C$3, (STDEV(INDEX($E$15:$E$572, A557-$C$3):E556)), "")</f>
        <v>1.7544843363148502E-2</v>
      </c>
      <c r="H557" s="44">
        <f t="shared" si="89"/>
        <v>0.65588089507798564</v>
      </c>
      <c r="I557" s="44" t="str">
        <f t="shared" si="90"/>
        <v/>
      </c>
      <c r="J557" s="44" t="str">
        <f t="shared" si="91"/>
        <v/>
      </c>
      <c r="K557" s="44" t="str">
        <f t="shared" si="92"/>
        <v/>
      </c>
      <c r="L557" s="44" t="str">
        <f t="shared" si="93"/>
        <v/>
      </c>
      <c r="M557" s="45" t="str">
        <f t="shared" si="97"/>
        <v/>
      </c>
      <c r="N557" s="44">
        <f t="shared" si="94"/>
        <v>0</v>
      </c>
      <c r="O557" s="44">
        <f t="shared" si="98"/>
        <v>165000.00000000041</v>
      </c>
      <c r="P557" s="44">
        <f t="shared" si="95"/>
        <v>0</v>
      </c>
      <c r="Q557" s="44">
        <f t="shared" si="96"/>
        <v>0</v>
      </c>
      <c r="R557" s="63">
        <f>IF((O557 - MAX($O$15:O557)) &lt; 0, O557 - MAX($O$15:O557), 0)</f>
        <v>-19750.000000000029</v>
      </c>
    </row>
    <row r="558" spans="1:18" x14ac:dyDescent="0.25">
      <c r="A558" s="62">
        <v>544</v>
      </c>
      <c r="B558" s="70">
        <v>42509</v>
      </c>
      <c r="C558" s="43">
        <f>VLOOKUP(B558, 'Raw Data'!$A$2:$C$560, 2, TRUE)</f>
        <v>104.4</v>
      </c>
      <c r="D558" s="43">
        <f>VLOOKUP(B558, 'Raw Data'!$A$2:$C$560, 3, TRUE)</f>
        <v>114</v>
      </c>
      <c r="E558" s="44">
        <f t="shared" si="88"/>
        <v>-8.7968772945957036E-2</v>
      </c>
      <c r="F558" s="44">
        <f>IF(A558&gt;$C$3, AVERAGE(INDEX($E$15:$E$572, A558-$C$3):E557), "")</f>
        <v>-0.10548050487520955</v>
      </c>
      <c r="G558" s="44">
        <f>IF(A558&gt;$C$3, (STDEV(INDEX($E$15:$E$572, A558-$C$3):E557)), "")</f>
        <v>1.5467248507239868E-2</v>
      </c>
      <c r="H558" s="44">
        <f t="shared" si="89"/>
        <v>1.1321814556128498</v>
      </c>
      <c r="I558" s="44" t="str">
        <f t="shared" si="90"/>
        <v/>
      </c>
      <c r="J558" s="44" t="str">
        <f t="shared" si="91"/>
        <v/>
      </c>
      <c r="K558" s="44" t="str">
        <f t="shared" si="92"/>
        <v/>
      </c>
      <c r="L558" s="44" t="str">
        <f t="shared" si="93"/>
        <v/>
      </c>
      <c r="M558" s="45" t="str">
        <f t="shared" si="97"/>
        <v/>
      </c>
      <c r="N558" s="44">
        <f t="shared" si="94"/>
        <v>0</v>
      </c>
      <c r="O558" s="44">
        <f t="shared" si="98"/>
        <v>165000.00000000041</v>
      </c>
      <c r="P558" s="44">
        <f t="shared" si="95"/>
        <v>0</v>
      </c>
      <c r="Q558" s="44">
        <f t="shared" si="96"/>
        <v>0</v>
      </c>
      <c r="R558" s="63">
        <f>IF((O558 - MAX($O$15:O558)) &lt; 0, O558 - MAX($O$15:O558), 0)</f>
        <v>-19750.000000000029</v>
      </c>
    </row>
    <row r="559" spans="1:18" x14ac:dyDescent="0.25">
      <c r="A559" s="62">
        <v>545</v>
      </c>
      <c r="B559" s="70">
        <v>42510</v>
      </c>
      <c r="C559" s="43">
        <f>VLOOKUP(B559, 'Raw Data'!$A$2:$C$560, 2, TRUE)</f>
        <v>104.1</v>
      </c>
      <c r="D559" s="43">
        <f>VLOOKUP(B559, 'Raw Data'!$A$2:$C$560, 3, TRUE)</f>
        <v>112.65</v>
      </c>
      <c r="E559" s="44">
        <f t="shared" si="88"/>
        <v>-7.8933691257330407E-2</v>
      </c>
      <c r="F559" s="44">
        <f>IF(A559&gt;$C$3, AVERAGE(INDEX($E$15:$E$572, A559-$C$3):E558), "")</f>
        <v>-0.1067130212454039</v>
      </c>
      <c r="G559" s="44">
        <f>IF(A559&gt;$C$3, (STDEV(INDEX($E$15:$E$572, A559-$C$3):E558)), "")</f>
        <v>1.314175464223157E-2</v>
      </c>
      <c r="H559" s="44">
        <f t="shared" si="89"/>
        <v>2.113821992902186</v>
      </c>
      <c r="I559" s="44" t="str">
        <f t="shared" si="90"/>
        <v>Sell</v>
      </c>
      <c r="J559" s="44">
        <f t="shared" si="91"/>
        <v>112.65</v>
      </c>
      <c r="K559" s="44">
        <f t="shared" si="92"/>
        <v>104.1</v>
      </c>
      <c r="L559" s="44" t="str">
        <f t="shared" si="93"/>
        <v/>
      </c>
      <c r="M559" s="45" t="str">
        <f t="shared" si="97"/>
        <v>Sell</v>
      </c>
      <c r="N559" s="44">
        <f t="shared" si="94"/>
        <v>0</v>
      </c>
      <c r="O559" s="44">
        <f t="shared" si="98"/>
        <v>165000.00000000041</v>
      </c>
      <c r="P559" s="44">
        <f t="shared" si="95"/>
        <v>86.7</v>
      </c>
      <c r="Q559" s="44">
        <f t="shared" si="96"/>
        <v>162562.5</v>
      </c>
      <c r="R559" s="63">
        <f>IF((O559 - MAX($O$15:O559)) &lt; 0, O559 - MAX($O$15:O559), 0)</f>
        <v>-19750.000000000029</v>
      </c>
    </row>
    <row r="560" spans="1:18" x14ac:dyDescent="0.25">
      <c r="A560" s="62">
        <v>546</v>
      </c>
      <c r="B560" s="70">
        <v>42513</v>
      </c>
      <c r="C560" s="43">
        <f>VLOOKUP(B560, 'Raw Data'!$A$2:$C$560, 2, TRUE)</f>
        <v>104.6</v>
      </c>
      <c r="D560" s="43">
        <f>VLOOKUP(B560, 'Raw Data'!$A$2:$C$560, 3, TRUE)</f>
        <v>111.4</v>
      </c>
      <c r="E560" s="44">
        <f t="shared" si="88"/>
        <v>-6.2983775862361271E-2</v>
      </c>
      <c r="F560" s="44">
        <f>IF(A560&gt;$C$3, AVERAGE(INDEX($E$15:$E$572, A560-$C$3):E559), "")</f>
        <v>-0.10553782076131582</v>
      </c>
      <c r="G560" s="44">
        <f>IF(A560&gt;$C$3, (STDEV(INDEX($E$15:$E$572, A560-$C$3):E559)), "")</f>
        <v>1.5112013238641888E-2</v>
      </c>
      <c r="H560" s="44">
        <f t="shared" si="89"/>
        <v>2.8159083920163948</v>
      </c>
      <c r="I560" s="44" t="str">
        <f t="shared" si="90"/>
        <v>Sell</v>
      </c>
      <c r="J560" s="44">
        <f t="shared" si="91"/>
        <v>112.65</v>
      </c>
      <c r="K560" s="44">
        <f t="shared" si="92"/>
        <v>104.1</v>
      </c>
      <c r="L560" s="44">
        <f t="shared" si="93"/>
        <v>-8750</v>
      </c>
      <c r="M560" s="45" t="str">
        <f t="shared" si="97"/>
        <v>Sell</v>
      </c>
      <c r="N560" s="44">
        <f t="shared" si="94"/>
        <v>0</v>
      </c>
      <c r="O560" s="44">
        <f t="shared" si="98"/>
        <v>165000.00000000041</v>
      </c>
      <c r="P560" s="44">
        <f t="shared" si="95"/>
        <v>0</v>
      </c>
      <c r="Q560" s="44">
        <f t="shared" si="96"/>
        <v>0</v>
      </c>
      <c r="R560" s="63">
        <f>IF((O560 - MAX($O$15:O560)) &lt; 0, O560 - MAX($O$15:O560), 0)</f>
        <v>-19750.000000000029</v>
      </c>
    </row>
    <row r="561" spans="1:18" x14ac:dyDescent="0.25">
      <c r="A561" s="62">
        <v>547</v>
      </c>
      <c r="B561" s="70">
        <v>42514</v>
      </c>
      <c r="C561" s="43">
        <f>VLOOKUP(B561, 'Raw Data'!$A$2:$C$560, 2, TRUE)</f>
        <v>105.35</v>
      </c>
      <c r="D561" s="43">
        <f>VLOOKUP(B561, 'Raw Data'!$A$2:$C$560, 3, TRUE)</f>
        <v>111.8</v>
      </c>
      <c r="E561" s="44">
        <f t="shared" si="88"/>
        <v>-5.9423420470800764E-2</v>
      </c>
      <c r="F561" s="44">
        <f>IF(A561&gt;$C$3, AVERAGE(INDEX($E$15:$E$572, A561-$C$3):E560), "")</f>
        <v>-0.10117036091020933</v>
      </c>
      <c r="G561" s="44">
        <f>IF(A561&gt;$C$3, (STDEV(INDEX($E$15:$E$572, A561-$C$3):E560)), "")</f>
        <v>2.020506135292266E-2</v>
      </c>
      <c r="H561" s="44">
        <f t="shared" si="89"/>
        <v>2.0661625179064291</v>
      </c>
      <c r="I561" s="44" t="str">
        <f t="shared" si="90"/>
        <v>Sell</v>
      </c>
      <c r="J561" s="44" t="str">
        <f t="shared" si="91"/>
        <v/>
      </c>
      <c r="K561" s="44" t="str">
        <f t="shared" si="92"/>
        <v/>
      </c>
      <c r="L561" s="44">
        <f t="shared" si="93"/>
        <v>-10500.000000000044</v>
      </c>
      <c r="M561" s="45" t="str">
        <f t="shared" si="97"/>
        <v>SL</v>
      </c>
      <c r="N561" s="44">
        <f t="shared" si="94"/>
        <v>-10500.000000000044</v>
      </c>
      <c r="O561" s="44">
        <f t="shared" si="98"/>
        <v>154500.00000000035</v>
      </c>
      <c r="P561" s="44">
        <f t="shared" si="95"/>
        <v>86.860000000000014</v>
      </c>
      <c r="Q561" s="44">
        <f t="shared" si="96"/>
        <v>0</v>
      </c>
      <c r="R561" s="63">
        <f>IF((O561 - MAX($O$15:O561)) &lt; 0, O561 - MAX($O$15:O561), 0)</f>
        <v>-30250.000000000087</v>
      </c>
    </row>
    <row r="562" spans="1:18" x14ac:dyDescent="0.25">
      <c r="A562" s="62">
        <v>548</v>
      </c>
      <c r="B562" s="70">
        <v>42515</v>
      </c>
      <c r="C562" s="43">
        <f>VLOOKUP(B562, 'Raw Data'!$A$2:$C$560, 2, TRUE)</f>
        <v>103.65</v>
      </c>
      <c r="D562" s="43">
        <f>VLOOKUP(B562, 'Raw Data'!$A$2:$C$560, 3, TRUE)</f>
        <v>110</v>
      </c>
      <c r="E562" s="44">
        <f t="shared" si="88"/>
        <v>-5.9460526910627524E-2</v>
      </c>
      <c r="F562" s="44">
        <f>IF(A562&gt;$C$3, AVERAGE(INDEX($E$15:$E$572, A562-$C$3):E561), "")</f>
        <v>-9.4960087420470407E-2</v>
      </c>
      <c r="G562" s="44">
        <f>IF(A562&gt;$C$3, (STDEV(INDEX($E$15:$E$572, A562-$C$3):E561)), "")</f>
        <v>2.2649440116555151E-2</v>
      </c>
      <c r="H562" s="44">
        <f t="shared" si="89"/>
        <v>1.5673482579331044</v>
      </c>
      <c r="I562" s="44" t="str">
        <f t="shared" si="90"/>
        <v/>
      </c>
      <c r="J562" s="44" t="str">
        <f t="shared" si="91"/>
        <v/>
      </c>
      <c r="K562" s="44" t="str">
        <f t="shared" si="92"/>
        <v/>
      </c>
      <c r="L562" s="44" t="str">
        <f t="shared" si="93"/>
        <v/>
      </c>
      <c r="M562" s="45" t="str">
        <f t="shared" si="97"/>
        <v/>
      </c>
      <c r="N562" s="44">
        <f t="shared" si="94"/>
        <v>0</v>
      </c>
      <c r="O562" s="44">
        <f t="shared" si="98"/>
        <v>154500.00000000035</v>
      </c>
      <c r="P562" s="44">
        <f t="shared" si="95"/>
        <v>0</v>
      </c>
      <c r="Q562" s="44">
        <f t="shared" si="96"/>
        <v>0</v>
      </c>
      <c r="R562" s="63">
        <f>IF((O562 - MAX($O$15:O562)) &lt; 0, O562 - MAX($O$15:O562), 0)</f>
        <v>-30250.000000000087</v>
      </c>
    </row>
    <row r="563" spans="1:18" x14ac:dyDescent="0.25">
      <c r="A563" s="62">
        <v>549</v>
      </c>
      <c r="B563" s="70">
        <v>42541</v>
      </c>
      <c r="C563" s="43">
        <f>VLOOKUP(B563, 'Raw Data'!$A$2:$C$560, 2, TRUE)</f>
        <v>109.9</v>
      </c>
      <c r="D563" s="43">
        <f>VLOOKUP(B563, 'Raw Data'!$A$2:$C$560, 3, TRUE)</f>
        <v>116.6</v>
      </c>
      <c r="E563" s="44">
        <f t="shared" si="88"/>
        <v>-5.9178412506816269E-2</v>
      </c>
      <c r="F563" s="44">
        <f>IF(A563&gt;$C$3, AVERAGE(INDEX($E$15:$E$572, A563-$C$3):E562), "")</f>
        <v>-8.8500074735411466E-2</v>
      </c>
      <c r="G563" s="44">
        <f>IF(A563&gt;$C$3, (STDEV(INDEX($E$15:$E$572, A563-$C$3):E562)), "")</f>
        <v>2.2639769419883313E-2</v>
      </c>
      <c r="H563" s="44">
        <f t="shared" si="89"/>
        <v>1.2951396140476383</v>
      </c>
      <c r="I563" s="44" t="str">
        <f t="shared" si="90"/>
        <v/>
      </c>
      <c r="J563" s="44" t="str">
        <f t="shared" si="91"/>
        <v/>
      </c>
      <c r="K563" s="44" t="str">
        <f t="shared" si="92"/>
        <v/>
      </c>
      <c r="L563" s="44" t="str">
        <f t="shared" si="93"/>
        <v/>
      </c>
      <c r="M563" s="45" t="str">
        <f t="shared" si="97"/>
        <v/>
      </c>
      <c r="N563" s="44">
        <f t="shared" si="94"/>
        <v>0</v>
      </c>
      <c r="O563" s="44">
        <f t="shared" si="98"/>
        <v>154500.00000000035</v>
      </c>
      <c r="P563" s="44">
        <f t="shared" si="95"/>
        <v>0</v>
      </c>
      <c r="Q563" s="44">
        <f t="shared" si="96"/>
        <v>0</v>
      </c>
      <c r="R563" s="63">
        <f>IF((O563 - MAX($O$15:O563)) &lt; 0, O563 - MAX($O$15:O563), 0)</f>
        <v>-30250.000000000087</v>
      </c>
    </row>
    <row r="564" spans="1:18" x14ac:dyDescent="0.25">
      <c r="A564" s="62">
        <v>550</v>
      </c>
      <c r="B564" s="70">
        <v>42542</v>
      </c>
      <c r="C564" s="43">
        <f>VLOOKUP(B564, 'Raw Data'!$A$2:$C$560, 2, TRUE)</f>
        <v>110.3</v>
      </c>
      <c r="D564" s="43">
        <f>VLOOKUP(B564, 'Raw Data'!$A$2:$C$560, 3, TRUE)</f>
        <v>116.1</v>
      </c>
      <c r="E564" s="44">
        <f t="shared" si="88"/>
        <v>-5.1247962444389027E-2</v>
      </c>
      <c r="F564" s="44">
        <f>IF(A564&gt;$C$3, AVERAGE(INDEX($E$15:$E$572, A564-$C$3):E563), "")</f>
        <v>-8.3983660400888865E-2</v>
      </c>
      <c r="G564" s="44">
        <f>IF(A564&gt;$C$3, (STDEV(INDEX($E$15:$E$572, A564-$C$3):E563)), "")</f>
        <v>2.3612209925223861E-2</v>
      </c>
      <c r="H564" s="44">
        <f t="shared" si="89"/>
        <v>1.3863885701579235</v>
      </c>
      <c r="I564" s="44" t="str">
        <f t="shared" si="90"/>
        <v/>
      </c>
      <c r="J564" s="44" t="str">
        <f t="shared" si="91"/>
        <v/>
      </c>
      <c r="K564" s="44" t="str">
        <f t="shared" si="92"/>
        <v/>
      </c>
      <c r="L564" s="44" t="str">
        <f t="shared" si="93"/>
        <v/>
      </c>
      <c r="M564" s="45" t="str">
        <f t="shared" si="97"/>
        <v/>
      </c>
      <c r="N564" s="44">
        <f t="shared" si="94"/>
        <v>0</v>
      </c>
      <c r="O564" s="44">
        <f t="shared" si="98"/>
        <v>154500.00000000035</v>
      </c>
      <c r="P564" s="44">
        <f t="shared" si="95"/>
        <v>0</v>
      </c>
      <c r="Q564" s="44">
        <f t="shared" si="96"/>
        <v>0</v>
      </c>
      <c r="R564" s="63">
        <f>IF((O564 - MAX($O$15:O564)) &lt; 0, O564 - MAX($O$15:O564), 0)</f>
        <v>-30250.000000000087</v>
      </c>
    </row>
    <row r="565" spans="1:18" x14ac:dyDescent="0.25">
      <c r="A565" s="62">
        <v>551</v>
      </c>
      <c r="B565" s="70">
        <v>42543</v>
      </c>
      <c r="C565" s="43">
        <f>VLOOKUP(B565, 'Raw Data'!$A$2:$C$560, 2, TRUE)</f>
        <v>109.6</v>
      </c>
      <c r="D565" s="43">
        <f>VLOOKUP(B565, 'Raw Data'!$A$2:$C$560, 3, TRUE)</f>
        <v>115.55</v>
      </c>
      <c r="E565" s="44">
        <f t="shared" si="88"/>
        <v>-5.2865962206474555E-2</v>
      </c>
      <c r="F565" s="44">
        <f>IF(A565&gt;$C$3, AVERAGE(INDEX($E$15:$E$572, A565-$C$3):E564), "")</f>
        <v>-7.8083074871788574E-2</v>
      </c>
      <c r="G565" s="44">
        <f>IF(A565&gt;$C$3, (STDEV(INDEX($E$15:$E$572, A565-$C$3):E564)), "")</f>
        <v>2.3690513282823969E-2</v>
      </c>
      <c r="H565" s="44">
        <f t="shared" si="89"/>
        <v>1.0644392700261527</v>
      </c>
      <c r="I565" s="44" t="str">
        <f t="shared" si="90"/>
        <v/>
      </c>
      <c r="J565" s="44" t="str">
        <f t="shared" si="91"/>
        <v/>
      </c>
      <c r="K565" s="44" t="str">
        <f t="shared" si="92"/>
        <v/>
      </c>
      <c r="L565" s="44" t="str">
        <f t="shared" si="93"/>
        <v/>
      </c>
      <c r="M565" s="45" t="str">
        <f t="shared" si="97"/>
        <v/>
      </c>
      <c r="N565" s="44">
        <f t="shared" si="94"/>
        <v>0</v>
      </c>
      <c r="O565" s="44">
        <f t="shared" si="98"/>
        <v>154500.00000000035</v>
      </c>
      <c r="P565" s="44">
        <f t="shared" si="95"/>
        <v>0</v>
      </c>
      <c r="Q565" s="44">
        <f t="shared" si="96"/>
        <v>0</v>
      </c>
      <c r="R565" s="63">
        <f>IF((O565 - MAX($O$15:O565)) &lt; 0, O565 - MAX($O$15:O565), 0)</f>
        <v>-30250.000000000087</v>
      </c>
    </row>
    <row r="566" spans="1:18" x14ac:dyDescent="0.25">
      <c r="A566" s="62">
        <v>552</v>
      </c>
      <c r="B566" s="70">
        <v>42544</v>
      </c>
      <c r="C566" s="43">
        <f>VLOOKUP(B566, 'Raw Data'!$A$2:$C$560, 2, TRUE)</f>
        <v>110</v>
      </c>
      <c r="D566" s="43">
        <f>VLOOKUP(B566, 'Raw Data'!$A$2:$C$560, 3, TRUE)</f>
        <v>116.45</v>
      </c>
      <c r="E566" s="44">
        <f t="shared" si="88"/>
        <v>-5.6981630537933779E-2</v>
      </c>
      <c r="F566" s="44">
        <f>IF(A566&gt;$C$3, AVERAGE(INDEX($E$15:$E$572, A566-$C$3):E565), "")</f>
        <v>-7.1280525323565727E-2</v>
      </c>
      <c r="G566" s="44">
        <f>IF(A566&gt;$C$3, (STDEV(INDEX($E$15:$E$572, A566-$C$3):E565)), "")</f>
        <v>1.9412945579484756E-2</v>
      </c>
      <c r="H566" s="44">
        <f t="shared" si="89"/>
        <v>0.73656492401352824</v>
      </c>
      <c r="I566" s="44" t="str">
        <f t="shared" si="90"/>
        <v/>
      </c>
      <c r="J566" s="44" t="str">
        <f t="shared" si="91"/>
        <v/>
      </c>
      <c r="K566" s="44" t="str">
        <f t="shared" si="92"/>
        <v/>
      </c>
      <c r="L566" s="44" t="str">
        <f t="shared" si="93"/>
        <v/>
      </c>
      <c r="M566" s="45" t="str">
        <f t="shared" si="97"/>
        <v/>
      </c>
      <c r="N566" s="44">
        <f t="shared" si="94"/>
        <v>0</v>
      </c>
      <c r="O566" s="44">
        <f t="shared" si="98"/>
        <v>154500.00000000035</v>
      </c>
      <c r="P566" s="44">
        <f t="shared" si="95"/>
        <v>0</v>
      </c>
      <c r="Q566" s="44">
        <f t="shared" si="96"/>
        <v>0</v>
      </c>
      <c r="R566" s="63">
        <f>IF((O566 - MAX($O$15:O566)) &lt; 0, O566 - MAX($O$15:O566), 0)</f>
        <v>-30250.000000000087</v>
      </c>
    </row>
    <row r="567" spans="1:18" x14ac:dyDescent="0.25">
      <c r="A567" s="62">
        <v>553</v>
      </c>
      <c r="B567" s="70">
        <v>42545</v>
      </c>
      <c r="C567" s="43">
        <f>VLOOKUP(B567, 'Raw Data'!$A$2:$C$560, 2, TRUE)</f>
        <v>109.15</v>
      </c>
      <c r="D567" s="43">
        <f>VLOOKUP(B567, 'Raw Data'!$A$2:$C$560, 3, TRUE)</f>
        <v>115.9</v>
      </c>
      <c r="E567" s="44">
        <f t="shared" si="88"/>
        <v>-6.0004667349753162E-2</v>
      </c>
      <c r="F567" s="44">
        <f>IF(A567&gt;$C$3, AVERAGE(INDEX($E$15:$E$572, A567-$C$3):E566), "")</f>
        <v>-6.6147387208166153E-2</v>
      </c>
      <c r="G567" s="44">
        <f>IF(A567&gt;$C$3, (STDEV(INDEX($E$15:$E$572, A567-$C$3):E566)), "")</f>
        <v>1.4762280691750009E-2</v>
      </c>
      <c r="H567" s="44">
        <f t="shared" si="89"/>
        <v>0.41610913561926022</v>
      </c>
      <c r="I567" s="44" t="str">
        <f t="shared" si="90"/>
        <v/>
      </c>
      <c r="J567" s="44" t="str">
        <f t="shared" si="91"/>
        <v/>
      </c>
      <c r="K567" s="44" t="str">
        <f t="shared" si="92"/>
        <v/>
      </c>
      <c r="L567" s="44" t="str">
        <f t="shared" si="93"/>
        <v/>
      </c>
      <c r="M567" s="45" t="str">
        <f t="shared" si="97"/>
        <v/>
      </c>
      <c r="N567" s="44">
        <f t="shared" si="94"/>
        <v>0</v>
      </c>
      <c r="O567" s="44">
        <f t="shared" si="98"/>
        <v>154500.00000000035</v>
      </c>
      <c r="P567" s="44">
        <f t="shared" si="95"/>
        <v>0</v>
      </c>
      <c r="Q567" s="44">
        <f t="shared" si="96"/>
        <v>0</v>
      </c>
      <c r="R567" s="63">
        <f>IF((O567 - MAX($O$15:O567)) &lt; 0, O567 - MAX($O$15:O567), 0)</f>
        <v>-30250.000000000087</v>
      </c>
    </row>
    <row r="568" spans="1:18" x14ac:dyDescent="0.25">
      <c r="A568" s="62">
        <v>554</v>
      </c>
      <c r="B568" s="70">
        <v>42548</v>
      </c>
      <c r="C568" s="43">
        <f>VLOOKUP(B568, 'Raw Data'!$A$2:$C$560, 2, TRUE)</f>
        <v>107.9</v>
      </c>
      <c r="D568" s="43">
        <f>VLOOKUP(B568, 'Raw Data'!$A$2:$C$560, 3, TRUE)</f>
        <v>115.15</v>
      </c>
      <c r="E568" s="44">
        <f t="shared" si="88"/>
        <v>-6.5030754002605204E-2</v>
      </c>
      <c r="F568" s="44">
        <f>IF(A568&gt;$C$3, AVERAGE(INDEX($E$15:$E$572, A568-$C$3):E567), "")</f>
        <v>-6.2904882249244384E-2</v>
      </c>
      <c r="G568" s="44">
        <f>IF(A568&gt;$C$3, (STDEV(INDEX($E$15:$E$572, A568-$C$3):E567)), "")</f>
        <v>1.1562190046738169E-2</v>
      </c>
      <c r="H568" s="44">
        <f t="shared" si="89"/>
        <v>-0.18386410747162499</v>
      </c>
      <c r="I568" s="44" t="str">
        <f t="shared" si="90"/>
        <v/>
      </c>
      <c r="J568" s="44" t="str">
        <f t="shared" si="91"/>
        <v/>
      </c>
      <c r="K568" s="44" t="str">
        <f t="shared" si="92"/>
        <v/>
      </c>
      <c r="L568" s="44" t="str">
        <f t="shared" si="93"/>
        <v/>
      </c>
      <c r="M568" s="45" t="str">
        <f t="shared" si="97"/>
        <v/>
      </c>
      <c r="N568" s="44">
        <f t="shared" si="94"/>
        <v>0</v>
      </c>
      <c r="O568" s="44">
        <f t="shared" si="98"/>
        <v>154500.00000000035</v>
      </c>
      <c r="P568" s="44">
        <f t="shared" si="95"/>
        <v>0</v>
      </c>
      <c r="Q568" s="44">
        <f t="shared" si="96"/>
        <v>0</v>
      </c>
      <c r="R568" s="63">
        <f>IF((O568 - MAX($O$15:O568)) &lt; 0, O568 - MAX($O$15:O568), 0)</f>
        <v>-30250.000000000087</v>
      </c>
    </row>
    <row r="569" spans="1:18" x14ac:dyDescent="0.25">
      <c r="A569" s="62">
        <v>555</v>
      </c>
      <c r="B569" s="70">
        <v>42549</v>
      </c>
      <c r="C569" s="43">
        <f>VLOOKUP(B569, 'Raw Data'!$A$2:$C$560, 2, TRUE)</f>
        <v>109.75</v>
      </c>
      <c r="D569" s="43">
        <f>VLOOKUP(B569, 'Raw Data'!$A$2:$C$560, 3, TRUE)</f>
        <v>117.25</v>
      </c>
      <c r="E569" s="44">
        <f t="shared" si="88"/>
        <v>-6.6103355371107952E-2</v>
      </c>
      <c r="F569" s="44">
        <f>IF(A569&gt;$C$3, AVERAGE(INDEX($E$15:$E$572, A569-$C$3):E568), "")</f>
        <v>-6.0611080354909183E-2</v>
      </c>
      <c r="G569" s="44">
        <f>IF(A569&gt;$C$3, (STDEV(INDEX($E$15:$E$572, A569-$C$3):E568)), "")</f>
        <v>7.6511697772479728E-3</v>
      </c>
      <c r="H569" s="44">
        <f t="shared" si="89"/>
        <v>-0.71783468098315684</v>
      </c>
      <c r="I569" s="44" t="str">
        <f t="shared" si="90"/>
        <v/>
      </c>
      <c r="J569" s="44" t="str">
        <f t="shared" si="91"/>
        <v/>
      </c>
      <c r="K569" s="44" t="str">
        <f t="shared" si="92"/>
        <v/>
      </c>
      <c r="L569" s="44" t="str">
        <f t="shared" si="93"/>
        <v/>
      </c>
      <c r="M569" s="45" t="str">
        <f t="shared" si="97"/>
        <v/>
      </c>
      <c r="N569" s="44">
        <f t="shared" si="94"/>
        <v>0</v>
      </c>
      <c r="O569" s="44">
        <f t="shared" si="98"/>
        <v>154500.00000000035</v>
      </c>
      <c r="P569" s="44">
        <f t="shared" si="95"/>
        <v>0</v>
      </c>
      <c r="Q569" s="44">
        <f t="shared" si="96"/>
        <v>0</v>
      </c>
      <c r="R569" s="63">
        <f>IF((O569 - MAX($O$15:O569)) &lt; 0, O569 - MAX($O$15:O569), 0)</f>
        <v>-30250.000000000087</v>
      </c>
    </row>
    <row r="570" spans="1:18" x14ac:dyDescent="0.25">
      <c r="A570" s="62">
        <v>556</v>
      </c>
      <c r="B570" s="70">
        <v>42550</v>
      </c>
      <c r="C570" s="43">
        <f>VLOOKUP(B570, 'Raw Data'!$A$2:$C$560, 2, TRUE)</f>
        <v>109.75</v>
      </c>
      <c r="D570" s="43">
        <f>VLOOKUP(B570, 'Raw Data'!$A$2:$C$560, 3, TRUE)</f>
        <v>119.05</v>
      </c>
      <c r="E570" s="44">
        <f t="shared" si="88"/>
        <v>-8.1338520977591047E-2</v>
      </c>
      <c r="F570" s="44">
        <f>IF(A570&gt;$C$3, AVERAGE(INDEX($E$15:$E$572, A570-$C$3):E569), "")</f>
        <v>-5.932804676628696E-2</v>
      </c>
      <c r="G570" s="44">
        <f>IF(A570&gt;$C$3, (STDEV(INDEX($E$15:$E$572, A570-$C$3):E569)), "")</f>
        <v>4.7708472729829851E-3</v>
      </c>
      <c r="H570" s="44">
        <f t="shared" si="89"/>
        <v>-4.6135356996121111</v>
      </c>
      <c r="I570" s="44" t="str">
        <f t="shared" si="90"/>
        <v>Buy</v>
      </c>
      <c r="J570" s="44">
        <f t="shared" si="91"/>
        <v>109.75</v>
      </c>
      <c r="K570" s="44">
        <f t="shared" si="92"/>
        <v>119.05</v>
      </c>
      <c r="L570" s="44" t="str">
        <f t="shared" si="93"/>
        <v/>
      </c>
      <c r="M570" s="45" t="str">
        <f t="shared" si="97"/>
        <v>Buy</v>
      </c>
      <c r="N570" s="44">
        <f t="shared" si="94"/>
        <v>0</v>
      </c>
      <c r="O570" s="44">
        <f t="shared" si="98"/>
        <v>154500.00000000035</v>
      </c>
      <c r="P570" s="44">
        <f t="shared" si="95"/>
        <v>91.52000000000001</v>
      </c>
      <c r="Q570" s="44">
        <f t="shared" si="96"/>
        <v>171600</v>
      </c>
      <c r="R570" s="63">
        <f>IF((O570 - MAX($O$15:O570)) &lt; 0, O570 - MAX($O$15:O570), 0)</f>
        <v>-30250.000000000087</v>
      </c>
    </row>
    <row r="571" spans="1:18" x14ac:dyDescent="0.25">
      <c r="A571" s="62">
        <v>557</v>
      </c>
      <c r="B571" s="70">
        <v>42551</v>
      </c>
      <c r="C571" s="43">
        <f>VLOOKUP(B571, 'Raw Data'!$A$2:$C$560, 2, TRUE)</f>
        <v>110.55</v>
      </c>
      <c r="D571" s="43">
        <f>VLOOKUP(B571, 'Raw Data'!$A$2:$C$560, 3, TRUE)</f>
        <v>120.3</v>
      </c>
      <c r="E571" s="44">
        <f t="shared" si="88"/>
        <v>-8.4520715677177893E-2</v>
      </c>
      <c r="F571" s="44">
        <f>IF(A571&gt;$C$3, AVERAGE(INDEX($E$15:$E$572, A571-$C$3):E570), "")</f>
        <v>-6.116352127780994E-2</v>
      </c>
      <c r="G571" s="44">
        <f>IF(A571&gt;$C$3, (STDEV(INDEX($E$15:$E$572, A571-$C$3):E570)), "")</f>
        <v>8.447588783376354E-3</v>
      </c>
      <c r="H571" s="44">
        <f t="shared" si="89"/>
        <v>-2.7649540002860427</v>
      </c>
      <c r="I571" s="44" t="str">
        <f t="shared" si="90"/>
        <v>Buy</v>
      </c>
      <c r="J571" s="44">
        <f t="shared" si="91"/>
        <v>109.75</v>
      </c>
      <c r="K571" s="44">
        <f t="shared" si="92"/>
        <v>119.05</v>
      </c>
      <c r="L571" s="44">
        <f t="shared" si="93"/>
        <v>-2250.0000000000141</v>
      </c>
      <c r="M571" s="45" t="str">
        <f t="shared" si="97"/>
        <v>Buy</v>
      </c>
      <c r="N571" s="44">
        <f t="shared" si="94"/>
        <v>0</v>
      </c>
      <c r="O571" s="44">
        <f t="shared" si="98"/>
        <v>154500.00000000035</v>
      </c>
      <c r="P571" s="44">
        <f t="shared" si="95"/>
        <v>0</v>
      </c>
      <c r="Q571" s="44">
        <f t="shared" si="96"/>
        <v>0</v>
      </c>
      <c r="R571" s="63">
        <f>IF((O571 - MAX($O$15:O571)) &lt; 0, O571 - MAX($O$15:O571), 0)</f>
        <v>-30250.000000000087</v>
      </c>
    </row>
    <row r="572" spans="1:18" x14ac:dyDescent="0.25">
      <c r="A572" s="77">
        <v>558</v>
      </c>
      <c r="B572" s="78">
        <v>42552</v>
      </c>
      <c r="C572" s="79">
        <f>VLOOKUP(B572, 'Raw Data'!$A$2:$C$560, 2, TRUE)</f>
        <v>106.9</v>
      </c>
      <c r="D572" s="79">
        <f>VLOOKUP(B572, 'Raw Data'!$A$2:$C$560, 3, TRUE)</f>
        <v>116.75</v>
      </c>
      <c r="E572" s="80">
        <f t="shared" si="88"/>
        <v>-8.8141078518007121E-2</v>
      </c>
      <c r="F572" s="80">
        <f>IF(A572&gt;$C$3, AVERAGE(INDEX($E$15:$E$572, A572-$C$3):E571), "")</f>
        <v>-6.3673250798447642E-2</v>
      </c>
      <c r="G572" s="44">
        <f>IF(A572&gt;$C$3, (STDEV(INDEX($E$15:$E$572, A572-$C$3):E571)), "")</f>
        <v>1.1164422475987184E-2</v>
      </c>
      <c r="H572" s="80">
        <f t="shared" si="89"/>
        <v>-2.1915891997266952</v>
      </c>
      <c r="I572" s="80" t="str">
        <f t="shared" si="90"/>
        <v>Buy</v>
      </c>
      <c r="J572" s="80">
        <f t="shared" si="91"/>
        <v>109.75</v>
      </c>
      <c r="K572" s="80">
        <f t="shared" si="92"/>
        <v>119.05</v>
      </c>
      <c r="L572" s="80">
        <f t="shared" si="93"/>
        <v>-2749.9999999999854</v>
      </c>
      <c r="M572" s="81" t="str">
        <f t="shared" si="97"/>
        <v>Buy</v>
      </c>
      <c r="N572" s="80">
        <f t="shared" si="94"/>
        <v>0</v>
      </c>
      <c r="O572" s="80">
        <f t="shared" si="98"/>
        <v>154500.00000000035</v>
      </c>
      <c r="P572" s="80">
        <f t="shared" si="95"/>
        <v>0</v>
      </c>
      <c r="Q572" s="102">
        <f t="shared" si="96"/>
        <v>0</v>
      </c>
      <c r="R572" s="97">
        <f>IF((O572 - MAX($O$15:O572)) &lt; 0, O572 - MAX($O$15:O572), 0)</f>
        <v>-30250.000000000087</v>
      </c>
    </row>
    <row r="573" spans="1:18" x14ac:dyDescent="0.25">
      <c r="B573" s="47"/>
      <c r="M573" s="48"/>
    </row>
    <row r="574" spans="1:18" x14ac:dyDescent="0.25">
      <c r="B574" s="47"/>
      <c r="M574" s="48"/>
    </row>
    <row r="575" spans="1:18" x14ac:dyDescent="0.25">
      <c r="B575" s="47"/>
      <c r="M575" s="48"/>
    </row>
    <row r="576" spans="1:18" x14ac:dyDescent="0.25">
      <c r="B576" s="47"/>
      <c r="M576" s="48"/>
    </row>
    <row r="577" spans="2:13" x14ac:dyDescent="0.25">
      <c r="B577" s="47"/>
      <c r="M577" s="48"/>
    </row>
    <row r="578" spans="2:13" x14ac:dyDescent="0.25">
      <c r="B578" s="47"/>
      <c r="M578" s="48"/>
    </row>
    <row r="579" spans="2:13" x14ac:dyDescent="0.25">
      <c r="B579" s="47"/>
      <c r="M579" s="48"/>
    </row>
    <row r="580" spans="2:13" x14ac:dyDescent="0.25">
      <c r="B580" s="47"/>
      <c r="M580" s="48"/>
    </row>
    <row r="581" spans="2:13" x14ac:dyDescent="0.25">
      <c r="B581" s="47"/>
      <c r="M581" s="48"/>
    </row>
    <row r="582" spans="2:13" x14ac:dyDescent="0.25">
      <c r="B582" s="47"/>
      <c r="M582" s="48"/>
    </row>
    <row r="583" spans="2:13" x14ac:dyDescent="0.25">
      <c r="B583" s="47"/>
      <c r="M583" s="48"/>
    </row>
    <row r="584" spans="2:13" x14ac:dyDescent="0.25">
      <c r="B584" s="47"/>
      <c r="M584" s="48"/>
    </row>
    <row r="585" spans="2:13" x14ac:dyDescent="0.25">
      <c r="B585" s="47"/>
      <c r="M585" s="48"/>
    </row>
    <row r="586" spans="2:13" x14ac:dyDescent="0.25">
      <c r="B586" s="47"/>
      <c r="M586" s="48"/>
    </row>
    <row r="587" spans="2:13" x14ac:dyDescent="0.25">
      <c r="B587" s="47"/>
      <c r="M587" s="48"/>
    </row>
    <row r="588" spans="2:13" x14ac:dyDescent="0.25">
      <c r="B588" s="47"/>
      <c r="M588" s="48"/>
    </row>
    <row r="589" spans="2:13" x14ac:dyDescent="0.25">
      <c r="B589" s="47"/>
      <c r="M589" s="48"/>
    </row>
    <row r="590" spans="2:13" x14ac:dyDescent="0.25">
      <c r="B590" s="47"/>
      <c r="M590" s="48"/>
    </row>
    <row r="591" spans="2:13" x14ac:dyDescent="0.25">
      <c r="B591" s="47"/>
      <c r="M591" s="48"/>
    </row>
    <row r="592" spans="2:13" x14ac:dyDescent="0.25">
      <c r="B592" s="47"/>
      <c r="M592" s="48"/>
    </row>
    <row r="593" spans="2:13" x14ac:dyDescent="0.25">
      <c r="B593" s="47"/>
      <c r="M593" s="48"/>
    </row>
    <row r="594" spans="2:13" x14ac:dyDescent="0.25">
      <c r="B594" s="47"/>
      <c r="M594" s="48"/>
    </row>
    <row r="595" spans="2:13" x14ac:dyDescent="0.25">
      <c r="B595" s="47"/>
      <c r="M595" s="48"/>
    </row>
    <row r="596" spans="2:13" x14ac:dyDescent="0.25">
      <c r="B596" s="47"/>
      <c r="M596" s="48"/>
    </row>
    <row r="597" spans="2:13" x14ac:dyDescent="0.25">
      <c r="B597" s="47"/>
      <c r="M597" s="48"/>
    </row>
    <row r="598" spans="2:13" x14ac:dyDescent="0.25">
      <c r="B598" s="47"/>
      <c r="M598" s="48"/>
    </row>
    <row r="599" spans="2:13" x14ac:dyDescent="0.25">
      <c r="B599" s="47"/>
      <c r="M599" s="48"/>
    </row>
    <row r="600" spans="2:13" x14ac:dyDescent="0.25">
      <c r="B600" s="47"/>
      <c r="M600" s="48"/>
    </row>
    <row r="601" spans="2:13" x14ac:dyDescent="0.25">
      <c r="B601" s="47"/>
      <c r="M601" s="48"/>
    </row>
    <row r="602" spans="2:13" x14ac:dyDescent="0.25">
      <c r="B602" s="47"/>
      <c r="M602" s="48"/>
    </row>
    <row r="603" spans="2:13" x14ac:dyDescent="0.25">
      <c r="B603" s="47"/>
      <c r="M603" s="48"/>
    </row>
    <row r="604" spans="2:13" x14ac:dyDescent="0.25">
      <c r="B604" s="47"/>
      <c r="M604" s="48"/>
    </row>
    <row r="605" spans="2:13" x14ac:dyDescent="0.25">
      <c r="B605" s="47"/>
      <c r="M605" s="48"/>
    </row>
    <row r="606" spans="2:13" x14ac:dyDescent="0.25">
      <c r="B606" s="47"/>
      <c r="M606" s="48"/>
    </row>
    <row r="607" spans="2:13" x14ac:dyDescent="0.25">
      <c r="B607" s="47"/>
      <c r="M607" s="48"/>
    </row>
    <row r="608" spans="2:13" x14ac:dyDescent="0.25">
      <c r="B608" s="47"/>
      <c r="M608" s="48"/>
    </row>
    <row r="609" spans="2:13" x14ac:dyDescent="0.25">
      <c r="B609" s="47"/>
      <c r="M609" s="48"/>
    </row>
    <row r="610" spans="2:13" x14ac:dyDescent="0.25">
      <c r="B610" s="47"/>
      <c r="M610" s="48"/>
    </row>
    <row r="611" spans="2:13" x14ac:dyDescent="0.25">
      <c r="B611" s="47"/>
      <c r="M611" s="48"/>
    </row>
    <row r="612" spans="2:13" x14ac:dyDescent="0.25">
      <c r="B612" s="47"/>
      <c r="M612" s="48"/>
    </row>
    <row r="613" spans="2:13" x14ac:dyDescent="0.25">
      <c r="B613" s="47"/>
      <c r="M613" s="48"/>
    </row>
    <row r="614" spans="2:13" x14ac:dyDescent="0.25">
      <c r="B614" s="47"/>
      <c r="M614" s="48"/>
    </row>
    <row r="615" spans="2:13" x14ac:dyDescent="0.25">
      <c r="B615" s="47"/>
      <c r="M615" s="48"/>
    </row>
    <row r="616" spans="2:13" x14ac:dyDescent="0.25">
      <c r="B616" s="47"/>
      <c r="M616" s="48"/>
    </row>
    <row r="617" spans="2:13" x14ac:dyDescent="0.25">
      <c r="B617" s="47"/>
      <c r="M617" s="48"/>
    </row>
    <row r="618" spans="2:13" x14ac:dyDescent="0.25">
      <c r="B618" s="47"/>
      <c r="M618" s="48"/>
    </row>
    <row r="619" spans="2:13" x14ac:dyDescent="0.25">
      <c r="B619" s="47"/>
      <c r="M619" s="48"/>
    </row>
    <row r="620" spans="2:13" x14ac:dyDescent="0.25">
      <c r="B620" s="47"/>
      <c r="M620" s="48"/>
    </row>
    <row r="621" spans="2:13" x14ac:dyDescent="0.25">
      <c r="B621" s="47"/>
      <c r="M621" s="48"/>
    </row>
    <row r="622" spans="2:13" x14ac:dyDescent="0.25">
      <c r="B622" s="47"/>
      <c r="M622" s="48"/>
    </row>
    <row r="623" spans="2:13" x14ac:dyDescent="0.25">
      <c r="B623" s="47"/>
      <c r="M623" s="48"/>
    </row>
    <row r="624" spans="2:13" x14ac:dyDescent="0.25">
      <c r="B624" s="47"/>
      <c r="M624" s="48"/>
    </row>
    <row r="625" spans="2:13" x14ac:dyDescent="0.25">
      <c r="B625" s="47"/>
      <c r="M625" s="48"/>
    </row>
    <row r="626" spans="2:13" x14ac:dyDescent="0.25">
      <c r="B626" s="47"/>
      <c r="M626" s="48"/>
    </row>
    <row r="627" spans="2:13" x14ac:dyDescent="0.25">
      <c r="B627" s="47"/>
      <c r="M627" s="48"/>
    </row>
    <row r="628" spans="2:13" x14ac:dyDescent="0.25">
      <c r="B628" s="47"/>
      <c r="M628" s="48"/>
    </row>
    <row r="629" spans="2:13" x14ac:dyDescent="0.25">
      <c r="B629" s="47"/>
      <c r="M629" s="48"/>
    </row>
    <row r="630" spans="2:13" x14ac:dyDescent="0.25">
      <c r="B630" s="47"/>
      <c r="M630" s="48"/>
    </row>
    <row r="631" spans="2:13" x14ac:dyDescent="0.25">
      <c r="B631" s="47"/>
      <c r="M631" s="48"/>
    </row>
    <row r="632" spans="2:13" x14ac:dyDescent="0.25">
      <c r="B632" s="47"/>
      <c r="M632" s="48"/>
    </row>
    <row r="633" spans="2:13" x14ac:dyDescent="0.25">
      <c r="B633" s="47"/>
      <c r="M633" s="48"/>
    </row>
    <row r="634" spans="2:13" x14ac:dyDescent="0.25">
      <c r="B634" s="47"/>
      <c r="M634" s="48"/>
    </row>
    <row r="635" spans="2:13" x14ac:dyDescent="0.25">
      <c r="B635" s="47"/>
      <c r="M635" s="48"/>
    </row>
    <row r="636" spans="2:13" x14ac:dyDescent="0.25">
      <c r="B636" s="47"/>
      <c r="M636" s="48"/>
    </row>
    <row r="637" spans="2:13" x14ac:dyDescent="0.25">
      <c r="B637" s="47"/>
      <c r="M637" s="48"/>
    </row>
    <row r="638" spans="2:13" x14ac:dyDescent="0.25">
      <c r="B638" s="47"/>
      <c r="M638" s="48"/>
    </row>
    <row r="639" spans="2:13" x14ac:dyDescent="0.25">
      <c r="B639" s="47"/>
      <c r="M639" s="48"/>
    </row>
    <row r="640" spans="2:13" x14ac:dyDescent="0.25">
      <c r="B640" s="47"/>
      <c r="M640" s="48"/>
    </row>
    <row r="641" spans="2:13" x14ac:dyDescent="0.25">
      <c r="B641" s="47"/>
      <c r="M641" s="48"/>
    </row>
    <row r="642" spans="2:13" x14ac:dyDescent="0.25">
      <c r="B642" s="47"/>
      <c r="M642" s="48"/>
    </row>
    <row r="643" spans="2:13" x14ac:dyDescent="0.25">
      <c r="B643" s="47"/>
      <c r="M643" s="48"/>
    </row>
    <row r="644" spans="2:13" x14ac:dyDescent="0.25">
      <c r="B644" s="47"/>
      <c r="M644" s="48"/>
    </row>
    <row r="645" spans="2:13" x14ac:dyDescent="0.25">
      <c r="B645" s="47"/>
      <c r="M645" s="48"/>
    </row>
    <row r="646" spans="2:13" x14ac:dyDescent="0.25">
      <c r="B646" s="47"/>
      <c r="M646" s="48"/>
    </row>
    <row r="647" spans="2:13" x14ac:dyDescent="0.25">
      <c r="B647" s="47"/>
      <c r="M647" s="48"/>
    </row>
    <row r="648" spans="2:13" x14ac:dyDescent="0.25">
      <c r="B648" s="47"/>
      <c r="M648" s="48"/>
    </row>
    <row r="649" spans="2:13" x14ac:dyDescent="0.25">
      <c r="B649" s="47"/>
      <c r="M649" s="48"/>
    </row>
    <row r="650" spans="2:13" x14ac:dyDescent="0.25">
      <c r="B650" s="47"/>
      <c r="M650" s="48"/>
    </row>
    <row r="651" spans="2:13" x14ac:dyDescent="0.25">
      <c r="B651" s="47"/>
      <c r="M651" s="48"/>
    </row>
    <row r="652" spans="2:13" x14ac:dyDescent="0.25">
      <c r="B652" s="47"/>
      <c r="M652" s="48"/>
    </row>
    <row r="653" spans="2:13" x14ac:dyDescent="0.25">
      <c r="B653" s="47"/>
      <c r="M653" s="48"/>
    </row>
    <row r="654" spans="2:13" x14ac:dyDescent="0.25">
      <c r="B654" s="47"/>
      <c r="M654" s="48"/>
    </row>
    <row r="655" spans="2:13" x14ac:dyDescent="0.25">
      <c r="B655" s="47"/>
      <c r="M655" s="48"/>
    </row>
    <row r="656" spans="2:13" x14ac:dyDescent="0.25">
      <c r="B656" s="47"/>
      <c r="M656" s="48"/>
    </row>
    <row r="657" spans="2:13" x14ac:dyDescent="0.25">
      <c r="B657" s="47"/>
      <c r="M657" s="48"/>
    </row>
    <row r="658" spans="2:13" x14ac:dyDescent="0.25">
      <c r="B658" s="47"/>
      <c r="M658" s="48"/>
    </row>
    <row r="659" spans="2:13" x14ac:dyDescent="0.25">
      <c r="B659" s="47"/>
      <c r="M659" s="48"/>
    </row>
    <row r="660" spans="2:13" x14ac:dyDescent="0.25">
      <c r="B660" s="47"/>
      <c r="M660" s="48"/>
    </row>
    <row r="661" spans="2:13" x14ac:dyDescent="0.25">
      <c r="B661" s="47"/>
      <c r="M661" s="48"/>
    </row>
    <row r="662" spans="2:13" x14ac:dyDescent="0.25">
      <c r="B662" s="47"/>
      <c r="M662" s="48"/>
    </row>
    <row r="663" spans="2:13" x14ac:dyDescent="0.25">
      <c r="B663" s="47"/>
      <c r="M663" s="48"/>
    </row>
    <row r="664" spans="2:13" x14ac:dyDescent="0.25">
      <c r="B664" s="47"/>
      <c r="M664" s="48"/>
    </row>
    <row r="665" spans="2:13" x14ac:dyDescent="0.25">
      <c r="B665" s="47"/>
      <c r="M665" s="48"/>
    </row>
    <row r="666" spans="2:13" x14ac:dyDescent="0.25">
      <c r="B666" s="47"/>
      <c r="M666" s="48"/>
    </row>
    <row r="667" spans="2:13" x14ac:dyDescent="0.25">
      <c r="B667" s="47"/>
      <c r="M667" s="48"/>
    </row>
    <row r="668" spans="2:13" x14ac:dyDescent="0.25">
      <c r="B668" s="47"/>
      <c r="M668" s="48"/>
    </row>
    <row r="669" spans="2:13" x14ac:dyDescent="0.25">
      <c r="B669" s="47"/>
      <c r="M669" s="48"/>
    </row>
    <row r="670" spans="2:13" x14ac:dyDescent="0.25">
      <c r="B670" s="47"/>
      <c r="M670" s="48"/>
    </row>
    <row r="671" spans="2:13" x14ac:dyDescent="0.25">
      <c r="B671" s="47"/>
      <c r="M671" s="48"/>
    </row>
    <row r="672" spans="2:13" x14ac:dyDescent="0.25">
      <c r="B672" s="47"/>
      <c r="M672" s="48"/>
    </row>
    <row r="673" spans="2:13" x14ac:dyDescent="0.25">
      <c r="B673" s="47"/>
      <c r="M673" s="48"/>
    </row>
    <row r="674" spans="2:13" x14ac:dyDescent="0.25">
      <c r="B674" s="47"/>
      <c r="M674" s="48"/>
    </row>
    <row r="675" spans="2:13" x14ac:dyDescent="0.25">
      <c r="B675" s="47"/>
      <c r="M675" s="48"/>
    </row>
    <row r="676" spans="2:13" x14ac:dyDescent="0.25">
      <c r="B676" s="47"/>
      <c r="M676" s="48"/>
    </row>
    <row r="677" spans="2:13" x14ac:dyDescent="0.25">
      <c r="B677" s="47"/>
      <c r="M677" s="48"/>
    </row>
    <row r="678" spans="2:13" x14ac:dyDescent="0.25">
      <c r="B678" s="47"/>
      <c r="M678" s="48"/>
    </row>
    <row r="679" spans="2:13" x14ac:dyDescent="0.25">
      <c r="B679" s="47"/>
      <c r="M679" s="48"/>
    </row>
    <row r="680" spans="2:13" x14ac:dyDescent="0.25">
      <c r="B680" s="47"/>
      <c r="M680" s="48"/>
    </row>
    <row r="681" spans="2:13" x14ac:dyDescent="0.25">
      <c r="B681" s="47"/>
      <c r="M681" s="48"/>
    </row>
    <row r="682" spans="2:13" x14ac:dyDescent="0.25">
      <c r="B682" s="47"/>
      <c r="M682" s="48"/>
    </row>
    <row r="683" spans="2:13" x14ac:dyDescent="0.25">
      <c r="B683" s="47"/>
      <c r="M683" s="48"/>
    </row>
    <row r="684" spans="2:13" x14ac:dyDescent="0.25">
      <c r="B684" s="47"/>
      <c r="M684" s="48"/>
    </row>
    <row r="685" spans="2:13" x14ac:dyDescent="0.25">
      <c r="B685" s="47"/>
      <c r="M685" s="48"/>
    </row>
    <row r="686" spans="2:13" x14ac:dyDescent="0.25">
      <c r="B686" s="47"/>
      <c r="M686" s="48"/>
    </row>
    <row r="687" spans="2:13" x14ac:dyDescent="0.25">
      <c r="B687" s="47"/>
      <c r="M687" s="48"/>
    </row>
    <row r="688" spans="2:13" x14ac:dyDescent="0.25">
      <c r="B688" s="47"/>
      <c r="M688" s="48"/>
    </row>
    <row r="689" spans="2:13" x14ac:dyDescent="0.25">
      <c r="B689" s="47"/>
      <c r="M689" s="48"/>
    </row>
    <row r="690" spans="2:13" x14ac:dyDescent="0.25">
      <c r="B690" s="47"/>
      <c r="M690" s="48"/>
    </row>
    <row r="691" spans="2:13" x14ac:dyDescent="0.25">
      <c r="B691" s="47"/>
      <c r="M691" s="48"/>
    </row>
    <row r="692" spans="2:13" x14ac:dyDescent="0.25">
      <c r="B692" s="47"/>
      <c r="M692" s="48"/>
    </row>
    <row r="693" spans="2:13" x14ac:dyDescent="0.25">
      <c r="B693" s="47"/>
      <c r="M693" s="48"/>
    </row>
    <row r="694" spans="2:13" x14ac:dyDescent="0.25">
      <c r="B694" s="47"/>
      <c r="M694" s="48"/>
    </row>
    <row r="695" spans="2:13" x14ac:dyDescent="0.25">
      <c r="B695" s="47"/>
      <c r="M695" s="48"/>
    </row>
    <row r="696" spans="2:13" x14ac:dyDescent="0.25">
      <c r="B696" s="47"/>
      <c r="M696" s="48"/>
    </row>
    <row r="697" spans="2:13" x14ac:dyDescent="0.25">
      <c r="B697" s="47"/>
      <c r="M697" s="48"/>
    </row>
    <row r="698" spans="2:13" x14ac:dyDescent="0.25">
      <c r="B698" s="47"/>
      <c r="M698" s="48"/>
    </row>
    <row r="699" spans="2:13" x14ac:dyDescent="0.25">
      <c r="B699" s="47"/>
      <c r="M699" s="48"/>
    </row>
    <row r="700" spans="2:13" x14ac:dyDescent="0.25">
      <c r="B700" s="47"/>
      <c r="M700" s="48"/>
    </row>
    <row r="701" spans="2:13" x14ac:dyDescent="0.25">
      <c r="B701" s="47"/>
      <c r="M701" s="48"/>
    </row>
    <row r="702" spans="2:13" x14ac:dyDescent="0.25">
      <c r="B702" s="47"/>
      <c r="M702" s="48"/>
    </row>
    <row r="703" spans="2:13" x14ac:dyDescent="0.25">
      <c r="B703" s="47"/>
      <c r="M703" s="48"/>
    </row>
    <row r="704" spans="2:13" x14ac:dyDescent="0.25">
      <c r="B704" s="47"/>
      <c r="M704" s="48"/>
    </row>
    <row r="705" spans="2:13" x14ac:dyDescent="0.25">
      <c r="B705" s="47"/>
      <c r="M705" s="48"/>
    </row>
    <row r="706" spans="2:13" x14ac:dyDescent="0.25">
      <c r="B706" s="47"/>
      <c r="M706" s="48"/>
    </row>
    <row r="707" spans="2:13" x14ac:dyDescent="0.25">
      <c r="B707" s="47"/>
      <c r="M707" s="48"/>
    </row>
    <row r="708" spans="2:13" x14ac:dyDescent="0.25">
      <c r="B708" s="47"/>
      <c r="M708" s="48"/>
    </row>
    <row r="709" spans="2:13" x14ac:dyDescent="0.25">
      <c r="B709" s="47"/>
      <c r="M709" s="48"/>
    </row>
    <row r="710" spans="2:13" x14ac:dyDescent="0.25">
      <c r="B710" s="47"/>
      <c r="M710" s="48"/>
    </row>
    <row r="711" spans="2:13" x14ac:dyDescent="0.25">
      <c r="B711" s="47"/>
      <c r="M711" s="48"/>
    </row>
    <row r="712" spans="2:13" x14ac:dyDescent="0.25">
      <c r="B712" s="47"/>
      <c r="M712" s="48"/>
    </row>
    <row r="713" spans="2:13" x14ac:dyDescent="0.25">
      <c r="B713" s="47"/>
      <c r="M713" s="48"/>
    </row>
    <row r="714" spans="2:13" x14ac:dyDescent="0.25">
      <c r="B714" s="47"/>
      <c r="M714" s="48"/>
    </row>
    <row r="715" spans="2:13" x14ac:dyDescent="0.25">
      <c r="B715" s="47"/>
      <c r="M715" s="48"/>
    </row>
    <row r="716" spans="2:13" x14ac:dyDescent="0.25">
      <c r="B716" s="47"/>
      <c r="M716" s="48"/>
    </row>
    <row r="717" spans="2:13" x14ac:dyDescent="0.25">
      <c r="B717" s="47"/>
      <c r="M717" s="48"/>
    </row>
    <row r="718" spans="2:13" x14ac:dyDescent="0.25">
      <c r="B718" s="47"/>
      <c r="M718" s="48"/>
    </row>
    <row r="719" spans="2:13" x14ac:dyDescent="0.25">
      <c r="B719" s="47"/>
      <c r="M719" s="48"/>
    </row>
    <row r="720" spans="2:13" x14ac:dyDescent="0.25">
      <c r="B720" s="47"/>
      <c r="M720" s="48"/>
    </row>
    <row r="721" spans="2:13" x14ac:dyDescent="0.25">
      <c r="B721" s="47"/>
      <c r="M721" s="48"/>
    </row>
    <row r="722" spans="2:13" x14ac:dyDescent="0.25">
      <c r="B722" s="47"/>
      <c r="M722" s="48"/>
    </row>
    <row r="723" spans="2:13" x14ac:dyDescent="0.25">
      <c r="B723" s="47"/>
      <c r="M723" s="48"/>
    </row>
    <row r="724" spans="2:13" x14ac:dyDescent="0.25">
      <c r="B724" s="47"/>
      <c r="M724" s="48"/>
    </row>
    <row r="725" spans="2:13" x14ac:dyDescent="0.25">
      <c r="B725" s="47"/>
      <c r="M725" s="48"/>
    </row>
    <row r="726" spans="2:13" x14ac:dyDescent="0.25">
      <c r="B726" s="47"/>
      <c r="M726" s="48"/>
    </row>
    <row r="727" spans="2:13" x14ac:dyDescent="0.25">
      <c r="B727" s="47"/>
      <c r="M727" s="48"/>
    </row>
    <row r="728" spans="2:13" x14ac:dyDescent="0.25">
      <c r="B728" s="47"/>
      <c r="M728" s="48"/>
    </row>
    <row r="729" spans="2:13" x14ac:dyDescent="0.25">
      <c r="B729" s="47"/>
      <c r="M729" s="48"/>
    </row>
    <row r="730" spans="2:13" x14ac:dyDescent="0.25">
      <c r="B730" s="47"/>
      <c r="M730" s="48"/>
    </row>
    <row r="731" spans="2:13" x14ac:dyDescent="0.25">
      <c r="B731" s="47"/>
      <c r="M731" s="48"/>
    </row>
    <row r="732" spans="2:13" x14ac:dyDescent="0.25">
      <c r="B732" s="47"/>
      <c r="M732" s="48"/>
    </row>
    <row r="733" spans="2:13" x14ac:dyDescent="0.25">
      <c r="B733" s="47"/>
      <c r="M733" s="48"/>
    </row>
    <row r="734" spans="2:13" x14ac:dyDescent="0.25">
      <c r="B734" s="47"/>
      <c r="M734" s="48"/>
    </row>
    <row r="735" spans="2:13" x14ac:dyDescent="0.25">
      <c r="B735" s="47"/>
      <c r="M735" s="48"/>
    </row>
    <row r="736" spans="2:13" x14ac:dyDescent="0.25">
      <c r="B736" s="47"/>
      <c r="M736" s="48"/>
    </row>
    <row r="737" spans="2:13" x14ac:dyDescent="0.25">
      <c r="B737" s="47"/>
      <c r="M737" s="48"/>
    </row>
    <row r="738" spans="2:13" x14ac:dyDescent="0.25">
      <c r="B738" s="47"/>
      <c r="M738" s="48"/>
    </row>
    <row r="739" spans="2:13" x14ac:dyDescent="0.25">
      <c r="B739" s="47"/>
      <c r="M739" s="48"/>
    </row>
    <row r="740" spans="2:13" x14ac:dyDescent="0.25">
      <c r="B740" s="47"/>
      <c r="M740" s="48"/>
    </row>
    <row r="741" spans="2:13" x14ac:dyDescent="0.25">
      <c r="B741" s="47"/>
      <c r="M741" s="48"/>
    </row>
    <row r="742" spans="2:13" x14ac:dyDescent="0.25">
      <c r="B742" s="47"/>
      <c r="M742" s="48"/>
    </row>
    <row r="743" spans="2:13" x14ac:dyDescent="0.25">
      <c r="B743" s="47"/>
      <c r="M743" s="48"/>
    </row>
    <row r="744" spans="2:13" x14ac:dyDescent="0.25">
      <c r="B744" s="47"/>
      <c r="M744" s="48"/>
    </row>
    <row r="745" spans="2:13" x14ac:dyDescent="0.25">
      <c r="B745" s="47"/>
      <c r="M745" s="48"/>
    </row>
    <row r="746" spans="2:13" x14ac:dyDescent="0.25">
      <c r="B746" s="47"/>
      <c r="M746" s="48"/>
    </row>
    <row r="747" spans="2:13" x14ac:dyDescent="0.25">
      <c r="B747" s="47"/>
      <c r="M747" s="48"/>
    </row>
    <row r="748" spans="2:13" x14ac:dyDescent="0.25">
      <c r="B748" s="47"/>
      <c r="M748" s="48"/>
    </row>
    <row r="749" spans="2:13" x14ac:dyDescent="0.25">
      <c r="B749" s="47"/>
      <c r="M749" s="48"/>
    </row>
    <row r="750" spans="2:13" x14ac:dyDescent="0.25">
      <c r="B750" s="47"/>
      <c r="M750" s="48"/>
    </row>
    <row r="751" spans="2:13" x14ac:dyDescent="0.25">
      <c r="B751" s="47"/>
      <c r="M751" s="48"/>
    </row>
    <row r="752" spans="2:13" x14ac:dyDescent="0.25">
      <c r="B752" s="47"/>
      <c r="M752" s="48"/>
    </row>
    <row r="753" spans="2:13" x14ac:dyDescent="0.25">
      <c r="B753" s="47"/>
      <c r="M753" s="48"/>
    </row>
    <row r="754" spans="2:13" x14ac:dyDescent="0.25">
      <c r="B754" s="47"/>
      <c r="M754" s="48"/>
    </row>
    <row r="755" spans="2:13" x14ac:dyDescent="0.25">
      <c r="B755" s="47"/>
      <c r="M755" s="48"/>
    </row>
    <row r="756" spans="2:13" x14ac:dyDescent="0.25">
      <c r="B756" s="47"/>
      <c r="M756" s="48"/>
    </row>
    <row r="757" spans="2:13" x14ac:dyDescent="0.25">
      <c r="B757" s="47"/>
      <c r="M757" s="48"/>
    </row>
    <row r="758" spans="2:13" x14ac:dyDescent="0.25">
      <c r="B758" s="47"/>
      <c r="M758" s="48"/>
    </row>
    <row r="759" spans="2:13" x14ac:dyDescent="0.25">
      <c r="B759" s="47"/>
      <c r="M759" s="48"/>
    </row>
    <row r="760" spans="2:13" x14ac:dyDescent="0.25">
      <c r="B760" s="47"/>
      <c r="M760" s="48"/>
    </row>
    <row r="761" spans="2:13" x14ac:dyDescent="0.25">
      <c r="B761" s="47"/>
      <c r="M761" s="48"/>
    </row>
    <row r="762" spans="2:13" x14ac:dyDescent="0.25">
      <c r="B762" s="47"/>
      <c r="M762" s="48"/>
    </row>
    <row r="763" spans="2:13" x14ac:dyDescent="0.25">
      <c r="B763" s="47"/>
      <c r="M763" s="48"/>
    </row>
    <row r="764" spans="2:13" x14ac:dyDescent="0.25">
      <c r="B764" s="47"/>
      <c r="M764" s="48"/>
    </row>
    <row r="765" spans="2:13" x14ac:dyDescent="0.25">
      <c r="B765" s="47"/>
      <c r="M765" s="48"/>
    </row>
    <row r="766" spans="2:13" x14ac:dyDescent="0.25">
      <c r="B766" s="47"/>
      <c r="M766" s="48"/>
    </row>
    <row r="767" spans="2:13" x14ac:dyDescent="0.25">
      <c r="B767" s="47"/>
      <c r="M767" s="48"/>
    </row>
    <row r="768" spans="2:13" x14ac:dyDescent="0.25">
      <c r="B768" s="47"/>
      <c r="M768" s="48"/>
    </row>
    <row r="769" spans="2:13" x14ac:dyDescent="0.25">
      <c r="B769" s="47"/>
      <c r="M769" s="48"/>
    </row>
    <row r="770" spans="2:13" x14ac:dyDescent="0.25">
      <c r="B770" s="47"/>
      <c r="M770" s="48"/>
    </row>
    <row r="771" spans="2:13" x14ac:dyDescent="0.25">
      <c r="B771" s="47"/>
      <c r="M771" s="48"/>
    </row>
    <row r="772" spans="2:13" x14ac:dyDescent="0.25">
      <c r="B772" s="47"/>
      <c r="M772" s="48"/>
    </row>
    <row r="773" spans="2:13" x14ac:dyDescent="0.25">
      <c r="B773" s="47"/>
      <c r="M773" s="48"/>
    </row>
    <row r="774" spans="2:13" x14ac:dyDescent="0.25">
      <c r="B774" s="47"/>
      <c r="M774" s="48"/>
    </row>
    <row r="775" spans="2:13" x14ac:dyDescent="0.25">
      <c r="B775" s="47"/>
      <c r="M775" s="48"/>
    </row>
    <row r="776" spans="2:13" x14ac:dyDescent="0.25">
      <c r="B776" s="47"/>
      <c r="M776" s="48"/>
    </row>
    <row r="777" spans="2:13" x14ac:dyDescent="0.25">
      <c r="B777" s="47"/>
      <c r="M777" s="48"/>
    </row>
    <row r="778" spans="2:13" x14ac:dyDescent="0.25">
      <c r="B778" s="47"/>
      <c r="M778" s="48"/>
    </row>
    <row r="779" spans="2:13" x14ac:dyDescent="0.25">
      <c r="B779" s="47"/>
      <c r="M779" s="48"/>
    </row>
    <row r="780" spans="2:13" x14ac:dyDescent="0.25">
      <c r="B780" s="47"/>
      <c r="M780" s="48"/>
    </row>
    <row r="781" spans="2:13" x14ac:dyDescent="0.25">
      <c r="B781" s="47"/>
      <c r="M781" s="48"/>
    </row>
    <row r="782" spans="2:13" x14ac:dyDescent="0.25">
      <c r="B782" s="47"/>
      <c r="M782" s="48"/>
    </row>
    <row r="783" spans="2:13" x14ac:dyDescent="0.25">
      <c r="B783" s="47"/>
      <c r="M783" s="48"/>
    </row>
    <row r="784" spans="2:13" x14ac:dyDescent="0.25">
      <c r="B784" s="47"/>
      <c r="M784" s="48"/>
    </row>
    <row r="785" spans="2:13" x14ac:dyDescent="0.25">
      <c r="B785" s="47"/>
      <c r="M785" s="48"/>
    </row>
    <row r="786" spans="2:13" x14ac:dyDescent="0.25">
      <c r="B786" s="47"/>
      <c r="M786" s="48"/>
    </row>
    <row r="787" spans="2:13" x14ac:dyDescent="0.25">
      <c r="B787" s="47"/>
      <c r="M787" s="48"/>
    </row>
    <row r="788" spans="2:13" x14ac:dyDescent="0.25">
      <c r="B788" s="47"/>
      <c r="M788" s="48"/>
    </row>
    <row r="789" spans="2:13" x14ac:dyDescent="0.25">
      <c r="B789" s="47"/>
      <c r="M789" s="48"/>
    </row>
    <row r="790" spans="2:13" x14ac:dyDescent="0.25">
      <c r="B790" s="47"/>
      <c r="M790" s="48"/>
    </row>
    <row r="791" spans="2:13" x14ac:dyDescent="0.25">
      <c r="B791" s="47"/>
      <c r="M791" s="48"/>
    </row>
    <row r="792" spans="2:13" x14ac:dyDescent="0.25">
      <c r="B792" s="47"/>
      <c r="M792" s="48"/>
    </row>
    <row r="793" spans="2:13" x14ac:dyDescent="0.25">
      <c r="B793" s="47"/>
      <c r="M793" s="48"/>
    </row>
    <row r="794" spans="2:13" x14ac:dyDescent="0.25">
      <c r="B794" s="47"/>
      <c r="M794" s="48"/>
    </row>
    <row r="795" spans="2:13" x14ac:dyDescent="0.25">
      <c r="B795" s="47"/>
      <c r="M795" s="48"/>
    </row>
    <row r="796" spans="2:13" x14ac:dyDescent="0.25">
      <c r="B796" s="47"/>
      <c r="M796" s="48"/>
    </row>
    <row r="797" spans="2:13" x14ac:dyDescent="0.25">
      <c r="B797" s="47"/>
      <c r="M797" s="48"/>
    </row>
    <row r="798" spans="2:13" x14ac:dyDescent="0.25">
      <c r="B798" s="47"/>
      <c r="M798" s="48"/>
    </row>
    <row r="799" spans="2:13" x14ac:dyDescent="0.25">
      <c r="B799" s="47"/>
      <c r="M799" s="48"/>
    </row>
    <row r="800" spans="2:13" x14ac:dyDescent="0.25">
      <c r="B800" s="47"/>
      <c r="M800" s="48"/>
    </row>
    <row r="801" spans="2:13" x14ac:dyDescent="0.25">
      <c r="B801" s="47"/>
      <c r="M801" s="48"/>
    </row>
    <row r="802" spans="2:13" x14ac:dyDescent="0.25">
      <c r="B802" s="47"/>
      <c r="M802" s="48"/>
    </row>
    <row r="803" spans="2:13" x14ac:dyDescent="0.25">
      <c r="B803" s="47"/>
      <c r="M803" s="48"/>
    </row>
    <row r="804" spans="2:13" x14ac:dyDescent="0.25">
      <c r="B804" s="47"/>
      <c r="M804" s="48"/>
    </row>
    <row r="805" spans="2:13" x14ac:dyDescent="0.25">
      <c r="B805" s="47"/>
      <c r="M805" s="48"/>
    </row>
    <row r="806" spans="2:13" x14ac:dyDescent="0.25">
      <c r="B806" s="47"/>
      <c r="M806" s="48"/>
    </row>
    <row r="807" spans="2:13" x14ac:dyDescent="0.25">
      <c r="B807" s="47"/>
      <c r="M807" s="48"/>
    </row>
    <row r="808" spans="2:13" x14ac:dyDescent="0.25">
      <c r="B808" s="47"/>
      <c r="M808" s="48"/>
    </row>
    <row r="809" spans="2:13" x14ac:dyDescent="0.25">
      <c r="B809" s="47"/>
      <c r="M809" s="48"/>
    </row>
    <row r="810" spans="2:13" x14ac:dyDescent="0.25">
      <c r="B810" s="47"/>
      <c r="M810" s="48"/>
    </row>
    <row r="811" spans="2:13" x14ac:dyDescent="0.25">
      <c r="B811" s="47"/>
      <c r="M811" s="48"/>
    </row>
    <row r="812" spans="2:13" x14ac:dyDescent="0.25">
      <c r="B812" s="47"/>
      <c r="M812" s="48"/>
    </row>
    <row r="813" spans="2:13" x14ac:dyDescent="0.25">
      <c r="B813" s="47"/>
      <c r="M813" s="48"/>
    </row>
    <row r="814" spans="2:13" x14ac:dyDescent="0.25">
      <c r="B814" s="47"/>
      <c r="M814" s="48"/>
    </row>
    <row r="815" spans="2:13" x14ac:dyDescent="0.25">
      <c r="B815" s="47"/>
      <c r="M815" s="48"/>
    </row>
    <row r="816" spans="2:13" x14ac:dyDescent="0.25">
      <c r="B816" s="47"/>
      <c r="M816" s="48"/>
    </row>
    <row r="817" spans="2:13" x14ac:dyDescent="0.25">
      <c r="B817" s="47"/>
      <c r="M817" s="48"/>
    </row>
    <row r="818" spans="2:13" x14ac:dyDescent="0.25">
      <c r="B818" s="47"/>
      <c r="M818" s="48"/>
    </row>
    <row r="819" spans="2:13" x14ac:dyDescent="0.25">
      <c r="B819" s="47"/>
      <c r="M819" s="48"/>
    </row>
    <row r="820" spans="2:13" x14ac:dyDescent="0.25">
      <c r="B820" s="47"/>
      <c r="M820" s="48"/>
    </row>
    <row r="821" spans="2:13" x14ac:dyDescent="0.25">
      <c r="B821" s="47"/>
      <c r="M821" s="48"/>
    </row>
    <row r="822" spans="2:13" x14ac:dyDescent="0.25">
      <c r="B822" s="47"/>
      <c r="M822" s="48"/>
    </row>
    <row r="823" spans="2:13" x14ac:dyDescent="0.25">
      <c r="B823" s="47"/>
      <c r="M823" s="48"/>
    </row>
    <row r="824" spans="2:13" x14ac:dyDescent="0.25">
      <c r="B824" s="47"/>
      <c r="M824" s="48"/>
    </row>
    <row r="825" spans="2:13" x14ac:dyDescent="0.25">
      <c r="B825" s="47"/>
      <c r="M825" s="48"/>
    </row>
    <row r="826" spans="2:13" x14ac:dyDescent="0.25">
      <c r="B826" s="47"/>
      <c r="M826" s="48"/>
    </row>
    <row r="827" spans="2:13" x14ac:dyDescent="0.25">
      <c r="B827" s="47"/>
      <c r="M827" s="48"/>
    </row>
    <row r="828" spans="2:13" x14ac:dyDescent="0.25">
      <c r="B828" s="47"/>
      <c r="M828" s="48"/>
    </row>
    <row r="829" spans="2:13" x14ac:dyDescent="0.25">
      <c r="B829" s="47"/>
      <c r="M829" s="48"/>
    </row>
    <row r="830" spans="2:13" x14ac:dyDescent="0.25">
      <c r="B830" s="47"/>
      <c r="M830" s="48"/>
    </row>
    <row r="831" spans="2:13" x14ac:dyDescent="0.25">
      <c r="B831" s="47"/>
      <c r="M831" s="48"/>
    </row>
    <row r="832" spans="2:13" x14ac:dyDescent="0.25">
      <c r="B832" s="47"/>
      <c r="M832" s="48"/>
    </row>
    <row r="833" spans="2:13" x14ac:dyDescent="0.25">
      <c r="B833" s="47"/>
      <c r="M833" s="48"/>
    </row>
    <row r="834" spans="2:13" x14ac:dyDescent="0.25">
      <c r="B834" s="47"/>
      <c r="M834" s="48"/>
    </row>
    <row r="835" spans="2:13" x14ac:dyDescent="0.25">
      <c r="B835" s="47"/>
      <c r="M835" s="48"/>
    </row>
    <row r="836" spans="2:13" x14ac:dyDescent="0.25">
      <c r="B836" s="47"/>
      <c r="M836" s="48"/>
    </row>
    <row r="837" spans="2:13" x14ac:dyDescent="0.25">
      <c r="B837" s="47"/>
      <c r="M837" s="48"/>
    </row>
    <row r="838" spans="2:13" x14ac:dyDescent="0.25">
      <c r="B838" s="47"/>
      <c r="M838" s="48"/>
    </row>
    <row r="839" spans="2:13" x14ac:dyDescent="0.25">
      <c r="B839" s="47"/>
      <c r="M839" s="48"/>
    </row>
    <row r="840" spans="2:13" x14ac:dyDescent="0.25">
      <c r="B840" s="47"/>
      <c r="M840" s="48"/>
    </row>
    <row r="841" spans="2:13" x14ac:dyDescent="0.25">
      <c r="B841" s="47"/>
      <c r="M841" s="48"/>
    </row>
    <row r="842" spans="2:13" x14ac:dyDescent="0.25">
      <c r="B842" s="47"/>
      <c r="M842" s="48"/>
    </row>
    <row r="843" spans="2:13" x14ac:dyDescent="0.25">
      <c r="B843" s="47"/>
      <c r="M843" s="48"/>
    </row>
    <row r="844" spans="2:13" x14ac:dyDescent="0.25">
      <c r="B844" s="47"/>
      <c r="M844" s="48"/>
    </row>
    <row r="845" spans="2:13" x14ac:dyDescent="0.25">
      <c r="B845" s="47"/>
      <c r="M845" s="48"/>
    </row>
    <row r="846" spans="2:13" x14ac:dyDescent="0.25">
      <c r="B846" s="47"/>
      <c r="M846" s="48"/>
    </row>
    <row r="847" spans="2:13" x14ac:dyDescent="0.25">
      <c r="B847" s="47"/>
      <c r="M847" s="48"/>
    </row>
    <row r="848" spans="2:13" x14ac:dyDescent="0.25">
      <c r="B848" s="47"/>
      <c r="M848" s="48"/>
    </row>
    <row r="849" spans="2:13" x14ac:dyDescent="0.25">
      <c r="B849" s="47"/>
      <c r="M849" s="48"/>
    </row>
    <row r="850" spans="2:13" x14ac:dyDescent="0.25">
      <c r="B850" s="47"/>
      <c r="M850" s="48"/>
    </row>
    <row r="851" spans="2:13" x14ac:dyDescent="0.25">
      <c r="B851" s="47"/>
      <c r="M851" s="48"/>
    </row>
    <row r="852" spans="2:13" x14ac:dyDescent="0.25">
      <c r="B852" s="47"/>
      <c r="M852" s="48"/>
    </row>
    <row r="853" spans="2:13" x14ac:dyDescent="0.25">
      <c r="B853" s="47"/>
      <c r="M853" s="48"/>
    </row>
    <row r="854" spans="2:13" x14ac:dyDescent="0.25">
      <c r="B854" s="47"/>
      <c r="M854" s="48"/>
    </row>
    <row r="855" spans="2:13" x14ac:dyDescent="0.25">
      <c r="B855" s="47"/>
      <c r="M855" s="48"/>
    </row>
    <row r="856" spans="2:13" x14ac:dyDescent="0.25">
      <c r="B856" s="47"/>
      <c r="M856" s="48"/>
    </row>
    <row r="857" spans="2:13" x14ac:dyDescent="0.25">
      <c r="B857" s="47"/>
      <c r="M857" s="48"/>
    </row>
    <row r="858" spans="2:13" x14ac:dyDescent="0.25">
      <c r="B858" s="47"/>
      <c r="M858" s="48"/>
    </row>
    <row r="859" spans="2:13" x14ac:dyDescent="0.25">
      <c r="B859" s="47"/>
      <c r="M859" s="48"/>
    </row>
    <row r="860" spans="2:13" x14ac:dyDescent="0.25">
      <c r="B860" s="47"/>
      <c r="M860" s="48"/>
    </row>
    <row r="861" spans="2:13" x14ac:dyDescent="0.25">
      <c r="B861" s="47"/>
      <c r="M861" s="48"/>
    </row>
    <row r="862" spans="2:13" x14ac:dyDescent="0.25">
      <c r="B862" s="47"/>
      <c r="M862" s="48"/>
    </row>
    <row r="863" spans="2:13" x14ac:dyDescent="0.25">
      <c r="B863" s="47"/>
      <c r="M863" s="48"/>
    </row>
    <row r="864" spans="2:13" x14ac:dyDescent="0.25">
      <c r="B864" s="47"/>
      <c r="M864" s="48"/>
    </row>
    <row r="865" spans="2:13" x14ac:dyDescent="0.25">
      <c r="B865" s="47"/>
      <c r="M865" s="48"/>
    </row>
    <row r="866" spans="2:13" x14ac:dyDescent="0.25">
      <c r="B866" s="47"/>
      <c r="M866" s="48"/>
    </row>
    <row r="867" spans="2:13" x14ac:dyDescent="0.25">
      <c r="B867" s="47"/>
      <c r="M867" s="48"/>
    </row>
    <row r="868" spans="2:13" x14ac:dyDescent="0.25">
      <c r="B868" s="47"/>
      <c r="M868" s="48"/>
    </row>
    <row r="869" spans="2:13" x14ac:dyDescent="0.25">
      <c r="B869" s="47"/>
      <c r="M869" s="48"/>
    </row>
    <row r="870" spans="2:13" x14ac:dyDescent="0.25">
      <c r="B870" s="47"/>
      <c r="M870" s="48"/>
    </row>
    <row r="871" spans="2:13" x14ac:dyDescent="0.25">
      <c r="B871" s="47"/>
      <c r="M871" s="48"/>
    </row>
    <row r="872" spans="2:13" x14ac:dyDescent="0.25">
      <c r="B872" s="47"/>
      <c r="M872" s="48"/>
    </row>
    <row r="873" spans="2:13" x14ac:dyDescent="0.25">
      <c r="B873" s="47"/>
      <c r="M873" s="48"/>
    </row>
    <row r="874" spans="2:13" x14ac:dyDescent="0.25">
      <c r="B874" s="47"/>
      <c r="M874" s="48"/>
    </row>
    <row r="875" spans="2:13" x14ac:dyDescent="0.25">
      <c r="B875" s="47"/>
      <c r="M875" s="48"/>
    </row>
    <row r="876" spans="2:13" x14ac:dyDescent="0.25">
      <c r="B876" s="47"/>
      <c r="M876" s="48"/>
    </row>
    <row r="877" spans="2:13" x14ac:dyDescent="0.25">
      <c r="B877" s="47"/>
      <c r="M877" s="48"/>
    </row>
    <row r="878" spans="2:13" x14ac:dyDescent="0.25">
      <c r="B878" s="47"/>
      <c r="M878" s="48"/>
    </row>
    <row r="879" spans="2:13" x14ac:dyDescent="0.25">
      <c r="B879" s="47"/>
      <c r="M879" s="48"/>
    </row>
    <row r="880" spans="2:13" x14ac:dyDescent="0.25">
      <c r="B880" s="47"/>
      <c r="M880" s="48"/>
    </row>
    <row r="881" spans="2:13" x14ac:dyDescent="0.25">
      <c r="B881" s="47"/>
      <c r="M881" s="48"/>
    </row>
    <row r="882" spans="2:13" x14ac:dyDescent="0.25">
      <c r="B882" s="47"/>
      <c r="M882" s="48"/>
    </row>
    <row r="883" spans="2:13" x14ac:dyDescent="0.25">
      <c r="B883" s="47"/>
      <c r="M883" s="48"/>
    </row>
    <row r="884" spans="2:13" x14ac:dyDescent="0.25">
      <c r="B884" s="47"/>
      <c r="M884" s="48"/>
    </row>
    <row r="885" spans="2:13" x14ac:dyDescent="0.25">
      <c r="B885" s="47"/>
      <c r="M885" s="48"/>
    </row>
    <row r="886" spans="2:13" x14ac:dyDescent="0.25">
      <c r="B886" s="47"/>
      <c r="M886" s="48"/>
    </row>
    <row r="887" spans="2:13" x14ac:dyDescent="0.25">
      <c r="B887" s="47"/>
      <c r="M887" s="48"/>
    </row>
    <row r="888" spans="2:13" x14ac:dyDescent="0.25">
      <c r="B888" s="47"/>
      <c r="M888" s="48"/>
    </row>
    <row r="889" spans="2:13" x14ac:dyDescent="0.25">
      <c r="B889" s="47"/>
      <c r="M889" s="48"/>
    </row>
    <row r="890" spans="2:13" x14ac:dyDescent="0.25">
      <c r="B890" s="47"/>
      <c r="M890" s="48"/>
    </row>
    <row r="891" spans="2:13" x14ac:dyDescent="0.25">
      <c r="B891" s="47"/>
      <c r="M891" s="48"/>
    </row>
    <row r="892" spans="2:13" x14ac:dyDescent="0.25">
      <c r="B892" s="47"/>
      <c r="M892" s="48"/>
    </row>
    <row r="893" spans="2:13" x14ac:dyDescent="0.25">
      <c r="B893" s="47"/>
      <c r="M893" s="48"/>
    </row>
    <row r="894" spans="2:13" x14ac:dyDescent="0.25">
      <c r="B894" s="47"/>
      <c r="M894" s="48"/>
    </row>
    <row r="895" spans="2:13" x14ac:dyDescent="0.25">
      <c r="B895" s="47"/>
      <c r="M895" s="48"/>
    </row>
    <row r="896" spans="2:13" x14ac:dyDescent="0.25">
      <c r="B896" s="47"/>
      <c r="M896" s="48"/>
    </row>
    <row r="897" spans="2:13" x14ac:dyDescent="0.25">
      <c r="B897" s="47"/>
      <c r="M897" s="48"/>
    </row>
    <row r="898" spans="2:13" x14ac:dyDescent="0.25">
      <c r="B898" s="47"/>
      <c r="M898" s="48"/>
    </row>
    <row r="899" spans="2:13" x14ac:dyDescent="0.25">
      <c r="B899" s="47"/>
      <c r="M899" s="48"/>
    </row>
    <row r="900" spans="2:13" x14ac:dyDescent="0.25">
      <c r="B900" s="47"/>
      <c r="M900" s="48"/>
    </row>
    <row r="901" spans="2:13" x14ac:dyDescent="0.25">
      <c r="B901" s="47"/>
      <c r="M901" s="48"/>
    </row>
    <row r="902" spans="2:13" x14ac:dyDescent="0.25">
      <c r="B902" s="47"/>
      <c r="M902" s="48"/>
    </row>
    <row r="903" spans="2:13" x14ac:dyDescent="0.25">
      <c r="B903" s="47"/>
      <c r="M903" s="48"/>
    </row>
    <row r="904" spans="2:13" x14ac:dyDescent="0.25">
      <c r="B904" s="47"/>
      <c r="M904" s="48"/>
    </row>
    <row r="905" spans="2:13" x14ac:dyDescent="0.25">
      <c r="B905" s="47"/>
      <c r="M905" s="48"/>
    </row>
    <row r="906" spans="2:13" x14ac:dyDescent="0.25">
      <c r="B906" s="47"/>
      <c r="M906" s="48"/>
    </row>
    <row r="907" spans="2:13" x14ac:dyDescent="0.25">
      <c r="B907" s="47"/>
      <c r="M907" s="48"/>
    </row>
    <row r="908" spans="2:13" x14ac:dyDescent="0.25">
      <c r="B908" s="47"/>
      <c r="M908" s="48"/>
    </row>
    <row r="909" spans="2:13" x14ac:dyDescent="0.25">
      <c r="B909" s="47"/>
      <c r="M909" s="48"/>
    </row>
    <row r="910" spans="2:13" x14ac:dyDescent="0.25">
      <c r="B910" s="47"/>
      <c r="M910" s="48"/>
    </row>
    <row r="911" spans="2:13" x14ac:dyDescent="0.25">
      <c r="B911" s="47"/>
      <c r="M911" s="48"/>
    </row>
    <row r="912" spans="2:13" x14ac:dyDescent="0.25">
      <c r="B912" s="47"/>
      <c r="M912" s="48"/>
    </row>
    <row r="913" spans="2:13" x14ac:dyDescent="0.25">
      <c r="B913" s="47"/>
      <c r="M913" s="48"/>
    </row>
    <row r="914" spans="2:13" x14ac:dyDescent="0.25">
      <c r="B914" s="47"/>
      <c r="M914" s="48"/>
    </row>
    <row r="915" spans="2:13" x14ac:dyDescent="0.25">
      <c r="B915" s="47"/>
      <c r="M915" s="48"/>
    </row>
    <row r="916" spans="2:13" x14ac:dyDescent="0.25">
      <c r="B916" s="47"/>
      <c r="M916" s="48"/>
    </row>
    <row r="917" spans="2:13" x14ac:dyDescent="0.25">
      <c r="B917" s="47"/>
      <c r="M917" s="48"/>
    </row>
    <row r="918" spans="2:13" x14ac:dyDescent="0.25">
      <c r="B918" s="47"/>
      <c r="M918" s="48"/>
    </row>
    <row r="919" spans="2:13" x14ac:dyDescent="0.25">
      <c r="B919" s="47"/>
      <c r="M919" s="48"/>
    </row>
    <row r="920" spans="2:13" x14ac:dyDescent="0.25">
      <c r="B920" s="47"/>
      <c r="M920" s="48"/>
    </row>
    <row r="921" spans="2:13" x14ac:dyDescent="0.25">
      <c r="B921" s="47"/>
      <c r="M921" s="48"/>
    </row>
    <row r="922" spans="2:13" x14ac:dyDescent="0.25">
      <c r="B922" s="47"/>
      <c r="M922" s="48"/>
    </row>
    <row r="923" spans="2:13" x14ac:dyDescent="0.25">
      <c r="B923" s="47"/>
      <c r="M923" s="48"/>
    </row>
    <row r="924" spans="2:13" x14ac:dyDescent="0.25">
      <c r="B924" s="47"/>
      <c r="M924" s="48"/>
    </row>
    <row r="925" spans="2:13" x14ac:dyDescent="0.25">
      <c r="B925" s="47"/>
      <c r="M925" s="48"/>
    </row>
    <row r="926" spans="2:13" x14ac:dyDescent="0.25">
      <c r="B926" s="47"/>
      <c r="M926" s="48"/>
    </row>
    <row r="927" spans="2:13" x14ac:dyDescent="0.25">
      <c r="B927" s="47"/>
      <c r="M927" s="48"/>
    </row>
    <row r="928" spans="2:13" x14ac:dyDescent="0.25">
      <c r="B928" s="47"/>
      <c r="M928" s="48"/>
    </row>
    <row r="929" spans="2:13" x14ac:dyDescent="0.25">
      <c r="B929" s="47"/>
      <c r="M929" s="48"/>
    </row>
    <row r="930" spans="2:13" x14ac:dyDescent="0.25">
      <c r="B930" s="47"/>
      <c r="M930" s="48"/>
    </row>
    <row r="931" spans="2:13" x14ac:dyDescent="0.25">
      <c r="B931" s="47"/>
      <c r="M931" s="48"/>
    </row>
    <row r="932" spans="2:13" x14ac:dyDescent="0.25">
      <c r="B932" s="47"/>
      <c r="M932" s="48"/>
    </row>
    <row r="933" spans="2:13" x14ac:dyDescent="0.25">
      <c r="B933" s="47"/>
      <c r="M933" s="48"/>
    </row>
    <row r="934" spans="2:13" x14ac:dyDescent="0.25">
      <c r="B934" s="47"/>
      <c r="M934" s="48"/>
    </row>
    <row r="935" spans="2:13" x14ac:dyDescent="0.25">
      <c r="B935" s="47"/>
      <c r="M935" s="48"/>
    </row>
    <row r="936" spans="2:13" x14ac:dyDescent="0.25">
      <c r="B936" s="47"/>
      <c r="M936" s="48"/>
    </row>
    <row r="937" spans="2:13" x14ac:dyDescent="0.25">
      <c r="B937" s="47"/>
      <c r="M937" s="48"/>
    </row>
    <row r="938" spans="2:13" x14ac:dyDescent="0.25">
      <c r="B938" s="47"/>
      <c r="M938" s="48"/>
    </row>
    <row r="939" spans="2:13" x14ac:dyDescent="0.25">
      <c r="B939" s="47"/>
      <c r="M939" s="48"/>
    </row>
    <row r="940" spans="2:13" x14ac:dyDescent="0.25">
      <c r="B940" s="47"/>
      <c r="M940" s="48"/>
    </row>
    <row r="941" spans="2:13" x14ac:dyDescent="0.25">
      <c r="B941" s="47"/>
      <c r="M941" s="48"/>
    </row>
    <row r="942" spans="2:13" x14ac:dyDescent="0.25">
      <c r="B942" s="47"/>
      <c r="M942" s="48"/>
    </row>
    <row r="943" spans="2:13" x14ac:dyDescent="0.25">
      <c r="B943" s="47"/>
      <c r="M943" s="48"/>
    </row>
    <row r="944" spans="2:13" x14ac:dyDescent="0.25">
      <c r="B944" s="47"/>
      <c r="M944" s="48"/>
    </row>
    <row r="945" spans="2:13" x14ac:dyDescent="0.25">
      <c r="B945" s="47"/>
      <c r="M945" s="48"/>
    </row>
    <row r="946" spans="2:13" x14ac:dyDescent="0.25">
      <c r="B946" s="47"/>
      <c r="M946" s="48"/>
    </row>
    <row r="947" spans="2:13" x14ac:dyDescent="0.25">
      <c r="B947" s="47"/>
      <c r="M947" s="48"/>
    </row>
    <row r="948" spans="2:13" x14ac:dyDescent="0.25">
      <c r="B948" s="47"/>
      <c r="M948" s="48"/>
    </row>
    <row r="949" spans="2:13" x14ac:dyDescent="0.25">
      <c r="B949" s="47"/>
      <c r="M949" s="48"/>
    </row>
    <row r="950" spans="2:13" x14ac:dyDescent="0.25">
      <c r="B950" s="47"/>
      <c r="M950" s="48"/>
    </row>
    <row r="951" spans="2:13" x14ac:dyDescent="0.25">
      <c r="B951" s="47"/>
      <c r="M951" s="48"/>
    </row>
    <row r="952" spans="2:13" x14ac:dyDescent="0.25">
      <c r="B952" s="47"/>
      <c r="M952" s="48"/>
    </row>
    <row r="953" spans="2:13" x14ac:dyDescent="0.25">
      <c r="B953" s="47"/>
      <c r="M953" s="48"/>
    </row>
    <row r="954" spans="2:13" x14ac:dyDescent="0.25">
      <c r="B954" s="47"/>
      <c r="M954" s="48"/>
    </row>
    <row r="955" spans="2:13" x14ac:dyDescent="0.25">
      <c r="B955" s="47"/>
      <c r="M955" s="48"/>
    </row>
    <row r="956" spans="2:13" x14ac:dyDescent="0.25">
      <c r="B956" s="47"/>
      <c r="M956" s="48"/>
    </row>
    <row r="957" spans="2:13" x14ac:dyDescent="0.25">
      <c r="B957" s="47"/>
      <c r="M957" s="48"/>
    </row>
    <row r="958" spans="2:13" x14ac:dyDescent="0.25">
      <c r="B958" s="47"/>
      <c r="M958" s="48"/>
    </row>
    <row r="959" spans="2:13" x14ac:dyDescent="0.25">
      <c r="B959" s="47"/>
      <c r="M959" s="48"/>
    </row>
    <row r="960" spans="2:13" x14ac:dyDescent="0.25">
      <c r="B960" s="47"/>
      <c r="M960" s="48"/>
    </row>
    <row r="961" spans="2:13" x14ac:dyDescent="0.25">
      <c r="B961" s="47"/>
      <c r="M961" s="48"/>
    </row>
    <row r="962" spans="2:13" x14ac:dyDescent="0.25">
      <c r="B962" s="47"/>
      <c r="M962" s="48"/>
    </row>
    <row r="963" spans="2:13" x14ac:dyDescent="0.25">
      <c r="B963" s="47"/>
      <c r="M963" s="48"/>
    </row>
    <row r="964" spans="2:13" x14ac:dyDescent="0.25">
      <c r="B964" s="47"/>
      <c r="M964" s="48"/>
    </row>
    <row r="965" spans="2:13" x14ac:dyDescent="0.25">
      <c r="B965" s="47"/>
      <c r="M965" s="48"/>
    </row>
    <row r="966" spans="2:13" x14ac:dyDescent="0.25">
      <c r="B966" s="47"/>
      <c r="M966" s="48"/>
    </row>
    <row r="967" spans="2:13" x14ac:dyDescent="0.25">
      <c r="B967" s="47"/>
      <c r="M967" s="48"/>
    </row>
    <row r="968" spans="2:13" x14ac:dyDescent="0.25">
      <c r="B968" s="47"/>
      <c r="M968" s="48"/>
    </row>
    <row r="969" spans="2:13" x14ac:dyDescent="0.25">
      <c r="B969" s="47"/>
      <c r="M969" s="48"/>
    </row>
    <row r="970" spans="2:13" x14ac:dyDescent="0.25">
      <c r="B970" s="47"/>
      <c r="M970" s="48"/>
    </row>
    <row r="971" spans="2:13" x14ac:dyDescent="0.25">
      <c r="B971" s="47"/>
      <c r="M971" s="48"/>
    </row>
    <row r="972" spans="2:13" x14ac:dyDescent="0.25">
      <c r="B972" s="47"/>
      <c r="M972" s="48"/>
    </row>
    <row r="973" spans="2:13" x14ac:dyDescent="0.25">
      <c r="B973" s="47"/>
      <c r="M973" s="48"/>
    </row>
    <row r="974" spans="2:13" x14ac:dyDescent="0.25">
      <c r="B974" s="47"/>
      <c r="M974" s="48"/>
    </row>
    <row r="975" spans="2:13" x14ac:dyDescent="0.25">
      <c r="B975" s="47"/>
      <c r="M975" s="48"/>
    </row>
    <row r="976" spans="2:13" x14ac:dyDescent="0.25">
      <c r="B976" s="47"/>
      <c r="M976" s="48"/>
    </row>
    <row r="977" spans="2:13" x14ac:dyDescent="0.25">
      <c r="B977" s="47"/>
      <c r="M977" s="48"/>
    </row>
    <row r="978" spans="2:13" x14ac:dyDescent="0.25">
      <c r="B978" s="47"/>
      <c r="M978" s="48"/>
    </row>
    <row r="979" spans="2:13" x14ac:dyDescent="0.25">
      <c r="B979" s="47"/>
      <c r="M979" s="48"/>
    </row>
    <row r="980" spans="2:13" x14ac:dyDescent="0.25">
      <c r="B980" s="47"/>
      <c r="M980" s="48"/>
    </row>
    <row r="981" spans="2:13" x14ac:dyDescent="0.25">
      <c r="B981" s="47"/>
      <c r="M981" s="48"/>
    </row>
    <row r="982" spans="2:13" x14ac:dyDescent="0.25">
      <c r="B982" s="47"/>
      <c r="M982" s="48"/>
    </row>
    <row r="983" spans="2:13" x14ac:dyDescent="0.25">
      <c r="B983" s="47"/>
      <c r="M983" s="48"/>
    </row>
    <row r="984" spans="2:13" x14ac:dyDescent="0.25">
      <c r="B984" s="47"/>
      <c r="M984" s="48"/>
    </row>
    <row r="985" spans="2:13" x14ac:dyDescent="0.25">
      <c r="B985" s="47"/>
      <c r="M985" s="48"/>
    </row>
    <row r="986" spans="2:13" x14ac:dyDescent="0.25">
      <c r="B986" s="47"/>
      <c r="M986" s="48"/>
    </row>
    <row r="987" spans="2:13" x14ac:dyDescent="0.25">
      <c r="B987" s="47"/>
      <c r="M987" s="48"/>
    </row>
    <row r="988" spans="2:13" x14ac:dyDescent="0.25">
      <c r="B988" s="47"/>
      <c r="M988" s="48"/>
    </row>
    <row r="989" spans="2:13" x14ac:dyDescent="0.25">
      <c r="B989" s="47"/>
      <c r="M989" s="48"/>
    </row>
    <row r="990" spans="2:13" x14ac:dyDescent="0.25">
      <c r="B990" s="47"/>
      <c r="M990" s="48"/>
    </row>
    <row r="991" spans="2:13" x14ac:dyDescent="0.25">
      <c r="B991" s="47"/>
      <c r="M991" s="48"/>
    </row>
    <row r="992" spans="2:13" x14ac:dyDescent="0.25">
      <c r="B992" s="47"/>
      <c r="M992" s="48"/>
    </row>
    <row r="993" spans="2:13" x14ac:dyDescent="0.25">
      <c r="B993" s="47"/>
      <c r="M993" s="48"/>
    </row>
    <row r="994" spans="2:13" x14ac:dyDescent="0.25">
      <c r="B994" s="47"/>
      <c r="M994" s="48"/>
    </row>
    <row r="995" spans="2:13" x14ac:dyDescent="0.25">
      <c r="B995" s="47"/>
      <c r="M995" s="48"/>
    </row>
    <row r="996" spans="2:13" x14ac:dyDescent="0.25">
      <c r="B996" s="47"/>
      <c r="M996" s="48"/>
    </row>
    <row r="997" spans="2:13" x14ac:dyDescent="0.25">
      <c r="B997" s="47"/>
      <c r="M997" s="48"/>
    </row>
    <row r="998" spans="2:13" x14ac:dyDescent="0.25">
      <c r="B998" s="47"/>
      <c r="M998" s="48"/>
    </row>
    <row r="999" spans="2:13" x14ac:dyDescent="0.25">
      <c r="B999" s="47"/>
      <c r="M999" s="48"/>
    </row>
    <row r="1000" spans="2:13" x14ac:dyDescent="0.25">
      <c r="B1000" s="47"/>
      <c r="M1000" s="48"/>
    </row>
    <row r="1001" spans="2:13" x14ac:dyDescent="0.25">
      <c r="B1001" s="47"/>
      <c r="M1001" s="48"/>
    </row>
    <row r="1002" spans="2:13" x14ac:dyDescent="0.25">
      <c r="B1002" s="47"/>
      <c r="M1002" s="48"/>
    </row>
    <row r="1003" spans="2:13" x14ac:dyDescent="0.25">
      <c r="B1003" s="47"/>
      <c r="M1003" s="48"/>
    </row>
    <row r="1004" spans="2:13" x14ac:dyDescent="0.25">
      <c r="B1004" s="47"/>
      <c r="M1004" s="48"/>
    </row>
    <row r="1005" spans="2:13" x14ac:dyDescent="0.25">
      <c r="B1005" s="47"/>
      <c r="M1005" s="48"/>
    </row>
    <row r="1006" spans="2:13" x14ac:dyDescent="0.25">
      <c r="B1006" s="47"/>
      <c r="M1006" s="48"/>
    </row>
    <row r="1007" spans="2:13" x14ac:dyDescent="0.25">
      <c r="B1007" s="47"/>
      <c r="M1007" s="48"/>
    </row>
    <row r="1008" spans="2:13" x14ac:dyDescent="0.25">
      <c r="B1008" s="47"/>
      <c r="M1008" s="48"/>
    </row>
    <row r="1009" spans="2:13" x14ac:dyDescent="0.25">
      <c r="B1009" s="47"/>
      <c r="M1009" s="48"/>
    </row>
    <row r="1010" spans="2:13" x14ac:dyDescent="0.25">
      <c r="B1010" s="47"/>
      <c r="M1010" s="48"/>
    </row>
    <row r="1011" spans="2:13" x14ac:dyDescent="0.25">
      <c r="B1011" s="47"/>
      <c r="M1011" s="48"/>
    </row>
    <row r="1012" spans="2:13" x14ac:dyDescent="0.25">
      <c r="B1012" s="47"/>
      <c r="M1012" s="48"/>
    </row>
    <row r="1013" spans="2:13" x14ac:dyDescent="0.25">
      <c r="B1013" s="47"/>
      <c r="M1013" s="48"/>
    </row>
    <row r="1014" spans="2:13" x14ac:dyDescent="0.25">
      <c r="B1014" s="47"/>
      <c r="M1014" s="48"/>
    </row>
    <row r="1015" spans="2:13" x14ac:dyDescent="0.25">
      <c r="B1015" s="47"/>
      <c r="M1015" s="48"/>
    </row>
    <row r="1016" spans="2:13" x14ac:dyDescent="0.25">
      <c r="B1016" s="47"/>
      <c r="M1016" s="48"/>
    </row>
    <row r="1017" spans="2:13" x14ac:dyDescent="0.25">
      <c r="B1017" s="47"/>
      <c r="M1017" s="48"/>
    </row>
    <row r="1018" spans="2:13" x14ac:dyDescent="0.25">
      <c r="B1018" s="47"/>
      <c r="M1018" s="48"/>
    </row>
    <row r="1019" spans="2:13" x14ac:dyDescent="0.25">
      <c r="B1019" s="47"/>
      <c r="M1019" s="48"/>
    </row>
    <row r="1020" spans="2:13" x14ac:dyDescent="0.25">
      <c r="B1020" s="47"/>
      <c r="M1020" s="48"/>
    </row>
    <row r="1021" spans="2:13" x14ac:dyDescent="0.25">
      <c r="B1021" s="47"/>
      <c r="M1021" s="48"/>
    </row>
    <row r="1022" spans="2:13" x14ac:dyDescent="0.25">
      <c r="B1022" s="47"/>
      <c r="M1022" s="48"/>
    </row>
    <row r="1023" spans="2:13" x14ac:dyDescent="0.25">
      <c r="B1023" s="47"/>
      <c r="M1023" s="48"/>
    </row>
    <row r="1024" spans="2:13" x14ac:dyDescent="0.25">
      <c r="B1024" s="47"/>
      <c r="M1024" s="48"/>
    </row>
    <row r="1025" spans="2:13" x14ac:dyDescent="0.25">
      <c r="B1025" s="47"/>
      <c r="M1025" s="48"/>
    </row>
    <row r="1026" spans="2:13" x14ac:dyDescent="0.25">
      <c r="B1026" s="47"/>
      <c r="M1026" s="48"/>
    </row>
    <row r="1027" spans="2:13" x14ac:dyDescent="0.25">
      <c r="B1027" s="47"/>
      <c r="M1027" s="48"/>
    </row>
    <row r="1028" spans="2:13" x14ac:dyDescent="0.25">
      <c r="B1028" s="47"/>
      <c r="M1028" s="48"/>
    </row>
    <row r="1029" spans="2:13" x14ac:dyDescent="0.25">
      <c r="B1029" s="47"/>
      <c r="M1029" s="48"/>
    </row>
    <row r="1030" spans="2:13" x14ac:dyDescent="0.25">
      <c r="B1030" s="47"/>
      <c r="M1030" s="48"/>
    </row>
    <row r="1031" spans="2:13" x14ac:dyDescent="0.25">
      <c r="B1031" s="47"/>
      <c r="M1031" s="48"/>
    </row>
    <row r="1032" spans="2:13" x14ac:dyDescent="0.25">
      <c r="B1032" s="47"/>
      <c r="M1032" s="48"/>
    </row>
    <row r="1033" spans="2:13" x14ac:dyDescent="0.25">
      <c r="B1033" s="47"/>
      <c r="M1033" s="48"/>
    </row>
    <row r="1034" spans="2:13" x14ac:dyDescent="0.25">
      <c r="B1034" s="47"/>
      <c r="M1034" s="48"/>
    </row>
    <row r="1035" spans="2:13" x14ac:dyDescent="0.25">
      <c r="B1035" s="47"/>
      <c r="M1035" s="48"/>
    </row>
    <row r="1036" spans="2:13" x14ac:dyDescent="0.25">
      <c r="B1036" s="47"/>
      <c r="M1036" s="48"/>
    </row>
    <row r="1037" spans="2:13" x14ac:dyDescent="0.25">
      <c r="B1037" s="47"/>
      <c r="M1037" s="48"/>
    </row>
    <row r="1038" spans="2:13" x14ac:dyDescent="0.25">
      <c r="B1038" s="47"/>
      <c r="M1038" s="48"/>
    </row>
    <row r="1039" spans="2:13" x14ac:dyDescent="0.25">
      <c r="B1039" s="47"/>
      <c r="M1039" s="48"/>
    </row>
    <row r="1040" spans="2:13" x14ac:dyDescent="0.25">
      <c r="B1040" s="47"/>
      <c r="M1040" s="48"/>
    </row>
    <row r="1041" spans="2:13" x14ac:dyDescent="0.25">
      <c r="B1041" s="47"/>
      <c r="M1041" s="48"/>
    </row>
    <row r="1042" spans="2:13" x14ac:dyDescent="0.25">
      <c r="B1042" s="47"/>
      <c r="M1042" s="48"/>
    </row>
    <row r="1043" spans="2:13" x14ac:dyDescent="0.25">
      <c r="B1043" s="47"/>
      <c r="M1043" s="48"/>
    </row>
    <row r="1044" spans="2:13" x14ac:dyDescent="0.25">
      <c r="B1044" s="47"/>
      <c r="M1044" s="48"/>
    </row>
    <row r="1045" spans="2:13" x14ac:dyDescent="0.25">
      <c r="B1045" s="47"/>
      <c r="M1045" s="48"/>
    </row>
    <row r="1046" spans="2:13" x14ac:dyDescent="0.25">
      <c r="B1046" s="47"/>
      <c r="M1046" s="48"/>
    </row>
    <row r="1047" spans="2:13" x14ac:dyDescent="0.25">
      <c r="B1047" s="47"/>
      <c r="M1047" s="48"/>
    </row>
    <row r="1048" spans="2:13" x14ac:dyDescent="0.25">
      <c r="B1048" s="47"/>
      <c r="M1048" s="48"/>
    </row>
    <row r="1049" spans="2:13" x14ac:dyDescent="0.25">
      <c r="B1049" s="47"/>
      <c r="M1049" s="48"/>
    </row>
    <row r="1050" spans="2:13" x14ac:dyDescent="0.25">
      <c r="B1050" s="47"/>
      <c r="M1050" s="48"/>
    </row>
    <row r="1051" spans="2:13" x14ac:dyDescent="0.25">
      <c r="B1051" s="47"/>
      <c r="M1051" s="48"/>
    </row>
    <row r="1052" spans="2:13" x14ac:dyDescent="0.25">
      <c r="B1052" s="47"/>
      <c r="M1052" s="48"/>
    </row>
    <row r="1053" spans="2:13" x14ac:dyDescent="0.25">
      <c r="B1053" s="47"/>
      <c r="M1053" s="48"/>
    </row>
    <row r="1054" spans="2:13" x14ac:dyDescent="0.25">
      <c r="B1054" s="47"/>
      <c r="M1054" s="48"/>
    </row>
    <row r="1055" spans="2:13" x14ac:dyDescent="0.25">
      <c r="B1055" s="47"/>
      <c r="M1055" s="48"/>
    </row>
    <row r="1056" spans="2:13" x14ac:dyDescent="0.25">
      <c r="B1056" s="47"/>
      <c r="M1056" s="48"/>
    </row>
    <row r="1057" spans="2:13" x14ac:dyDescent="0.25">
      <c r="B1057" s="47"/>
      <c r="M1057" s="48"/>
    </row>
    <row r="1058" spans="2:13" x14ac:dyDescent="0.25">
      <c r="B1058" s="47"/>
      <c r="M1058" s="48"/>
    </row>
    <row r="1059" spans="2:13" x14ac:dyDescent="0.25">
      <c r="B1059" s="47"/>
      <c r="M1059" s="48"/>
    </row>
    <row r="1060" spans="2:13" x14ac:dyDescent="0.25">
      <c r="B1060" s="47"/>
      <c r="M1060" s="48"/>
    </row>
    <row r="1061" spans="2:13" x14ac:dyDescent="0.25">
      <c r="B1061" s="47"/>
      <c r="M1061" s="48"/>
    </row>
    <row r="1062" spans="2:13" x14ac:dyDescent="0.25">
      <c r="B1062" s="47"/>
      <c r="M1062" s="48"/>
    </row>
    <row r="1063" spans="2:13" x14ac:dyDescent="0.25">
      <c r="B1063" s="47"/>
      <c r="M1063" s="48"/>
    </row>
    <row r="1064" spans="2:13" x14ac:dyDescent="0.25">
      <c r="B1064" s="47"/>
      <c r="M1064" s="48"/>
    </row>
    <row r="1065" spans="2:13" x14ac:dyDescent="0.25">
      <c r="B1065" s="47"/>
      <c r="M1065" s="48"/>
    </row>
    <row r="1066" spans="2:13" x14ac:dyDescent="0.25">
      <c r="B1066" s="47"/>
      <c r="M1066" s="48"/>
    </row>
    <row r="1067" spans="2:13" x14ac:dyDescent="0.25">
      <c r="B1067" s="47"/>
      <c r="M1067" s="48"/>
    </row>
    <row r="1068" spans="2:13" x14ac:dyDescent="0.25">
      <c r="B1068" s="47"/>
      <c r="M1068" s="48"/>
    </row>
    <row r="1069" spans="2:13" x14ac:dyDescent="0.25">
      <c r="B1069" s="47"/>
      <c r="M1069" s="48"/>
    </row>
    <row r="1070" spans="2:13" x14ac:dyDescent="0.25">
      <c r="B1070" s="47"/>
      <c r="M1070" s="48"/>
    </row>
    <row r="1071" spans="2:13" x14ac:dyDescent="0.25">
      <c r="B1071" s="47"/>
      <c r="M1071" s="48"/>
    </row>
    <row r="1072" spans="2:13" x14ac:dyDescent="0.25">
      <c r="B1072" s="47"/>
      <c r="M1072" s="48"/>
    </row>
    <row r="1073" spans="2:13" x14ac:dyDescent="0.25">
      <c r="B1073" s="47"/>
      <c r="M1073" s="48"/>
    </row>
    <row r="1074" spans="2:13" x14ac:dyDescent="0.25">
      <c r="B1074" s="47"/>
      <c r="M1074" s="48"/>
    </row>
    <row r="1075" spans="2:13" x14ac:dyDescent="0.25">
      <c r="B1075" s="47"/>
      <c r="M1075" s="48"/>
    </row>
    <row r="1076" spans="2:13" x14ac:dyDescent="0.25">
      <c r="B1076" s="47"/>
      <c r="M1076" s="48"/>
    </row>
    <row r="1077" spans="2:13" x14ac:dyDescent="0.25">
      <c r="B1077" s="47"/>
      <c r="M1077" s="48"/>
    </row>
    <row r="1078" spans="2:13" x14ac:dyDescent="0.25">
      <c r="B1078" s="47"/>
      <c r="M1078" s="48"/>
    </row>
    <row r="1079" spans="2:13" x14ac:dyDescent="0.25">
      <c r="B1079" s="47"/>
      <c r="M1079" s="48"/>
    </row>
    <row r="1080" spans="2:13" x14ac:dyDescent="0.25">
      <c r="B1080" s="47"/>
      <c r="M1080" s="48"/>
    </row>
    <row r="1081" spans="2:13" x14ac:dyDescent="0.25">
      <c r="B1081" s="47"/>
      <c r="M1081" s="48"/>
    </row>
    <row r="1082" spans="2:13" x14ac:dyDescent="0.25">
      <c r="B1082" s="47"/>
      <c r="M1082" s="48"/>
    </row>
    <row r="1083" spans="2:13" x14ac:dyDescent="0.25">
      <c r="B1083" s="47"/>
      <c r="M1083" s="48"/>
    </row>
    <row r="1084" spans="2:13" x14ac:dyDescent="0.25">
      <c r="B1084" s="47"/>
      <c r="M1084" s="48"/>
    </row>
    <row r="1085" spans="2:13" x14ac:dyDescent="0.25">
      <c r="B1085" s="47"/>
      <c r="M1085" s="48"/>
    </row>
    <row r="1086" spans="2:13" x14ac:dyDescent="0.25">
      <c r="B1086" s="47"/>
      <c r="M1086" s="48"/>
    </row>
    <row r="1087" spans="2:13" x14ac:dyDescent="0.25">
      <c r="B1087" s="47"/>
      <c r="M1087" s="48"/>
    </row>
    <row r="1088" spans="2:13" x14ac:dyDescent="0.25">
      <c r="B1088" s="47"/>
      <c r="M1088" s="48"/>
    </row>
    <row r="1089" spans="2:13" x14ac:dyDescent="0.25">
      <c r="B1089" s="47"/>
      <c r="M1089" s="48"/>
    </row>
    <row r="1090" spans="2:13" x14ac:dyDescent="0.25">
      <c r="B1090" s="47"/>
      <c r="M1090" s="48"/>
    </row>
    <row r="1091" spans="2:13" x14ac:dyDescent="0.25">
      <c r="B1091" s="47"/>
      <c r="M1091" s="48"/>
    </row>
    <row r="1092" spans="2:13" x14ac:dyDescent="0.25">
      <c r="B1092" s="47"/>
      <c r="M1092" s="48"/>
    </row>
    <row r="1093" spans="2:13" x14ac:dyDescent="0.25">
      <c r="B1093" s="47"/>
      <c r="M1093" s="48"/>
    </row>
    <row r="1094" spans="2:13" x14ac:dyDescent="0.25">
      <c r="B1094" s="47"/>
      <c r="M1094" s="48"/>
    </row>
    <row r="1095" spans="2:13" x14ac:dyDescent="0.25">
      <c r="B1095" s="47"/>
      <c r="M1095" s="48"/>
    </row>
    <row r="1096" spans="2:13" x14ac:dyDescent="0.25">
      <c r="B1096" s="47"/>
      <c r="M1096" s="48"/>
    </row>
    <row r="1097" spans="2:13" x14ac:dyDescent="0.25">
      <c r="B1097" s="47"/>
      <c r="M1097" s="48"/>
    </row>
    <row r="1098" spans="2:13" x14ac:dyDescent="0.25">
      <c r="B1098" s="47"/>
      <c r="M1098" s="48"/>
    </row>
    <row r="1099" spans="2:13" x14ac:dyDescent="0.25">
      <c r="B1099" s="47"/>
      <c r="M1099" s="48"/>
    </row>
    <row r="1100" spans="2:13" x14ac:dyDescent="0.25">
      <c r="B1100" s="47"/>
      <c r="M1100" s="48"/>
    </row>
    <row r="1101" spans="2:13" x14ac:dyDescent="0.25">
      <c r="B1101" s="47"/>
      <c r="M1101" s="48"/>
    </row>
    <row r="1102" spans="2:13" x14ac:dyDescent="0.25">
      <c r="B1102" s="47"/>
      <c r="M1102" s="48"/>
    </row>
    <row r="1103" spans="2:13" x14ac:dyDescent="0.25">
      <c r="B1103" s="47"/>
      <c r="M1103" s="48"/>
    </row>
    <row r="1104" spans="2:13" x14ac:dyDescent="0.25">
      <c r="B1104" s="47"/>
      <c r="M1104" s="48"/>
    </row>
    <row r="1105" spans="2:13" x14ac:dyDescent="0.25">
      <c r="B1105" s="47"/>
      <c r="M1105" s="48"/>
    </row>
    <row r="1106" spans="2:13" x14ac:dyDescent="0.25">
      <c r="B1106" s="47"/>
      <c r="M1106" s="48"/>
    </row>
    <row r="1107" spans="2:13" x14ac:dyDescent="0.25">
      <c r="B1107" s="47"/>
      <c r="M1107" s="48"/>
    </row>
    <row r="1108" spans="2:13" x14ac:dyDescent="0.25">
      <c r="B1108" s="47"/>
      <c r="M1108" s="48"/>
    </row>
    <row r="1109" spans="2:13" x14ac:dyDescent="0.25">
      <c r="B1109" s="47"/>
      <c r="M1109" s="48"/>
    </row>
    <row r="1110" spans="2:13" x14ac:dyDescent="0.25">
      <c r="B1110" s="47"/>
      <c r="M1110" s="48"/>
    </row>
    <row r="1111" spans="2:13" x14ac:dyDescent="0.25">
      <c r="B1111" s="47"/>
      <c r="M1111" s="48"/>
    </row>
    <row r="1112" spans="2:13" x14ac:dyDescent="0.25">
      <c r="B1112" s="47"/>
      <c r="M1112" s="48"/>
    </row>
    <row r="1113" spans="2:13" x14ac:dyDescent="0.25">
      <c r="B1113" s="47"/>
      <c r="M1113" s="48"/>
    </row>
    <row r="1114" spans="2:13" x14ac:dyDescent="0.25">
      <c r="B1114" s="47"/>
      <c r="M1114" s="48"/>
    </row>
    <row r="1115" spans="2:13" x14ac:dyDescent="0.25">
      <c r="B1115" s="47"/>
      <c r="M1115" s="48"/>
    </row>
    <row r="1116" spans="2:13" x14ac:dyDescent="0.25">
      <c r="B1116" s="47"/>
      <c r="M1116" s="48"/>
    </row>
    <row r="1117" spans="2:13" x14ac:dyDescent="0.25">
      <c r="B1117" s="47"/>
      <c r="M1117" s="48"/>
    </row>
    <row r="1118" spans="2:13" x14ac:dyDescent="0.25">
      <c r="B1118" s="47"/>
      <c r="M1118" s="48"/>
    </row>
    <row r="1119" spans="2:13" x14ac:dyDescent="0.25">
      <c r="B1119" s="47"/>
      <c r="M1119" s="48"/>
    </row>
    <row r="1120" spans="2:13" x14ac:dyDescent="0.25">
      <c r="B1120" s="47"/>
      <c r="M1120" s="48"/>
    </row>
    <row r="1121" spans="2:13" x14ac:dyDescent="0.25">
      <c r="B1121" s="47"/>
      <c r="M1121" s="48"/>
    </row>
    <row r="1122" spans="2:13" x14ac:dyDescent="0.25">
      <c r="B1122" s="47"/>
      <c r="M1122" s="48"/>
    </row>
    <row r="1123" spans="2:13" x14ac:dyDescent="0.25">
      <c r="B1123" s="47"/>
      <c r="M1123" s="48"/>
    </row>
    <row r="1124" spans="2:13" x14ac:dyDescent="0.25">
      <c r="B1124" s="47"/>
      <c r="M1124" s="48"/>
    </row>
    <row r="1125" spans="2:13" x14ac:dyDescent="0.25">
      <c r="B1125" s="47"/>
      <c r="M1125" s="48"/>
    </row>
    <row r="1126" spans="2:13" x14ac:dyDescent="0.25">
      <c r="B1126" s="47"/>
      <c r="M1126" s="48"/>
    </row>
    <row r="1127" spans="2:13" x14ac:dyDescent="0.25">
      <c r="B1127" s="47"/>
      <c r="M1127" s="48"/>
    </row>
    <row r="1128" spans="2:13" x14ac:dyDescent="0.25">
      <c r="B1128" s="47"/>
      <c r="M1128" s="48"/>
    </row>
    <row r="1129" spans="2:13" x14ac:dyDescent="0.25">
      <c r="B1129" s="47"/>
      <c r="M1129" s="48"/>
    </row>
    <row r="1130" spans="2:13" x14ac:dyDescent="0.25">
      <c r="B1130" s="47"/>
      <c r="M1130" s="48"/>
    </row>
    <row r="1131" spans="2:13" x14ac:dyDescent="0.25">
      <c r="B1131" s="47"/>
      <c r="M1131" s="48"/>
    </row>
    <row r="1132" spans="2:13" x14ac:dyDescent="0.25">
      <c r="B1132" s="47"/>
      <c r="M1132" s="48"/>
    </row>
    <row r="1133" spans="2:13" x14ac:dyDescent="0.25">
      <c r="B1133" s="47"/>
      <c r="M1133" s="48"/>
    </row>
    <row r="1134" spans="2:13" x14ac:dyDescent="0.25">
      <c r="B1134" s="47"/>
      <c r="M1134" s="48"/>
    </row>
    <row r="1135" spans="2:13" x14ac:dyDescent="0.25">
      <c r="B1135" s="47"/>
      <c r="M1135" s="48"/>
    </row>
    <row r="1136" spans="2:13" x14ac:dyDescent="0.25">
      <c r="B1136" s="47"/>
      <c r="M1136" s="48"/>
    </row>
    <row r="1137" spans="2:13" x14ac:dyDescent="0.25">
      <c r="B1137" s="47"/>
      <c r="M1137" s="48"/>
    </row>
    <row r="1138" spans="2:13" x14ac:dyDescent="0.25">
      <c r="B1138" s="47"/>
      <c r="M1138" s="48"/>
    </row>
    <row r="1139" spans="2:13" x14ac:dyDescent="0.25">
      <c r="B1139" s="47"/>
      <c r="M1139" s="48"/>
    </row>
    <row r="1140" spans="2:13" x14ac:dyDescent="0.25">
      <c r="B1140" s="47"/>
      <c r="M1140" s="48"/>
    </row>
    <row r="1141" spans="2:13" x14ac:dyDescent="0.25">
      <c r="B1141" s="47"/>
      <c r="M1141" s="48"/>
    </row>
    <row r="1142" spans="2:13" x14ac:dyDescent="0.25">
      <c r="B1142" s="47"/>
      <c r="M1142" s="48"/>
    </row>
    <row r="1143" spans="2:13" x14ac:dyDescent="0.25">
      <c r="B1143" s="47"/>
      <c r="M1143" s="48"/>
    </row>
    <row r="1144" spans="2:13" x14ac:dyDescent="0.25">
      <c r="B1144" s="47"/>
      <c r="M1144" s="48"/>
    </row>
    <row r="1145" spans="2:13" x14ac:dyDescent="0.25">
      <c r="B1145" s="47"/>
      <c r="M1145" s="48"/>
    </row>
    <row r="1146" spans="2:13" x14ac:dyDescent="0.25">
      <c r="B1146" s="47"/>
      <c r="M1146" s="48"/>
    </row>
    <row r="1147" spans="2:13" x14ac:dyDescent="0.25">
      <c r="B1147" s="47"/>
      <c r="M1147" s="48"/>
    </row>
    <row r="1148" spans="2:13" x14ac:dyDescent="0.25">
      <c r="B1148" s="47"/>
      <c r="M1148" s="48"/>
    </row>
    <row r="1149" spans="2:13" x14ac:dyDescent="0.25">
      <c r="B1149" s="47"/>
      <c r="M1149" s="48"/>
    </row>
    <row r="1150" spans="2:13" x14ac:dyDescent="0.25">
      <c r="B1150" s="47"/>
      <c r="M1150" s="48"/>
    </row>
    <row r="1151" spans="2:13" x14ac:dyDescent="0.25">
      <c r="B1151" s="47"/>
      <c r="M1151" s="48"/>
    </row>
    <row r="1152" spans="2:13" x14ac:dyDescent="0.25">
      <c r="B1152" s="47"/>
      <c r="M1152" s="48"/>
    </row>
    <row r="1153" spans="2:13" x14ac:dyDescent="0.25">
      <c r="B1153" s="47"/>
      <c r="M1153" s="48"/>
    </row>
    <row r="1154" spans="2:13" x14ac:dyDescent="0.25">
      <c r="B1154" s="47"/>
      <c r="M1154" s="48"/>
    </row>
    <row r="1155" spans="2:13" x14ac:dyDescent="0.25">
      <c r="B1155" s="47"/>
      <c r="M1155" s="48"/>
    </row>
    <row r="1156" spans="2:13" x14ac:dyDescent="0.25">
      <c r="B1156" s="47"/>
      <c r="M1156" s="48"/>
    </row>
    <row r="1157" spans="2:13" x14ac:dyDescent="0.25">
      <c r="B1157" s="47"/>
      <c r="M1157" s="48"/>
    </row>
    <row r="1158" spans="2:13" x14ac:dyDescent="0.25">
      <c r="B1158" s="47"/>
      <c r="M1158" s="48"/>
    </row>
    <row r="1159" spans="2:13" x14ac:dyDescent="0.25">
      <c r="B1159" s="47"/>
      <c r="M1159" s="48"/>
    </row>
    <row r="1160" spans="2:13" x14ac:dyDescent="0.25">
      <c r="B1160" s="47"/>
      <c r="M1160" s="48"/>
    </row>
    <row r="1161" spans="2:13" x14ac:dyDescent="0.25">
      <c r="B1161" s="47"/>
      <c r="M1161" s="48"/>
    </row>
    <row r="1162" spans="2:13" x14ac:dyDescent="0.25">
      <c r="B1162" s="47"/>
      <c r="M1162" s="48"/>
    </row>
    <row r="1163" spans="2:13" x14ac:dyDescent="0.25">
      <c r="B1163" s="47"/>
      <c r="M1163" s="48"/>
    </row>
    <row r="1164" spans="2:13" x14ac:dyDescent="0.25">
      <c r="B1164" s="47"/>
      <c r="M1164" s="48"/>
    </row>
    <row r="1165" spans="2:13" x14ac:dyDescent="0.25">
      <c r="B1165" s="47"/>
      <c r="M1165" s="48"/>
    </row>
    <row r="1166" spans="2:13" x14ac:dyDescent="0.25">
      <c r="B1166" s="47"/>
      <c r="M1166" s="48"/>
    </row>
    <row r="1167" spans="2:13" x14ac:dyDescent="0.25">
      <c r="B1167" s="47"/>
      <c r="M1167" s="48"/>
    </row>
    <row r="1168" spans="2:13" x14ac:dyDescent="0.25">
      <c r="B1168" s="47"/>
      <c r="M1168" s="48"/>
    </row>
    <row r="1169" spans="2:13" x14ac:dyDescent="0.25">
      <c r="B1169" s="47"/>
      <c r="M1169" s="48"/>
    </row>
    <row r="1170" spans="2:13" x14ac:dyDescent="0.25">
      <c r="B1170" s="47"/>
      <c r="M1170" s="48"/>
    </row>
    <row r="1171" spans="2:13" x14ac:dyDescent="0.25">
      <c r="B1171" s="47"/>
      <c r="M1171" s="48"/>
    </row>
    <row r="1172" spans="2:13" x14ac:dyDescent="0.25">
      <c r="B1172" s="47"/>
      <c r="M1172" s="48"/>
    </row>
    <row r="1173" spans="2:13" x14ac:dyDescent="0.25">
      <c r="B1173" s="47"/>
      <c r="M1173" s="48"/>
    </row>
    <row r="1174" spans="2:13" x14ac:dyDescent="0.25">
      <c r="B1174" s="47"/>
      <c r="M1174" s="48"/>
    </row>
    <row r="1175" spans="2:13" x14ac:dyDescent="0.25">
      <c r="B1175" s="47"/>
      <c r="M1175" s="48"/>
    </row>
    <row r="1176" spans="2:13" x14ac:dyDescent="0.25">
      <c r="B1176" s="47"/>
      <c r="M1176" s="48"/>
    </row>
    <row r="1177" spans="2:13" x14ac:dyDescent="0.25">
      <c r="B1177" s="47"/>
      <c r="M1177" s="48"/>
    </row>
    <row r="1178" spans="2:13" x14ac:dyDescent="0.25">
      <c r="B1178" s="47"/>
      <c r="M1178" s="48"/>
    </row>
    <row r="1179" spans="2:13" x14ac:dyDescent="0.25">
      <c r="B1179" s="47"/>
      <c r="M1179" s="48"/>
    </row>
    <row r="1180" spans="2:13" x14ac:dyDescent="0.25">
      <c r="B1180" s="47"/>
      <c r="M1180" s="48"/>
    </row>
    <row r="1181" spans="2:13" x14ac:dyDescent="0.25">
      <c r="B1181" s="47"/>
      <c r="M1181" s="48"/>
    </row>
    <row r="1182" spans="2:13" x14ac:dyDescent="0.25">
      <c r="B1182" s="47"/>
      <c r="M1182" s="48"/>
    </row>
    <row r="1183" spans="2:13" x14ac:dyDescent="0.25">
      <c r="B1183" s="47"/>
      <c r="M1183" s="48"/>
    </row>
    <row r="1184" spans="2:13" x14ac:dyDescent="0.25">
      <c r="B1184" s="47"/>
      <c r="M1184" s="48"/>
    </row>
    <row r="1185" spans="2:13" x14ac:dyDescent="0.25">
      <c r="B1185" s="47"/>
      <c r="M1185" s="48"/>
    </row>
    <row r="1186" spans="2:13" x14ac:dyDescent="0.25">
      <c r="B1186" s="47"/>
      <c r="M1186" s="48"/>
    </row>
    <row r="1187" spans="2:13" x14ac:dyDescent="0.25">
      <c r="B1187" s="47"/>
      <c r="M1187" s="48"/>
    </row>
    <row r="1188" spans="2:13" x14ac:dyDescent="0.25">
      <c r="B1188" s="47"/>
      <c r="M1188" s="48"/>
    </row>
    <row r="1189" spans="2:13" x14ac:dyDescent="0.25">
      <c r="B1189" s="47"/>
      <c r="M1189" s="48"/>
    </row>
    <row r="1190" spans="2:13" x14ac:dyDescent="0.25">
      <c r="B1190" s="47"/>
      <c r="M1190" s="48"/>
    </row>
    <row r="1191" spans="2:13" x14ac:dyDescent="0.25">
      <c r="B1191" s="47"/>
      <c r="M1191" s="48"/>
    </row>
    <row r="1192" spans="2:13" x14ac:dyDescent="0.25">
      <c r="B1192" s="47"/>
      <c r="M1192" s="48"/>
    </row>
    <row r="1193" spans="2:13" x14ac:dyDescent="0.25">
      <c r="B1193" s="47"/>
      <c r="M1193" s="48"/>
    </row>
    <row r="1194" spans="2:13" x14ac:dyDescent="0.25">
      <c r="B1194" s="47"/>
      <c r="M1194" s="48"/>
    </row>
    <row r="1195" spans="2:13" x14ac:dyDescent="0.25">
      <c r="B1195" s="47"/>
      <c r="M1195" s="48"/>
    </row>
    <row r="1196" spans="2:13" x14ac:dyDescent="0.25">
      <c r="B1196" s="47"/>
      <c r="M1196" s="48"/>
    </row>
    <row r="1197" spans="2:13" x14ac:dyDescent="0.25">
      <c r="B1197" s="47"/>
      <c r="M1197" s="48"/>
    </row>
    <row r="1198" spans="2:13" x14ac:dyDescent="0.25">
      <c r="B1198" s="47"/>
      <c r="M1198" s="48"/>
    </row>
    <row r="1199" spans="2:13" x14ac:dyDescent="0.25">
      <c r="B1199" s="47"/>
      <c r="M1199" s="48"/>
    </row>
    <row r="1200" spans="2:13" x14ac:dyDescent="0.25">
      <c r="B1200" s="47"/>
      <c r="M1200" s="48"/>
    </row>
    <row r="1201" spans="2:13" x14ac:dyDescent="0.25">
      <c r="B1201" s="47"/>
      <c r="M1201" s="48"/>
    </row>
    <row r="1202" spans="2:13" x14ac:dyDescent="0.25">
      <c r="B1202" s="47"/>
      <c r="M1202" s="48"/>
    </row>
    <row r="1203" spans="2:13" x14ac:dyDescent="0.25">
      <c r="B1203" s="47"/>
      <c r="M1203" s="48"/>
    </row>
    <row r="1204" spans="2:13" x14ac:dyDescent="0.25">
      <c r="B1204" s="47"/>
      <c r="M1204" s="48"/>
    </row>
    <row r="1205" spans="2:13" x14ac:dyDescent="0.25">
      <c r="B1205" s="47"/>
      <c r="M1205" s="48"/>
    </row>
    <row r="1206" spans="2:13" x14ac:dyDescent="0.25">
      <c r="B1206" s="47"/>
      <c r="M1206" s="48"/>
    </row>
    <row r="1207" spans="2:13" x14ac:dyDescent="0.25">
      <c r="B1207" s="47"/>
      <c r="M1207" s="48"/>
    </row>
    <row r="1208" spans="2:13" x14ac:dyDescent="0.25">
      <c r="B1208" s="47"/>
      <c r="M1208" s="48"/>
    </row>
    <row r="1209" spans="2:13" x14ac:dyDescent="0.25">
      <c r="B1209" s="47"/>
      <c r="M1209" s="48"/>
    </row>
    <row r="1210" spans="2:13" x14ac:dyDescent="0.25">
      <c r="B1210" s="47"/>
      <c r="M1210" s="48"/>
    </row>
    <row r="1211" spans="2:13" x14ac:dyDescent="0.25">
      <c r="B1211" s="47"/>
      <c r="M1211" s="48"/>
    </row>
    <row r="1212" spans="2:13" x14ac:dyDescent="0.25">
      <c r="B1212" s="47"/>
      <c r="M1212" s="48"/>
    </row>
    <row r="1213" spans="2:13" x14ac:dyDescent="0.25">
      <c r="B1213" s="47"/>
      <c r="M1213" s="48"/>
    </row>
    <row r="1214" spans="2:13" x14ac:dyDescent="0.25">
      <c r="B1214" s="47"/>
      <c r="M1214" s="48"/>
    </row>
    <row r="1215" spans="2:13" x14ac:dyDescent="0.25">
      <c r="B1215" s="47"/>
      <c r="M1215" s="48"/>
    </row>
    <row r="1216" spans="2:13" x14ac:dyDescent="0.25">
      <c r="B1216" s="47"/>
      <c r="M1216" s="48"/>
    </row>
    <row r="1217" spans="2:13" x14ac:dyDescent="0.25">
      <c r="B1217" s="47"/>
      <c r="M1217" s="48"/>
    </row>
    <row r="1218" spans="2:13" x14ac:dyDescent="0.25">
      <c r="B1218" s="47"/>
      <c r="M1218" s="48"/>
    </row>
    <row r="1219" spans="2:13" x14ac:dyDescent="0.25">
      <c r="B1219" s="47"/>
      <c r="M1219" s="48"/>
    </row>
    <row r="1220" spans="2:13" x14ac:dyDescent="0.25">
      <c r="B1220" s="47"/>
      <c r="M1220" s="48"/>
    </row>
    <row r="1221" spans="2:13" x14ac:dyDescent="0.25">
      <c r="B1221" s="47"/>
      <c r="M1221" s="48"/>
    </row>
    <row r="1222" spans="2:13" x14ac:dyDescent="0.25">
      <c r="B1222" s="47"/>
      <c r="M1222" s="48"/>
    </row>
    <row r="1223" spans="2:13" x14ac:dyDescent="0.25">
      <c r="B1223" s="47"/>
      <c r="M1223" s="48"/>
    </row>
    <row r="1224" spans="2:13" x14ac:dyDescent="0.25">
      <c r="B1224" s="47"/>
      <c r="M1224" s="48"/>
    </row>
    <row r="1225" spans="2:13" x14ac:dyDescent="0.25">
      <c r="B1225" s="47"/>
      <c r="M1225" s="48"/>
    </row>
    <row r="1226" spans="2:13" x14ac:dyDescent="0.25">
      <c r="B1226" s="47"/>
      <c r="M1226" s="48"/>
    </row>
    <row r="1227" spans="2:13" x14ac:dyDescent="0.25">
      <c r="B1227" s="47"/>
      <c r="M1227" s="48"/>
    </row>
    <row r="1228" spans="2:13" x14ac:dyDescent="0.25">
      <c r="B1228" s="47"/>
      <c r="M1228" s="48"/>
    </row>
    <row r="1229" spans="2:13" x14ac:dyDescent="0.25">
      <c r="B1229" s="47"/>
      <c r="M1229" s="48"/>
    </row>
    <row r="1230" spans="2:13" x14ac:dyDescent="0.25">
      <c r="B1230" s="47"/>
      <c r="M1230" s="48"/>
    </row>
    <row r="1231" spans="2:13" x14ac:dyDescent="0.25">
      <c r="B1231" s="47"/>
      <c r="M1231" s="48"/>
    </row>
    <row r="1232" spans="2:13" x14ac:dyDescent="0.25">
      <c r="B1232" s="47"/>
      <c r="M1232" s="48"/>
    </row>
    <row r="1233" spans="2:13" x14ac:dyDescent="0.25">
      <c r="B1233" s="47"/>
      <c r="M1233" s="48"/>
    </row>
    <row r="1234" spans="2:13" x14ac:dyDescent="0.25">
      <c r="B1234" s="47"/>
      <c r="M1234" s="48"/>
    </row>
    <row r="1235" spans="2:13" x14ac:dyDescent="0.25">
      <c r="B1235" s="47"/>
      <c r="M1235" s="48"/>
    </row>
    <row r="1236" spans="2:13" x14ac:dyDescent="0.25">
      <c r="B1236" s="47"/>
      <c r="M1236" s="48"/>
    </row>
    <row r="1237" spans="2:13" x14ac:dyDescent="0.25">
      <c r="B1237" s="47"/>
      <c r="M1237" s="48"/>
    </row>
    <row r="1238" spans="2:13" x14ac:dyDescent="0.25">
      <c r="B1238" s="47"/>
      <c r="M1238" s="48"/>
    </row>
    <row r="1239" spans="2:13" x14ac:dyDescent="0.25">
      <c r="B1239" s="47"/>
      <c r="M1239" s="48"/>
    </row>
    <row r="1240" spans="2:13" x14ac:dyDescent="0.25">
      <c r="B1240" s="47"/>
      <c r="M1240" s="48"/>
    </row>
    <row r="1241" spans="2:13" x14ac:dyDescent="0.25">
      <c r="B1241" s="47"/>
      <c r="M1241" s="48"/>
    </row>
    <row r="1242" spans="2:13" x14ac:dyDescent="0.25">
      <c r="B1242" s="47"/>
      <c r="M1242" s="48"/>
    </row>
    <row r="1243" spans="2:13" x14ac:dyDescent="0.25">
      <c r="B1243" s="47"/>
      <c r="M1243" s="48"/>
    </row>
    <row r="1244" spans="2:13" x14ac:dyDescent="0.25">
      <c r="B1244" s="47"/>
      <c r="M1244" s="48"/>
    </row>
    <row r="1245" spans="2:13" x14ac:dyDescent="0.25">
      <c r="B1245" s="47"/>
      <c r="M1245" s="48"/>
    </row>
    <row r="1246" spans="2:13" x14ac:dyDescent="0.25">
      <c r="B1246" s="47"/>
      <c r="M1246" s="48"/>
    </row>
    <row r="1247" spans="2:13" x14ac:dyDescent="0.25">
      <c r="B1247" s="47"/>
      <c r="M1247" s="48"/>
    </row>
    <row r="1248" spans="2:13" x14ac:dyDescent="0.25">
      <c r="B1248" s="47"/>
      <c r="M1248" s="48"/>
    </row>
    <row r="1249" spans="2:13" x14ac:dyDescent="0.25">
      <c r="B1249" s="47"/>
      <c r="M1249" s="48"/>
    </row>
    <row r="1250" spans="2:13" x14ac:dyDescent="0.25">
      <c r="B1250" s="47"/>
      <c r="M1250" s="48"/>
    </row>
    <row r="1251" spans="2:13" x14ac:dyDescent="0.25">
      <c r="B1251" s="47"/>
      <c r="M1251" s="48"/>
    </row>
    <row r="1252" spans="2:13" x14ac:dyDescent="0.25">
      <c r="B1252" s="47"/>
      <c r="M1252" s="48"/>
    </row>
    <row r="1253" spans="2:13" x14ac:dyDescent="0.25">
      <c r="B1253" s="47"/>
      <c r="M1253" s="48"/>
    </row>
    <row r="1254" spans="2:13" x14ac:dyDescent="0.25">
      <c r="B1254" s="47"/>
      <c r="M1254" s="48"/>
    </row>
    <row r="1255" spans="2:13" x14ac:dyDescent="0.25">
      <c r="B1255" s="47"/>
      <c r="M1255" s="48"/>
    </row>
    <row r="1256" spans="2:13" x14ac:dyDescent="0.25">
      <c r="B1256" s="47"/>
      <c r="M1256" s="48"/>
    </row>
    <row r="1257" spans="2:13" x14ac:dyDescent="0.25">
      <c r="B1257" s="47"/>
      <c r="M1257" s="48"/>
    </row>
    <row r="1258" spans="2:13" x14ac:dyDescent="0.25">
      <c r="B1258" s="47"/>
      <c r="M1258" s="48"/>
    </row>
    <row r="1259" spans="2:13" x14ac:dyDescent="0.25">
      <c r="B1259" s="47"/>
      <c r="M1259" s="48"/>
    </row>
    <row r="1260" spans="2:13" x14ac:dyDescent="0.25">
      <c r="B1260" s="47"/>
      <c r="M1260" s="48"/>
    </row>
    <row r="1261" spans="2:13" x14ac:dyDescent="0.25">
      <c r="B1261" s="47"/>
      <c r="M1261" s="48"/>
    </row>
    <row r="1262" spans="2:13" x14ac:dyDescent="0.25">
      <c r="B1262" s="47"/>
      <c r="M1262" s="48"/>
    </row>
    <row r="1263" spans="2:13" x14ac:dyDescent="0.25">
      <c r="B1263" s="47"/>
      <c r="M1263" s="48"/>
    </row>
    <row r="1264" spans="2:13" x14ac:dyDescent="0.25">
      <c r="B1264" s="47"/>
      <c r="M1264" s="48"/>
    </row>
    <row r="1265" spans="2:13" x14ac:dyDescent="0.25">
      <c r="B1265" s="47"/>
      <c r="M1265" s="48"/>
    </row>
    <row r="1266" spans="2:13" x14ac:dyDescent="0.25">
      <c r="B1266" s="47"/>
      <c r="M1266" s="48"/>
    </row>
    <row r="1267" spans="2:13" x14ac:dyDescent="0.25">
      <c r="B1267" s="47"/>
      <c r="M1267" s="48"/>
    </row>
    <row r="1268" spans="2:13" x14ac:dyDescent="0.25">
      <c r="B1268" s="47"/>
      <c r="M1268" s="48"/>
    </row>
    <row r="1269" spans="2:13" x14ac:dyDescent="0.25">
      <c r="B1269" s="47"/>
      <c r="M1269" s="48"/>
    </row>
    <row r="1270" spans="2:13" x14ac:dyDescent="0.25">
      <c r="B1270" s="47"/>
      <c r="M1270" s="48"/>
    </row>
    <row r="1271" spans="2:13" x14ac:dyDescent="0.25">
      <c r="B1271" s="47"/>
      <c r="M1271" s="48"/>
    </row>
    <row r="1272" spans="2:13" x14ac:dyDescent="0.25">
      <c r="B1272" s="47"/>
      <c r="M1272" s="48"/>
    </row>
    <row r="1273" spans="2:13" x14ac:dyDescent="0.25">
      <c r="B1273" s="47"/>
      <c r="M1273" s="48"/>
    </row>
    <row r="1274" spans="2:13" x14ac:dyDescent="0.25">
      <c r="B1274" s="47"/>
      <c r="M1274" s="48"/>
    </row>
    <row r="1275" spans="2:13" x14ac:dyDescent="0.25">
      <c r="B1275" s="47"/>
      <c r="M1275" s="48"/>
    </row>
    <row r="1276" spans="2:13" x14ac:dyDescent="0.25">
      <c r="B1276" s="47"/>
      <c r="M1276" s="48"/>
    </row>
    <row r="1277" spans="2:13" x14ac:dyDescent="0.25">
      <c r="B1277" s="47"/>
      <c r="M1277" s="48"/>
    </row>
    <row r="1278" spans="2:13" x14ac:dyDescent="0.25">
      <c r="B1278" s="47"/>
      <c r="M1278" s="48"/>
    </row>
    <row r="1279" spans="2:13" x14ac:dyDescent="0.25">
      <c r="B1279" s="47"/>
      <c r="M1279" s="48"/>
    </row>
    <row r="1280" spans="2:13" x14ac:dyDescent="0.25">
      <c r="B1280" s="47"/>
      <c r="M1280" s="48"/>
    </row>
    <row r="1281" spans="2:13" x14ac:dyDescent="0.25">
      <c r="B1281" s="47"/>
      <c r="M1281" s="48"/>
    </row>
    <row r="1282" spans="2:13" x14ac:dyDescent="0.25">
      <c r="B1282" s="47"/>
      <c r="M1282" s="48"/>
    </row>
    <row r="1283" spans="2:13" x14ac:dyDescent="0.25">
      <c r="B1283" s="47"/>
      <c r="M1283" s="48"/>
    </row>
    <row r="1284" spans="2:13" x14ac:dyDescent="0.25">
      <c r="B1284" s="47"/>
      <c r="M1284" s="48"/>
    </row>
    <row r="1285" spans="2:13" x14ac:dyDescent="0.25">
      <c r="B1285" s="47"/>
      <c r="M1285" s="48"/>
    </row>
    <row r="1286" spans="2:13" x14ac:dyDescent="0.25">
      <c r="B1286" s="47"/>
      <c r="M1286" s="48"/>
    </row>
    <row r="1287" spans="2:13" x14ac:dyDescent="0.25">
      <c r="B1287" s="47"/>
      <c r="M1287" s="48"/>
    </row>
    <row r="1288" spans="2:13" x14ac:dyDescent="0.25">
      <c r="B1288" s="47"/>
      <c r="M1288" s="48"/>
    </row>
    <row r="1289" spans="2:13" x14ac:dyDescent="0.25">
      <c r="B1289" s="47"/>
      <c r="M1289" s="48"/>
    </row>
    <row r="1290" spans="2:13" x14ac:dyDescent="0.25">
      <c r="B1290" s="47"/>
      <c r="M1290" s="48"/>
    </row>
    <row r="1291" spans="2:13" x14ac:dyDescent="0.25">
      <c r="B1291" s="47"/>
      <c r="M1291" s="48"/>
    </row>
    <row r="1292" spans="2:13" x14ac:dyDescent="0.25">
      <c r="B1292" s="47"/>
      <c r="M1292" s="48"/>
    </row>
    <row r="1293" spans="2:13" x14ac:dyDescent="0.25">
      <c r="B1293" s="47"/>
      <c r="M1293" s="48"/>
    </row>
    <row r="1294" spans="2:13" x14ac:dyDescent="0.25">
      <c r="B1294" s="47"/>
      <c r="M1294" s="48"/>
    </row>
    <row r="1295" spans="2:13" x14ac:dyDescent="0.25">
      <c r="B1295" s="47"/>
      <c r="M1295" s="48"/>
    </row>
    <row r="1296" spans="2:13" x14ac:dyDescent="0.25">
      <c r="B1296" s="47"/>
      <c r="M1296" s="48"/>
    </row>
    <row r="1297" spans="2:13" x14ac:dyDescent="0.25">
      <c r="B1297" s="47"/>
      <c r="M1297" s="48"/>
    </row>
    <row r="1298" spans="2:13" x14ac:dyDescent="0.25">
      <c r="B1298" s="47"/>
      <c r="M1298" s="48"/>
    </row>
    <row r="1299" spans="2:13" x14ac:dyDescent="0.25">
      <c r="B1299" s="47"/>
      <c r="M1299" s="48"/>
    </row>
    <row r="1300" spans="2:13" x14ac:dyDescent="0.25">
      <c r="B1300" s="47"/>
      <c r="M1300" s="48"/>
    </row>
    <row r="1301" spans="2:13" x14ac:dyDescent="0.25">
      <c r="B1301" s="47"/>
      <c r="M1301" s="48"/>
    </row>
    <row r="1302" spans="2:13" x14ac:dyDescent="0.25">
      <c r="B1302" s="47"/>
      <c r="M1302" s="48"/>
    </row>
    <row r="1303" spans="2:13" x14ac:dyDescent="0.25">
      <c r="B1303" s="47"/>
      <c r="M1303" s="48"/>
    </row>
    <row r="1304" spans="2:13" x14ac:dyDescent="0.25">
      <c r="B1304" s="47"/>
      <c r="M1304" s="48"/>
    </row>
    <row r="1305" spans="2:13" x14ac:dyDescent="0.25">
      <c r="B1305" s="47"/>
      <c r="M1305" s="48"/>
    </row>
    <row r="1306" spans="2:13" x14ac:dyDescent="0.25">
      <c r="B1306" s="47"/>
      <c r="M1306" s="48"/>
    </row>
    <row r="1307" spans="2:13" x14ac:dyDescent="0.25">
      <c r="B1307" s="47"/>
      <c r="M1307" s="48"/>
    </row>
    <row r="1308" spans="2:13" x14ac:dyDescent="0.25">
      <c r="B1308" s="47"/>
      <c r="M1308" s="48"/>
    </row>
    <row r="1309" spans="2:13" x14ac:dyDescent="0.25">
      <c r="B1309" s="47"/>
      <c r="M1309" s="48"/>
    </row>
    <row r="1310" spans="2:13" x14ac:dyDescent="0.25">
      <c r="B1310" s="47"/>
      <c r="M1310" s="48"/>
    </row>
    <row r="1311" spans="2:13" x14ac:dyDescent="0.25">
      <c r="B1311" s="47"/>
      <c r="M1311" s="48"/>
    </row>
    <row r="1312" spans="2:13" x14ac:dyDescent="0.25">
      <c r="B1312" s="47"/>
      <c r="M1312" s="48"/>
    </row>
    <row r="1313" spans="2:13" x14ac:dyDescent="0.25">
      <c r="B1313" s="47"/>
      <c r="M1313" s="48"/>
    </row>
    <row r="1314" spans="2:13" x14ac:dyDescent="0.25">
      <c r="B1314" s="47"/>
      <c r="M1314" s="48"/>
    </row>
    <row r="1315" spans="2:13" x14ac:dyDescent="0.25">
      <c r="B1315" s="47"/>
      <c r="M1315" s="48"/>
    </row>
    <row r="1316" spans="2:13" x14ac:dyDescent="0.25">
      <c r="B1316" s="47"/>
      <c r="M1316" s="48"/>
    </row>
    <row r="1317" spans="2:13" x14ac:dyDescent="0.25">
      <c r="B1317" s="47"/>
      <c r="M1317" s="48"/>
    </row>
    <row r="1318" spans="2:13" x14ac:dyDescent="0.25">
      <c r="B1318" s="47"/>
      <c r="M1318" s="48"/>
    </row>
    <row r="1319" spans="2:13" x14ac:dyDescent="0.25">
      <c r="B1319" s="47"/>
      <c r="M1319" s="48"/>
    </row>
    <row r="1320" spans="2:13" x14ac:dyDescent="0.25">
      <c r="B1320" s="47"/>
      <c r="M1320" s="48"/>
    </row>
    <row r="1321" spans="2:13" x14ac:dyDescent="0.25">
      <c r="B1321" s="47"/>
      <c r="M1321" s="48"/>
    </row>
    <row r="1322" spans="2:13" x14ac:dyDescent="0.25">
      <c r="B1322" s="47"/>
      <c r="M1322" s="48"/>
    </row>
    <row r="1323" spans="2:13" x14ac:dyDescent="0.25">
      <c r="B1323" s="47"/>
      <c r="M1323" s="48"/>
    </row>
    <row r="1324" spans="2:13" x14ac:dyDescent="0.25">
      <c r="B1324" s="47"/>
      <c r="M1324" s="48"/>
    </row>
    <row r="1325" spans="2:13" x14ac:dyDescent="0.25">
      <c r="B1325" s="47"/>
      <c r="M1325" s="48"/>
    </row>
    <row r="1326" spans="2:13" x14ac:dyDescent="0.25">
      <c r="B1326" s="47"/>
      <c r="M1326" s="48"/>
    </row>
    <row r="1327" spans="2:13" x14ac:dyDescent="0.25">
      <c r="B1327" s="47"/>
      <c r="M1327" s="48"/>
    </row>
    <row r="1328" spans="2:13" x14ac:dyDescent="0.25">
      <c r="B1328" s="47"/>
      <c r="M1328" s="48"/>
    </row>
    <row r="1329" spans="2:13" x14ac:dyDescent="0.25">
      <c r="B1329" s="47"/>
      <c r="M1329" s="48"/>
    </row>
    <row r="1330" spans="2:13" x14ac:dyDescent="0.25">
      <c r="B1330" s="47"/>
      <c r="M1330" s="48"/>
    </row>
    <row r="1331" spans="2:13" x14ac:dyDescent="0.25">
      <c r="B1331" s="47"/>
      <c r="M1331" s="48"/>
    </row>
    <row r="1332" spans="2:13" x14ac:dyDescent="0.25">
      <c r="B1332" s="47"/>
      <c r="M1332" s="48"/>
    </row>
    <row r="1333" spans="2:13" x14ac:dyDescent="0.25">
      <c r="B1333" s="47"/>
      <c r="M1333" s="48"/>
    </row>
    <row r="1334" spans="2:13" x14ac:dyDescent="0.25">
      <c r="B1334" s="47"/>
      <c r="M1334" s="48"/>
    </row>
    <row r="1335" spans="2:13" x14ac:dyDescent="0.25">
      <c r="B1335" s="47"/>
      <c r="M1335" s="48"/>
    </row>
    <row r="1336" spans="2:13" x14ac:dyDescent="0.25">
      <c r="B1336" s="47"/>
      <c r="M1336" s="48"/>
    </row>
    <row r="1337" spans="2:13" x14ac:dyDescent="0.25">
      <c r="B1337" s="47"/>
      <c r="M1337" s="48"/>
    </row>
    <row r="1338" spans="2:13" x14ac:dyDescent="0.25">
      <c r="B1338" s="47"/>
      <c r="M1338" s="48"/>
    </row>
    <row r="1339" spans="2:13" x14ac:dyDescent="0.25">
      <c r="B1339" s="47"/>
      <c r="M1339" s="48"/>
    </row>
    <row r="1340" spans="2:13" x14ac:dyDescent="0.25">
      <c r="B1340" s="47"/>
      <c r="M1340" s="48"/>
    </row>
    <row r="1341" spans="2:13" x14ac:dyDescent="0.25">
      <c r="B1341" s="47"/>
      <c r="M1341" s="48"/>
    </row>
    <row r="1342" spans="2:13" x14ac:dyDescent="0.25">
      <c r="B1342" s="47"/>
      <c r="M1342" s="48"/>
    </row>
    <row r="1343" spans="2:13" x14ac:dyDescent="0.25">
      <c r="B1343" s="47"/>
      <c r="M1343" s="48"/>
    </row>
    <row r="1344" spans="2:13" x14ac:dyDescent="0.25">
      <c r="B1344" s="47"/>
      <c r="M1344" s="48"/>
    </row>
    <row r="1345" spans="2:13" x14ac:dyDescent="0.25">
      <c r="B1345" s="47"/>
      <c r="M1345" s="48"/>
    </row>
    <row r="1346" spans="2:13" x14ac:dyDescent="0.25">
      <c r="B1346" s="47"/>
      <c r="M1346" s="48"/>
    </row>
    <row r="1347" spans="2:13" x14ac:dyDescent="0.25">
      <c r="B1347" s="47"/>
      <c r="M1347" s="48"/>
    </row>
    <row r="1348" spans="2:13" x14ac:dyDescent="0.25">
      <c r="B1348" s="47"/>
      <c r="M1348" s="48"/>
    </row>
    <row r="1349" spans="2:13" x14ac:dyDescent="0.25">
      <c r="B1349" s="47"/>
      <c r="M1349" s="48"/>
    </row>
    <row r="1350" spans="2:13" x14ac:dyDescent="0.25">
      <c r="B1350" s="47"/>
      <c r="M1350" s="48"/>
    </row>
    <row r="1351" spans="2:13" x14ac:dyDescent="0.25">
      <c r="B1351" s="47"/>
      <c r="M1351" s="48"/>
    </row>
    <row r="1352" spans="2:13" x14ac:dyDescent="0.25">
      <c r="B1352" s="47"/>
      <c r="M1352" s="48"/>
    </row>
    <row r="1353" spans="2:13" x14ac:dyDescent="0.25">
      <c r="B1353" s="47"/>
      <c r="M1353" s="48"/>
    </row>
    <row r="1354" spans="2:13" x14ac:dyDescent="0.25">
      <c r="B1354" s="47"/>
      <c r="M1354" s="48"/>
    </row>
    <row r="1355" spans="2:13" x14ac:dyDescent="0.25">
      <c r="B1355" s="47"/>
      <c r="M1355" s="48"/>
    </row>
    <row r="1356" spans="2:13" x14ac:dyDescent="0.25">
      <c r="B1356" s="47"/>
      <c r="M1356" s="48"/>
    </row>
    <row r="1357" spans="2:13" x14ac:dyDescent="0.25">
      <c r="B1357" s="47"/>
      <c r="M1357" s="48"/>
    </row>
    <row r="1358" spans="2:13" x14ac:dyDescent="0.25">
      <c r="B1358" s="47"/>
      <c r="M1358" s="48"/>
    </row>
    <row r="1359" spans="2:13" x14ac:dyDescent="0.25">
      <c r="B1359" s="47"/>
      <c r="M1359" s="48"/>
    </row>
    <row r="1360" spans="2:13" x14ac:dyDescent="0.25">
      <c r="B1360" s="47"/>
      <c r="M1360" s="48"/>
    </row>
    <row r="1361" spans="2:2" x14ac:dyDescent="0.25">
      <c r="B1361" s="47"/>
    </row>
    <row r="1362" spans="2:2" x14ac:dyDescent="0.25">
      <c r="B1362" s="47"/>
    </row>
    <row r="1363" spans="2:2" x14ac:dyDescent="0.25">
      <c r="B1363" s="47"/>
    </row>
    <row r="1364" spans="2:2" x14ac:dyDescent="0.25">
      <c r="B1364" s="47"/>
    </row>
    <row r="1365" spans="2:2" x14ac:dyDescent="0.25">
      <c r="B1365" s="47"/>
    </row>
    <row r="1366" spans="2:2" x14ac:dyDescent="0.25">
      <c r="B1366" s="47"/>
    </row>
    <row r="1367" spans="2:2" x14ac:dyDescent="0.25">
      <c r="B1367" s="47"/>
    </row>
    <row r="1368" spans="2:2" x14ac:dyDescent="0.25">
      <c r="B1368" s="47"/>
    </row>
    <row r="1369" spans="2:2" x14ac:dyDescent="0.25">
      <c r="B1369" s="47"/>
    </row>
    <row r="1370" spans="2:2" x14ac:dyDescent="0.25">
      <c r="B1370" s="47"/>
    </row>
    <row r="1371" spans="2:2" x14ac:dyDescent="0.25">
      <c r="B1371" s="47"/>
    </row>
    <row r="1372" spans="2:2" x14ac:dyDescent="0.25">
      <c r="B1372" s="47"/>
    </row>
    <row r="1373" spans="2:2" x14ac:dyDescent="0.25">
      <c r="B1373" s="47"/>
    </row>
    <row r="1374" spans="2:2" x14ac:dyDescent="0.25">
      <c r="B1374" s="47"/>
    </row>
    <row r="1375" spans="2:2" x14ac:dyDescent="0.25">
      <c r="B1375" s="47"/>
    </row>
    <row r="1376" spans="2:2" x14ac:dyDescent="0.25">
      <c r="B1376" s="47"/>
    </row>
    <row r="1377" spans="2:2" x14ac:dyDescent="0.25">
      <c r="B1377" s="47"/>
    </row>
    <row r="1378" spans="2:2" x14ac:dyDescent="0.25">
      <c r="B1378" s="47"/>
    </row>
    <row r="1379" spans="2:2" x14ac:dyDescent="0.25">
      <c r="B1379" s="47"/>
    </row>
    <row r="1380" spans="2:2" x14ac:dyDescent="0.25">
      <c r="B1380" s="47"/>
    </row>
    <row r="1381" spans="2:2" x14ac:dyDescent="0.25">
      <c r="B1381" s="47"/>
    </row>
    <row r="1382" spans="2:2" x14ac:dyDescent="0.25">
      <c r="B1382" s="47"/>
    </row>
    <row r="1383" spans="2:2" x14ac:dyDescent="0.25">
      <c r="B1383" s="47"/>
    </row>
    <row r="1384" spans="2:2" x14ac:dyDescent="0.25">
      <c r="B1384" s="47"/>
    </row>
    <row r="1385" spans="2:2" x14ac:dyDescent="0.25">
      <c r="B1385" s="47"/>
    </row>
    <row r="1386" spans="2:2" x14ac:dyDescent="0.25">
      <c r="B1386" s="47"/>
    </row>
    <row r="1387" spans="2:2" x14ac:dyDescent="0.25">
      <c r="B1387" s="47"/>
    </row>
    <row r="1388" spans="2:2" x14ac:dyDescent="0.25">
      <c r="B1388" s="47"/>
    </row>
    <row r="1389" spans="2:2" x14ac:dyDescent="0.25">
      <c r="B1389" s="47"/>
    </row>
    <row r="1390" spans="2:2" x14ac:dyDescent="0.25">
      <c r="B1390" s="47"/>
    </row>
    <row r="1391" spans="2:2" x14ac:dyDescent="0.25">
      <c r="B1391" s="47"/>
    </row>
    <row r="1392" spans="2:2" x14ac:dyDescent="0.25">
      <c r="B1392" s="47"/>
    </row>
    <row r="1393" spans="2:2" x14ac:dyDescent="0.25">
      <c r="B1393" s="47"/>
    </row>
    <row r="1394" spans="2:2" x14ac:dyDescent="0.25">
      <c r="B1394" s="47"/>
    </row>
    <row r="1395" spans="2:2" x14ac:dyDescent="0.25">
      <c r="B1395" s="47"/>
    </row>
    <row r="1396" spans="2:2" x14ac:dyDescent="0.25">
      <c r="B1396" s="47"/>
    </row>
    <row r="1397" spans="2:2" x14ac:dyDescent="0.25">
      <c r="B1397" s="47"/>
    </row>
    <row r="1398" spans="2:2" x14ac:dyDescent="0.25">
      <c r="B1398" s="47"/>
    </row>
    <row r="1399" spans="2:2" x14ac:dyDescent="0.25">
      <c r="B1399" s="47"/>
    </row>
    <row r="1400" spans="2:2" x14ac:dyDescent="0.25">
      <c r="B1400" s="47"/>
    </row>
    <row r="1401" spans="2:2" x14ac:dyDescent="0.25">
      <c r="B1401" s="47"/>
    </row>
    <row r="1402" spans="2:2" x14ac:dyDescent="0.25">
      <c r="B1402" s="47"/>
    </row>
    <row r="1403" spans="2:2" x14ac:dyDescent="0.25">
      <c r="B1403" s="47"/>
    </row>
    <row r="1404" spans="2:2" x14ac:dyDescent="0.25">
      <c r="B1404" s="47"/>
    </row>
    <row r="1405" spans="2:2" x14ac:dyDescent="0.25">
      <c r="B1405" s="47"/>
    </row>
    <row r="1406" spans="2:2" x14ac:dyDescent="0.25">
      <c r="B1406" s="47"/>
    </row>
    <row r="1407" spans="2:2" x14ac:dyDescent="0.25">
      <c r="B1407" s="47"/>
    </row>
    <row r="1408" spans="2:2" x14ac:dyDescent="0.25">
      <c r="B1408" s="47"/>
    </row>
    <row r="1409" spans="2:2" x14ac:dyDescent="0.25">
      <c r="B1409" s="47"/>
    </row>
    <row r="1410" spans="2:2" x14ac:dyDescent="0.25">
      <c r="B1410" s="47"/>
    </row>
    <row r="1411" spans="2:2" x14ac:dyDescent="0.25">
      <c r="B1411" s="47"/>
    </row>
    <row r="1412" spans="2:2" x14ac:dyDescent="0.25">
      <c r="B1412" s="47"/>
    </row>
    <row r="1413" spans="2:2" x14ac:dyDescent="0.25">
      <c r="B1413" s="47"/>
    </row>
    <row r="1414" spans="2:2" x14ac:dyDescent="0.25">
      <c r="B1414" s="47"/>
    </row>
    <row r="1415" spans="2:2" x14ac:dyDescent="0.25">
      <c r="B1415" s="47"/>
    </row>
    <row r="1416" spans="2:2" x14ac:dyDescent="0.25">
      <c r="B1416" s="47"/>
    </row>
    <row r="1417" spans="2:2" x14ac:dyDescent="0.25">
      <c r="B1417" s="47"/>
    </row>
    <row r="1418" spans="2:2" x14ac:dyDescent="0.25">
      <c r="B1418" s="47"/>
    </row>
    <row r="1419" spans="2:2" x14ac:dyDescent="0.25">
      <c r="B1419" s="47"/>
    </row>
    <row r="1420" spans="2:2" x14ac:dyDescent="0.25">
      <c r="B1420" s="47"/>
    </row>
    <row r="1421" spans="2:2" x14ac:dyDescent="0.25">
      <c r="B1421" s="47"/>
    </row>
    <row r="1422" spans="2:2" x14ac:dyDescent="0.25">
      <c r="B1422" s="47"/>
    </row>
    <row r="1423" spans="2:2" x14ac:dyDescent="0.25">
      <c r="B1423" s="47"/>
    </row>
    <row r="1424" spans="2:2" x14ac:dyDescent="0.25">
      <c r="B1424" s="47"/>
    </row>
    <row r="1425" spans="2:2" x14ac:dyDescent="0.25">
      <c r="B1425" s="47"/>
    </row>
    <row r="1426" spans="2:2" x14ac:dyDescent="0.25">
      <c r="B1426" s="47"/>
    </row>
    <row r="1427" spans="2:2" x14ac:dyDescent="0.25">
      <c r="B1427" s="47"/>
    </row>
    <row r="1428" spans="2:2" x14ac:dyDescent="0.25">
      <c r="B1428" s="47"/>
    </row>
    <row r="1429" spans="2:2" x14ac:dyDescent="0.25">
      <c r="B1429" s="47"/>
    </row>
    <row r="1430" spans="2:2" x14ac:dyDescent="0.25">
      <c r="B1430" s="47"/>
    </row>
    <row r="1431" spans="2:2" x14ac:dyDescent="0.25">
      <c r="B1431" s="47"/>
    </row>
    <row r="1432" spans="2:2" x14ac:dyDescent="0.25">
      <c r="B1432" s="47"/>
    </row>
    <row r="1433" spans="2:2" x14ac:dyDescent="0.25">
      <c r="B1433" s="47"/>
    </row>
    <row r="1434" spans="2:2" x14ac:dyDescent="0.25">
      <c r="B1434" s="47"/>
    </row>
    <row r="1435" spans="2:2" x14ac:dyDescent="0.25">
      <c r="B1435" s="47"/>
    </row>
    <row r="1436" spans="2:2" x14ac:dyDescent="0.25">
      <c r="B1436" s="47"/>
    </row>
    <row r="1437" spans="2:2" x14ac:dyDescent="0.25">
      <c r="B1437" s="47"/>
    </row>
    <row r="1438" spans="2:2" x14ac:dyDescent="0.25">
      <c r="B1438" s="47"/>
    </row>
    <row r="1439" spans="2:2" x14ac:dyDescent="0.25">
      <c r="B1439" s="47"/>
    </row>
    <row r="1440" spans="2:2" x14ac:dyDescent="0.25">
      <c r="B1440" s="47"/>
    </row>
    <row r="1441" spans="2:2" x14ac:dyDescent="0.25">
      <c r="B1441" s="47"/>
    </row>
    <row r="1442" spans="2:2" x14ac:dyDescent="0.25">
      <c r="B1442" s="47"/>
    </row>
    <row r="1443" spans="2:2" x14ac:dyDescent="0.25">
      <c r="B1443" s="47"/>
    </row>
    <row r="1444" spans="2:2" x14ac:dyDescent="0.25">
      <c r="B1444" s="47"/>
    </row>
    <row r="1445" spans="2:2" x14ac:dyDescent="0.25">
      <c r="B1445" s="47"/>
    </row>
    <row r="1446" spans="2:2" x14ac:dyDescent="0.25">
      <c r="B1446" s="47"/>
    </row>
    <row r="1447" spans="2:2" x14ac:dyDescent="0.25">
      <c r="B1447" s="47"/>
    </row>
    <row r="1448" spans="2:2" x14ac:dyDescent="0.25">
      <c r="B1448" s="47"/>
    </row>
    <row r="1449" spans="2:2" x14ac:dyDescent="0.25">
      <c r="B1449" s="47"/>
    </row>
    <row r="1450" spans="2:2" x14ac:dyDescent="0.25">
      <c r="B1450" s="47"/>
    </row>
    <row r="1451" spans="2:2" x14ac:dyDescent="0.25">
      <c r="B1451" s="47"/>
    </row>
    <row r="1452" spans="2:2" x14ac:dyDescent="0.25">
      <c r="B1452" s="47"/>
    </row>
    <row r="1453" spans="2:2" x14ac:dyDescent="0.25">
      <c r="B1453" s="47"/>
    </row>
    <row r="1454" spans="2:2" x14ac:dyDescent="0.25">
      <c r="B1454" s="47"/>
    </row>
    <row r="1455" spans="2:2" x14ac:dyDescent="0.25">
      <c r="B1455" s="47"/>
    </row>
    <row r="1456" spans="2:2" x14ac:dyDescent="0.25">
      <c r="B1456" s="47"/>
    </row>
    <row r="1457" spans="2:2" x14ac:dyDescent="0.25">
      <c r="B1457" s="47"/>
    </row>
    <row r="1458" spans="2:2" x14ac:dyDescent="0.25">
      <c r="B1458" s="47"/>
    </row>
    <row r="1459" spans="2:2" x14ac:dyDescent="0.25">
      <c r="B1459" s="47"/>
    </row>
    <row r="1460" spans="2:2" x14ac:dyDescent="0.25">
      <c r="B1460" s="47"/>
    </row>
    <row r="1461" spans="2:2" x14ac:dyDescent="0.25">
      <c r="B1461" s="47"/>
    </row>
    <row r="1462" spans="2:2" x14ac:dyDescent="0.25">
      <c r="B1462" s="47"/>
    </row>
    <row r="1463" spans="2:2" x14ac:dyDescent="0.25">
      <c r="B1463" s="47"/>
    </row>
    <row r="1464" spans="2:2" x14ac:dyDescent="0.25">
      <c r="B1464" s="47"/>
    </row>
    <row r="1465" spans="2:2" x14ac:dyDescent="0.25">
      <c r="B1465" s="47"/>
    </row>
    <row r="1466" spans="2:2" x14ac:dyDescent="0.25">
      <c r="B1466" s="47"/>
    </row>
    <row r="1467" spans="2:2" x14ac:dyDescent="0.25">
      <c r="B1467" s="47"/>
    </row>
    <row r="1468" spans="2:2" x14ac:dyDescent="0.25">
      <c r="B1468" s="47"/>
    </row>
    <row r="1469" spans="2:2" x14ac:dyDescent="0.25">
      <c r="B1469" s="47"/>
    </row>
    <row r="1470" spans="2:2" x14ac:dyDescent="0.25">
      <c r="B1470" s="47"/>
    </row>
    <row r="1471" spans="2:2" x14ac:dyDescent="0.25">
      <c r="B1471" s="47"/>
    </row>
    <row r="1472" spans="2:2" x14ac:dyDescent="0.25">
      <c r="B1472" s="47"/>
    </row>
    <row r="1473" spans="2:2" x14ac:dyDescent="0.25">
      <c r="B1473" s="47"/>
    </row>
    <row r="1474" spans="2:2" x14ac:dyDescent="0.25">
      <c r="B1474" s="47"/>
    </row>
    <row r="1475" spans="2:2" x14ac:dyDescent="0.25">
      <c r="B1475" s="47"/>
    </row>
    <row r="1476" spans="2:2" x14ac:dyDescent="0.25">
      <c r="B1476" s="47"/>
    </row>
    <row r="1477" spans="2:2" x14ac:dyDescent="0.25">
      <c r="B1477" s="47"/>
    </row>
    <row r="1478" spans="2:2" x14ac:dyDescent="0.25">
      <c r="B1478" s="47"/>
    </row>
    <row r="1479" spans="2:2" x14ac:dyDescent="0.25">
      <c r="B1479" s="47"/>
    </row>
    <row r="1480" spans="2:2" x14ac:dyDescent="0.25">
      <c r="B1480" s="47"/>
    </row>
    <row r="1481" spans="2:2" x14ac:dyDescent="0.25">
      <c r="B1481" s="47"/>
    </row>
    <row r="1482" spans="2:2" x14ac:dyDescent="0.25">
      <c r="B1482" s="47"/>
    </row>
    <row r="1483" spans="2:2" x14ac:dyDescent="0.25">
      <c r="B1483" s="47"/>
    </row>
    <row r="1484" spans="2:2" x14ac:dyDescent="0.25">
      <c r="B1484" s="47"/>
    </row>
    <row r="1485" spans="2:2" x14ac:dyDescent="0.25">
      <c r="B1485" s="47"/>
    </row>
    <row r="1486" spans="2:2" x14ac:dyDescent="0.25">
      <c r="B1486" s="47"/>
    </row>
    <row r="1487" spans="2:2" x14ac:dyDescent="0.25">
      <c r="B1487" s="47"/>
    </row>
    <row r="1488" spans="2:2" x14ac:dyDescent="0.25">
      <c r="B1488" s="47"/>
    </row>
    <row r="1489" spans="2:2" x14ac:dyDescent="0.25">
      <c r="B1489" s="47"/>
    </row>
    <row r="1490" spans="2:2" x14ac:dyDescent="0.25">
      <c r="B1490" s="47"/>
    </row>
    <row r="1491" spans="2:2" x14ac:dyDescent="0.25">
      <c r="B1491" s="47"/>
    </row>
    <row r="1492" spans="2:2" x14ac:dyDescent="0.25">
      <c r="B1492" s="47"/>
    </row>
    <row r="1493" spans="2:2" x14ac:dyDescent="0.25">
      <c r="B1493" s="47"/>
    </row>
    <row r="1494" spans="2:2" x14ac:dyDescent="0.25">
      <c r="B1494" s="47"/>
    </row>
    <row r="1495" spans="2:2" x14ac:dyDescent="0.25">
      <c r="B1495" s="47"/>
    </row>
    <row r="1496" spans="2:2" x14ac:dyDescent="0.25">
      <c r="B1496" s="47"/>
    </row>
    <row r="1497" spans="2:2" x14ac:dyDescent="0.25">
      <c r="B1497" s="47"/>
    </row>
    <row r="1498" spans="2:2" x14ac:dyDescent="0.25">
      <c r="B1498" s="47"/>
    </row>
    <row r="1499" spans="2:2" x14ac:dyDescent="0.25">
      <c r="B1499" s="47"/>
    </row>
    <row r="1500" spans="2:2" x14ac:dyDescent="0.25">
      <c r="B1500" s="47"/>
    </row>
    <row r="1501" spans="2:2" x14ac:dyDescent="0.25">
      <c r="B1501" s="47"/>
    </row>
    <row r="1502" spans="2:2" x14ac:dyDescent="0.25">
      <c r="B1502" s="47"/>
    </row>
    <row r="1503" spans="2:2" x14ac:dyDescent="0.25">
      <c r="B1503" s="47"/>
    </row>
    <row r="1504" spans="2:2" x14ac:dyDescent="0.25">
      <c r="B1504" s="47"/>
    </row>
    <row r="1505" spans="2:2" x14ac:dyDescent="0.25">
      <c r="B1505" s="47"/>
    </row>
    <row r="1506" spans="2:2" x14ac:dyDescent="0.25">
      <c r="B1506" s="47"/>
    </row>
    <row r="1507" spans="2:2" x14ac:dyDescent="0.25">
      <c r="B1507" s="47"/>
    </row>
    <row r="1508" spans="2:2" x14ac:dyDescent="0.25">
      <c r="B1508" s="47"/>
    </row>
    <row r="1509" spans="2:2" x14ac:dyDescent="0.25">
      <c r="B1509" s="47"/>
    </row>
    <row r="1510" spans="2:2" x14ac:dyDescent="0.25">
      <c r="B1510" s="47"/>
    </row>
    <row r="1511" spans="2:2" x14ac:dyDescent="0.25">
      <c r="B1511" s="47"/>
    </row>
    <row r="1512" spans="2:2" x14ac:dyDescent="0.25">
      <c r="B1512" s="47"/>
    </row>
    <row r="1513" spans="2:2" x14ac:dyDescent="0.25">
      <c r="B1513" s="47"/>
    </row>
    <row r="1514" spans="2:2" x14ac:dyDescent="0.25">
      <c r="B1514" s="47"/>
    </row>
    <row r="1515" spans="2:2" x14ac:dyDescent="0.25">
      <c r="B1515" s="47"/>
    </row>
    <row r="1516" spans="2:2" x14ac:dyDescent="0.25">
      <c r="B1516" s="47"/>
    </row>
    <row r="1517" spans="2:2" x14ac:dyDescent="0.25">
      <c r="B1517" s="47"/>
    </row>
    <row r="1518" spans="2:2" x14ac:dyDescent="0.25">
      <c r="B1518" s="47"/>
    </row>
    <row r="1519" spans="2:2" x14ac:dyDescent="0.25">
      <c r="B1519" s="47"/>
    </row>
    <row r="1520" spans="2:2" x14ac:dyDescent="0.25">
      <c r="B1520" s="47"/>
    </row>
    <row r="1521" spans="2:2" x14ac:dyDescent="0.25">
      <c r="B1521" s="47"/>
    </row>
    <row r="1522" spans="2:2" x14ac:dyDescent="0.25">
      <c r="B1522" s="47"/>
    </row>
    <row r="1523" spans="2:2" x14ac:dyDescent="0.25">
      <c r="B1523" s="47"/>
    </row>
    <row r="1524" spans="2:2" x14ac:dyDescent="0.25">
      <c r="B1524" s="47"/>
    </row>
    <row r="1525" spans="2:2" x14ac:dyDescent="0.25">
      <c r="B1525" s="47"/>
    </row>
    <row r="1526" spans="2:2" x14ac:dyDescent="0.25">
      <c r="B1526" s="47"/>
    </row>
    <row r="1527" spans="2:2" x14ac:dyDescent="0.25">
      <c r="B1527" s="47"/>
    </row>
    <row r="1528" spans="2:2" x14ac:dyDescent="0.25">
      <c r="B1528" s="47"/>
    </row>
    <row r="1529" spans="2:2" x14ac:dyDescent="0.25">
      <c r="B1529" s="47"/>
    </row>
    <row r="1530" spans="2:2" x14ac:dyDescent="0.25">
      <c r="B1530" s="47"/>
    </row>
    <row r="1531" spans="2:2" x14ac:dyDescent="0.25">
      <c r="B1531" s="47"/>
    </row>
    <row r="1532" spans="2:2" x14ac:dyDescent="0.25">
      <c r="B1532" s="47"/>
    </row>
    <row r="1533" spans="2:2" x14ac:dyDescent="0.25">
      <c r="B1533" s="47"/>
    </row>
    <row r="1534" spans="2:2" x14ac:dyDescent="0.25">
      <c r="B1534" s="47"/>
    </row>
    <row r="1535" spans="2:2" x14ac:dyDescent="0.25">
      <c r="B1535" s="47"/>
    </row>
    <row r="1536" spans="2:2" x14ac:dyDescent="0.25">
      <c r="B1536" s="47"/>
    </row>
    <row r="1537" spans="2:2" x14ac:dyDescent="0.25">
      <c r="B1537" s="47"/>
    </row>
    <row r="1538" spans="2:2" x14ac:dyDescent="0.25">
      <c r="B1538" s="47"/>
    </row>
    <row r="1539" spans="2:2" x14ac:dyDescent="0.25">
      <c r="B1539" s="47"/>
    </row>
    <row r="1540" spans="2:2" x14ac:dyDescent="0.25">
      <c r="B1540" s="47"/>
    </row>
    <row r="1541" spans="2:2" x14ac:dyDescent="0.25">
      <c r="B1541" s="47"/>
    </row>
    <row r="1542" spans="2:2" x14ac:dyDescent="0.25">
      <c r="B1542" s="47"/>
    </row>
    <row r="1543" spans="2:2" x14ac:dyDescent="0.25">
      <c r="B1543" s="47"/>
    </row>
    <row r="1544" spans="2:2" x14ac:dyDescent="0.25">
      <c r="B1544" s="47"/>
    </row>
    <row r="1545" spans="2:2" x14ac:dyDescent="0.25">
      <c r="B1545" s="47"/>
    </row>
    <row r="1546" spans="2:2" x14ac:dyDescent="0.25">
      <c r="B1546" s="47"/>
    </row>
    <row r="1547" spans="2:2" x14ac:dyDescent="0.25">
      <c r="B1547" s="47"/>
    </row>
    <row r="1548" spans="2:2" x14ac:dyDescent="0.25">
      <c r="B1548" s="47"/>
    </row>
    <row r="1549" spans="2:2" x14ac:dyDescent="0.25">
      <c r="B1549" s="47"/>
    </row>
    <row r="1550" spans="2:2" x14ac:dyDescent="0.25">
      <c r="B1550" s="47"/>
    </row>
    <row r="1551" spans="2:2" x14ac:dyDescent="0.25">
      <c r="B1551" s="47"/>
    </row>
    <row r="1552" spans="2:2" x14ac:dyDescent="0.25">
      <c r="B1552" s="47"/>
    </row>
    <row r="1553" spans="2:2" x14ac:dyDescent="0.25">
      <c r="B1553" s="47"/>
    </row>
    <row r="1554" spans="2:2" x14ac:dyDescent="0.25">
      <c r="B1554" s="47"/>
    </row>
    <row r="1555" spans="2:2" x14ac:dyDescent="0.25">
      <c r="B1555" s="47"/>
    </row>
    <row r="1556" spans="2:2" x14ac:dyDescent="0.25">
      <c r="B1556" s="47"/>
    </row>
    <row r="1557" spans="2:2" x14ac:dyDescent="0.25">
      <c r="B1557" s="47"/>
    </row>
    <row r="1558" spans="2:2" x14ac:dyDescent="0.25">
      <c r="B1558" s="47"/>
    </row>
    <row r="1559" spans="2:2" x14ac:dyDescent="0.25">
      <c r="B1559" s="47"/>
    </row>
    <row r="1560" spans="2:2" x14ac:dyDescent="0.25">
      <c r="B1560" s="47"/>
    </row>
    <row r="1561" spans="2:2" x14ac:dyDescent="0.25">
      <c r="B1561" s="47"/>
    </row>
    <row r="1562" spans="2:2" x14ac:dyDescent="0.25">
      <c r="B1562" s="47"/>
    </row>
    <row r="1563" spans="2:2" x14ac:dyDescent="0.25">
      <c r="B1563" s="47"/>
    </row>
    <row r="1564" spans="2:2" x14ac:dyDescent="0.25">
      <c r="B1564" s="47"/>
    </row>
    <row r="1565" spans="2:2" x14ac:dyDescent="0.25">
      <c r="B1565" s="47"/>
    </row>
    <row r="1566" spans="2:2" x14ac:dyDescent="0.25">
      <c r="B1566" s="47"/>
    </row>
    <row r="1567" spans="2:2" x14ac:dyDescent="0.25">
      <c r="B1567" s="47"/>
    </row>
    <row r="1568" spans="2:2" x14ac:dyDescent="0.25">
      <c r="B1568" s="47"/>
    </row>
    <row r="1569" spans="2:2" x14ac:dyDescent="0.25">
      <c r="B1569" s="47"/>
    </row>
    <row r="1570" spans="2:2" x14ac:dyDescent="0.25">
      <c r="B1570" s="47"/>
    </row>
    <row r="1571" spans="2:2" x14ac:dyDescent="0.25">
      <c r="B1571" s="47"/>
    </row>
    <row r="1572" spans="2:2" x14ac:dyDescent="0.25">
      <c r="B1572" s="47"/>
    </row>
    <row r="1573" spans="2:2" x14ac:dyDescent="0.25">
      <c r="B1573" s="47"/>
    </row>
    <row r="1574" spans="2:2" x14ac:dyDescent="0.25">
      <c r="B1574" s="47"/>
    </row>
    <row r="1575" spans="2:2" x14ac:dyDescent="0.25">
      <c r="B1575" s="47"/>
    </row>
    <row r="1576" spans="2:2" x14ac:dyDescent="0.25">
      <c r="B1576" s="47"/>
    </row>
    <row r="1577" spans="2:2" x14ac:dyDescent="0.25">
      <c r="B1577" s="47"/>
    </row>
    <row r="1578" spans="2:2" x14ac:dyDescent="0.25">
      <c r="B1578" s="47"/>
    </row>
    <row r="1579" spans="2:2" x14ac:dyDescent="0.25">
      <c r="B1579" s="47"/>
    </row>
    <row r="1580" spans="2:2" x14ac:dyDescent="0.25">
      <c r="B1580" s="47"/>
    </row>
    <row r="1581" spans="2:2" x14ac:dyDescent="0.25">
      <c r="B1581" s="47"/>
    </row>
    <row r="1582" spans="2:2" x14ac:dyDescent="0.25">
      <c r="B1582" s="47"/>
    </row>
    <row r="1583" spans="2:2" x14ac:dyDescent="0.25">
      <c r="B1583" s="47"/>
    </row>
    <row r="1584" spans="2:2" x14ac:dyDescent="0.25">
      <c r="B1584" s="47"/>
    </row>
    <row r="1585" spans="2:2" x14ac:dyDescent="0.25">
      <c r="B1585" s="47"/>
    </row>
    <row r="1586" spans="2:2" x14ac:dyDescent="0.25">
      <c r="B1586" s="47"/>
    </row>
    <row r="1587" spans="2:2" x14ac:dyDescent="0.25">
      <c r="B1587" s="47"/>
    </row>
    <row r="1588" spans="2:2" x14ac:dyDescent="0.25">
      <c r="B1588" s="47"/>
    </row>
    <row r="1589" spans="2:2" x14ac:dyDescent="0.25">
      <c r="B1589" s="47"/>
    </row>
    <row r="1590" spans="2:2" x14ac:dyDescent="0.25">
      <c r="B1590" s="47"/>
    </row>
    <row r="1591" spans="2:2" x14ac:dyDescent="0.25">
      <c r="B1591" s="47"/>
    </row>
    <row r="1592" spans="2:2" x14ac:dyDescent="0.25">
      <c r="B1592" s="47"/>
    </row>
    <row r="1593" spans="2:2" x14ac:dyDescent="0.25">
      <c r="B1593" s="47"/>
    </row>
    <row r="1594" spans="2:2" x14ac:dyDescent="0.25">
      <c r="B1594" s="47"/>
    </row>
    <row r="1595" spans="2:2" x14ac:dyDescent="0.25">
      <c r="B1595" s="47"/>
    </row>
    <row r="1596" spans="2:2" x14ac:dyDescent="0.25">
      <c r="B1596" s="47"/>
    </row>
    <row r="1597" spans="2:2" x14ac:dyDescent="0.25">
      <c r="B1597" s="47"/>
    </row>
    <row r="1598" spans="2:2" x14ac:dyDescent="0.25">
      <c r="B1598" s="47"/>
    </row>
    <row r="1599" spans="2:2" x14ac:dyDescent="0.25">
      <c r="B1599" s="47"/>
    </row>
    <row r="1600" spans="2:2" x14ac:dyDescent="0.25">
      <c r="B1600" s="47"/>
    </row>
    <row r="1601" spans="2:2" x14ac:dyDescent="0.25">
      <c r="B1601" s="47"/>
    </row>
    <row r="1602" spans="2:2" x14ac:dyDescent="0.25">
      <c r="B1602" s="47"/>
    </row>
    <row r="1603" spans="2:2" x14ac:dyDescent="0.25">
      <c r="B1603" s="47"/>
    </row>
    <row r="1604" spans="2:2" x14ac:dyDescent="0.25">
      <c r="B1604" s="47"/>
    </row>
    <row r="1605" spans="2:2" x14ac:dyDescent="0.25">
      <c r="B1605" s="47"/>
    </row>
    <row r="1606" spans="2:2" x14ac:dyDescent="0.25">
      <c r="B1606" s="47"/>
    </row>
    <row r="1607" spans="2:2" x14ac:dyDescent="0.25">
      <c r="B1607" s="47"/>
    </row>
    <row r="1608" spans="2:2" x14ac:dyDescent="0.25">
      <c r="B1608" s="47"/>
    </row>
    <row r="1609" spans="2:2" x14ac:dyDescent="0.25">
      <c r="B1609" s="47"/>
    </row>
    <row r="1610" spans="2:2" x14ac:dyDescent="0.25">
      <c r="B1610" s="47"/>
    </row>
    <row r="1611" spans="2:2" x14ac:dyDescent="0.25">
      <c r="B1611" s="47"/>
    </row>
    <row r="1612" spans="2:2" x14ac:dyDescent="0.25">
      <c r="B1612" s="47"/>
    </row>
    <row r="1613" spans="2:2" x14ac:dyDescent="0.25">
      <c r="B1613" s="47"/>
    </row>
    <row r="1614" spans="2:2" x14ac:dyDescent="0.25">
      <c r="B1614" s="47"/>
    </row>
    <row r="1615" spans="2:2" x14ac:dyDescent="0.25">
      <c r="B1615" s="47"/>
    </row>
    <row r="1616" spans="2:2" x14ac:dyDescent="0.25">
      <c r="B1616" s="47"/>
    </row>
    <row r="1617" spans="2:2" x14ac:dyDescent="0.25">
      <c r="B1617" s="47"/>
    </row>
    <row r="1618" spans="2:2" x14ac:dyDescent="0.25">
      <c r="B1618" s="47"/>
    </row>
    <row r="1619" spans="2:2" x14ac:dyDescent="0.25">
      <c r="B1619" s="47"/>
    </row>
    <row r="1620" spans="2:2" x14ac:dyDescent="0.25">
      <c r="B1620" s="47"/>
    </row>
    <row r="1621" spans="2:2" x14ac:dyDescent="0.25">
      <c r="B1621" s="47"/>
    </row>
    <row r="1622" spans="2:2" x14ac:dyDescent="0.25">
      <c r="B1622" s="47"/>
    </row>
    <row r="1623" spans="2:2" x14ac:dyDescent="0.25">
      <c r="B1623" s="47"/>
    </row>
    <row r="1624" spans="2:2" x14ac:dyDescent="0.25">
      <c r="B1624" s="47"/>
    </row>
    <row r="1625" spans="2:2" x14ac:dyDescent="0.25">
      <c r="B1625" s="47"/>
    </row>
    <row r="1626" spans="2:2" x14ac:dyDescent="0.25">
      <c r="B1626" s="47"/>
    </row>
    <row r="1627" spans="2:2" x14ac:dyDescent="0.25">
      <c r="B1627" s="47"/>
    </row>
    <row r="1628" spans="2:2" x14ac:dyDescent="0.25">
      <c r="B1628" s="47"/>
    </row>
    <row r="1629" spans="2:2" x14ac:dyDescent="0.25">
      <c r="B1629" s="47"/>
    </row>
    <row r="1630" spans="2:2" x14ac:dyDescent="0.25">
      <c r="B1630" s="47"/>
    </row>
    <row r="1631" spans="2:2" x14ac:dyDescent="0.25">
      <c r="B1631" s="47"/>
    </row>
    <row r="1632" spans="2:2" x14ac:dyDescent="0.25">
      <c r="B1632" s="47"/>
    </row>
    <row r="1633" spans="2:2" x14ac:dyDescent="0.25">
      <c r="B1633" s="47"/>
    </row>
    <row r="1634" spans="2:2" x14ac:dyDescent="0.25">
      <c r="B1634" s="47"/>
    </row>
    <row r="1635" spans="2:2" x14ac:dyDescent="0.25">
      <c r="B1635" s="47"/>
    </row>
    <row r="1636" spans="2:2" x14ac:dyDescent="0.25">
      <c r="B1636" s="47"/>
    </row>
    <row r="1637" spans="2:2" x14ac:dyDescent="0.25">
      <c r="B1637" s="47"/>
    </row>
    <row r="1638" spans="2:2" x14ac:dyDescent="0.25">
      <c r="B1638" s="47"/>
    </row>
    <row r="1639" spans="2:2" x14ac:dyDescent="0.25">
      <c r="B1639" s="47"/>
    </row>
    <row r="1640" spans="2:2" x14ac:dyDescent="0.25">
      <c r="B1640" s="47"/>
    </row>
    <row r="1641" spans="2:2" x14ac:dyDescent="0.25">
      <c r="B1641" s="47"/>
    </row>
    <row r="1642" spans="2:2" x14ac:dyDescent="0.25">
      <c r="B1642" s="47"/>
    </row>
    <row r="1643" spans="2:2" x14ac:dyDescent="0.25">
      <c r="B1643" s="47"/>
    </row>
    <row r="1644" spans="2:2" x14ac:dyDescent="0.25">
      <c r="B1644" s="47"/>
    </row>
    <row r="1645" spans="2:2" x14ac:dyDescent="0.25">
      <c r="B1645" s="47"/>
    </row>
    <row r="1646" spans="2:2" x14ac:dyDescent="0.25">
      <c r="B1646" s="47"/>
    </row>
    <row r="1647" spans="2:2" x14ac:dyDescent="0.25">
      <c r="B1647" s="47"/>
    </row>
    <row r="1648" spans="2:2" x14ac:dyDescent="0.25">
      <c r="B1648" s="47"/>
    </row>
    <row r="1649" spans="2:2" x14ac:dyDescent="0.25">
      <c r="B1649" s="47"/>
    </row>
    <row r="1650" spans="2:2" x14ac:dyDescent="0.25">
      <c r="B1650" s="47"/>
    </row>
    <row r="1651" spans="2:2" x14ac:dyDescent="0.25">
      <c r="B1651" s="47"/>
    </row>
    <row r="1652" spans="2:2" x14ac:dyDescent="0.25">
      <c r="B1652" s="47"/>
    </row>
    <row r="1653" spans="2:2" x14ac:dyDescent="0.25">
      <c r="B1653" s="47"/>
    </row>
    <row r="1654" spans="2:2" x14ac:dyDescent="0.25">
      <c r="B1654" s="47"/>
    </row>
    <row r="1655" spans="2:2" x14ac:dyDescent="0.25">
      <c r="B1655" s="47"/>
    </row>
    <row r="1656" spans="2:2" x14ac:dyDescent="0.25">
      <c r="B1656" s="47"/>
    </row>
    <row r="1657" spans="2:2" x14ac:dyDescent="0.25">
      <c r="B1657" s="47"/>
    </row>
    <row r="1658" spans="2:2" x14ac:dyDescent="0.25">
      <c r="B1658" s="47"/>
    </row>
    <row r="1659" spans="2:2" x14ac:dyDescent="0.25">
      <c r="B1659" s="47"/>
    </row>
    <row r="1660" spans="2:2" x14ac:dyDescent="0.25">
      <c r="B1660" s="47"/>
    </row>
    <row r="1661" spans="2:2" x14ac:dyDescent="0.25">
      <c r="B1661" s="47"/>
    </row>
    <row r="1662" spans="2:2" x14ac:dyDescent="0.25">
      <c r="B1662" s="47"/>
    </row>
    <row r="1663" spans="2:2" x14ac:dyDescent="0.25">
      <c r="B1663" s="47"/>
    </row>
    <row r="1664" spans="2:2" x14ac:dyDescent="0.25">
      <c r="B1664" s="47"/>
    </row>
    <row r="1665" spans="2:2" x14ac:dyDescent="0.25">
      <c r="B1665" s="47"/>
    </row>
    <row r="1666" spans="2:2" x14ac:dyDescent="0.25">
      <c r="B1666" s="47"/>
    </row>
    <row r="1667" spans="2:2" x14ac:dyDescent="0.25">
      <c r="B1667" s="47"/>
    </row>
    <row r="1668" spans="2:2" x14ac:dyDescent="0.25">
      <c r="B1668" s="47"/>
    </row>
    <row r="1669" spans="2:2" x14ac:dyDescent="0.25">
      <c r="B1669" s="47"/>
    </row>
    <row r="1670" spans="2:2" x14ac:dyDescent="0.25">
      <c r="B1670" s="47"/>
    </row>
    <row r="1671" spans="2:2" x14ac:dyDescent="0.25">
      <c r="B1671" s="47"/>
    </row>
    <row r="1672" spans="2:2" x14ac:dyDescent="0.25">
      <c r="B1672" s="47"/>
    </row>
    <row r="1673" spans="2:2" x14ac:dyDescent="0.25">
      <c r="B1673" s="47"/>
    </row>
    <row r="1674" spans="2:2" x14ac:dyDescent="0.25">
      <c r="B1674" s="47"/>
    </row>
    <row r="1675" spans="2:2" x14ac:dyDescent="0.25">
      <c r="B1675" s="47"/>
    </row>
    <row r="1676" spans="2:2" x14ac:dyDescent="0.25">
      <c r="B1676" s="47"/>
    </row>
    <row r="1677" spans="2:2" x14ac:dyDescent="0.25">
      <c r="B1677" s="47"/>
    </row>
    <row r="1678" spans="2:2" x14ac:dyDescent="0.25">
      <c r="B1678" s="47"/>
    </row>
    <row r="1679" spans="2:2" x14ac:dyDescent="0.25">
      <c r="B1679" s="47"/>
    </row>
    <row r="1680" spans="2:2" x14ac:dyDescent="0.25">
      <c r="B1680" s="47"/>
    </row>
    <row r="1681" spans="2:2" x14ac:dyDescent="0.25">
      <c r="B1681" s="47"/>
    </row>
    <row r="1682" spans="2:2" x14ac:dyDescent="0.25">
      <c r="B1682" s="47"/>
    </row>
    <row r="1683" spans="2:2" x14ac:dyDescent="0.25">
      <c r="B1683" s="47"/>
    </row>
    <row r="1684" spans="2:2" x14ac:dyDescent="0.25">
      <c r="B1684" s="47"/>
    </row>
    <row r="1685" spans="2:2" x14ac:dyDescent="0.25">
      <c r="B1685" s="47"/>
    </row>
    <row r="1686" spans="2:2" x14ac:dyDescent="0.25">
      <c r="B1686" s="47"/>
    </row>
    <row r="1687" spans="2:2" x14ac:dyDescent="0.25">
      <c r="B1687" s="47"/>
    </row>
    <row r="1688" spans="2:2" x14ac:dyDescent="0.25">
      <c r="B1688" s="47"/>
    </row>
    <row r="1689" spans="2:2" x14ac:dyDescent="0.25">
      <c r="B1689" s="47"/>
    </row>
    <row r="1690" spans="2:2" x14ac:dyDescent="0.25">
      <c r="B1690" s="47"/>
    </row>
    <row r="1691" spans="2:2" x14ac:dyDescent="0.25">
      <c r="B1691" s="47"/>
    </row>
    <row r="1692" spans="2:2" x14ac:dyDescent="0.25">
      <c r="B1692" s="47"/>
    </row>
    <row r="1693" spans="2:2" x14ac:dyDescent="0.25">
      <c r="B1693" s="47"/>
    </row>
    <row r="1694" spans="2:2" x14ac:dyDescent="0.25">
      <c r="B1694" s="47"/>
    </row>
    <row r="1695" spans="2:2" x14ac:dyDescent="0.25">
      <c r="B1695" s="47"/>
    </row>
    <row r="1696" spans="2:2" x14ac:dyDescent="0.25">
      <c r="B1696" s="47"/>
    </row>
    <row r="1697" spans="2:2" x14ac:dyDescent="0.25">
      <c r="B1697" s="47"/>
    </row>
    <row r="1698" spans="2:2" x14ac:dyDescent="0.25">
      <c r="B1698" s="47"/>
    </row>
    <row r="1699" spans="2:2" x14ac:dyDescent="0.25">
      <c r="B1699" s="47"/>
    </row>
    <row r="1700" spans="2:2" x14ac:dyDescent="0.25">
      <c r="B1700" s="47"/>
    </row>
    <row r="1701" spans="2:2" x14ac:dyDescent="0.25">
      <c r="B1701" s="47"/>
    </row>
    <row r="1702" spans="2:2" x14ac:dyDescent="0.25">
      <c r="B1702" s="47"/>
    </row>
    <row r="1703" spans="2:2" x14ac:dyDescent="0.25">
      <c r="B1703" s="47"/>
    </row>
    <row r="1704" spans="2:2" x14ac:dyDescent="0.25">
      <c r="B1704" s="47"/>
    </row>
    <row r="1705" spans="2:2" x14ac:dyDescent="0.25">
      <c r="B1705" s="47"/>
    </row>
    <row r="1706" spans="2:2" x14ac:dyDescent="0.25">
      <c r="B1706" s="47"/>
    </row>
    <row r="1707" spans="2:2" x14ac:dyDescent="0.25">
      <c r="B1707" s="47"/>
    </row>
    <row r="1708" spans="2:2" x14ac:dyDescent="0.25">
      <c r="B1708" s="47"/>
    </row>
    <row r="1709" spans="2:2" x14ac:dyDescent="0.25">
      <c r="B1709" s="47"/>
    </row>
    <row r="1710" spans="2:2" x14ac:dyDescent="0.25">
      <c r="B1710" s="47"/>
    </row>
    <row r="1711" spans="2:2" x14ac:dyDescent="0.25">
      <c r="B1711" s="47"/>
    </row>
    <row r="1712" spans="2:2" x14ac:dyDescent="0.25">
      <c r="B1712" s="47"/>
    </row>
    <row r="1713" spans="2:2" x14ac:dyDescent="0.25">
      <c r="B1713" s="47"/>
    </row>
    <row r="1714" spans="2:2" x14ac:dyDescent="0.25">
      <c r="B1714" s="47"/>
    </row>
    <row r="1715" spans="2:2" x14ac:dyDescent="0.25">
      <c r="B1715" s="47"/>
    </row>
    <row r="1716" spans="2:2" x14ac:dyDescent="0.25">
      <c r="B1716" s="47"/>
    </row>
    <row r="1717" spans="2:2" x14ac:dyDescent="0.25">
      <c r="B1717" s="47"/>
    </row>
    <row r="1718" spans="2:2" x14ac:dyDescent="0.25">
      <c r="B1718" s="47"/>
    </row>
    <row r="1719" spans="2:2" x14ac:dyDescent="0.25">
      <c r="B1719" s="47"/>
    </row>
    <row r="1720" spans="2:2" x14ac:dyDescent="0.25">
      <c r="B1720" s="47"/>
    </row>
    <row r="1721" spans="2:2" x14ac:dyDescent="0.25">
      <c r="B1721" s="47"/>
    </row>
    <row r="1722" spans="2:2" x14ac:dyDescent="0.25">
      <c r="B1722" s="47"/>
    </row>
    <row r="1723" spans="2:2" x14ac:dyDescent="0.25">
      <c r="B1723" s="47"/>
    </row>
    <row r="1724" spans="2:2" x14ac:dyDescent="0.25">
      <c r="B1724" s="47"/>
    </row>
    <row r="1725" spans="2:2" x14ac:dyDescent="0.25">
      <c r="B1725" s="47"/>
    </row>
    <row r="1726" spans="2:2" x14ac:dyDescent="0.25">
      <c r="B1726" s="47"/>
    </row>
    <row r="1727" spans="2:2" x14ac:dyDescent="0.25">
      <c r="B1727" s="47"/>
    </row>
    <row r="1728" spans="2:2" x14ac:dyDescent="0.25">
      <c r="B1728" s="47"/>
    </row>
    <row r="1729" spans="2:2" x14ac:dyDescent="0.25">
      <c r="B1729" s="47"/>
    </row>
    <row r="1730" spans="2:2" x14ac:dyDescent="0.25">
      <c r="B1730" s="47"/>
    </row>
    <row r="1731" spans="2:2" x14ac:dyDescent="0.25">
      <c r="B1731" s="47"/>
    </row>
    <row r="1732" spans="2:2" x14ac:dyDescent="0.25">
      <c r="B1732" s="47"/>
    </row>
    <row r="1733" spans="2:2" x14ac:dyDescent="0.25">
      <c r="B1733" s="47"/>
    </row>
    <row r="1734" spans="2:2" x14ac:dyDescent="0.25">
      <c r="B1734" s="47"/>
    </row>
    <row r="1735" spans="2:2" x14ac:dyDescent="0.25">
      <c r="B1735" s="47"/>
    </row>
    <row r="1736" spans="2:2" x14ac:dyDescent="0.25">
      <c r="B1736" s="47"/>
    </row>
    <row r="1737" spans="2:2" x14ac:dyDescent="0.25">
      <c r="B1737" s="47"/>
    </row>
    <row r="1738" spans="2:2" x14ac:dyDescent="0.25">
      <c r="B1738" s="47"/>
    </row>
    <row r="1739" spans="2:2" x14ac:dyDescent="0.25">
      <c r="B1739" s="47"/>
    </row>
    <row r="1740" spans="2:2" x14ac:dyDescent="0.25">
      <c r="B1740" s="47"/>
    </row>
    <row r="1741" spans="2:2" x14ac:dyDescent="0.25">
      <c r="B1741" s="47"/>
    </row>
    <row r="1742" spans="2:2" x14ac:dyDescent="0.25">
      <c r="B1742" s="47"/>
    </row>
    <row r="1743" spans="2:2" x14ac:dyDescent="0.25">
      <c r="B1743" s="47"/>
    </row>
    <row r="1744" spans="2:2" x14ac:dyDescent="0.25">
      <c r="B1744" s="47"/>
    </row>
    <row r="1745" spans="2:2" x14ac:dyDescent="0.25">
      <c r="B1745" s="47"/>
    </row>
    <row r="1746" spans="2:2" x14ac:dyDescent="0.25">
      <c r="B1746" s="47"/>
    </row>
    <row r="1747" spans="2:2" x14ac:dyDescent="0.25">
      <c r="B1747" s="47"/>
    </row>
    <row r="1748" spans="2:2" x14ac:dyDescent="0.25">
      <c r="B1748" s="47"/>
    </row>
    <row r="1749" spans="2:2" x14ac:dyDescent="0.25">
      <c r="B1749" s="47"/>
    </row>
    <row r="1750" spans="2:2" x14ac:dyDescent="0.25">
      <c r="B1750" s="47"/>
    </row>
    <row r="1751" spans="2:2" x14ac:dyDescent="0.25">
      <c r="B1751" s="47"/>
    </row>
    <row r="1752" spans="2:2" x14ac:dyDescent="0.25">
      <c r="B1752" s="47"/>
    </row>
    <row r="1753" spans="2:2" x14ac:dyDescent="0.25">
      <c r="B1753" s="47"/>
    </row>
    <row r="1754" spans="2:2" x14ac:dyDescent="0.25">
      <c r="B1754" s="47"/>
    </row>
    <row r="1755" spans="2:2" x14ac:dyDescent="0.25">
      <c r="B1755" s="47"/>
    </row>
    <row r="1756" spans="2:2" x14ac:dyDescent="0.25">
      <c r="B1756" s="47"/>
    </row>
    <row r="1757" spans="2:2" x14ac:dyDescent="0.25">
      <c r="B1757" s="47"/>
    </row>
    <row r="1758" spans="2:2" x14ac:dyDescent="0.25">
      <c r="B1758" s="47"/>
    </row>
    <row r="1759" spans="2:2" x14ac:dyDescent="0.25">
      <c r="B1759" s="47"/>
    </row>
    <row r="1760" spans="2:2" x14ac:dyDescent="0.25">
      <c r="B1760" s="47"/>
    </row>
    <row r="1761" spans="2:2" x14ac:dyDescent="0.25">
      <c r="B1761" s="47"/>
    </row>
    <row r="1762" spans="2:2" x14ac:dyDescent="0.25">
      <c r="B1762" s="47"/>
    </row>
    <row r="1763" spans="2:2" x14ac:dyDescent="0.25">
      <c r="B1763" s="47"/>
    </row>
    <row r="1764" spans="2:2" x14ac:dyDescent="0.25">
      <c r="B1764" s="47"/>
    </row>
    <row r="1765" spans="2:2" x14ac:dyDescent="0.25">
      <c r="B1765" s="47"/>
    </row>
    <row r="1766" spans="2:2" x14ac:dyDescent="0.25">
      <c r="B1766" s="47"/>
    </row>
    <row r="1767" spans="2:2" x14ac:dyDescent="0.25">
      <c r="B1767" s="47"/>
    </row>
    <row r="1768" spans="2:2" x14ac:dyDescent="0.25">
      <c r="B1768" s="47"/>
    </row>
    <row r="1769" spans="2:2" x14ac:dyDescent="0.25">
      <c r="B1769" s="47"/>
    </row>
    <row r="1770" spans="2:2" x14ac:dyDescent="0.25">
      <c r="B1770" s="47"/>
    </row>
    <row r="1771" spans="2:2" x14ac:dyDescent="0.25">
      <c r="B1771" s="47"/>
    </row>
    <row r="1772" spans="2:2" x14ac:dyDescent="0.25">
      <c r="B1772" s="47"/>
    </row>
    <row r="1773" spans="2:2" x14ac:dyDescent="0.25">
      <c r="B1773" s="47"/>
    </row>
    <row r="1774" spans="2:2" x14ac:dyDescent="0.25">
      <c r="B1774" s="47"/>
    </row>
    <row r="1775" spans="2:2" x14ac:dyDescent="0.25">
      <c r="B1775" s="47"/>
    </row>
    <row r="1776" spans="2:2" x14ac:dyDescent="0.25">
      <c r="B1776" s="47"/>
    </row>
    <row r="1777" spans="2:2" x14ac:dyDescent="0.25">
      <c r="B1777" s="47"/>
    </row>
    <row r="1778" spans="2:2" x14ac:dyDescent="0.25">
      <c r="B1778" s="47"/>
    </row>
    <row r="1779" spans="2:2" x14ac:dyDescent="0.25">
      <c r="B1779" s="47"/>
    </row>
    <row r="1780" spans="2:2" x14ac:dyDescent="0.25">
      <c r="B1780" s="47"/>
    </row>
    <row r="1781" spans="2:2" x14ac:dyDescent="0.25">
      <c r="B1781" s="47"/>
    </row>
    <row r="1782" spans="2:2" x14ac:dyDescent="0.25">
      <c r="B1782" s="47"/>
    </row>
    <row r="1783" spans="2:2" x14ac:dyDescent="0.25">
      <c r="B1783" s="47"/>
    </row>
    <row r="1784" spans="2:2" x14ac:dyDescent="0.25">
      <c r="B1784" s="47"/>
    </row>
    <row r="1785" spans="2:2" x14ac:dyDescent="0.25">
      <c r="B1785" s="47"/>
    </row>
    <row r="1786" spans="2:2" x14ac:dyDescent="0.25">
      <c r="B1786" s="47"/>
    </row>
    <row r="1787" spans="2:2" x14ac:dyDescent="0.25">
      <c r="B1787" s="47"/>
    </row>
    <row r="1788" spans="2:2" x14ac:dyDescent="0.25">
      <c r="B1788" s="47"/>
    </row>
    <row r="1789" spans="2:2" x14ac:dyDescent="0.25">
      <c r="B1789" s="47"/>
    </row>
    <row r="1790" spans="2:2" x14ac:dyDescent="0.25">
      <c r="B1790" s="47"/>
    </row>
    <row r="1791" spans="2:2" x14ac:dyDescent="0.25">
      <c r="B1791" s="47"/>
    </row>
    <row r="1792" spans="2:2" x14ac:dyDescent="0.25">
      <c r="B1792" s="47"/>
    </row>
    <row r="1793" spans="2:2" x14ac:dyDescent="0.25">
      <c r="B1793" s="47"/>
    </row>
    <row r="1794" spans="2:2" x14ac:dyDescent="0.25">
      <c r="B1794" s="47"/>
    </row>
    <row r="1795" spans="2:2" x14ac:dyDescent="0.25">
      <c r="B1795" s="47"/>
    </row>
    <row r="1796" spans="2:2" x14ac:dyDescent="0.25">
      <c r="B1796" s="47"/>
    </row>
    <row r="1797" spans="2:2" x14ac:dyDescent="0.25">
      <c r="B1797" s="47"/>
    </row>
    <row r="1798" spans="2:2" x14ac:dyDescent="0.25">
      <c r="B1798" s="47"/>
    </row>
    <row r="1799" spans="2:2" x14ac:dyDescent="0.25">
      <c r="B1799" s="47"/>
    </row>
    <row r="1800" spans="2:2" x14ac:dyDescent="0.25">
      <c r="B1800" s="47"/>
    </row>
    <row r="1801" spans="2:2" x14ac:dyDescent="0.25">
      <c r="B1801" s="47"/>
    </row>
    <row r="1802" spans="2:2" x14ac:dyDescent="0.25">
      <c r="B1802" s="47"/>
    </row>
    <row r="1803" spans="2:2" x14ac:dyDescent="0.25">
      <c r="B1803" s="47"/>
    </row>
    <row r="1804" spans="2:2" x14ac:dyDescent="0.25">
      <c r="B1804" s="47"/>
    </row>
    <row r="1805" spans="2:2" x14ac:dyDescent="0.25">
      <c r="B1805" s="47"/>
    </row>
    <row r="1806" spans="2:2" x14ac:dyDescent="0.25">
      <c r="B1806" s="47"/>
    </row>
    <row r="1807" spans="2:2" x14ac:dyDescent="0.25">
      <c r="B1807" s="47"/>
    </row>
    <row r="1808" spans="2:2" x14ac:dyDescent="0.25">
      <c r="B1808" s="47"/>
    </row>
    <row r="1809" spans="2:2" x14ac:dyDescent="0.25">
      <c r="B1809" s="47"/>
    </row>
    <row r="1810" spans="2:2" x14ac:dyDescent="0.25">
      <c r="B1810" s="47"/>
    </row>
    <row r="1811" spans="2:2" x14ac:dyDescent="0.25">
      <c r="B1811" s="47"/>
    </row>
    <row r="1812" spans="2:2" x14ac:dyDescent="0.25">
      <c r="B1812" s="47"/>
    </row>
    <row r="1813" spans="2:2" x14ac:dyDescent="0.25">
      <c r="B1813" s="47"/>
    </row>
    <row r="1814" spans="2:2" x14ac:dyDescent="0.25">
      <c r="B1814" s="47"/>
    </row>
    <row r="1815" spans="2:2" x14ac:dyDescent="0.25">
      <c r="B1815" s="47"/>
    </row>
    <row r="1816" spans="2:2" x14ac:dyDescent="0.25">
      <c r="B1816" s="47"/>
    </row>
    <row r="1817" spans="2:2" x14ac:dyDescent="0.25">
      <c r="B1817" s="47"/>
    </row>
    <row r="1818" spans="2:2" x14ac:dyDescent="0.25">
      <c r="B1818" s="47"/>
    </row>
    <row r="1819" spans="2:2" x14ac:dyDescent="0.25">
      <c r="B1819" s="47"/>
    </row>
    <row r="1820" spans="2:2" x14ac:dyDescent="0.25">
      <c r="B1820" s="47"/>
    </row>
    <row r="1821" spans="2:2" x14ac:dyDescent="0.25">
      <c r="B1821" s="47"/>
    </row>
    <row r="1822" spans="2:2" x14ac:dyDescent="0.25">
      <c r="B1822" s="47"/>
    </row>
    <row r="1823" spans="2:2" x14ac:dyDescent="0.25">
      <c r="B1823" s="47"/>
    </row>
    <row r="1824" spans="2:2" x14ac:dyDescent="0.25">
      <c r="B1824" s="47"/>
    </row>
    <row r="1825" spans="2:2" x14ac:dyDescent="0.25">
      <c r="B1825" s="47"/>
    </row>
    <row r="1826" spans="2:2" x14ac:dyDescent="0.25">
      <c r="B1826" s="47"/>
    </row>
    <row r="1827" spans="2:2" x14ac:dyDescent="0.25">
      <c r="B1827" s="47"/>
    </row>
    <row r="1828" spans="2:2" x14ac:dyDescent="0.25">
      <c r="B1828" s="47"/>
    </row>
    <row r="1829" spans="2:2" x14ac:dyDescent="0.25">
      <c r="B1829" s="47"/>
    </row>
    <row r="1830" spans="2:2" x14ac:dyDescent="0.25">
      <c r="B1830" s="47"/>
    </row>
    <row r="1831" spans="2:2" x14ac:dyDescent="0.25">
      <c r="B1831" s="47"/>
    </row>
    <row r="1832" spans="2:2" x14ac:dyDescent="0.25">
      <c r="B1832" s="47"/>
    </row>
    <row r="1833" spans="2:2" x14ac:dyDescent="0.25">
      <c r="B1833" s="47"/>
    </row>
    <row r="1834" spans="2:2" x14ac:dyDescent="0.25">
      <c r="B1834" s="47"/>
    </row>
    <row r="1835" spans="2:2" x14ac:dyDescent="0.25">
      <c r="B1835" s="47"/>
    </row>
    <row r="1836" spans="2:2" x14ac:dyDescent="0.25">
      <c r="B1836" s="47"/>
    </row>
    <row r="1837" spans="2:2" x14ac:dyDescent="0.25">
      <c r="B1837" s="47"/>
    </row>
    <row r="1838" spans="2:2" x14ac:dyDescent="0.25">
      <c r="B1838" s="47"/>
    </row>
    <row r="1839" spans="2:2" x14ac:dyDescent="0.25">
      <c r="B1839" s="49"/>
    </row>
    <row r="1840" spans="2:2" x14ac:dyDescent="0.25">
      <c r="B1840" s="49"/>
    </row>
    <row r="1841" spans="2:2" x14ac:dyDescent="0.25">
      <c r="B1841" s="49"/>
    </row>
    <row r="1842" spans="2:2" x14ac:dyDescent="0.25">
      <c r="B1842" s="49"/>
    </row>
    <row r="1843" spans="2:2" x14ac:dyDescent="0.25">
      <c r="B1843" s="49"/>
    </row>
    <row r="1844" spans="2:2" x14ac:dyDescent="0.25">
      <c r="B1844" s="49"/>
    </row>
    <row r="1845" spans="2:2" x14ac:dyDescent="0.25">
      <c r="B1845" s="49"/>
    </row>
    <row r="1846" spans="2:2" x14ac:dyDescent="0.25">
      <c r="B1846" s="49"/>
    </row>
    <row r="1847" spans="2:2" x14ac:dyDescent="0.25">
      <c r="B1847" s="49"/>
    </row>
    <row r="1848" spans="2:2" x14ac:dyDescent="0.25">
      <c r="B1848" s="49"/>
    </row>
    <row r="1849" spans="2:2" x14ac:dyDescent="0.25">
      <c r="B1849" s="49"/>
    </row>
    <row r="1850" spans="2:2" x14ac:dyDescent="0.25">
      <c r="B1850" s="49"/>
    </row>
    <row r="1851" spans="2:2" x14ac:dyDescent="0.25">
      <c r="B1851" s="49"/>
    </row>
    <row r="1852" spans="2:2" x14ac:dyDescent="0.25">
      <c r="B1852" s="49"/>
    </row>
    <row r="1853" spans="2:2" x14ac:dyDescent="0.25">
      <c r="B1853" s="49"/>
    </row>
    <row r="1854" spans="2:2" x14ac:dyDescent="0.25">
      <c r="B1854" s="49"/>
    </row>
    <row r="1855" spans="2:2" x14ac:dyDescent="0.25">
      <c r="B1855" s="49"/>
    </row>
    <row r="1856" spans="2:2" x14ac:dyDescent="0.25">
      <c r="B1856" s="49"/>
    </row>
    <row r="1857" spans="2:2" x14ac:dyDescent="0.25">
      <c r="B1857" s="49"/>
    </row>
    <row r="1858" spans="2:2" x14ac:dyDescent="0.25">
      <c r="B1858" s="49"/>
    </row>
    <row r="1859" spans="2:2" x14ac:dyDescent="0.25">
      <c r="B1859" s="49"/>
    </row>
    <row r="1860" spans="2:2" x14ac:dyDescent="0.25">
      <c r="B1860" s="49"/>
    </row>
    <row r="1861" spans="2:2" x14ac:dyDescent="0.25">
      <c r="B1861" s="49"/>
    </row>
    <row r="1862" spans="2:2" x14ac:dyDescent="0.25">
      <c r="B1862" s="49"/>
    </row>
    <row r="1863" spans="2:2" x14ac:dyDescent="0.25">
      <c r="B1863" s="49"/>
    </row>
    <row r="1864" spans="2:2" x14ac:dyDescent="0.25">
      <c r="B1864" s="49"/>
    </row>
    <row r="1865" spans="2:2" x14ac:dyDescent="0.25">
      <c r="B1865" s="49"/>
    </row>
    <row r="1866" spans="2:2" x14ac:dyDescent="0.25">
      <c r="B1866" s="49"/>
    </row>
    <row r="1867" spans="2:2" x14ac:dyDescent="0.25">
      <c r="B1867" s="49"/>
    </row>
    <row r="1868" spans="2:2" x14ac:dyDescent="0.25">
      <c r="B1868" s="49"/>
    </row>
    <row r="1869" spans="2:2" x14ac:dyDescent="0.25">
      <c r="B1869" s="49"/>
    </row>
    <row r="1870" spans="2:2" x14ac:dyDescent="0.25">
      <c r="B1870" s="49"/>
    </row>
    <row r="1871" spans="2:2" x14ac:dyDescent="0.25">
      <c r="B1871" s="49"/>
    </row>
    <row r="1872" spans="2:2" x14ac:dyDescent="0.25">
      <c r="B1872" s="49"/>
    </row>
    <row r="1873" spans="2:2" x14ac:dyDescent="0.25">
      <c r="B1873" s="49"/>
    </row>
    <row r="1874" spans="2:2" x14ac:dyDescent="0.25">
      <c r="B1874" s="49"/>
    </row>
    <row r="1875" spans="2:2" x14ac:dyDescent="0.25">
      <c r="B1875" s="49"/>
    </row>
    <row r="1876" spans="2:2" x14ac:dyDescent="0.25">
      <c r="B1876" s="49"/>
    </row>
    <row r="1877" spans="2:2" x14ac:dyDescent="0.25">
      <c r="B1877" s="49"/>
    </row>
    <row r="1878" spans="2:2" x14ac:dyDescent="0.25">
      <c r="B1878" s="49"/>
    </row>
    <row r="1879" spans="2:2" x14ac:dyDescent="0.25">
      <c r="B1879" s="49"/>
    </row>
    <row r="1880" spans="2:2" x14ac:dyDescent="0.25">
      <c r="B1880" s="49"/>
    </row>
    <row r="1881" spans="2:2" x14ac:dyDescent="0.25">
      <c r="B1881" s="49"/>
    </row>
    <row r="1882" spans="2:2" x14ac:dyDescent="0.25">
      <c r="B1882" s="49"/>
    </row>
    <row r="1883" spans="2:2" x14ac:dyDescent="0.25">
      <c r="B1883" s="49"/>
    </row>
    <row r="1884" spans="2:2" x14ac:dyDescent="0.25">
      <c r="B1884" s="49"/>
    </row>
    <row r="1885" spans="2:2" x14ac:dyDescent="0.25">
      <c r="B1885" s="49"/>
    </row>
    <row r="1886" spans="2:2" x14ac:dyDescent="0.25">
      <c r="B1886" s="49"/>
    </row>
    <row r="1887" spans="2:2" x14ac:dyDescent="0.25">
      <c r="B1887" s="49"/>
    </row>
    <row r="1888" spans="2:2" x14ac:dyDescent="0.25">
      <c r="B1888" s="49"/>
    </row>
    <row r="1889" spans="2:2" x14ac:dyDescent="0.25">
      <c r="B1889" s="49"/>
    </row>
    <row r="1890" spans="2:2" x14ac:dyDescent="0.25">
      <c r="B1890" s="49"/>
    </row>
    <row r="1891" spans="2:2" x14ac:dyDescent="0.25">
      <c r="B1891" s="49"/>
    </row>
    <row r="1892" spans="2:2" x14ac:dyDescent="0.25">
      <c r="B1892" s="49"/>
    </row>
    <row r="1893" spans="2:2" x14ac:dyDescent="0.25">
      <c r="B1893" s="49"/>
    </row>
    <row r="1894" spans="2:2" x14ac:dyDescent="0.25">
      <c r="B1894" s="49"/>
    </row>
    <row r="1895" spans="2:2" x14ac:dyDescent="0.25">
      <c r="B1895" s="49"/>
    </row>
    <row r="1896" spans="2:2" x14ac:dyDescent="0.25">
      <c r="B1896" s="49"/>
    </row>
    <row r="1897" spans="2:2" x14ac:dyDescent="0.25">
      <c r="B1897" s="49"/>
    </row>
    <row r="1898" spans="2:2" x14ac:dyDescent="0.25">
      <c r="B1898" s="49"/>
    </row>
    <row r="1899" spans="2:2" x14ac:dyDescent="0.25">
      <c r="B1899" s="49"/>
    </row>
    <row r="1900" spans="2:2" x14ac:dyDescent="0.25">
      <c r="B1900" s="49"/>
    </row>
    <row r="1901" spans="2:2" x14ac:dyDescent="0.25">
      <c r="B1901" s="49"/>
    </row>
    <row r="1902" spans="2:2" x14ac:dyDescent="0.25">
      <c r="B1902" s="49"/>
    </row>
    <row r="1903" spans="2:2" x14ac:dyDescent="0.25">
      <c r="B1903" s="49"/>
    </row>
    <row r="1904" spans="2:2" x14ac:dyDescent="0.25">
      <c r="B1904" s="49"/>
    </row>
    <row r="1905" spans="2:2" x14ac:dyDescent="0.25">
      <c r="B1905" s="49"/>
    </row>
    <row r="1906" spans="2:2" x14ac:dyDescent="0.25">
      <c r="B1906" s="49"/>
    </row>
    <row r="1907" spans="2:2" x14ac:dyDescent="0.25">
      <c r="B1907" s="49"/>
    </row>
    <row r="1908" spans="2:2" x14ac:dyDescent="0.25">
      <c r="B1908" s="49"/>
    </row>
    <row r="1909" spans="2:2" x14ac:dyDescent="0.25">
      <c r="B1909" s="49"/>
    </row>
    <row r="1910" spans="2:2" x14ac:dyDescent="0.25">
      <c r="B1910" s="49"/>
    </row>
    <row r="1911" spans="2:2" x14ac:dyDescent="0.25">
      <c r="B1911" s="49"/>
    </row>
    <row r="1912" spans="2:2" x14ac:dyDescent="0.25">
      <c r="B1912" s="49"/>
    </row>
    <row r="1913" spans="2:2" x14ac:dyDescent="0.25">
      <c r="B1913" s="49"/>
    </row>
    <row r="1914" spans="2:2" x14ac:dyDescent="0.25">
      <c r="B1914" s="49"/>
    </row>
    <row r="1915" spans="2:2" x14ac:dyDescent="0.25">
      <c r="B1915" s="49"/>
    </row>
    <row r="1916" spans="2:2" x14ac:dyDescent="0.25">
      <c r="B1916" s="49"/>
    </row>
    <row r="1917" spans="2:2" x14ac:dyDescent="0.25">
      <c r="B1917" s="49"/>
    </row>
    <row r="1918" spans="2:2" x14ac:dyDescent="0.25">
      <c r="B1918" s="49"/>
    </row>
    <row r="1919" spans="2:2" x14ac:dyDescent="0.25">
      <c r="B1919" s="49"/>
    </row>
    <row r="1920" spans="2:2" x14ac:dyDescent="0.25">
      <c r="B1920" s="49"/>
    </row>
    <row r="1921" spans="2:2" x14ac:dyDescent="0.25">
      <c r="B1921" s="49"/>
    </row>
    <row r="1922" spans="2:2" x14ac:dyDescent="0.25">
      <c r="B1922" s="49"/>
    </row>
    <row r="1923" spans="2:2" x14ac:dyDescent="0.25">
      <c r="B1923" s="49"/>
    </row>
    <row r="1924" spans="2:2" x14ac:dyDescent="0.25">
      <c r="B1924" s="49"/>
    </row>
    <row r="1925" spans="2:2" x14ac:dyDescent="0.25">
      <c r="B1925" s="49"/>
    </row>
    <row r="1926" spans="2:2" x14ac:dyDescent="0.25">
      <c r="B1926" s="49"/>
    </row>
    <row r="1927" spans="2:2" x14ac:dyDescent="0.25">
      <c r="B1927" s="49"/>
    </row>
    <row r="1928" spans="2:2" x14ac:dyDescent="0.25">
      <c r="B1928" s="49"/>
    </row>
    <row r="1929" spans="2:2" x14ac:dyDescent="0.25">
      <c r="B1929" s="49"/>
    </row>
    <row r="1930" spans="2:2" x14ac:dyDescent="0.25">
      <c r="B1930" s="49"/>
    </row>
    <row r="1931" spans="2:2" x14ac:dyDescent="0.25">
      <c r="B1931" s="49"/>
    </row>
    <row r="1932" spans="2:2" x14ac:dyDescent="0.25">
      <c r="B1932" s="49"/>
    </row>
    <row r="1933" spans="2:2" x14ac:dyDescent="0.25">
      <c r="B1933" s="49"/>
    </row>
    <row r="1934" spans="2:2" x14ac:dyDescent="0.25">
      <c r="B1934" s="49"/>
    </row>
    <row r="1935" spans="2:2" x14ac:dyDescent="0.25">
      <c r="B1935" s="49"/>
    </row>
    <row r="1936" spans="2:2" x14ac:dyDescent="0.25">
      <c r="B1936" s="49"/>
    </row>
    <row r="1937" spans="2:2" x14ac:dyDescent="0.25">
      <c r="B1937" s="49"/>
    </row>
    <row r="1938" spans="2:2" x14ac:dyDescent="0.25">
      <c r="B1938" s="49"/>
    </row>
    <row r="1939" spans="2:2" x14ac:dyDescent="0.25">
      <c r="B1939" s="49"/>
    </row>
    <row r="1940" spans="2:2" x14ac:dyDescent="0.25">
      <c r="B1940" s="49"/>
    </row>
    <row r="1941" spans="2:2" x14ac:dyDescent="0.25">
      <c r="B1941" s="49"/>
    </row>
    <row r="1942" spans="2:2" x14ac:dyDescent="0.25">
      <c r="B1942" s="49"/>
    </row>
    <row r="1943" spans="2:2" x14ac:dyDescent="0.25">
      <c r="B1943" s="49"/>
    </row>
    <row r="1944" spans="2:2" x14ac:dyDescent="0.25">
      <c r="B1944" s="49"/>
    </row>
    <row r="1945" spans="2:2" x14ac:dyDescent="0.25">
      <c r="B1945" s="49"/>
    </row>
    <row r="1946" spans="2:2" x14ac:dyDescent="0.25">
      <c r="B1946" s="49"/>
    </row>
    <row r="1947" spans="2:2" x14ac:dyDescent="0.25">
      <c r="B1947" s="49"/>
    </row>
    <row r="1948" spans="2:2" x14ac:dyDescent="0.25">
      <c r="B1948" s="49"/>
    </row>
    <row r="1949" spans="2:2" x14ac:dyDescent="0.25">
      <c r="B1949" s="49"/>
    </row>
    <row r="1950" spans="2:2" x14ac:dyDescent="0.25">
      <c r="B1950" s="49"/>
    </row>
    <row r="1951" spans="2:2" x14ac:dyDescent="0.25">
      <c r="B1951" s="49"/>
    </row>
    <row r="1952" spans="2:2" x14ac:dyDescent="0.25">
      <c r="B1952" s="49"/>
    </row>
    <row r="1953" spans="2:2" x14ac:dyDescent="0.25">
      <c r="B1953" s="49"/>
    </row>
    <row r="1954" spans="2:2" x14ac:dyDescent="0.25">
      <c r="B1954" s="49"/>
    </row>
    <row r="1955" spans="2:2" x14ac:dyDescent="0.25">
      <c r="B1955" s="49"/>
    </row>
    <row r="1956" spans="2:2" x14ac:dyDescent="0.25">
      <c r="B1956" s="49"/>
    </row>
    <row r="1957" spans="2:2" x14ac:dyDescent="0.25">
      <c r="B1957" s="49"/>
    </row>
    <row r="1958" spans="2:2" x14ac:dyDescent="0.25">
      <c r="B1958" s="49"/>
    </row>
    <row r="1959" spans="2:2" x14ac:dyDescent="0.25">
      <c r="B1959" s="49"/>
    </row>
    <row r="1960" spans="2:2" x14ac:dyDescent="0.25">
      <c r="B1960" s="49"/>
    </row>
    <row r="1961" spans="2:2" x14ac:dyDescent="0.25">
      <c r="B1961" s="49"/>
    </row>
    <row r="1962" spans="2:2" x14ac:dyDescent="0.25">
      <c r="B1962" s="49"/>
    </row>
    <row r="1963" spans="2:2" x14ac:dyDescent="0.25">
      <c r="B1963" s="49"/>
    </row>
    <row r="1964" spans="2:2" x14ac:dyDescent="0.25">
      <c r="B1964" s="49"/>
    </row>
    <row r="1965" spans="2:2" x14ac:dyDescent="0.25">
      <c r="B1965" s="49"/>
    </row>
    <row r="1966" spans="2:2" x14ac:dyDescent="0.25">
      <c r="B1966" s="49"/>
    </row>
    <row r="1967" spans="2:2" x14ac:dyDescent="0.25">
      <c r="B1967" s="49"/>
    </row>
    <row r="1968" spans="2:2" x14ac:dyDescent="0.25">
      <c r="B1968" s="49"/>
    </row>
    <row r="1969" spans="2:2" x14ac:dyDescent="0.25">
      <c r="B1969" s="49"/>
    </row>
    <row r="1970" spans="2:2" x14ac:dyDescent="0.25">
      <c r="B1970" s="49"/>
    </row>
    <row r="1971" spans="2:2" x14ac:dyDescent="0.25">
      <c r="B1971" s="49"/>
    </row>
    <row r="1972" spans="2:2" x14ac:dyDescent="0.25">
      <c r="B1972" s="49"/>
    </row>
    <row r="1973" spans="2:2" x14ac:dyDescent="0.25">
      <c r="B1973" s="49"/>
    </row>
    <row r="1974" spans="2:2" x14ac:dyDescent="0.25">
      <c r="B1974" s="49"/>
    </row>
    <row r="1975" spans="2:2" x14ac:dyDescent="0.25">
      <c r="B1975" s="49"/>
    </row>
    <row r="1976" spans="2:2" x14ac:dyDescent="0.25">
      <c r="B1976" s="49"/>
    </row>
    <row r="1977" spans="2:2" x14ac:dyDescent="0.25">
      <c r="B1977" s="49"/>
    </row>
    <row r="1978" spans="2:2" x14ac:dyDescent="0.25">
      <c r="B1978" s="49"/>
    </row>
    <row r="1979" spans="2:2" x14ac:dyDescent="0.25">
      <c r="B1979" s="49"/>
    </row>
    <row r="1980" spans="2:2" x14ac:dyDescent="0.25">
      <c r="B1980" s="49"/>
    </row>
    <row r="1981" spans="2:2" x14ac:dyDescent="0.25">
      <c r="B1981" s="49"/>
    </row>
    <row r="1982" spans="2:2" x14ac:dyDescent="0.25">
      <c r="B1982" s="49"/>
    </row>
    <row r="1983" spans="2:2" x14ac:dyDescent="0.25">
      <c r="B1983" s="49"/>
    </row>
    <row r="1984" spans="2:2" x14ac:dyDescent="0.25">
      <c r="B1984" s="49"/>
    </row>
    <row r="1985" spans="2:2" x14ac:dyDescent="0.25">
      <c r="B1985" s="49"/>
    </row>
    <row r="1986" spans="2:2" x14ac:dyDescent="0.25">
      <c r="B1986" s="49"/>
    </row>
    <row r="1987" spans="2:2" x14ac:dyDescent="0.25">
      <c r="B1987" s="49"/>
    </row>
    <row r="1988" spans="2:2" x14ac:dyDescent="0.25">
      <c r="B1988" s="49"/>
    </row>
    <row r="1989" spans="2:2" x14ac:dyDescent="0.25">
      <c r="B1989" s="49"/>
    </row>
    <row r="1990" spans="2:2" x14ac:dyDescent="0.25">
      <c r="B1990" s="49"/>
    </row>
    <row r="1991" spans="2:2" x14ac:dyDescent="0.25">
      <c r="B1991" s="49"/>
    </row>
    <row r="1992" spans="2:2" x14ac:dyDescent="0.25">
      <c r="B1992" s="49"/>
    </row>
    <row r="1993" spans="2:2" x14ac:dyDescent="0.25">
      <c r="B1993" s="49"/>
    </row>
    <row r="1994" spans="2:2" x14ac:dyDescent="0.25">
      <c r="B1994" s="49"/>
    </row>
    <row r="1995" spans="2:2" x14ac:dyDescent="0.25">
      <c r="B1995" s="49"/>
    </row>
    <row r="1996" spans="2:2" x14ac:dyDescent="0.25">
      <c r="B1996" s="49"/>
    </row>
    <row r="1997" spans="2:2" x14ac:dyDescent="0.25">
      <c r="B1997" s="49"/>
    </row>
    <row r="1998" spans="2:2" x14ac:dyDescent="0.25">
      <c r="B1998" s="49"/>
    </row>
    <row r="1999" spans="2:2" x14ac:dyDescent="0.25">
      <c r="B1999" s="49"/>
    </row>
    <row r="2000" spans="2:2" x14ac:dyDescent="0.25">
      <c r="B2000" s="49"/>
    </row>
    <row r="2001" spans="2:2" x14ac:dyDescent="0.25">
      <c r="B2001" s="49"/>
    </row>
    <row r="2002" spans="2:2" x14ac:dyDescent="0.25">
      <c r="B2002" s="49"/>
    </row>
    <row r="2003" spans="2:2" x14ac:dyDescent="0.25">
      <c r="B2003" s="49"/>
    </row>
    <row r="2004" spans="2:2" x14ac:dyDescent="0.25">
      <c r="B2004" s="49"/>
    </row>
    <row r="2005" spans="2:2" x14ac:dyDescent="0.25">
      <c r="B2005" s="49"/>
    </row>
    <row r="2006" spans="2:2" x14ac:dyDescent="0.25">
      <c r="B2006" s="49"/>
    </row>
    <row r="2007" spans="2:2" x14ac:dyDescent="0.25">
      <c r="B2007" s="49"/>
    </row>
    <row r="2008" spans="2:2" x14ac:dyDescent="0.25">
      <c r="B2008" s="49"/>
    </row>
    <row r="2009" spans="2:2" x14ac:dyDescent="0.25">
      <c r="B2009" s="49"/>
    </row>
    <row r="2010" spans="2:2" x14ac:dyDescent="0.25">
      <c r="B2010" s="49"/>
    </row>
    <row r="2011" spans="2:2" x14ac:dyDescent="0.25">
      <c r="B2011" s="49"/>
    </row>
    <row r="2012" spans="2:2" x14ac:dyDescent="0.25">
      <c r="B2012" s="49"/>
    </row>
    <row r="2013" spans="2:2" x14ac:dyDescent="0.25">
      <c r="B2013" s="49"/>
    </row>
    <row r="2014" spans="2:2" x14ac:dyDescent="0.25">
      <c r="B2014" s="49"/>
    </row>
    <row r="2015" spans="2:2" x14ac:dyDescent="0.25">
      <c r="B2015" s="49"/>
    </row>
    <row r="2016" spans="2:2" x14ac:dyDescent="0.25">
      <c r="B2016" s="49"/>
    </row>
    <row r="2017" spans="2:2" x14ac:dyDescent="0.25">
      <c r="B2017" s="49"/>
    </row>
    <row r="2018" spans="2:2" x14ac:dyDescent="0.25">
      <c r="B2018" s="49"/>
    </row>
    <row r="2019" spans="2:2" x14ac:dyDescent="0.25">
      <c r="B2019" s="49"/>
    </row>
    <row r="2020" spans="2:2" x14ac:dyDescent="0.25">
      <c r="B2020" s="49"/>
    </row>
    <row r="2021" spans="2:2" x14ac:dyDescent="0.25">
      <c r="B2021" s="49"/>
    </row>
    <row r="2022" spans="2:2" x14ac:dyDescent="0.25">
      <c r="B2022" s="49"/>
    </row>
    <row r="2023" spans="2:2" x14ac:dyDescent="0.25">
      <c r="B2023" s="49"/>
    </row>
    <row r="2024" spans="2:2" x14ac:dyDescent="0.25">
      <c r="B2024" s="49"/>
    </row>
    <row r="2025" spans="2:2" x14ac:dyDescent="0.25">
      <c r="B2025" s="49"/>
    </row>
    <row r="2026" spans="2:2" x14ac:dyDescent="0.25">
      <c r="B2026" s="49"/>
    </row>
    <row r="2027" spans="2:2" x14ac:dyDescent="0.25">
      <c r="B2027" s="49"/>
    </row>
    <row r="2028" spans="2:2" x14ac:dyDescent="0.25">
      <c r="B2028" s="49"/>
    </row>
    <row r="2029" spans="2:2" x14ac:dyDescent="0.25">
      <c r="B2029" s="49"/>
    </row>
    <row r="2030" spans="2:2" x14ac:dyDescent="0.25">
      <c r="B2030" s="49"/>
    </row>
    <row r="2031" spans="2:2" x14ac:dyDescent="0.25">
      <c r="B2031" s="49"/>
    </row>
    <row r="2032" spans="2:2" x14ac:dyDescent="0.25">
      <c r="B2032" s="49"/>
    </row>
    <row r="2033" spans="2:2" x14ac:dyDescent="0.25">
      <c r="B2033" s="49"/>
    </row>
    <row r="2034" spans="2:2" x14ac:dyDescent="0.25">
      <c r="B2034" s="49"/>
    </row>
    <row r="2035" spans="2:2" x14ac:dyDescent="0.25">
      <c r="B2035" s="49"/>
    </row>
    <row r="2036" spans="2:2" x14ac:dyDescent="0.25">
      <c r="B2036" s="49"/>
    </row>
    <row r="2037" spans="2:2" x14ac:dyDescent="0.25">
      <c r="B2037" s="49"/>
    </row>
    <row r="2038" spans="2:2" x14ac:dyDescent="0.25">
      <c r="B2038" s="49"/>
    </row>
    <row r="2039" spans="2:2" x14ac:dyDescent="0.25">
      <c r="B2039" s="49"/>
    </row>
    <row r="2040" spans="2:2" x14ac:dyDescent="0.25">
      <c r="B2040" s="49"/>
    </row>
    <row r="2041" spans="2:2" x14ac:dyDescent="0.25">
      <c r="B2041" s="49"/>
    </row>
    <row r="2042" spans="2:2" x14ac:dyDescent="0.25">
      <c r="B2042" s="49"/>
    </row>
    <row r="2043" spans="2:2" x14ac:dyDescent="0.25">
      <c r="B2043" s="49"/>
    </row>
    <row r="2044" spans="2:2" x14ac:dyDescent="0.25">
      <c r="B2044" s="49"/>
    </row>
    <row r="2045" spans="2:2" x14ac:dyDescent="0.25">
      <c r="B2045" s="49"/>
    </row>
    <row r="2046" spans="2:2" x14ac:dyDescent="0.25">
      <c r="B2046" s="49"/>
    </row>
    <row r="2047" spans="2:2" x14ac:dyDescent="0.25">
      <c r="B2047" s="49"/>
    </row>
    <row r="2048" spans="2:2" x14ac:dyDescent="0.25">
      <c r="B2048" s="49"/>
    </row>
    <row r="2049" spans="2:2" x14ac:dyDescent="0.25">
      <c r="B2049" s="49"/>
    </row>
    <row r="2050" spans="2:2" x14ac:dyDescent="0.25">
      <c r="B2050" s="49"/>
    </row>
    <row r="2051" spans="2:2" x14ac:dyDescent="0.25">
      <c r="B2051" s="49"/>
    </row>
    <row r="2052" spans="2:2" x14ac:dyDescent="0.25">
      <c r="B2052" s="49"/>
    </row>
    <row r="2053" spans="2:2" x14ac:dyDescent="0.25">
      <c r="B2053" s="49"/>
    </row>
    <row r="2054" spans="2:2" x14ac:dyDescent="0.25">
      <c r="B2054" s="49"/>
    </row>
    <row r="2055" spans="2:2" x14ac:dyDescent="0.25">
      <c r="B2055" s="49"/>
    </row>
    <row r="2056" spans="2:2" x14ac:dyDescent="0.25">
      <c r="B2056" s="49"/>
    </row>
    <row r="2057" spans="2:2" x14ac:dyDescent="0.25">
      <c r="B2057" s="49"/>
    </row>
    <row r="2058" spans="2:2" x14ac:dyDescent="0.25">
      <c r="B2058" s="49"/>
    </row>
    <row r="2059" spans="2:2" x14ac:dyDescent="0.25">
      <c r="B2059" s="49"/>
    </row>
    <row r="2060" spans="2:2" x14ac:dyDescent="0.25">
      <c r="B2060" s="49"/>
    </row>
    <row r="2061" spans="2:2" x14ac:dyDescent="0.25">
      <c r="B2061" s="49"/>
    </row>
    <row r="2062" spans="2:2" x14ac:dyDescent="0.25">
      <c r="B2062" s="49"/>
    </row>
    <row r="2063" spans="2:2" x14ac:dyDescent="0.25">
      <c r="B2063" s="49"/>
    </row>
    <row r="2064" spans="2:2" x14ac:dyDescent="0.25">
      <c r="B2064" s="49"/>
    </row>
    <row r="2065" spans="2:2" x14ac:dyDescent="0.25">
      <c r="B2065" s="49"/>
    </row>
    <row r="2066" spans="2:2" x14ac:dyDescent="0.25">
      <c r="B2066" s="49"/>
    </row>
    <row r="2067" spans="2:2" x14ac:dyDescent="0.25">
      <c r="B2067" s="49"/>
    </row>
    <row r="2068" spans="2:2" x14ac:dyDescent="0.25">
      <c r="B2068" s="49"/>
    </row>
    <row r="2069" spans="2:2" x14ac:dyDescent="0.25">
      <c r="B2069" s="49"/>
    </row>
    <row r="2070" spans="2:2" x14ac:dyDescent="0.25">
      <c r="B2070" s="49"/>
    </row>
    <row r="2071" spans="2:2" x14ac:dyDescent="0.25">
      <c r="B2071" s="49"/>
    </row>
    <row r="2072" spans="2:2" x14ac:dyDescent="0.25">
      <c r="B2072" s="49"/>
    </row>
    <row r="2073" spans="2:2" x14ac:dyDescent="0.25">
      <c r="B2073" s="49"/>
    </row>
    <row r="2074" spans="2:2" x14ac:dyDescent="0.25">
      <c r="B2074" s="49"/>
    </row>
    <row r="2075" spans="2:2" x14ac:dyDescent="0.25">
      <c r="B2075" s="49"/>
    </row>
    <row r="2076" spans="2:2" x14ac:dyDescent="0.25">
      <c r="B2076" s="49"/>
    </row>
    <row r="2077" spans="2:2" x14ac:dyDescent="0.25">
      <c r="B2077" s="49"/>
    </row>
    <row r="2078" spans="2:2" x14ac:dyDescent="0.25">
      <c r="B2078" s="49"/>
    </row>
    <row r="2079" spans="2:2" x14ac:dyDescent="0.25">
      <c r="B2079" s="49"/>
    </row>
    <row r="2080" spans="2:2" x14ac:dyDescent="0.25">
      <c r="B2080" s="49"/>
    </row>
    <row r="2081" spans="2:2" x14ac:dyDescent="0.25">
      <c r="B2081" s="49"/>
    </row>
    <row r="2082" spans="2:2" x14ac:dyDescent="0.25">
      <c r="B2082" s="49"/>
    </row>
    <row r="2083" spans="2:2" x14ac:dyDescent="0.25">
      <c r="B2083" s="49"/>
    </row>
    <row r="2084" spans="2:2" x14ac:dyDescent="0.25">
      <c r="B2084" s="49"/>
    </row>
    <row r="2085" spans="2:2" x14ac:dyDescent="0.25">
      <c r="B2085" s="49"/>
    </row>
    <row r="2086" spans="2:2" x14ac:dyDescent="0.25">
      <c r="B2086" s="49"/>
    </row>
    <row r="2087" spans="2:2" x14ac:dyDescent="0.25">
      <c r="B2087" s="49"/>
    </row>
    <row r="2088" spans="2:2" x14ac:dyDescent="0.25">
      <c r="B2088" s="49"/>
    </row>
    <row r="2089" spans="2:2" x14ac:dyDescent="0.25">
      <c r="B2089" s="49"/>
    </row>
    <row r="2090" spans="2:2" x14ac:dyDescent="0.25">
      <c r="B2090" s="49"/>
    </row>
    <row r="2091" spans="2:2" x14ac:dyDescent="0.25">
      <c r="B2091" s="49"/>
    </row>
    <row r="2092" spans="2:2" x14ac:dyDescent="0.25">
      <c r="B2092" s="49"/>
    </row>
    <row r="2093" spans="2:2" x14ac:dyDescent="0.25">
      <c r="B2093" s="49"/>
    </row>
    <row r="2094" spans="2:2" x14ac:dyDescent="0.25">
      <c r="B2094" s="49"/>
    </row>
    <row r="2095" spans="2:2" x14ac:dyDescent="0.25">
      <c r="B2095" s="49"/>
    </row>
    <row r="2096" spans="2:2" x14ac:dyDescent="0.25">
      <c r="B2096" s="49"/>
    </row>
    <row r="2097" spans="2:2" x14ac:dyDescent="0.25">
      <c r="B2097" s="49"/>
    </row>
    <row r="2098" spans="2:2" x14ac:dyDescent="0.25">
      <c r="B2098" s="49"/>
    </row>
    <row r="2099" spans="2:2" x14ac:dyDescent="0.25">
      <c r="B2099" s="49"/>
    </row>
    <row r="2100" spans="2:2" x14ac:dyDescent="0.25">
      <c r="B2100" s="49"/>
    </row>
    <row r="2101" spans="2:2" x14ac:dyDescent="0.25">
      <c r="B2101" s="49"/>
    </row>
    <row r="2102" spans="2:2" x14ac:dyDescent="0.25">
      <c r="B2102" s="49"/>
    </row>
    <row r="2103" spans="2:2" x14ac:dyDescent="0.25">
      <c r="B2103" s="49"/>
    </row>
    <row r="2104" spans="2:2" x14ac:dyDescent="0.25">
      <c r="B2104" s="49"/>
    </row>
    <row r="2105" spans="2:2" x14ac:dyDescent="0.25">
      <c r="B2105" s="49"/>
    </row>
    <row r="2106" spans="2:2" x14ac:dyDescent="0.25">
      <c r="B2106" s="49"/>
    </row>
    <row r="2107" spans="2:2" x14ac:dyDescent="0.25">
      <c r="B2107" s="49"/>
    </row>
    <row r="2108" spans="2:2" x14ac:dyDescent="0.25">
      <c r="B2108" s="49"/>
    </row>
    <row r="2109" spans="2:2" x14ac:dyDescent="0.25">
      <c r="B2109" s="49"/>
    </row>
    <row r="2110" spans="2:2" x14ac:dyDescent="0.25">
      <c r="B2110" s="49"/>
    </row>
    <row r="2111" spans="2:2" x14ac:dyDescent="0.25">
      <c r="B2111" s="49"/>
    </row>
    <row r="2112" spans="2:2" x14ac:dyDescent="0.25">
      <c r="B2112" s="49"/>
    </row>
    <row r="2113" spans="2:2" x14ac:dyDescent="0.25">
      <c r="B2113" s="49"/>
    </row>
    <row r="2114" spans="2:2" x14ac:dyDescent="0.25">
      <c r="B2114" s="49"/>
    </row>
    <row r="2115" spans="2:2" x14ac:dyDescent="0.25">
      <c r="B2115" s="49"/>
    </row>
    <row r="2116" spans="2:2" x14ac:dyDescent="0.25">
      <c r="B2116" s="49"/>
    </row>
    <row r="2117" spans="2:2" x14ac:dyDescent="0.25">
      <c r="B2117" s="49"/>
    </row>
    <row r="2118" spans="2:2" x14ac:dyDescent="0.25">
      <c r="B2118" s="49"/>
    </row>
    <row r="2119" spans="2:2" x14ac:dyDescent="0.25">
      <c r="B2119" s="49"/>
    </row>
    <row r="2120" spans="2:2" x14ac:dyDescent="0.25">
      <c r="B2120" s="49"/>
    </row>
    <row r="2121" spans="2:2" x14ac:dyDescent="0.25">
      <c r="B2121" s="49"/>
    </row>
    <row r="2122" spans="2:2" x14ac:dyDescent="0.25">
      <c r="B2122" s="49"/>
    </row>
    <row r="2123" spans="2:2" x14ac:dyDescent="0.25">
      <c r="B2123" s="49"/>
    </row>
    <row r="2124" spans="2:2" x14ac:dyDescent="0.25">
      <c r="B2124" s="49"/>
    </row>
    <row r="2125" spans="2:2" x14ac:dyDescent="0.25">
      <c r="B2125" s="49"/>
    </row>
    <row r="2126" spans="2:2" x14ac:dyDescent="0.25">
      <c r="B2126" s="49"/>
    </row>
    <row r="2127" spans="2:2" x14ac:dyDescent="0.25">
      <c r="B2127" s="49"/>
    </row>
    <row r="2128" spans="2:2" x14ac:dyDescent="0.25">
      <c r="B2128" s="49"/>
    </row>
    <row r="2129" spans="2:2" x14ac:dyDescent="0.25">
      <c r="B2129" s="49"/>
    </row>
    <row r="2130" spans="2:2" x14ac:dyDescent="0.25">
      <c r="B2130" s="49"/>
    </row>
    <row r="2131" spans="2:2" x14ac:dyDescent="0.25">
      <c r="B2131" s="49"/>
    </row>
    <row r="2132" spans="2:2" x14ac:dyDescent="0.25">
      <c r="B2132" s="49"/>
    </row>
    <row r="2133" spans="2:2" x14ac:dyDescent="0.25">
      <c r="B2133" s="49"/>
    </row>
    <row r="2134" spans="2:2" x14ac:dyDescent="0.25">
      <c r="B2134" s="49"/>
    </row>
    <row r="2135" spans="2:2" x14ac:dyDescent="0.25">
      <c r="B2135" s="49"/>
    </row>
    <row r="2136" spans="2:2" x14ac:dyDescent="0.25">
      <c r="B2136" s="49"/>
    </row>
    <row r="2137" spans="2:2" x14ac:dyDescent="0.25">
      <c r="B2137" s="49"/>
    </row>
    <row r="2138" spans="2:2" x14ac:dyDescent="0.25">
      <c r="B2138" s="49"/>
    </row>
    <row r="2139" spans="2:2" x14ac:dyDescent="0.25">
      <c r="B2139" s="49"/>
    </row>
    <row r="2140" spans="2:2" x14ac:dyDescent="0.25">
      <c r="B2140" s="49"/>
    </row>
    <row r="2141" spans="2:2" x14ac:dyDescent="0.25">
      <c r="B2141" s="49"/>
    </row>
    <row r="2142" spans="2:2" x14ac:dyDescent="0.25">
      <c r="B2142" s="49"/>
    </row>
    <row r="2143" spans="2:2" x14ac:dyDescent="0.25">
      <c r="B2143" s="49"/>
    </row>
    <row r="2144" spans="2:2" x14ac:dyDescent="0.25">
      <c r="B2144" s="49"/>
    </row>
    <row r="2145" spans="2:2" x14ac:dyDescent="0.25">
      <c r="B2145" s="49"/>
    </row>
    <row r="2146" spans="2:2" x14ac:dyDescent="0.25">
      <c r="B2146" s="49"/>
    </row>
    <row r="2147" spans="2:2" x14ac:dyDescent="0.25">
      <c r="B2147" s="49"/>
    </row>
    <row r="2148" spans="2:2" x14ac:dyDescent="0.25">
      <c r="B2148" s="49"/>
    </row>
    <row r="2149" spans="2:2" x14ac:dyDescent="0.25">
      <c r="B2149" s="49"/>
    </row>
    <row r="2150" spans="2:2" x14ac:dyDescent="0.25">
      <c r="B2150" s="49"/>
    </row>
    <row r="2151" spans="2:2" x14ac:dyDescent="0.25">
      <c r="B2151" s="49"/>
    </row>
    <row r="2152" spans="2:2" x14ac:dyDescent="0.25">
      <c r="B2152" s="49"/>
    </row>
    <row r="2153" spans="2:2" x14ac:dyDescent="0.25">
      <c r="B2153" s="49"/>
    </row>
    <row r="2154" spans="2:2" x14ac:dyDescent="0.25">
      <c r="B2154" s="49"/>
    </row>
    <row r="2155" spans="2:2" x14ac:dyDescent="0.25">
      <c r="B2155" s="49"/>
    </row>
    <row r="2156" spans="2:2" x14ac:dyDescent="0.25">
      <c r="B2156" s="49"/>
    </row>
    <row r="2157" spans="2:2" x14ac:dyDescent="0.25">
      <c r="B2157" s="49"/>
    </row>
    <row r="2158" spans="2:2" x14ac:dyDescent="0.25">
      <c r="B2158" s="49"/>
    </row>
    <row r="2159" spans="2:2" x14ac:dyDescent="0.25">
      <c r="B2159" s="49"/>
    </row>
    <row r="2160" spans="2:2" x14ac:dyDescent="0.25">
      <c r="B2160" s="49"/>
    </row>
    <row r="2161" spans="2:2" x14ac:dyDescent="0.25">
      <c r="B2161" s="49"/>
    </row>
    <row r="2162" spans="2:2" x14ac:dyDescent="0.25">
      <c r="B2162" s="49"/>
    </row>
    <row r="2163" spans="2:2" x14ac:dyDescent="0.25">
      <c r="B2163" s="49"/>
    </row>
    <row r="2164" spans="2:2" x14ac:dyDescent="0.25">
      <c r="B2164" s="49"/>
    </row>
    <row r="2165" spans="2:2" x14ac:dyDescent="0.25">
      <c r="B2165" s="49"/>
    </row>
    <row r="2166" spans="2:2" x14ac:dyDescent="0.25">
      <c r="B2166" s="49"/>
    </row>
    <row r="2167" spans="2:2" x14ac:dyDescent="0.25">
      <c r="B2167" s="49"/>
    </row>
    <row r="2168" spans="2:2" x14ac:dyDescent="0.25">
      <c r="B2168" s="49"/>
    </row>
    <row r="2169" spans="2:2" x14ac:dyDescent="0.25">
      <c r="B2169" s="49"/>
    </row>
    <row r="2170" spans="2:2" x14ac:dyDescent="0.25">
      <c r="B2170" s="49"/>
    </row>
    <row r="2171" spans="2:2" x14ac:dyDescent="0.25">
      <c r="B2171" s="49"/>
    </row>
    <row r="2172" spans="2:2" x14ac:dyDescent="0.25">
      <c r="B2172" s="49"/>
    </row>
    <row r="2173" spans="2:2" x14ac:dyDescent="0.25">
      <c r="B2173" s="49"/>
    </row>
    <row r="2174" spans="2:2" x14ac:dyDescent="0.25">
      <c r="B2174" s="49"/>
    </row>
    <row r="2175" spans="2:2" x14ac:dyDescent="0.25">
      <c r="B2175" s="49"/>
    </row>
    <row r="2176" spans="2:2" x14ac:dyDescent="0.25">
      <c r="B2176" s="49"/>
    </row>
    <row r="2177" spans="2:2" x14ac:dyDescent="0.25">
      <c r="B2177" s="49"/>
    </row>
    <row r="2178" spans="2:2" x14ac:dyDescent="0.25">
      <c r="B2178" s="49"/>
    </row>
    <row r="2179" spans="2:2" x14ac:dyDescent="0.25">
      <c r="B2179" s="49"/>
    </row>
    <row r="2180" spans="2:2" x14ac:dyDescent="0.25">
      <c r="B2180" s="49"/>
    </row>
    <row r="2181" spans="2:2" x14ac:dyDescent="0.25">
      <c r="B2181" s="49"/>
    </row>
    <row r="2182" spans="2:2" x14ac:dyDescent="0.25">
      <c r="B2182" s="49"/>
    </row>
    <row r="2183" spans="2:2" x14ac:dyDescent="0.25">
      <c r="B2183" s="49"/>
    </row>
    <row r="2184" spans="2:2" x14ac:dyDescent="0.25">
      <c r="B2184" s="49"/>
    </row>
    <row r="2185" spans="2:2" x14ac:dyDescent="0.25">
      <c r="B2185" s="49"/>
    </row>
    <row r="2186" spans="2:2" x14ac:dyDescent="0.25">
      <c r="B2186" s="49"/>
    </row>
    <row r="2187" spans="2:2" x14ac:dyDescent="0.25">
      <c r="B2187" s="49"/>
    </row>
    <row r="2188" spans="2:2" x14ac:dyDescent="0.25">
      <c r="B2188" s="49"/>
    </row>
    <row r="2189" spans="2:2" x14ac:dyDescent="0.25">
      <c r="B2189" s="49"/>
    </row>
    <row r="2190" spans="2:2" x14ac:dyDescent="0.25">
      <c r="B2190" s="49"/>
    </row>
    <row r="2191" spans="2:2" x14ac:dyDescent="0.25">
      <c r="B2191" s="49"/>
    </row>
    <row r="2192" spans="2:2" x14ac:dyDescent="0.25">
      <c r="B2192" s="49"/>
    </row>
    <row r="2193" spans="2:2" x14ac:dyDescent="0.25">
      <c r="B2193" s="49"/>
    </row>
    <row r="2194" spans="2:2" x14ac:dyDescent="0.25">
      <c r="B2194" s="49"/>
    </row>
    <row r="2195" spans="2:2" x14ac:dyDescent="0.25">
      <c r="B2195" s="49"/>
    </row>
    <row r="2196" spans="2:2" x14ac:dyDescent="0.25">
      <c r="B2196" s="49"/>
    </row>
    <row r="2197" spans="2:2" x14ac:dyDescent="0.25">
      <c r="B2197" s="49"/>
    </row>
    <row r="2198" spans="2:2" x14ac:dyDescent="0.25">
      <c r="B2198" s="49"/>
    </row>
    <row r="2199" spans="2:2" x14ac:dyDescent="0.25">
      <c r="B2199" s="49"/>
    </row>
    <row r="2200" spans="2:2" x14ac:dyDescent="0.25">
      <c r="B2200" s="49"/>
    </row>
    <row r="2201" spans="2:2" x14ac:dyDescent="0.25">
      <c r="B2201" s="49"/>
    </row>
    <row r="2202" spans="2:2" x14ac:dyDescent="0.25">
      <c r="B2202" s="49"/>
    </row>
    <row r="2203" spans="2:2" x14ac:dyDescent="0.25">
      <c r="B2203" s="49"/>
    </row>
    <row r="2204" spans="2:2" x14ac:dyDescent="0.25">
      <c r="B2204" s="49"/>
    </row>
    <row r="2205" spans="2:2" x14ac:dyDescent="0.25">
      <c r="B2205" s="49"/>
    </row>
    <row r="2206" spans="2:2" x14ac:dyDescent="0.25">
      <c r="B2206" s="49"/>
    </row>
    <row r="2207" spans="2:2" x14ac:dyDescent="0.25">
      <c r="B2207" s="49"/>
    </row>
    <row r="2208" spans="2:2" x14ac:dyDescent="0.25">
      <c r="B2208" s="49"/>
    </row>
    <row r="2209" spans="2:2" x14ac:dyDescent="0.25">
      <c r="B2209" s="49"/>
    </row>
    <row r="2210" spans="2:2" x14ac:dyDescent="0.25">
      <c r="B2210" s="49"/>
    </row>
    <row r="2211" spans="2:2" x14ac:dyDescent="0.25">
      <c r="B2211" s="49"/>
    </row>
    <row r="2212" spans="2:2" x14ac:dyDescent="0.25">
      <c r="B2212" s="49"/>
    </row>
    <row r="2213" spans="2:2" x14ac:dyDescent="0.25">
      <c r="B2213" s="49"/>
    </row>
    <row r="2214" spans="2:2" x14ac:dyDescent="0.25">
      <c r="B2214" s="49"/>
    </row>
    <row r="2215" spans="2:2" x14ac:dyDescent="0.25">
      <c r="B2215" s="49"/>
    </row>
    <row r="2216" spans="2:2" x14ac:dyDescent="0.25">
      <c r="B2216" s="49"/>
    </row>
    <row r="2217" spans="2:2" x14ac:dyDescent="0.25">
      <c r="B2217" s="49"/>
    </row>
    <row r="2218" spans="2:2" x14ac:dyDescent="0.25">
      <c r="B2218" s="49"/>
    </row>
    <row r="2219" spans="2:2" x14ac:dyDescent="0.25">
      <c r="B2219" s="49"/>
    </row>
    <row r="2220" spans="2:2" x14ac:dyDescent="0.25">
      <c r="B2220" s="49"/>
    </row>
    <row r="2221" spans="2:2" x14ac:dyDescent="0.25">
      <c r="B2221" s="49"/>
    </row>
    <row r="2222" spans="2:2" x14ac:dyDescent="0.25">
      <c r="B2222" s="49"/>
    </row>
    <row r="2223" spans="2:2" x14ac:dyDescent="0.25">
      <c r="B2223" s="49"/>
    </row>
    <row r="2224" spans="2:2" x14ac:dyDescent="0.25">
      <c r="B2224" s="49"/>
    </row>
    <row r="2225" spans="2:2" x14ac:dyDescent="0.25">
      <c r="B2225" s="49"/>
    </row>
    <row r="2226" spans="2:2" x14ac:dyDescent="0.25">
      <c r="B2226" s="49"/>
    </row>
    <row r="2227" spans="2:2" x14ac:dyDescent="0.25">
      <c r="B2227" s="49"/>
    </row>
    <row r="2228" spans="2:2" x14ac:dyDescent="0.25">
      <c r="B2228" s="49"/>
    </row>
    <row r="2229" spans="2:2" x14ac:dyDescent="0.25">
      <c r="B2229" s="49"/>
    </row>
    <row r="2230" spans="2:2" x14ac:dyDescent="0.25">
      <c r="B2230" s="49"/>
    </row>
    <row r="2231" spans="2:2" x14ac:dyDescent="0.25">
      <c r="B2231" s="49"/>
    </row>
    <row r="2232" spans="2:2" x14ac:dyDescent="0.25">
      <c r="B2232" s="49"/>
    </row>
    <row r="2233" spans="2:2" x14ac:dyDescent="0.25">
      <c r="B2233" s="49"/>
    </row>
    <row r="2234" spans="2:2" x14ac:dyDescent="0.25">
      <c r="B2234" s="49"/>
    </row>
    <row r="2235" spans="2:2" x14ac:dyDescent="0.25">
      <c r="B2235" s="49"/>
    </row>
    <row r="2236" spans="2:2" x14ac:dyDescent="0.25">
      <c r="B2236" s="49"/>
    </row>
    <row r="2237" spans="2:2" x14ac:dyDescent="0.25">
      <c r="B2237" s="49"/>
    </row>
    <row r="2238" spans="2:2" x14ac:dyDescent="0.25">
      <c r="B2238" s="49"/>
    </row>
    <row r="2239" spans="2:2" x14ac:dyDescent="0.25">
      <c r="B2239" s="49"/>
    </row>
    <row r="2240" spans="2:2" x14ac:dyDescent="0.25">
      <c r="B2240" s="49"/>
    </row>
    <row r="2241" spans="2:2" x14ac:dyDescent="0.25">
      <c r="B2241" s="49"/>
    </row>
    <row r="2242" spans="2:2" x14ac:dyDescent="0.25">
      <c r="B2242" s="49"/>
    </row>
    <row r="2243" spans="2:2" x14ac:dyDescent="0.25">
      <c r="B2243" s="49"/>
    </row>
    <row r="2244" spans="2:2" x14ac:dyDescent="0.25">
      <c r="B2244" s="49"/>
    </row>
    <row r="2245" spans="2:2" x14ac:dyDescent="0.25">
      <c r="B2245" s="49"/>
    </row>
    <row r="2246" spans="2:2" x14ac:dyDescent="0.25">
      <c r="B2246" s="49"/>
    </row>
    <row r="2247" spans="2:2" x14ac:dyDescent="0.25">
      <c r="B2247" s="49"/>
    </row>
    <row r="2248" spans="2:2" x14ac:dyDescent="0.25">
      <c r="B2248" s="49"/>
    </row>
    <row r="2249" spans="2:2" x14ac:dyDescent="0.25">
      <c r="B2249" s="49"/>
    </row>
    <row r="2250" spans="2:2" x14ac:dyDescent="0.25">
      <c r="B2250" s="49"/>
    </row>
    <row r="2251" spans="2:2" x14ac:dyDescent="0.25">
      <c r="B2251" s="49"/>
    </row>
    <row r="2252" spans="2:2" x14ac:dyDescent="0.25">
      <c r="B2252" s="49"/>
    </row>
    <row r="2253" spans="2:2" x14ac:dyDescent="0.25">
      <c r="B2253" s="49"/>
    </row>
    <row r="2254" spans="2:2" x14ac:dyDescent="0.25">
      <c r="B2254" s="49"/>
    </row>
    <row r="2255" spans="2:2" x14ac:dyDescent="0.25">
      <c r="B2255" s="49"/>
    </row>
    <row r="2256" spans="2:2" x14ac:dyDescent="0.25">
      <c r="B2256" s="49"/>
    </row>
    <row r="2257" spans="2:2" x14ac:dyDescent="0.25">
      <c r="B2257" s="49"/>
    </row>
    <row r="2258" spans="2:2" x14ac:dyDescent="0.25">
      <c r="B2258" s="49"/>
    </row>
    <row r="2259" spans="2:2" x14ac:dyDescent="0.25">
      <c r="B2259" s="49"/>
    </row>
    <row r="2260" spans="2:2" x14ac:dyDescent="0.25">
      <c r="B2260" s="49"/>
    </row>
    <row r="2261" spans="2:2" x14ac:dyDescent="0.25">
      <c r="B2261" s="49"/>
    </row>
    <row r="2262" spans="2:2" x14ac:dyDescent="0.25">
      <c r="B2262" s="49"/>
    </row>
    <row r="2263" spans="2:2" x14ac:dyDescent="0.25">
      <c r="B2263" s="49"/>
    </row>
    <row r="2264" spans="2:2" x14ac:dyDescent="0.25">
      <c r="B2264" s="49"/>
    </row>
    <row r="2265" spans="2:2" x14ac:dyDescent="0.25">
      <c r="B2265" s="49"/>
    </row>
    <row r="2266" spans="2:2" x14ac:dyDescent="0.25">
      <c r="B2266" s="49"/>
    </row>
    <row r="2267" spans="2:2" x14ac:dyDescent="0.25">
      <c r="B2267" s="49"/>
    </row>
    <row r="2268" spans="2:2" x14ac:dyDescent="0.25">
      <c r="B2268" s="49"/>
    </row>
    <row r="2269" spans="2:2" x14ac:dyDescent="0.25">
      <c r="B2269" s="49"/>
    </row>
    <row r="2270" spans="2:2" x14ac:dyDescent="0.25">
      <c r="B2270" s="49"/>
    </row>
    <row r="2271" spans="2:2" x14ac:dyDescent="0.25">
      <c r="B2271" s="49"/>
    </row>
    <row r="2272" spans="2:2" x14ac:dyDescent="0.25">
      <c r="B2272" s="49"/>
    </row>
    <row r="2273" spans="2:2" x14ac:dyDescent="0.25">
      <c r="B2273" s="49"/>
    </row>
    <row r="2274" spans="2:2" x14ac:dyDescent="0.25">
      <c r="B2274" s="49"/>
    </row>
    <row r="2275" spans="2:2" x14ac:dyDescent="0.25">
      <c r="B2275" s="49"/>
    </row>
    <row r="2276" spans="2:2" x14ac:dyDescent="0.25">
      <c r="B2276" s="49"/>
    </row>
    <row r="2277" spans="2:2" x14ac:dyDescent="0.25">
      <c r="B2277" s="49"/>
    </row>
    <row r="2278" spans="2:2" x14ac:dyDescent="0.25">
      <c r="B2278" s="49"/>
    </row>
    <row r="2279" spans="2:2" x14ac:dyDescent="0.25">
      <c r="B2279" s="49"/>
    </row>
    <row r="2280" spans="2:2" x14ac:dyDescent="0.25">
      <c r="B2280" s="49"/>
    </row>
    <row r="2281" spans="2:2" x14ac:dyDescent="0.25">
      <c r="B2281" s="49"/>
    </row>
    <row r="2282" spans="2:2" x14ac:dyDescent="0.25">
      <c r="B2282" s="49"/>
    </row>
    <row r="2283" spans="2:2" x14ac:dyDescent="0.25">
      <c r="B2283" s="49"/>
    </row>
    <row r="2284" spans="2:2" x14ac:dyDescent="0.25">
      <c r="B2284" s="49"/>
    </row>
    <row r="2285" spans="2:2" x14ac:dyDescent="0.25">
      <c r="B2285" s="49"/>
    </row>
    <row r="2286" spans="2:2" x14ac:dyDescent="0.25">
      <c r="B2286" s="49"/>
    </row>
    <row r="2287" spans="2:2" x14ac:dyDescent="0.25">
      <c r="B2287" s="49"/>
    </row>
    <row r="2288" spans="2:2" x14ac:dyDescent="0.25">
      <c r="B2288" s="49"/>
    </row>
    <row r="2289" spans="2:2" x14ac:dyDescent="0.25">
      <c r="B2289" s="49"/>
    </row>
    <row r="2290" spans="2:2" x14ac:dyDescent="0.25">
      <c r="B2290" s="49"/>
    </row>
    <row r="2291" spans="2:2" x14ac:dyDescent="0.25">
      <c r="B2291" s="49"/>
    </row>
    <row r="2292" spans="2:2" x14ac:dyDescent="0.25">
      <c r="B2292" s="49"/>
    </row>
    <row r="2293" spans="2:2" x14ac:dyDescent="0.25">
      <c r="B2293" s="49"/>
    </row>
    <row r="2294" spans="2:2" x14ac:dyDescent="0.25">
      <c r="B2294" s="49"/>
    </row>
    <row r="2295" spans="2:2" x14ac:dyDescent="0.25">
      <c r="B2295" s="49"/>
    </row>
    <row r="2296" spans="2:2" x14ac:dyDescent="0.25">
      <c r="B2296" s="49"/>
    </row>
    <row r="2297" spans="2:2" x14ac:dyDescent="0.25">
      <c r="B2297" s="49"/>
    </row>
    <row r="2298" spans="2:2" x14ac:dyDescent="0.25">
      <c r="B2298" s="49"/>
    </row>
    <row r="2299" spans="2:2" x14ac:dyDescent="0.25">
      <c r="B2299" s="49"/>
    </row>
    <row r="2300" spans="2:2" x14ac:dyDescent="0.25">
      <c r="B2300" s="49"/>
    </row>
    <row r="2301" spans="2:2" x14ac:dyDescent="0.25">
      <c r="B2301" s="49"/>
    </row>
    <row r="2302" spans="2:2" x14ac:dyDescent="0.25">
      <c r="B2302" s="49"/>
    </row>
    <row r="2303" spans="2:2" x14ac:dyDescent="0.25">
      <c r="B2303" s="49"/>
    </row>
    <row r="2304" spans="2:2" x14ac:dyDescent="0.25">
      <c r="B2304" s="49"/>
    </row>
    <row r="2305" spans="2:2" x14ac:dyDescent="0.25">
      <c r="B2305" s="49"/>
    </row>
    <row r="2306" spans="2:2" x14ac:dyDescent="0.25">
      <c r="B2306" s="49"/>
    </row>
    <row r="2307" spans="2:2" x14ac:dyDescent="0.25">
      <c r="B2307" s="49"/>
    </row>
    <row r="2308" spans="2:2" x14ac:dyDescent="0.25">
      <c r="B2308" s="49"/>
    </row>
    <row r="2309" spans="2:2" x14ac:dyDescent="0.25">
      <c r="B2309" s="49"/>
    </row>
    <row r="2310" spans="2:2" x14ac:dyDescent="0.25">
      <c r="B2310" s="49"/>
    </row>
    <row r="2311" spans="2:2" x14ac:dyDescent="0.25">
      <c r="B2311" s="49"/>
    </row>
    <row r="2312" spans="2:2" x14ac:dyDescent="0.25">
      <c r="B2312" s="49"/>
    </row>
    <row r="2313" spans="2:2" x14ac:dyDescent="0.25">
      <c r="B2313" s="49"/>
    </row>
    <row r="2314" spans="2:2" x14ac:dyDescent="0.25">
      <c r="B2314" s="49"/>
    </row>
    <row r="2315" spans="2:2" x14ac:dyDescent="0.25">
      <c r="B2315" s="49"/>
    </row>
    <row r="2316" spans="2:2" x14ac:dyDescent="0.25">
      <c r="B2316" s="49"/>
    </row>
    <row r="2317" spans="2:2" x14ac:dyDescent="0.25">
      <c r="B2317" s="49"/>
    </row>
    <row r="2318" spans="2:2" x14ac:dyDescent="0.25">
      <c r="B2318" s="49"/>
    </row>
    <row r="2319" spans="2:2" x14ac:dyDescent="0.25">
      <c r="B2319" s="49"/>
    </row>
    <row r="2320" spans="2:2" x14ac:dyDescent="0.25">
      <c r="B2320" s="49"/>
    </row>
    <row r="2321" spans="2:2" x14ac:dyDescent="0.25">
      <c r="B2321" s="49"/>
    </row>
    <row r="2322" spans="2:2" x14ac:dyDescent="0.25">
      <c r="B2322" s="49"/>
    </row>
    <row r="2323" spans="2:2" x14ac:dyDescent="0.25">
      <c r="B2323" s="49"/>
    </row>
    <row r="2324" spans="2:2" x14ac:dyDescent="0.25">
      <c r="B2324" s="49"/>
    </row>
    <row r="2325" spans="2:2" x14ac:dyDescent="0.25">
      <c r="B2325" s="49"/>
    </row>
    <row r="2326" spans="2:2" x14ac:dyDescent="0.25">
      <c r="B2326" s="49"/>
    </row>
    <row r="2327" spans="2:2" x14ac:dyDescent="0.25">
      <c r="B2327" s="49"/>
    </row>
    <row r="2328" spans="2:2" x14ac:dyDescent="0.25">
      <c r="B2328" s="49"/>
    </row>
    <row r="2329" spans="2:2" x14ac:dyDescent="0.25">
      <c r="B2329" s="49"/>
    </row>
    <row r="2330" spans="2:2" x14ac:dyDescent="0.25">
      <c r="B2330" s="49"/>
    </row>
    <row r="2331" spans="2:2" x14ac:dyDescent="0.25">
      <c r="B2331" s="49"/>
    </row>
    <row r="2332" spans="2:2" x14ac:dyDescent="0.25">
      <c r="B2332" s="49"/>
    </row>
    <row r="2333" spans="2:2" x14ac:dyDescent="0.25">
      <c r="B2333" s="49"/>
    </row>
    <row r="2334" spans="2:2" x14ac:dyDescent="0.25">
      <c r="B2334" s="49"/>
    </row>
    <row r="2335" spans="2:2" x14ac:dyDescent="0.25">
      <c r="B2335" s="49"/>
    </row>
    <row r="2336" spans="2:2" x14ac:dyDescent="0.25">
      <c r="B2336" s="49"/>
    </row>
    <row r="2337" spans="2:2" x14ac:dyDescent="0.25">
      <c r="B2337" s="49"/>
    </row>
    <row r="2338" spans="2:2" x14ac:dyDescent="0.25">
      <c r="B2338" s="49"/>
    </row>
    <row r="2339" spans="2:2" x14ac:dyDescent="0.25">
      <c r="B2339" s="49"/>
    </row>
    <row r="2340" spans="2:2" x14ac:dyDescent="0.25">
      <c r="B2340" s="49"/>
    </row>
    <row r="2341" spans="2:2" x14ac:dyDescent="0.25">
      <c r="B2341" s="49"/>
    </row>
    <row r="2342" spans="2:2" x14ac:dyDescent="0.25">
      <c r="B2342" s="49"/>
    </row>
    <row r="2343" spans="2:2" x14ac:dyDescent="0.25">
      <c r="B2343" s="49"/>
    </row>
    <row r="2344" spans="2:2" x14ac:dyDescent="0.25">
      <c r="B2344" s="49"/>
    </row>
    <row r="2345" spans="2:2" x14ac:dyDescent="0.25">
      <c r="B2345" s="49"/>
    </row>
    <row r="2346" spans="2:2" x14ac:dyDescent="0.25">
      <c r="B2346" s="49"/>
    </row>
    <row r="2347" spans="2:2" x14ac:dyDescent="0.25">
      <c r="B2347" s="49"/>
    </row>
    <row r="2348" spans="2:2" x14ac:dyDescent="0.25">
      <c r="B2348" s="49"/>
    </row>
    <row r="2349" spans="2:2" x14ac:dyDescent="0.25">
      <c r="B2349" s="49"/>
    </row>
    <row r="2350" spans="2:2" x14ac:dyDescent="0.25">
      <c r="B2350" s="49"/>
    </row>
    <row r="2351" spans="2:2" x14ac:dyDescent="0.25">
      <c r="B2351" s="49"/>
    </row>
    <row r="2352" spans="2:2" x14ac:dyDescent="0.25">
      <c r="B2352" s="49"/>
    </row>
    <row r="2353" spans="2:2" x14ac:dyDescent="0.25">
      <c r="B2353" s="49"/>
    </row>
    <row r="2354" spans="2:2" x14ac:dyDescent="0.25">
      <c r="B2354" s="49"/>
    </row>
    <row r="2355" spans="2:2" x14ac:dyDescent="0.25">
      <c r="B2355" s="49"/>
    </row>
    <row r="2356" spans="2:2" x14ac:dyDescent="0.25">
      <c r="B2356" s="49"/>
    </row>
    <row r="2357" spans="2:2" x14ac:dyDescent="0.25">
      <c r="B2357" s="49"/>
    </row>
    <row r="2358" spans="2:2" x14ac:dyDescent="0.25">
      <c r="B2358" s="49"/>
    </row>
    <row r="2359" spans="2:2" x14ac:dyDescent="0.25">
      <c r="B2359" s="49"/>
    </row>
    <row r="2360" spans="2:2" x14ac:dyDescent="0.25">
      <c r="B2360" s="49"/>
    </row>
    <row r="2361" spans="2:2" x14ac:dyDescent="0.25">
      <c r="B2361" s="49"/>
    </row>
    <row r="2362" spans="2:2" x14ac:dyDescent="0.25">
      <c r="B2362" s="49"/>
    </row>
    <row r="2363" spans="2:2" x14ac:dyDescent="0.25">
      <c r="B2363" s="49"/>
    </row>
    <row r="2364" spans="2:2" x14ac:dyDescent="0.25">
      <c r="B2364" s="49"/>
    </row>
    <row r="2365" spans="2:2" x14ac:dyDescent="0.25">
      <c r="B2365" s="49"/>
    </row>
    <row r="2366" spans="2:2" x14ac:dyDescent="0.25">
      <c r="B2366" s="49"/>
    </row>
    <row r="2367" spans="2:2" x14ac:dyDescent="0.25">
      <c r="B2367" s="49"/>
    </row>
    <row r="2368" spans="2:2" x14ac:dyDescent="0.25">
      <c r="B2368" s="49"/>
    </row>
    <row r="2369" spans="2:2" x14ac:dyDescent="0.25">
      <c r="B2369" s="49"/>
    </row>
    <row r="2370" spans="2:2" x14ac:dyDescent="0.25">
      <c r="B2370" s="49"/>
    </row>
    <row r="2371" spans="2:2" x14ac:dyDescent="0.25">
      <c r="B2371" s="49"/>
    </row>
    <row r="2372" spans="2:2" x14ac:dyDescent="0.25">
      <c r="B2372" s="49"/>
    </row>
    <row r="2373" spans="2:2" x14ac:dyDescent="0.25">
      <c r="B2373" s="49"/>
    </row>
    <row r="2374" spans="2:2" x14ac:dyDescent="0.25">
      <c r="B2374" s="49"/>
    </row>
    <row r="2375" spans="2:2" x14ac:dyDescent="0.25">
      <c r="B2375" s="49"/>
    </row>
    <row r="2376" spans="2:2" x14ac:dyDescent="0.25">
      <c r="B2376" s="49"/>
    </row>
    <row r="2377" spans="2:2" x14ac:dyDescent="0.25">
      <c r="B2377" s="49"/>
    </row>
    <row r="2378" spans="2:2" x14ac:dyDescent="0.25">
      <c r="B2378" s="49"/>
    </row>
    <row r="2379" spans="2:2" x14ac:dyDescent="0.25">
      <c r="B2379" s="49"/>
    </row>
    <row r="2380" spans="2:2" x14ac:dyDescent="0.25">
      <c r="B2380" s="49"/>
    </row>
    <row r="2381" spans="2:2" x14ac:dyDescent="0.25">
      <c r="B2381" s="49"/>
    </row>
    <row r="2382" spans="2:2" x14ac:dyDescent="0.25">
      <c r="B2382" s="49"/>
    </row>
    <row r="2383" spans="2:2" x14ac:dyDescent="0.25">
      <c r="B2383" s="49"/>
    </row>
    <row r="2384" spans="2:2" x14ac:dyDescent="0.25">
      <c r="B2384" s="49"/>
    </row>
    <row r="2385" spans="2:2" x14ac:dyDescent="0.25">
      <c r="B2385" s="49"/>
    </row>
    <row r="2386" spans="2:2" x14ac:dyDescent="0.25">
      <c r="B2386" s="49"/>
    </row>
    <row r="2387" spans="2:2" x14ac:dyDescent="0.25">
      <c r="B2387" s="49"/>
    </row>
    <row r="2388" spans="2:2" x14ac:dyDescent="0.25">
      <c r="B2388" s="49"/>
    </row>
    <row r="2389" spans="2:2" x14ac:dyDescent="0.25">
      <c r="B2389" s="49"/>
    </row>
    <row r="2390" spans="2:2" x14ac:dyDescent="0.25">
      <c r="B2390" s="49"/>
    </row>
    <row r="2391" spans="2:2" x14ac:dyDescent="0.25">
      <c r="B2391" s="49"/>
    </row>
    <row r="2392" spans="2:2" x14ac:dyDescent="0.25">
      <c r="B2392" s="49"/>
    </row>
    <row r="2393" spans="2:2" x14ac:dyDescent="0.25">
      <c r="B2393" s="49"/>
    </row>
    <row r="2394" spans="2:2" x14ac:dyDescent="0.25">
      <c r="B2394" s="49"/>
    </row>
    <row r="2395" spans="2:2" x14ac:dyDescent="0.25">
      <c r="B2395" s="49"/>
    </row>
    <row r="2396" spans="2:2" x14ac:dyDescent="0.25">
      <c r="B2396" s="49"/>
    </row>
    <row r="2397" spans="2:2" x14ac:dyDescent="0.25">
      <c r="B2397" s="49"/>
    </row>
    <row r="2398" spans="2:2" x14ac:dyDescent="0.25">
      <c r="B2398" s="49"/>
    </row>
    <row r="2399" spans="2:2" x14ac:dyDescent="0.25">
      <c r="B2399" s="49"/>
    </row>
    <row r="2400" spans="2:2" x14ac:dyDescent="0.25">
      <c r="B2400" s="49"/>
    </row>
    <row r="2401" spans="2:2" x14ac:dyDescent="0.25">
      <c r="B2401" s="49"/>
    </row>
    <row r="2402" spans="2:2" x14ac:dyDescent="0.25">
      <c r="B2402" s="49"/>
    </row>
    <row r="2403" spans="2:2" x14ac:dyDescent="0.25">
      <c r="B2403" s="49"/>
    </row>
    <row r="2404" spans="2:2" x14ac:dyDescent="0.25">
      <c r="B2404" s="49"/>
    </row>
    <row r="2405" spans="2:2" x14ac:dyDescent="0.25">
      <c r="B2405" s="49"/>
    </row>
    <row r="2406" spans="2:2" x14ac:dyDescent="0.25">
      <c r="B2406" s="49"/>
    </row>
    <row r="2407" spans="2:2" x14ac:dyDescent="0.25">
      <c r="B2407" s="49"/>
    </row>
    <row r="2408" spans="2:2" x14ac:dyDescent="0.25">
      <c r="B2408" s="49"/>
    </row>
    <row r="2409" spans="2:2" x14ac:dyDescent="0.25">
      <c r="B2409" s="49"/>
    </row>
    <row r="2410" spans="2:2" x14ac:dyDescent="0.25">
      <c r="B2410" s="49"/>
    </row>
    <row r="2411" spans="2:2" x14ac:dyDescent="0.25">
      <c r="B2411" s="49"/>
    </row>
    <row r="2412" spans="2:2" x14ac:dyDescent="0.25">
      <c r="B2412" s="49"/>
    </row>
    <row r="2413" spans="2:2" x14ac:dyDescent="0.25">
      <c r="B2413" s="49"/>
    </row>
    <row r="2414" spans="2:2" x14ac:dyDescent="0.25">
      <c r="B2414" s="49"/>
    </row>
    <row r="2415" spans="2:2" x14ac:dyDescent="0.25">
      <c r="B2415" s="49"/>
    </row>
    <row r="2416" spans="2:2" x14ac:dyDescent="0.25">
      <c r="B2416" s="49"/>
    </row>
    <row r="2417" spans="2:2" x14ac:dyDescent="0.25">
      <c r="B2417" s="49"/>
    </row>
    <row r="2418" spans="2:2" x14ac:dyDescent="0.25">
      <c r="B2418" s="49"/>
    </row>
    <row r="2419" spans="2:2" x14ac:dyDescent="0.25">
      <c r="B2419" s="49"/>
    </row>
    <row r="2420" spans="2:2" x14ac:dyDescent="0.25">
      <c r="B2420" s="49"/>
    </row>
    <row r="2421" spans="2:2" x14ac:dyDescent="0.25">
      <c r="B2421" s="49"/>
    </row>
    <row r="2422" spans="2:2" x14ac:dyDescent="0.25">
      <c r="B2422" s="49"/>
    </row>
    <row r="2423" spans="2:2" x14ac:dyDescent="0.25">
      <c r="B2423" s="49"/>
    </row>
    <row r="2424" spans="2:2" x14ac:dyDescent="0.25">
      <c r="B2424" s="49"/>
    </row>
    <row r="2425" spans="2:2" x14ac:dyDescent="0.25">
      <c r="B2425" s="49"/>
    </row>
    <row r="2426" spans="2:2" x14ac:dyDescent="0.25">
      <c r="B2426" s="49"/>
    </row>
    <row r="2427" spans="2:2" x14ac:dyDescent="0.25">
      <c r="B2427" s="49"/>
    </row>
    <row r="2428" spans="2:2" x14ac:dyDescent="0.25">
      <c r="B2428" s="49"/>
    </row>
    <row r="2429" spans="2:2" x14ac:dyDescent="0.25">
      <c r="B2429" s="49"/>
    </row>
    <row r="2430" spans="2:2" x14ac:dyDescent="0.25">
      <c r="B2430" s="49"/>
    </row>
    <row r="2431" spans="2:2" x14ac:dyDescent="0.25">
      <c r="B2431" s="49"/>
    </row>
    <row r="2432" spans="2:2" x14ac:dyDescent="0.25">
      <c r="B2432" s="49"/>
    </row>
    <row r="2433" spans="2:2" x14ac:dyDescent="0.25">
      <c r="B2433" s="49"/>
    </row>
    <row r="2434" spans="2:2" x14ac:dyDescent="0.25">
      <c r="B2434" s="49"/>
    </row>
    <row r="2435" spans="2:2" x14ac:dyDescent="0.25">
      <c r="B2435" s="49"/>
    </row>
    <row r="2436" spans="2:2" x14ac:dyDescent="0.25">
      <c r="B2436" s="49"/>
    </row>
    <row r="2437" spans="2:2" x14ac:dyDescent="0.25">
      <c r="B2437" s="49"/>
    </row>
    <row r="2438" spans="2:2" x14ac:dyDescent="0.25">
      <c r="B2438" s="49"/>
    </row>
    <row r="2439" spans="2:2" x14ac:dyDescent="0.25">
      <c r="B2439" s="49"/>
    </row>
    <row r="2440" spans="2:2" x14ac:dyDescent="0.25">
      <c r="B2440" s="49"/>
    </row>
    <row r="2441" spans="2:2" x14ac:dyDescent="0.25">
      <c r="B2441" s="49"/>
    </row>
    <row r="2442" spans="2:2" x14ac:dyDescent="0.25">
      <c r="B2442" s="49"/>
    </row>
    <row r="2443" spans="2:2" x14ac:dyDescent="0.25">
      <c r="B2443" s="49"/>
    </row>
    <row r="2444" spans="2:2" x14ac:dyDescent="0.25">
      <c r="B2444" s="49"/>
    </row>
    <row r="2445" spans="2:2" x14ac:dyDescent="0.25">
      <c r="B2445" s="49"/>
    </row>
    <row r="2446" spans="2:2" x14ac:dyDescent="0.25">
      <c r="B2446" s="49"/>
    </row>
    <row r="2447" spans="2:2" x14ac:dyDescent="0.25">
      <c r="B2447" s="49"/>
    </row>
    <row r="2448" spans="2:2" x14ac:dyDescent="0.25">
      <c r="B2448" s="49"/>
    </row>
    <row r="2449" spans="2:2" x14ac:dyDescent="0.25">
      <c r="B2449" s="49"/>
    </row>
    <row r="2450" spans="2:2" x14ac:dyDescent="0.25">
      <c r="B2450" s="49"/>
    </row>
    <row r="2451" spans="2:2" x14ac:dyDescent="0.25">
      <c r="B2451" s="49"/>
    </row>
    <row r="2452" spans="2:2" x14ac:dyDescent="0.25">
      <c r="B2452" s="49"/>
    </row>
    <row r="2453" spans="2:2" x14ac:dyDescent="0.25">
      <c r="B2453" s="49"/>
    </row>
    <row r="2454" spans="2:2" x14ac:dyDescent="0.25">
      <c r="B2454" s="49"/>
    </row>
    <row r="2455" spans="2:2" x14ac:dyDescent="0.25">
      <c r="B2455" s="49"/>
    </row>
    <row r="2456" spans="2:2" x14ac:dyDescent="0.25">
      <c r="B2456" s="49"/>
    </row>
    <row r="2457" spans="2:2" x14ac:dyDescent="0.25">
      <c r="B2457" s="49"/>
    </row>
    <row r="2458" spans="2:2" x14ac:dyDescent="0.25">
      <c r="B2458" s="49"/>
    </row>
    <row r="2459" spans="2:2" x14ac:dyDescent="0.25">
      <c r="B2459" s="49"/>
    </row>
    <row r="2460" spans="2:2" x14ac:dyDescent="0.25">
      <c r="B2460" s="49"/>
    </row>
    <row r="2461" spans="2:2" x14ac:dyDescent="0.25">
      <c r="B2461" s="49"/>
    </row>
    <row r="2462" spans="2:2" x14ac:dyDescent="0.25">
      <c r="B2462" s="49"/>
    </row>
    <row r="2463" spans="2:2" x14ac:dyDescent="0.25">
      <c r="B2463" s="49"/>
    </row>
    <row r="2464" spans="2:2" x14ac:dyDescent="0.25">
      <c r="B2464" s="49"/>
    </row>
    <row r="2465" spans="2:2" x14ac:dyDescent="0.25">
      <c r="B2465" s="49"/>
    </row>
    <row r="2466" spans="2:2" x14ac:dyDescent="0.25">
      <c r="B2466" s="49"/>
    </row>
    <row r="2467" spans="2:2" x14ac:dyDescent="0.25">
      <c r="B2467" s="49"/>
    </row>
    <row r="2468" spans="2:2" x14ac:dyDescent="0.25">
      <c r="B2468" s="49"/>
    </row>
    <row r="2469" spans="2:2" x14ac:dyDescent="0.25">
      <c r="B2469" s="49"/>
    </row>
    <row r="2470" spans="2:2" x14ac:dyDescent="0.25">
      <c r="B2470" s="49"/>
    </row>
    <row r="2471" spans="2:2" x14ac:dyDescent="0.25">
      <c r="B2471" s="49"/>
    </row>
    <row r="2472" spans="2:2" x14ac:dyDescent="0.25">
      <c r="B2472" s="49"/>
    </row>
    <row r="2473" spans="2:2" x14ac:dyDescent="0.25">
      <c r="B2473" s="49"/>
    </row>
    <row r="2474" spans="2:2" x14ac:dyDescent="0.25">
      <c r="B2474" s="49"/>
    </row>
    <row r="2475" spans="2:2" x14ac:dyDescent="0.25">
      <c r="B2475" s="49"/>
    </row>
    <row r="2476" spans="2:2" x14ac:dyDescent="0.25">
      <c r="B2476" s="49"/>
    </row>
    <row r="2477" spans="2:2" x14ac:dyDescent="0.25">
      <c r="B2477" s="49"/>
    </row>
    <row r="2478" spans="2:2" x14ac:dyDescent="0.25">
      <c r="B2478" s="49"/>
    </row>
    <row r="2479" spans="2:2" x14ac:dyDescent="0.25">
      <c r="B2479" s="49"/>
    </row>
    <row r="2480" spans="2:2" x14ac:dyDescent="0.25">
      <c r="B2480" s="49"/>
    </row>
    <row r="2481" spans="2:2" x14ac:dyDescent="0.25">
      <c r="B2481" s="49"/>
    </row>
    <row r="2482" spans="2:2" x14ac:dyDescent="0.25">
      <c r="B2482" s="49"/>
    </row>
    <row r="2483" spans="2:2" x14ac:dyDescent="0.25">
      <c r="B2483" s="49"/>
    </row>
    <row r="2484" spans="2:2" x14ac:dyDescent="0.25">
      <c r="B2484" s="49"/>
    </row>
    <row r="2485" spans="2:2" x14ac:dyDescent="0.25">
      <c r="B2485" s="49"/>
    </row>
    <row r="2486" spans="2:2" x14ac:dyDescent="0.25">
      <c r="B2486" s="49"/>
    </row>
    <row r="2487" spans="2:2" x14ac:dyDescent="0.25">
      <c r="B2487" s="49"/>
    </row>
    <row r="2488" spans="2:2" x14ac:dyDescent="0.25">
      <c r="B2488" s="49"/>
    </row>
    <row r="2489" spans="2:2" x14ac:dyDescent="0.25">
      <c r="B2489" s="49"/>
    </row>
    <row r="2490" spans="2:2" x14ac:dyDescent="0.25">
      <c r="B2490" s="49"/>
    </row>
    <row r="2491" spans="2:2" x14ac:dyDescent="0.25">
      <c r="B2491" s="49"/>
    </row>
    <row r="2492" spans="2:2" x14ac:dyDescent="0.25">
      <c r="B2492" s="49"/>
    </row>
    <row r="2493" spans="2:2" x14ac:dyDescent="0.25">
      <c r="B2493" s="49"/>
    </row>
    <row r="2494" spans="2:2" x14ac:dyDescent="0.25">
      <c r="B2494" s="49"/>
    </row>
    <row r="2495" spans="2:2" x14ac:dyDescent="0.25">
      <c r="B2495" s="49"/>
    </row>
    <row r="2496" spans="2:2" x14ac:dyDescent="0.25">
      <c r="B2496" s="49"/>
    </row>
    <row r="2497" spans="2:2" x14ac:dyDescent="0.25">
      <c r="B2497" s="49"/>
    </row>
    <row r="2498" spans="2:2" x14ac:dyDescent="0.25">
      <c r="B2498" s="49"/>
    </row>
    <row r="2499" spans="2:2" x14ac:dyDescent="0.25">
      <c r="B2499" s="49"/>
    </row>
    <row r="2500" spans="2:2" x14ac:dyDescent="0.25">
      <c r="B2500" s="49"/>
    </row>
    <row r="2501" spans="2:2" x14ac:dyDescent="0.25">
      <c r="B2501" s="49"/>
    </row>
    <row r="2502" spans="2:2" x14ac:dyDescent="0.25">
      <c r="B2502" s="49"/>
    </row>
    <row r="2503" spans="2:2" x14ac:dyDescent="0.25">
      <c r="B2503" s="49"/>
    </row>
    <row r="2504" spans="2:2" x14ac:dyDescent="0.25">
      <c r="B2504" s="49"/>
    </row>
    <row r="2505" spans="2:2" x14ac:dyDescent="0.25">
      <c r="B2505" s="49"/>
    </row>
    <row r="2506" spans="2:2" x14ac:dyDescent="0.25">
      <c r="B2506" s="49"/>
    </row>
    <row r="2507" spans="2:2" x14ac:dyDescent="0.25">
      <c r="B2507" s="49"/>
    </row>
    <row r="2508" spans="2:2" x14ac:dyDescent="0.25">
      <c r="B2508" s="49"/>
    </row>
    <row r="2509" spans="2:2" x14ac:dyDescent="0.25">
      <c r="B2509" s="49"/>
    </row>
    <row r="2510" spans="2:2" x14ac:dyDescent="0.25">
      <c r="B2510" s="49"/>
    </row>
    <row r="2511" spans="2:2" x14ac:dyDescent="0.25">
      <c r="B2511" s="49"/>
    </row>
    <row r="2512" spans="2:2" x14ac:dyDescent="0.25">
      <c r="B2512" s="49"/>
    </row>
    <row r="2513" spans="2:2" x14ac:dyDescent="0.25">
      <c r="B2513" s="49"/>
    </row>
    <row r="2514" spans="2:2" x14ac:dyDescent="0.25">
      <c r="B2514" s="49"/>
    </row>
    <row r="2515" spans="2:2" x14ac:dyDescent="0.25">
      <c r="B2515" s="49"/>
    </row>
    <row r="2516" spans="2:2" x14ac:dyDescent="0.25">
      <c r="B2516" s="49"/>
    </row>
    <row r="2517" spans="2:2" x14ac:dyDescent="0.25">
      <c r="B2517" s="49"/>
    </row>
    <row r="2518" spans="2:2" x14ac:dyDescent="0.25">
      <c r="B2518" s="49"/>
    </row>
    <row r="2519" spans="2:2" x14ac:dyDescent="0.25">
      <c r="B2519" s="49"/>
    </row>
    <row r="2520" spans="2:2" x14ac:dyDescent="0.25">
      <c r="B2520" s="49"/>
    </row>
    <row r="2521" spans="2:2" x14ac:dyDescent="0.25">
      <c r="B2521" s="49"/>
    </row>
    <row r="2522" spans="2:2" x14ac:dyDescent="0.25">
      <c r="B2522" s="49"/>
    </row>
    <row r="2523" spans="2:2" x14ac:dyDescent="0.25">
      <c r="B2523" s="49"/>
    </row>
    <row r="2524" spans="2:2" x14ac:dyDescent="0.25">
      <c r="B2524" s="49"/>
    </row>
    <row r="2525" spans="2:2" x14ac:dyDescent="0.25">
      <c r="B2525" s="49"/>
    </row>
    <row r="2526" spans="2:2" x14ac:dyDescent="0.25">
      <c r="B2526" s="49"/>
    </row>
    <row r="2527" spans="2:2" x14ac:dyDescent="0.25">
      <c r="B2527" s="49"/>
    </row>
    <row r="2528" spans="2:2" x14ac:dyDescent="0.25">
      <c r="B2528" s="49"/>
    </row>
    <row r="2529" spans="2:2" x14ac:dyDescent="0.25">
      <c r="B2529" s="49"/>
    </row>
    <row r="2530" spans="2:2" x14ac:dyDescent="0.25">
      <c r="B2530" s="49"/>
    </row>
    <row r="2531" spans="2:2" x14ac:dyDescent="0.25">
      <c r="B2531" s="49"/>
    </row>
    <row r="2532" spans="2:2" x14ac:dyDescent="0.25">
      <c r="B2532" s="49"/>
    </row>
    <row r="2533" spans="2:2" x14ac:dyDescent="0.25">
      <c r="B2533" s="49"/>
    </row>
    <row r="2534" spans="2:2" x14ac:dyDescent="0.25">
      <c r="B2534" s="49"/>
    </row>
    <row r="2535" spans="2:2" x14ac:dyDescent="0.25">
      <c r="B2535" s="49"/>
    </row>
    <row r="2536" spans="2:2" x14ac:dyDescent="0.25">
      <c r="B2536" s="49"/>
    </row>
    <row r="2537" spans="2:2" x14ac:dyDescent="0.25">
      <c r="B2537" s="49"/>
    </row>
    <row r="2538" spans="2:2" x14ac:dyDescent="0.25">
      <c r="B2538" s="49"/>
    </row>
    <row r="2539" spans="2:2" x14ac:dyDescent="0.25">
      <c r="B2539" s="49"/>
    </row>
    <row r="2540" spans="2:2" x14ac:dyDescent="0.25">
      <c r="B2540" s="49"/>
    </row>
    <row r="2541" spans="2:2" x14ac:dyDescent="0.25">
      <c r="B2541" s="49"/>
    </row>
    <row r="2542" spans="2:2" x14ac:dyDescent="0.25">
      <c r="B2542" s="49"/>
    </row>
    <row r="2543" spans="2:2" x14ac:dyDescent="0.25">
      <c r="B2543" s="49"/>
    </row>
    <row r="2544" spans="2:2" x14ac:dyDescent="0.25">
      <c r="B2544" s="49"/>
    </row>
    <row r="2545" spans="2:2" x14ac:dyDescent="0.25">
      <c r="B2545" s="49"/>
    </row>
    <row r="2546" spans="2:2" x14ac:dyDescent="0.25">
      <c r="B2546" s="49"/>
    </row>
    <row r="2547" spans="2:2" x14ac:dyDescent="0.25">
      <c r="B2547" s="49"/>
    </row>
    <row r="2548" spans="2:2" x14ac:dyDescent="0.25">
      <c r="B2548" s="49"/>
    </row>
    <row r="2549" spans="2:2" x14ac:dyDescent="0.25">
      <c r="B2549" s="49"/>
    </row>
    <row r="2550" spans="2:2" x14ac:dyDescent="0.25">
      <c r="B2550" s="49"/>
    </row>
    <row r="2551" spans="2:2" x14ac:dyDescent="0.25">
      <c r="B2551" s="49"/>
    </row>
    <row r="2552" spans="2:2" x14ac:dyDescent="0.25">
      <c r="B2552" s="49"/>
    </row>
    <row r="2553" spans="2:2" x14ac:dyDescent="0.25">
      <c r="B2553" s="49"/>
    </row>
    <row r="2554" spans="2:2" x14ac:dyDescent="0.25">
      <c r="B2554" s="49"/>
    </row>
    <row r="2555" spans="2:2" x14ac:dyDescent="0.25">
      <c r="B2555" s="49"/>
    </row>
    <row r="2556" spans="2:2" x14ac:dyDescent="0.25">
      <c r="B2556" s="49"/>
    </row>
    <row r="2557" spans="2:2" x14ac:dyDescent="0.25">
      <c r="B2557" s="49"/>
    </row>
    <row r="2558" spans="2:2" x14ac:dyDescent="0.25">
      <c r="B2558" s="49"/>
    </row>
    <row r="2559" spans="2:2" x14ac:dyDescent="0.25">
      <c r="B2559" s="49"/>
    </row>
    <row r="2560" spans="2:2" x14ac:dyDescent="0.25">
      <c r="B2560" s="49"/>
    </row>
    <row r="2561" spans="2:2" x14ac:dyDescent="0.25">
      <c r="B2561" s="49"/>
    </row>
    <row r="2562" spans="2:2" x14ac:dyDescent="0.25">
      <c r="B2562" s="49"/>
    </row>
    <row r="2563" spans="2:2" x14ac:dyDescent="0.25">
      <c r="B2563" s="49"/>
    </row>
    <row r="2564" spans="2:2" x14ac:dyDescent="0.25">
      <c r="B2564" s="49"/>
    </row>
    <row r="2565" spans="2:2" x14ac:dyDescent="0.25">
      <c r="B2565" s="49"/>
    </row>
    <row r="2566" spans="2:2" x14ac:dyDescent="0.25">
      <c r="B2566" s="49"/>
    </row>
    <row r="2567" spans="2:2" x14ac:dyDescent="0.25">
      <c r="B2567" s="49"/>
    </row>
    <row r="2568" spans="2:2" x14ac:dyDescent="0.25">
      <c r="B2568" s="49"/>
    </row>
    <row r="2569" spans="2:2" x14ac:dyDescent="0.25">
      <c r="B2569" s="49"/>
    </row>
    <row r="2570" spans="2:2" x14ac:dyDescent="0.25">
      <c r="B2570" s="49"/>
    </row>
    <row r="2571" spans="2:2" x14ac:dyDescent="0.25">
      <c r="B2571" s="49"/>
    </row>
    <row r="2572" spans="2:2" x14ac:dyDescent="0.25">
      <c r="B2572" s="49"/>
    </row>
    <row r="2573" spans="2:2" x14ac:dyDescent="0.25">
      <c r="B2573" s="49"/>
    </row>
    <row r="2574" spans="2:2" x14ac:dyDescent="0.25">
      <c r="B2574" s="49"/>
    </row>
    <row r="2575" spans="2:2" x14ac:dyDescent="0.25">
      <c r="B2575" s="49"/>
    </row>
    <row r="2576" spans="2:2" x14ac:dyDescent="0.25">
      <c r="B2576" s="49"/>
    </row>
    <row r="2577" spans="2:2" x14ac:dyDescent="0.25">
      <c r="B2577" s="49"/>
    </row>
    <row r="2578" spans="2:2" x14ac:dyDescent="0.25">
      <c r="B2578" s="49"/>
    </row>
    <row r="2579" spans="2:2" x14ac:dyDescent="0.25">
      <c r="B2579" s="49"/>
    </row>
    <row r="2580" spans="2:2" x14ac:dyDescent="0.25">
      <c r="B2580" s="49"/>
    </row>
    <row r="2581" spans="2:2" x14ac:dyDescent="0.25">
      <c r="B2581" s="49"/>
    </row>
    <row r="2582" spans="2:2" x14ac:dyDescent="0.25">
      <c r="B2582" s="49"/>
    </row>
    <row r="2583" spans="2:2" x14ac:dyDescent="0.25">
      <c r="B2583" s="49"/>
    </row>
    <row r="2584" spans="2:2" x14ac:dyDescent="0.25">
      <c r="B2584" s="49"/>
    </row>
    <row r="2585" spans="2:2" x14ac:dyDescent="0.25">
      <c r="B2585" s="49"/>
    </row>
    <row r="2586" spans="2:2" x14ac:dyDescent="0.25">
      <c r="B2586" s="49"/>
    </row>
    <row r="2587" spans="2:2" x14ac:dyDescent="0.25">
      <c r="B2587" s="49"/>
    </row>
    <row r="2588" spans="2:2" x14ac:dyDescent="0.25">
      <c r="B2588" s="49"/>
    </row>
    <row r="2589" spans="2:2" x14ac:dyDescent="0.25">
      <c r="B2589" s="49"/>
    </row>
    <row r="2590" spans="2:2" x14ac:dyDescent="0.25">
      <c r="B2590" s="49"/>
    </row>
    <row r="2591" spans="2:2" x14ac:dyDescent="0.25">
      <c r="B2591" s="49"/>
    </row>
    <row r="2592" spans="2:2" x14ac:dyDescent="0.25">
      <c r="B2592" s="49"/>
    </row>
    <row r="2593" spans="2:2" x14ac:dyDescent="0.25">
      <c r="B2593" s="49"/>
    </row>
    <row r="2594" spans="2:2" x14ac:dyDescent="0.25">
      <c r="B2594" s="49"/>
    </row>
    <row r="2595" spans="2:2" x14ac:dyDescent="0.25">
      <c r="B2595" s="49"/>
    </row>
    <row r="2596" spans="2:2" x14ac:dyDescent="0.25">
      <c r="B2596" s="49"/>
    </row>
    <row r="2597" spans="2:2" x14ac:dyDescent="0.25">
      <c r="B2597" s="49"/>
    </row>
    <row r="2598" spans="2:2" x14ac:dyDescent="0.25">
      <c r="B2598" s="49"/>
    </row>
    <row r="2599" spans="2:2" x14ac:dyDescent="0.25">
      <c r="B2599" s="49"/>
    </row>
    <row r="2600" spans="2:2" x14ac:dyDescent="0.25">
      <c r="B2600" s="49"/>
    </row>
    <row r="2601" spans="2:2" x14ac:dyDescent="0.25">
      <c r="B2601" s="49"/>
    </row>
    <row r="2602" spans="2:2" x14ac:dyDescent="0.25">
      <c r="B2602" s="49"/>
    </row>
    <row r="2603" spans="2:2" x14ac:dyDescent="0.25">
      <c r="B2603" s="49"/>
    </row>
    <row r="2604" spans="2:2" x14ac:dyDescent="0.25">
      <c r="B2604" s="49"/>
    </row>
    <row r="2605" spans="2:2" x14ac:dyDescent="0.25">
      <c r="B2605" s="49"/>
    </row>
    <row r="2606" spans="2:2" x14ac:dyDescent="0.25">
      <c r="B2606" s="49"/>
    </row>
    <row r="2607" spans="2:2" x14ac:dyDescent="0.25">
      <c r="B2607" s="49"/>
    </row>
    <row r="2608" spans="2:2" x14ac:dyDescent="0.25">
      <c r="B2608" s="49"/>
    </row>
    <row r="2609" spans="2:2" x14ac:dyDescent="0.25">
      <c r="B2609" s="49"/>
    </row>
    <row r="2610" spans="2:2" x14ac:dyDescent="0.25">
      <c r="B2610" s="49"/>
    </row>
    <row r="2611" spans="2:2" x14ac:dyDescent="0.25">
      <c r="B2611" s="49"/>
    </row>
    <row r="2612" spans="2:2" x14ac:dyDescent="0.25">
      <c r="B2612" s="49"/>
    </row>
    <row r="2613" spans="2:2" x14ac:dyDescent="0.25">
      <c r="B2613" s="49"/>
    </row>
    <row r="2614" spans="2:2" x14ac:dyDescent="0.25">
      <c r="B2614" s="49"/>
    </row>
    <row r="2615" spans="2:2" x14ac:dyDescent="0.25">
      <c r="B2615" s="49"/>
    </row>
    <row r="2616" spans="2:2" x14ac:dyDescent="0.25">
      <c r="B2616" s="49"/>
    </row>
    <row r="2617" spans="2:2" x14ac:dyDescent="0.25">
      <c r="B2617" s="49"/>
    </row>
    <row r="2618" spans="2:2" x14ac:dyDescent="0.25">
      <c r="B2618" s="49"/>
    </row>
    <row r="2619" spans="2:2" x14ac:dyDescent="0.25">
      <c r="B2619" s="49"/>
    </row>
    <row r="2620" spans="2:2" x14ac:dyDescent="0.25">
      <c r="B2620" s="49"/>
    </row>
    <row r="2621" spans="2:2" x14ac:dyDescent="0.25">
      <c r="B2621" s="49"/>
    </row>
    <row r="2622" spans="2:2" x14ac:dyDescent="0.25">
      <c r="B2622" s="49"/>
    </row>
    <row r="2623" spans="2:2" x14ac:dyDescent="0.25">
      <c r="B2623" s="49"/>
    </row>
    <row r="2624" spans="2:2" x14ac:dyDescent="0.25">
      <c r="B2624" s="49"/>
    </row>
    <row r="2625" spans="2:2" x14ac:dyDescent="0.25">
      <c r="B2625" s="49"/>
    </row>
    <row r="2626" spans="2:2" x14ac:dyDescent="0.25">
      <c r="B2626" s="49"/>
    </row>
    <row r="2627" spans="2:2" x14ac:dyDescent="0.25">
      <c r="B2627" s="49"/>
    </row>
    <row r="2628" spans="2:2" x14ac:dyDescent="0.25">
      <c r="B2628" s="49"/>
    </row>
    <row r="2629" spans="2:2" x14ac:dyDescent="0.25">
      <c r="B2629" s="49"/>
    </row>
    <row r="2630" spans="2:2" x14ac:dyDescent="0.25">
      <c r="B2630" s="49"/>
    </row>
    <row r="2631" spans="2:2" x14ac:dyDescent="0.25">
      <c r="B2631" s="49"/>
    </row>
    <row r="2632" spans="2:2" x14ac:dyDescent="0.25">
      <c r="B2632" s="49"/>
    </row>
    <row r="2633" spans="2:2" x14ac:dyDescent="0.25">
      <c r="B2633" s="49"/>
    </row>
    <row r="2634" spans="2:2" x14ac:dyDescent="0.25">
      <c r="B2634" s="49"/>
    </row>
    <row r="2635" spans="2:2" x14ac:dyDescent="0.25">
      <c r="B2635" s="49"/>
    </row>
    <row r="2636" spans="2:2" x14ac:dyDescent="0.25">
      <c r="B2636" s="49"/>
    </row>
    <row r="2637" spans="2:2" x14ac:dyDescent="0.25">
      <c r="B2637" s="49"/>
    </row>
    <row r="2638" spans="2:2" x14ac:dyDescent="0.25">
      <c r="B2638" s="49"/>
    </row>
    <row r="2639" spans="2:2" x14ac:dyDescent="0.25">
      <c r="B2639" s="49"/>
    </row>
    <row r="2640" spans="2:2" x14ac:dyDescent="0.25">
      <c r="B2640" s="49"/>
    </row>
    <row r="2641" spans="2:2" x14ac:dyDescent="0.25">
      <c r="B2641" s="49"/>
    </row>
    <row r="2642" spans="2:2" x14ac:dyDescent="0.25">
      <c r="B2642" s="49"/>
    </row>
    <row r="2643" spans="2:2" x14ac:dyDescent="0.25">
      <c r="B2643" s="49"/>
    </row>
    <row r="2644" spans="2:2" x14ac:dyDescent="0.25">
      <c r="B2644" s="49"/>
    </row>
    <row r="2645" spans="2:2" x14ac:dyDescent="0.25">
      <c r="B2645" s="49"/>
    </row>
    <row r="2646" spans="2:2" x14ac:dyDescent="0.25">
      <c r="B2646" s="49"/>
    </row>
    <row r="2647" spans="2:2" x14ac:dyDescent="0.25">
      <c r="B2647" s="49"/>
    </row>
    <row r="2648" spans="2:2" x14ac:dyDescent="0.25">
      <c r="B2648" s="49"/>
    </row>
    <row r="2649" spans="2:2" x14ac:dyDescent="0.25">
      <c r="B2649" s="49"/>
    </row>
    <row r="2650" spans="2:2" x14ac:dyDescent="0.25">
      <c r="B2650" s="49"/>
    </row>
    <row r="2651" spans="2:2" x14ac:dyDescent="0.25">
      <c r="B2651" s="49"/>
    </row>
    <row r="2652" spans="2:2" x14ac:dyDescent="0.25">
      <c r="B2652" s="49"/>
    </row>
    <row r="2653" spans="2:2" x14ac:dyDescent="0.25">
      <c r="B2653" s="49"/>
    </row>
    <row r="2654" spans="2:2" x14ac:dyDescent="0.25">
      <c r="B2654" s="49"/>
    </row>
    <row r="2655" spans="2:2" x14ac:dyDescent="0.25">
      <c r="B2655" s="49"/>
    </row>
    <row r="2656" spans="2:2" x14ac:dyDescent="0.25">
      <c r="B2656" s="49"/>
    </row>
    <row r="2657" spans="2:2" x14ac:dyDescent="0.25">
      <c r="B2657" s="49"/>
    </row>
    <row r="2658" spans="2:2" x14ac:dyDescent="0.25">
      <c r="B2658" s="49"/>
    </row>
    <row r="2659" spans="2:2" x14ac:dyDescent="0.25">
      <c r="B2659" s="49"/>
    </row>
    <row r="2660" spans="2:2" x14ac:dyDescent="0.25">
      <c r="B2660" s="49"/>
    </row>
    <row r="2661" spans="2:2" x14ac:dyDescent="0.25">
      <c r="B2661" s="49"/>
    </row>
    <row r="2662" spans="2:2" x14ac:dyDescent="0.25">
      <c r="B2662" s="49"/>
    </row>
    <row r="2663" spans="2:2" x14ac:dyDescent="0.25">
      <c r="B2663" s="49"/>
    </row>
    <row r="2664" spans="2:2" x14ac:dyDescent="0.25">
      <c r="B2664" s="49"/>
    </row>
    <row r="2665" spans="2:2" x14ac:dyDescent="0.25">
      <c r="B2665" s="49"/>
    </row>
    <row r="2666" spans="2:2" x14ac:dyDescent="0.25">
      <c r="B2666" s="49"/>
    </row>
    <row r="2667" spans="2:2" x14ac:dyDescent="0.25">
      <c r="B2667" s="49"/>
    </row>
    <row r="2668" spans="2:2" x14ac:dyDescent="0.25">
      <c r="B2668" s="49"/>
    </row>
    <row r="2669" spans="2:2" x14ac:dyDescent="0.25">
      <c r="B2669" s="49"/>
    </row>
    <row r="2670" spans="2:2" x14ac:dyDescent="0.25">
      <c r="B2670" s="49"/>
    </row>
    <row r="2671" spans="2:2" x14ac:dyDescent="0.25">
      <c r="B2671" s="49"/>
    </row>
    <row r="2672" spans="2:2" x14ac:dyDescent="0.25">
      <c r="B2672" s="49"/>
    </row>
    <row r="2673" spans="2:2" x14ac:dyDescent="0.25">
      <c r="B2673" s="49"/>
    </row>
    <row r="2674" spans="2:2" x14ac:dyDescent="0.25">
      <c r="B2674" s="49"/>
    </row>
    <row r="2675" spans="2:2" x14ac:dyDescent="0.25">
      <c r="B2675" s="49"/>
    </row>
    <row r="2676" spans="2:2" x14ac:dyDescent="0.25">
      <c r="B2676" s="49"/>
    </row>
    <row r="2677" spans="2:2" x14ac:dyDescent="0.25">
      <c r="B2677" s="49"/>
    </row>
    <row r="2678" spans="2:2" x14ac:dyDescent="0.25">
      <c r="B2678" s="49"/>
    </row>
    <row r="2679" spans="2:2" x14ac:dyDescent="0.25">
      <c r="B2679" s="49"/>
    </row>
    <row r="2680" spans="2:2" x14ac:dyDescent="0.25">
      <c r="B2680" s="49"/>
    </row>
    <row r="2681" spans="2:2" x14ac:dyDescent="0.25">
      <c r="B2681" s="49"/>
    </row>
    <row r="2682" spans="2:2" x14ac:dyDescent="0.25">
      <c r="B2682" s="49"/>
    </row>
    <row r="2683" spans="2:2" x14ac:dyDescent="0.25">
      <c r="B2683" s="49"/>
    </row>
    <row r="2684" spans="2:2" x14ac:dyDescent="0.25">
      <c r="B2684" s="49"/>
    </row>
    <row r="2685" spans="2:2" x14ac:dyDescent="0.25">
      <c r="B2685" s="49"/>
    </row>
    <row r="2686" spans="2:2" x14ac:dyDescent="0.25">
      <c r="B2686" s="49"/>
    </row>
    <row r="2687" spans="2:2" x14ac:dyDescent="0.25">
      <c r="B2687" s="49"/>
    </row>
    <row r="2688" spans="2:2" x14ac:dyDescent="0.25">
      <c r="B2688" s="49"/>
    </row>
    <row r="2689" spans="2:2" x14ac:dyDescent="0.25">
      <c r="B2689" s="49"/>
    </row>
    <row r="2690" spans="2:2" x14ac:dyDescent="0.25">
      <c r="B2690" s="49"/>
    </row>
    <row r="2691" spans="2:2" x14ac:dyDescent="0.25">
      <c r="B2691" s="49"/>
    </row>
    <row r="2692" spans="2:2" x14ac:dyDescent="0.25">
      <c r="B2692" s="49"/>
    </row>
    <row r="2693" spans="2:2" x14ac:dyDescent="0.25">
      <c r="B2693" s="49"/>
    </row>
    <row r="2694" spans="2:2" x14ac:dyDescent="0.25">
      <c r="B2694" s="49"/>
    </row>
    <row r="2695" spans="2:2" x14ac:dyDescent="0.25">
      <c r="B2695" s="49"/>
    </row>
    <row r="2696" spans="2:2" x14ac:dyDescent="0.25">
      <c r="B2696" s="49"/>
    </row>
    <row r="2697" spans="2:2" x14ac:dyDescent="0.25">
      <c r="B2697" s="49"/>
    </row>
    <row r="2698" spans="2:2" x14ac:dyDescent="0.25">
      <c r="B2698" s="49"/>
    </row>
    <row r="2699" spans="2:2" x14ac:dyDescent="0.25">
      <c r="B2699" s="49"/>
    </row>
    <row r="2700" spans="2:2" x14ac:dyDescent="0.25">
      <c r="B2700" s="49"/>
    </row>
    <row r="2701" spans="2:2" x14ac:dyDescent="0.25">
      <c r="B2701" s="49"/>
    </row>
    <row r="2702" spans="2:2" x14ac:dyDescent="0.25">
      <c r="B2702" s="49"/>
    </row>
    <row r="2703" spans="2:2" x14ac:dyDescent="0.25">
      <c r="B2703" s="49"/>
    </row>
    <row r="2704" spans="2:2" x14ac:dyDescent="0.25">
      <c r="B2704" s="49"/>
    </row>
    <row r="2705" spans="2:2" x14ac:dyDescent="0.25">
      <c r="B2705" s="49"/>
    </row>
    <row r="2706" spans="2:2" x14ac:dyDescent="0.25">
      <c r="B2706" s="49"/>
    </row>
    <row r="2707" spans="2:2" x14ac:dyDescent="0.25">
      <c r="B2707" s="49"/>
    </row>
    <row r="2708" spans="2:2" x14ac:dyDescent="0.25">
      <c r="B2708" s="49"/>
    </row>
    <row r="2709" spans="2:2" x14ac:dyDescent="0.25">
      <c r="B2709" s="49"/>
    </row>
    <row r="2710" spans="2:2" x14ac:dyDescent="0.25">
      <c r="B2710" s="49"/>
    </row>
    <row r="2711" spans="2:2" x14ac:dyDescent="0.25">
      <c r="B2711" s="49"/>
    </row>
    <row r="2712" spans="2:2" x14ac:dyDescent="0.25">
      <c r="B2712" s="49"/>
    </row>
    <row r="2713" spans="2:2" x14ac:dyDescent="0.25">
      <c r="B2713" s="49"/>
    </row>
    <row r="2714" spans="2:2" x14ac:dyDescent="0.25">
      <c r="B2714" s="49"/>
    </row>
    <row r="2715" spans="2:2" x14ac:dyDescent="0.25">
      <c r="B2715" s="49"/>
    </row>
    <row r="2716" spans="2:2" x14ac:dyDescent="0.25">
      <c r="B2716" s="49"/>
    </row>
    <row r="2717" spans="2:2" x14ac:dyDescent="0.25">
      <c r="B2717" s="49"/>
    </row>
    <row r="2718" spans="2:2" x14ac:dyDescent="0.25">
      <c r="B2718" s="49"/>
    </row>
    <row r="2719" spans="2:2" x14ac:dyDescent="0.25">
      <c r="B2719" s="49"/>
    </row>
    <row r="2720" spans="2:2" x14ac:dyDescent="0.25">
      <c r="B2720" s="49"/>
    </row>
    <row r="2721" spans="2:2" x14ac:dyDescent="0.25">
      <c r="B2721" s="49"/>
    </row>
    <row r="2722" spans="2:2" x14ac:dyDescent="0.25">
      <c r="B2722" s="49"/>
    </row>
    <row r="2723" spans="2:2" x14ac:dyDescent="0.25">
      <c r="B2723" s="49"/>
    </row>
    <row r="2724" spans="2:2" x14ac:dyDescent="0.25">
      <c r="B2724" s="49"/>
    </row>
    <row r="2725" spans="2:2" x14ac:dyDescent="0.25">
      <c r="B2725" s="49"/>
    </row>
    <row r="2726" spans="2:2" x14ac:dyDescent="0.25">
      <c r="B2726" s="49"/>
    </row>
    <row r="2727" spans="2:2" x14ac:dyDescent="0.25">
      <c r="B2727" s="49"/>
    </row>
    <row r="2728" spans="2:2" x14ac:dyDescent="0.25">
      <c r="B2728" s="49"/>
    </row>
    <row r="2729" spans="2:2" x14ac:dyDescent="0.25">
      <c r="B2729" s="49"/>
    </row>
    <row r="2730" spans="2:2" x14ac:dyDescent="0.25">
      <c r="B2730" s="49"/>
    </row>
    <row r="2731" spans="2:2" x14ac:dyDescent="0.25">
      <c r="B2731" s="49"/>
    </row>
    <row r="2732" spans="2:2" x14ac:dyDescent="0.25">
      <c r="B2732" s="49"/>
    </row>
    <row r="2733" spans="2:2" x14ac:dyDescent="0.25">
      <c r="B2733" s="49"/>
    </row>
    <row r="2734" spans="2:2" x14ac:dyDescent="0.25">
      <c r="B2734" s="49"/>
    </row>
    <row r="2735" spans="2:2" x14ac:dyDescent="0.25">
      <c r="B2735" s="49"/>
    </row>
    <row r="2736" spans="2:2" x14ac:dyDescent="0.25">
      <c r="B2736" s="49"/>
    </row>
    <row r="2737" spans="2:2" x14ac:dyDescent="0.25">
      <c r="B2737" s="49"/>
    </row>
    <row r="2738" spans="2:2" x14ac:dyDescent="0.25">
      <c r="B2738" s="49"/>
    </row>
    <row r="2739" spans="2:2" x14ac:dyDescent="0.25">
      <c r="B2739" s="49"/>
    </row>
    <row r="2740" spans="2:2" x14ac:dyDescent="0.25">
      <c r="B2740" s="49"/>
    </row>
    <row r="2741" spans="2:2" x14ac:dyDescent="0.25">
      <c r="B2741" s="49"/>
    </row>
    <row r="2742" spans="2:2" x14ac:dyDescent="0.25">
      <c r="B2742" s="49"/>
    </row>
    <row r="2743" spans="2:2" x14ac:dyDescent="0.25">
      <c r="B2743" s="49"/>
    </row>
    <row r="2744" spans="2:2" x14ac:dyDescent="0.25">
      <c r="B2744" s="49"/>
    </row>
    <row r="2745" spans="2:2" x14ac:dyDescent="0.25">
      <c r="B2745" s="49"/>
    </row>
    <row r="2746" spans="2:2" x14ac:dyDescent="0.25">
      <c r="B2746" s="49"/>
    </row>
    <row r="2747" spans="2:2" x14ac:dyDescent="0.25">
      <c r="B2747" s="49"/>
    </row>
    <row r="2748" spans="2:2" x14ac:dyDescent="0.25">
      <c r="B2748" s="49"/>
    </row>
    <row r="2749" spans="2:2" x14ac:dyDescent="0.25">
      <c r="B2749" s="49"/>
    </row>
    <row r="2750" spans="2:2" x14ac:dyDescent="0.25">
      <c r="B2750" s="49"/>
    </row>
    <row r="2751" spans="2:2" x14ac:dyDescent="0.25">
      <c r="B2751" s="49"/>
    </row>
    <row r="2752" spans="2:2" x14ac:dyDescent="0.25">
      <c r="B2752" s="49"/>
    </row>
    <row r="2753" spans="2:2" x14ac:dyDescent="0.25">
      <c r="B2753" s="49"/>
    </row>
    <row r="2754" spans="2:2" x14ac:dyDescent="0.25">
      <c r="B2754" s="49"/>
    </row>
    <row r="2755" spans="2:2" x14ac:dyDescent="0.25">
      <c r="B2755" s="49"/>
    </row>
    <row r="2756" spans="2:2" x14ac:dyDescent="0.25">
      <c r="B2756" s="49"/>
    </row>
    <row r="2757" spans="2:2" x14ac:dyDescent="0.25">
      <c r="B2757" s="49"/>
    </row>
    <row r="2758" spans="2:2" x14ac:dyDescent="0.25">
      <c r="B2758" s="49"/>
    </row>
    <row r="2759" spans="2:2" x14ac:dyDescent="0.25">
      <c r="B2759" s="49"/>
    </row>
    <row r="2760" spans="2:2" x14ac:dyDescent="0.25">
      <c r="B2760" s="49"/>
    </row>
    <row r="2761" spans="2:2" x14ac:dyDescent="0.25">
      <c r="B2761" s="49"/>
    </row>
    <row r="2762" spans="2:2" x14ac:dyDescent="0.25">
      <c r="B2762" s="49"/>
    </row>
    <row r="2763" spans="2:2" x14ac:dyDescent="0.25">
      <c r="B2763" s="49"/>
    </row>
    <row r="2764" spans="2:2" x14ac:dyDescent="0.25">
      <c r="B2764" s="49"/>
    </row>
    <row r="2765" spans="2:2" x14ac:dyDescent="0.25">
      <c r="B2765" s="49"/>
    </row>
    <row r="2766" spans="2:2" x14ac:dyDescent="0.25">
      <c r="B2766" s="49"/>
    </row>
    <row r="2767" spans="2:2" x14ac:dyDescent="0.25">
      <c r="B2767" s="49"/>
    </row>
    <row r="2768" spans="2:2" x14ac:dyDescent="0.25">
      <c r="B2768" s="49"/>
    </row>
    <row r="2769" spans="2:2" x14ac:dyDescent="0.25">
      <c r="B2769" s="49"/>
    </row>
  </sheetData>
  <mergeCells count="5">
    <mergeCell ref="F7:G7"/>
    <mergeCell ref="F2:G2"/>
    <mergeCell ref="B2:C2"/>
    <mergeCell ref="J2:K2"/>
    <mergeCell ref="M2:Q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ADF Test</vt:lpstr>
      <vt:lpstr>Pairs Trading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QuantInsti</dc:creator>
  <cp:lastModifiedBy>ashish.g</cp:lastModifiedBy>
  <dcterms:created xsi:type="dcterms:W3CDTF">2015-05-11T10:50:19Z</dcterms:created>
  <dcterms:modified xsi:type="dcterms:W3CDTF">2018-11-01T02:35:26Z</dcterms:modified>
</cp:coreProperties>
</file>