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LL_FILES\CODING\GitHub\MarkovMarkowitz\XLS-CSV\"/>
    </mc:Choice>
  </mc:AlternateContent>
  <xr:revisionPtr revIDLastSave="0" documentId="13_ncr:1_{1E681F5A-11DC-4C91-8BFD-CCE2D727CC2A}" xr6:coauthVersionLast="47" xr6:coauthVersionMax="47" xr10:uidLastSave="{00000000-0000-0000-0000-000000000000}"/>
  <bookViews>
    <workbookView xWindow="1170" yWindow="1170" windowWidth="14865" windowHeight="14340" xr2:uid="{0C8A2C32-387D-4A4E-9B08-19A6AA98EEA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2" i="1" l="1"/>
  <c r="G14" i="1"/>
  <c r="J20" i="1" l="1"/>
  <c r="J21" i="1"/>
  <c r="H20" i="1"/>
  <c r="I20" i="1" s="1"/>
  <c r="K20" i="1" s="1"/>
  <c r="H21" i="1"/>
  <c r="I21" i="1" l="1"/>
  <c r="K21" i="1" s="1"/>
  <c r="H22" i="1"/>
  <c r="K22" i="1"/>
  <c r="F12" i="1" s="1"/>
  <c r="F13" i="1" s="1"/>
  <c r="F17" i="1" s="1"/>
  <c r="F15" i="1" l="1"/>
</calcChain>
</file>

<file path=xl/sharedStrings.xml><?xml version="1.0" encoding="utf-8"?>
<sst xmlns="http://schemas.openxmlformats.org/spreadsheetml/2006/main" count="23" uniqueCount="21">
  <si>
    <t>Equity</t>
  </si>
  <si>
    <t>Free Margin</t>
  </si>
  <si>
    <t>Used Margin</t>
  </si>
  <si>
    <t>Open P/L</t>
  </si>
  <si>
    <t>Balance</t>
  </si>
  <si>
    <t>Margin Level</t>
  </si>
  <si>
    <t>Open</t>
  </si>
  <si>
    <t>Amount</t>
  </si>
  <si>
    <t>Now</t>
  </si>
  <si>
    <t>Delta</t>
  </si>
  <si>
    <t>Profit</t>
  </si>
  <si>
    <t>Multiplier</t>
  </si>
  <si>
    <t>MULTIPLIER</t>
  </si>
  <si>
    <t>BIST100</t>
  </si>
  <si>
    <t>LEVERAGE</t>
  </si>
  <si>
    <t>P/L</t>
  </si>
  <si>
    <t>Position</t>
  </si>
  <si>
    <t>PRESEN FİYAT</t>
  </si>
  <si>
    <t>TODAY'S START</t>
  </si>
  <si>
    <t>MARGIN COUNTER</t>
  </si>
  <si>
    <t>REFERENCE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</si>
</sst>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9" formatCode="0.00000"/>
    <numFmt numFmtId="171" formatCode="_-[$$-409]* #,##0.00_ ;_-[$$-409]* \-#,##0.00\ ;_-[$$-409]* &quot;-&quot;??_ ;_-@_ "/>
  </numFmts>
  <fonts count="10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b/>
      <sz val="12"/>
      <color theme="0"/>
      <name val="Calibri"/>
      <family val="2"/>
      <charset val="162"/>
      <scheme val="minor"/>
    </font>
    <font>
      <b/>
      <sz val="14"/>
      <color rgb="FFFFFF00"/>
      <name val="Calibri"/>
      <family val="2"/>
      <charset val="162"/>
      <scheme val="minor"/>
    </font>
    <font>
      <b/>
      <sz val="11"/>
      <color rgb="FFFFFF00"/>
      <name val="Calibri"/>
      <family val="2"/>
      <charset val="162"/>
      <scheme val="minor"/>
    </font>
    <font>
      <b/>
      <sz val="12"/>
      <color rgb="FFFFFF00"/>
      <name val="Calibri"/>
      <family val="2"/>
      <charset val="162"/>
      <scheme val="minor"/>
    </font>
    <font>
      <sz val="12"/>
      <color theme="0"/>
      <name val="Calibri"/>
      <family val="2"/>
      <charset val="162"/>
      <scheme val="minor"/>
    </font>
    <font>
      <sz val="12"/>
      <color theme="1"/>
      <name val="Calibri"/>
      <family val="2"/>
      <charset val="16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center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2" fillId="2" borderId="0" xfId="0" applyFont="1" applyFill="1" applyAlignment="1">
      <alignment horizontal="right"/>
    </xf>
    <xf numFmtId="2" fontId="4" fillId="2" borderId="0" xfId="0" applyNumberFormat="1" applyFont="1" applyFill="1" applyAlignment="1">
      <alignment horizontal="right"/>
    </xf>
    <xf numFmtId="0" fontId="0" fillId="0" borderId="0" xfId="0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10" fontId="3" fillId="2" borderId="0" xfId="1" applyNumberFormat="1" applyFont="1" applyFill="1" applyAlignment="1">
      <alignment horizontal="center" vertical="center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6" fillId="2" borderId="0" xfId="0" applyFont="1" applyFill="1" applyAlignment="1">
      <alignment horizontal="center" vertical="center"/>
    </xf>
    <xf numFmtId="0" fontId="7" fillId="2" borderId="0" xfId="0" applyFont="1" applyFill="1"/>
    <xf numFmtId="10" fontId="8" fillId="2" borderId="0" xfId="1" applyNumberFormat="1" applyFont="1" applyFill="1"/>
    <xf numFmtId="0" fontId="8" fillId="2" borderId="0" xfId="0" applyFont="1" applyFill="1" applyAlignment="1">
      <alignment horizontal="right"/>
    </xf>
    <xf numFmtId="0" fontId="7" fillId="2" borderId="0" xfId="0" applyFont="1" applyFill="1" applyAlignment="1">
      <alignment horizontal="right"/>
    </xf>
    <xf numFmtId="2" fontId="8" fillId="2" borderId="0" xfId="0" applyNumberFormat="1" applyFont="1" applyFill="1" applyAlignment="1">
      <alignment horizontal="right"/>
    </xf>
    <xf numFmtId="0" fontId="4" fillId="2" borderId="0" xfId="0" applyFont="1" applyFill="1" applyAlignment="1">
      <alignment horizontal="right"/>
    </xf>
    <xf numFmtId="0" fontId="6" fillId="2" borderId="0" xfId="0" applyFont="1" applyFill="1" applyAlignment="1">
      <alignment horizontal="center" wrapText="1"/>
    </xf>
    <xf numFmtId="0" fontId="2" fillId="3" borderId="0" xfId="0" applyFont="1" applyFill="1" applyAlignment="1">
      <alignment horizontal="right"/>
    </xf>
    <xf numFmtId="169" fontId="8" fillId="2" borderId="0" xfId="0" applyNumberFormat="1" applyFont="1" applyFill="1" applyAlignment="1">
      <alignment horizontal="right"/>
    </xf>
    <xf numFmtId="169" fontId="3" fillId="2" borderId="0" xfId="0" applyNumberFormat="1" applyFont="1" applyFill="1"/>
    <xf numFmtId="171" fontId="8" fillId="2" borderId="0" xfId="0" applyNumberFormat="1" applyFont="1" applyFill="1"/>
    <xf numFmtId="0" fontId="9" fillId="0" borderId="0" xfId="0" applyFont="1"/>
  </cellXfs>
  <cellStyles count="2">
    <cellStyle name="Normal" xfId="0" builtinId="0"/>
    <cellStyle name="Yüzd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eması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F4787-0CD8-48BA-824A-0B2CD62EE859}">
  <dimension ref="D4:M24"/>
  <sheetViews>
    <sheetView tabSelected="1" topLeftCell="A5" workbookViewId="0">
      <selection activeCell="C7" sqref="C7"/>
    </sheetView>
  </sheetViews>
  <sheetFormatPr defaultRowHeight="15" x14ac:dyDescent="0.25"/>
  <cols>
    <col min="5" max="5" width="13.7109375" bestFit="1" customWidth="1"/>
    <col min="6" max="6" width="11.140625" bestFit="1" customWidth="1"/>
    <col min="10" max="10" width="13.5703125" customWidth="1"/>
    <col min="11" max="11" width="9.5703125" bestFit="1" customWidth="1"/>
    <col min="12" max="12" width="13.28515625" style="1" customWidth="1"/>
    <col min="13" max="13" width="9.140625" style="6"/>
  </cols>
  <sheetData>
    <row r="4" spans="4:13" ht="15.75" x14ac:dyDescent="0.25">
      <c r="K4" s="23"/>
    </row>
    <row r="9" spans="4:13" ht="18.75" x14ac:dyDescent="0.3">
      <c r="D9" s="2"/>
      <c r="E9" s="2"/>
      <c r="F9" s="2"/>
      <c r="G9" s="2"/>
      <c r="H9" s="2"/>
      <c r="I9" s="9" t="s">
        <v>19</v>
      </c>
      <c r="J9" s="2"/>
      <c r="K9" s="2"/>
      <c r="L9" s="3"/>
      <c r="M9" s="7"/>
    </row>
    <row r="10" spans="4:13" x14ac:dyDescent="0.25">
      <c r="D10" s="2"/>
      <c r="E10" s="2"/>
      <c r="F10" s="2"/>
      <c r="G10" s="2"/>
      <c r="H10" s="2"/>
      <c r="I10" s="2"/>
      <c r="J10" s="2"/>
      <c r="K10" s="2"/>
      <c r="L10" s="3"/>
      <c r="M10" s="7"/>
    </row>
    <row r="11" spans="4:13" ht="30" x14ac:dyDescent="0.25">
      <c r="D11" s="2"/>
      <c r="E11" s="2"/>
      <c r="F11" s="2"/>
      <c r="G11" s="2"/>
      <c r="H11" s="2"/>
      <c r="I11" s="2"/>
      <c r="J11" s="2"/>
      <c r="K11" s="2"/>
      <c r="L11" s="18" t="s">
        <v>18</v>
      </c>
      <c r="M11" s="11" t="s">
        <v>15</v>
      </c>
    </row>
    <row r="12" spans="4:13" ht="15.75" x14ac:dyDescent="0.25">
      <c r="D12" s="2"/>
      <c r="E12" s="12" t="s">
        <v>0</v>
      </c>
      <c r="F12" s="22">
        <f>K22+F16</f>
        <v>450.88006864800093</v>
      </c>
      <c r="G12" s="2"/>
      <c r="H12" s="2"/>
      <c r="I12" s="2"/>
      <c r="J12" s="10" t="s">
        <v>17</v>
      </c>
      <c r="K12" s="19">
        <f>L12*(1+M12)</f>
        <v>8654.570099999999</v>
      </c>
      <c r="L12" s="19">
        <v>8741.99</v>
      </c>
      <c r="M12" s="8">
        <v>-0.01</v>
      </c>
    </row>
    <row r="13" spans="4:13" ht="15.75" x14ac:dyDescent="0.25">
      <c r="D13" s="2"/>
      <c r="E13" s="12" t="s">
        <v>1</v>
      </c>
      <c r="F13" s="22">
        <f>F12-F14</f>
        <v>394.95006864800092</v>
      </c>
      <c r="G13" s="2"/>
      <c r="H13" s="2"/>
      <c r="I13" s="2"/>
      <c r="J13" s="10" t="s">
        <v>12</v>
      </c>
      <c r="K13" s="21">
        <v>0.31475999999999998</v>
      </c>
      <c r="L13" s="3"/>
      <c r="M13" s="7"/>
    </row>
    <row r="14" spans="4:13" ht="15.75" x14ac:dyDescent="0.25">
      <c r="D14" s="2"/>
      <c r="E14" s="12" t="s">
        <v>2</v>
      </c>
      <c r="F14" s="22">
        <v>55.93</v>
      </c>
      <c r="G14" s="2">
        <f>F14/2</f>
        <v>27.965</v>
      </c>
      <c r="H14" s="2"/>
      <c r="I14" s="2"/>
      <c r="J14" s="10" t="s">
        <v>14</v>
      </c>
      <c r="K14" s="2">
        <v>100</v>
      </c>
      <c r="L14" s="3"/>
      <c r="M14" s="7"/>
    </row>
    <row r="15" spans="4:13" ht="15.75" x14ac:dyDescent="0.25">
      <c r="D15" s="2"/>
      <c r="E15" s="12" t="s">
        <v>3</v>
      </c>
      <c r="F15" s="22">
        <f>K22</f>
        <v>136.42006864800095</v>
      </c>
      <c r="G15" s="2"/>
      <c r="H15" s="2"/>
      <c r="I15" s="2"/>
      <c r="J15" s="10" t="s">
        <v>0</v>
      </c>
      <c r="K15" s="4" t="s">
        <v>13</v>
      </c>
      <c r="L15" s="3"/>
      <c r="M15" s="7"/>
    </row>
    <row r="16" spans="4:13" ht="15.75" x14ac:dyDescent="0.25">
      <c r="D16" s="2"/>
      <c r="E16" s="12" t="s">
        <v>4</v>
      </c>
      <c r="F16" s="22">
        <v>314.45999999999998</v>
      </c>
      <c r="G16" s="2"/>
      <c r="H16" s="2"/>
      <c r="I16" s="2"/>
      <c r="J16" s="2"/>
      <c r="K16" s="2"/>
      <c r="L16" s="3"/>
      <c r="M16" s="7"/>
    </row>
    <row r="17" spans="4:13" ht="15.75" x14ac:dyDescent="0.25">
      <c r="D17" s="2"/>
      <c r="E17" s="12" t="s">
        <v>5</v>
      </c>
      <c r="F17" s="13">
        <f>F13/F14+1</f>
        <v>8.0615066806365263</v>
      </c>
      <c r="G17" s="2"/>
      <c r="H17" s="2"/>
      <c r="I17" s="2"/>
      <c r="J17" s="2"/>
      <c r="K17" s="2"/>
      <c r="L17" s="3"/>
      <c r="M17" s="7"/>
    </row>
    <row r="18" spans="4:13" x14ac:dyDescent="0.25">
      <c r="D18" s="2"/>
      <c r="E18" s="2"/>
      <c r="F18" s="2"/>
      <c r="G18" s="2"/>
      <c r="H18" s="2"/>
      <c r="I18" s="2"/>
      <c r="J18" s="2"/>
      <c r="K18" s="2"/>
      <c r="L18" s="3"/>
      <c r="M18" s="7"/>
    </row>
    <row r="19" spans="4:13" ht="15.75" x14ac:dyDescent="0.25">
      <c r="D19" s="2"/>
      <c r="E19" s="14"/>
      <c r="F19" s="15" t="s">
        <v>7</v>
      </c>
      <c r="G19" s="15" t="s">
        <v>6</v>
      </c>
      <c r="H19" s="15" t="s">
        <v>8</v>
      </c>
      <c r="I19" s="15" t="s">
        <v>9</v>
      </c>
      <c r="J19" s="15" t="s">
        <v>11</v>
      </c>
      <c r="K19" s="15" t="s">
        <v>10</v>
      </c>
      <c r="L19" s="15" t="s">
        <v>20</v>
      </c>
      <c r="M19" s="7"/>
    </row>
    <row r="20" spans="4:13" ht="15.75" x14ac:dyDescent="0.25">
      <c r="D20" s="2"/>
      <c r="E20" s="15" t="s">
        <v>16</v>
      </c>
      <c r="F20" s="14">
        <v>-0.1</v>
      </c>
      <c r="G20" s="14">
        <v>8897.86</v>
      </c>
      <c r="H20" s="14">
        <f>$K$12</f>
        <v>8654.570099999999</v>
      </c>
      <c r="I20" s="14">
        <f>G20-H20</f>
        <v>243.28990000000158</v>
      </c>
      <c r="J20" s="20">
        <f>$K$13</f>
        <v>0.31475999999999998</v>
      </c>
      <c r="K20" s="16">
        <f>I20*J20</f>
        <v>76.577928924000489</v>
      </c>
      <c r="L20" s="16">
        <v>40.61</v>
      </c>
      <c r="M20" s="7"/>
    </row>
    <row r="21" spans="4:13" ht="15.75" x14ac:dyDescent="0.25">
      <c r="D21" s="2"/>
      <c r="E21" s="15" t="s">
        <v>16</v>
      </c>
      <c r="F21" s="14">
        <v>-0.1</v>
      </c>
      <c r="G21" s="14">
        <v>8844.69</v>
      </c>
      <c r="H21" s="14">
        <f>$K$12</f>
        <v>8654.570099999999</v>
      </c>
      <c r="I21" s="14">
        <f>G21-H21</f>
        <v>190.11990000000151</v>
      </c>
      <c r="J21" s="20">
        <f>$K$13</f>
        <v>0.31475999999999998</v>
      </c>
      <c r="K21" s="16">
        <f>I21*J21</f>
        <v>59.842139724000468</v>
      </c>
      <c r="L21" s="3"/>
      <c r="M21" s="7"/>
    </row>
    <row r="22" spans="4:13" ht="15.75" x14ac:dyDescent="0.25">
      <c r="D22" s="2"/>
      <c r="E22" s="17"/>
      <c r="F22" s="14"/>
      <c r="G22" s="14"/>
      <c r="H22" s="14">
        <f>H21/31.77</f>
        <v>272.41328611898012</v>
      </c>
      <c r="I22" s="14"/>
      <c r="J22" s="14"/>
      <c r="K22" s="5">
        <f>SUM(K20:K21)</f>
        <v>136.42006864800095</v>
      </c>
      <c r="L22" s="3"/>
      <c r="M22" s="7"/>
    </row>
    <row r="23" spans="4:13" x14ac:dyDescent="0.25">
      <c r="D23" s="2"/>
      <c r="E23" s="2"/>
      <c r="F23" s="2"/>
      <c r="G23" s="2"/>
      <c r="H23" s="2"/>
      <c r="I23" s="2"/>
      <c r="J23" s="2"/>
      <c r="K23" s="2"/>
      <c r="L23" s="3"/>
      <c r="M23" s="7"/>
    </row>
    <row r="24" spans="4:13" x14ac:dyDescent="0.25">
      <c r="D24" s="2"/>
      <c r="E24" s="2"/>
      <c r="F24" s="2"/>
      <c r="G24" s="2"/>
      <c r="H24" s="2"/>
      <c r="I24" s="2"/>
      <c r="J24" s="2"/>
      <c r="K24" s="2"/>
      <c r="L24" s="3"/>
      <c r="M24" s="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Alper ÜLKÜ</dc:creator>
  <cp:keywords>Gizlilik Derecesini Seçiniz</cp:keywords>
  <cp:lastModifiedBy>Ayperi Ülkü</cp:lastModifiedBy>
  <dcterms:created xsi:type="dcterms:W3CDTF">2024-02-28T09:13:54Z</dcterms:created>
  <dcterms:modified xsi:type="dcterms:W3CDTF">2024-03-06T21:57:29Z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18cf9c64-3717-403c-87e4-40c175a93d3c</vt:lpwstr>
  </property>
  <property fmtid="{D5CDD505-2E9C-101B-9397-08002B2CF9AE}" pid="3" name="LANGUAGE">
    <vt:lpwstr>TR</vt:lpwstr>
  </property>
  <property fmtid="{D5CDD505-2E9C-101B-9397-08002B2CF9AE}" pid="4" name="CATEGORY">
    <vt:lpwstr>CT1</vt:lpwstr>
  </property>
  <property fmtid="{D5CDD505-2E9C-101B-9397-08002B2CF9AE}" pid="5" name="MILLICLASSIFICATION">
    <vt:lpwstr>AHc2n3B9s</vt:lpwstr>
  </property>
  <property fmtid="{D5CDD505-2E9C-101B-9397-08002B2CF9AE}" pid="6" name="KVKK">
    <vt:lpwstr>A65veE7AK</vt:lpwstr>
  </property>
  <property fmtid="{D5CDD505-2E9C-101B-9397-08002B2CF9AE}" pid="7" name="LABELING">
    <vt:lpwstr>Labeling2</vt:lpwstr>
  </property>
</Properties>
</file>