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58329A50-2E61-46E8-ADB5-9A956FA53508}" xr6:coauthVersionLast="47" xr6:coauthVersionMax="47" xr10:uidLastSave="{00000000-0000-0000-0000-000000000000}"/>
  <bookViews>
    <workbookView xWindow="-120" yWindow="-120" windowWidth="29040" windowHeight="15720" xr2:uid="{0C8A2C32-387D-4A4E-9B08-19A6AA98E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H22" i="1"/>
  <c r="I22" i="1" s="1"/>
  <c r="J22" i="1"/>
  <c r="J21" i="1"/>
  <c r="J20" i="1"/>
  <c r="F16" i="1"/>
  <c r="K22" i="1" l="1"/>
  <c r="H20" i="1"/>
  <c r="I20" i="1" s="1"/>
  <c r="K20" i="1" s="1"/>
  <c r="H21" i="1"/>
  <c r="I21" i="1" s="1"/>
  <c r="K21" i="1" s="1"/>
  <c r="K23" i="1" l="1"/>
  <c r="F12" i="1" s="1"/>
  <c r="F15" i="1" l="1"/>
  <c r="F13" i="1"/>
  <c r="F17" i="1" l="1"/>
</calcChain>
</file>

<file path=xl/sharedStrings.xml><?xml version="1.0" encoding="utf-8"?>
<sst xmlns="http://schemas.openxmlformats.org/spreadsheetml/2006/main" count="23" uniqueCount="20">
  <si>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</si>
  <si>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</si>
  <si>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</si>
  <si>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</si>
  <si>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</si>
  <si>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</si>
  <si>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</si>
  <si>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</si>
  <si>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</si>
  <si>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</si>
  <si>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</si>
  <si>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</si>
  <si>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</si>
  <si>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</si>
  <si>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</si>
  <si>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</si>
  <si>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</si>
  <si>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</si>
  <si>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</si>
  <si>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MARGIN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</si>
</sst>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2" fontId="8" fillId="2" borderId="0" xfId="0" applyNumberFormat="1" applyFont="1" applyFill="1"/>
    <xf numFmtId="0" fontId="8" fillId="2" borderId="0" xfId="0" applyFont="1" applyFill="1"/>
    <xf numFmtId="10" fontId="8" fillId="2" borderId="0" xfId="1" applyNumberFormat="1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9:M25"/>
  <sheetViews>
    <sheetView tabSelected="1" workbookViewId="0">
      <selection activeCell="O11" sqref="O11"/>
    </sheetView>
  </sheetViews>
  <sheetFormatPr defaultRowHeight="15" x14ac:dyDescent="0.25"/>
  <cols>
    <col min="5" max="5" width="13.7109375" bestFit="1" customWidth="1"/>
    <col min="6" max="6" width="11.140625" bestFit="1" customWidth="1"/>
    <col min="10" max="10" width="13.5703125" customWidth="1"/>
    <col min="11" max="11" width="9" bestFit="1" customWidth="1"/>
    <col min="12" max="12" width="12.85546875" style="1" bestFit="1" customWidth="1"/>
    <col min="13" max="13" width="9.140625" style="6"/>
  </cols>
  <sheetData>
    <row r="9" spans="4:13" ht="18.75" x14ac:dyDescent="0.3">
      <c r="D9" s="2"/>
      <c r="E9" s="2"/>
      <c r="F9" s="2"/>
      <c r="G9" s="2"/>
      <c r="H9" s="2"/>
      <c r="I9" s="9" t="s">
        <v>19</v>
      </c>
      <c r="J9" s="2"/>
      <c r="K9" s="2"/>
      <c r="L9" s="3"/>
      <c r="M9" s="7"/>
    </row>
    <row r="10" spans="4:13" x14ac:dyDescent="0.25">
      <c r="D10" s="2"/>
      <c r="E10" s="2"/>
      <c r="F10" s="2"/>
      <c r="G10" s="2"/>
      <c r="H10" s="2"/>
      <c r="I10" s="2"/>
      <c r="J10" s="2"/>
      <c r="K10" s="2"/>
      <c r="L10" s="3"/>
      <c r="M10" s="7"/>
    </row>
    <row r="11" spans="4:13" ht="30" x14ac:dyDescent="0.25">
      <c r="D11" s="2"/>
      <c r="E11" s="2"/>
      <c r="F11" s="2"/>
      <c r="G11" s="2"/>
      <c r="H11" s="2"/>
      <c r="I11" s="2"/>
      <c r="J11" s="2"/>
      <c r="K11" s="2"/>
      <c r="L11" s="20" t="s">
        <v>18</v>
      </c>
      <c r="M11" s="11" t="s">
        <v>15</v>
      </c>
    </row>
    <row r="12" spans="4:13" ht="15.75" x14ac:dyDescent="0.25">
      <c r="D12" s="2"/>
      <c r="E12" s="12" t="s">
        <v>0</v>
      </c>
      <c r="F12" s="13">
        <f>K23+F16</f>
        <v>490.22511811999948</v>
      </c>
      <c r="G12" s="2"/>
      <c r="H12" s="2"/>
      <c r="I12" s="2"/>
      <c r="J12" s="10" t="s">
        <v>17</v>
      </c>
      <c r="K12" s="21">
        <v>9082.34</v>
      </c>
      <c r="L12" s="21">
        <v>9277</v>
      </c>
      <c r="M12" s="8">
        <f>K12/L12-1</f>
        <v>-2.0983076425568625E-2</v>
      </c>
    </row>
    <row r="13" spans="4:13" ht="15.75" x14ac:dyDescent="0.25">
      <c r="D13" s="2"/>
      <c r="E13" s="12" t="s">
        <v>1</v>
      </c>
      <c r="F13" s="13">
        <f>F12-F14</f>
        <v>402.23511811999947</v>
      </c>
      <c r="G13" s="2"/>
      <c r="H13" s="2"/>
      <c r="I13" s="2"/>
      <c r="J13" s="10" t="s">
        <v>12</v>
      </c>
      <c r="K13" s="2">
        <v>0.32068400000000002</v>
      </c>
      <c r="L13" s="3"/>
      <c r="M13" s="7"/>
    </row>
    <row r="14" spans="4:13" ht="15.75" x14ac:dyDescent="0.25">
      <c r="D14" s="2"/>
      <c r="E14" s="12" t="s">
        <v>2</v>
      </c>
      <c r="F14" s="14">
        <v>87.99</v>
      </c>
      <c r="G14" s="2"/>
      <c r="H14" s="2"/>
      <c r="I14" s="2"/>
      <c r="J14" s="10" t="s">
        <v>14</v>
      </c>
      <c r="K14" s="2">
        <v>100</v>
      </c>
      <c r="L14" s="3"/>
      <c r="M14" s="7"/>
    </row>
    <row r="15" spans="4:13" ht="15.75" x14ac:dyDescent="0.25">
      <c r="D15" s="2"/>
      <c r="E15" s="12" t="s">
        <v>3</v>
      </c>
      <c r="F15" s="13">
        <f>K23</f>
        <v>59.78511811999951</v>
      </c>
      <c r="G15" s="2"/>
      <c r="H15" s="2"/>
      <c r="I15" s="2"/>
      <c r="J15" s="10" t="s">
        <v>0</v>
      </c>
      <c r="K15" s="4" t="s">
        <v>13</v>
      </c>
      <c r="L15" s="3"/>
      <c r="M15" s="7"/>
    </row>
    <row r="16" spans="4:13" ht="15.75" x14ac:dyDescent="0.25">
      <c r="D16" s="2"/>
      <c r="E16" s="12" t="s">
        <v>4</v>
      </c>
      <c r="F16" s="14">
        <f>430.44</f>
        <v>430.44</v>
      </c>
      <c r="G16" s="2"/>
      <c r="H16" s="2"/>
      <c r="I16" s="2"/>
      <c r="J16" s="2"/>
      <c r="K16" s="2"/>
      <c r="L16" s="3"/>
      <c r="M16" s="7"/>
    </row>
    <row r="17" spans="4:13" ht="15.75" x14ac:dyDescent="0.25">
      <c r="D17" s="2"/>
      <c r="E17" s="12" t="s">
        <v>5</v>
      </c>
      <c r="F17" s="15">
        <f>F13/F14+1</f>
        <v>5.5713730892146778</v>
      </c>
      <c r="G17" s="2"/>
      <c r="H17" s="2"/>
      <c r="I17" s="2"/>
      <c r="J17" s="2"/>
      <c r="K17" s="2"/>
      <c r="L17" s="3"/>
      <c r="M17" s="7"/>
    </row>
    <row r="18" spans="4:13" x14ac:dyDescent="0.25">
      <c r="D18" s="2"/>
      <c r="E18" s="2"/>
      <c r="F18" s="2"/>
      <c r="G18" s="2"/>
      <c r="H18" s="2"/>
      <c r="I18" s="2"/>
      <c r="J18" s="2"/>
      <c r="K18" s="2"/>
      <c r="L18" s="3"/>
      <c r="M18" s="7"/>
    </row>
    <row r="19" spans="4:13" ht="15.75" x14ac:dyDescent="0.25">
      <c r="D19" s="2"/>
      <c r="E19" s="16"/>
      <c r="F19" s="17" t="s">
        <v>7</v>
      </c>
      <c r="G19" s="17" t="s">
        <v>6</v>
      </c>
      <c r="H19" s="17" t="s">
        <v>8</v>
      </c>
      <c r="I19" s="17" t="s">
        <v>9</v>
      </c>
      <c r="J19" s="17" t="s">
        <v>11</v>
      </c>
      <c r="K19" s="17" t="s">
        <v>10</v>
      </c>
      <c r="L19" s="3"/>
      <c r="M19" s="7"/>
    </row>
    <row r="20" spans="4:13" ht="15.75" x14ac:dyDescent="0.25">
      <c r="D20" s="2"/>
      <c r="E20" s="17" t="s">
        <v>16</v>
      </c>
      <c r="F20" s="16">
        <v>-0.1</v>
      </c>
      <c r="G20" s="16">
        <v>9172.2099999999991</v>
      </c>
      <c r="H20" s="16">
        <f>$K$12</f>
        <v>9082.34</v>
      </c>
      <c r="I20" s="16">
        <f>G20-H20</f>
        <v>89.869999999998981</v>
      </c>
      <c r="J20" s="16">
        <f>$K$13</f>
        <v>0.32068400000000002</v>
      </c>
      <c r="K20" s="18">
        <f>I20*J20</f>
        <v>28.819871079999675</v>
      </c>
      <c r="L20" s="3"/>
      <c r="M20" s="7"/>
    </row>
    <row r="21" spans="4:13" ht="15.75" x14ac:dyDescent="0.25">
      <c r="D21" s="2"/>
      <c r="E21" s="17" t="s">
        <v>16</v>
      </c>
      <c r="F21" s="16">
        <v>-0.1</v>
      </c>
      <c r="G21" s="16">
        <v>9136.58</v>
      </c>
      <c r="H21" s="16">
        <f>$K$12</f>
        <v>9082.34</v>
      </c>
      <c r="I21" s="16">
        <f>G21-H21</f>
        <v>54.239999999999782</v>
      </c>
      <c r="J21" s="16">
        <f>$K$13</f>
        <v>0.32068400000000002</v>
      </c>
      <c r="K21" s="18">
        <f>I21*J21</f>
        <v>17.39390015999993</v>
      </c>
      <c r="L21" s="3"/>
      <c r="M21" s="7"/>
    </row>
    <row r="22" spans="4:13" ht="15.75" x14ac:dyDescent="0.25">
      <c r="D22" s="2"/>
      <c r="E22" s="17" t="s">
        <v>16</v>
      </c>
      <c r="F22" s="16">
        <v>-0.1</v>
      </c>
      <c r="G22" s="16">
        <v>9124.66</v>
      </c>
      <c r="H22" s="16">
        <f>$K$12</f>
        <v>9082.34</v>
      </c>
      <c r="I22" s="16">
        <f>G22-H22</f>
        <v>42.319999999999709</v>
      </c>
      <c r="J22" s="16">
        <f>$K$13</f>
        <v>0.32068400000000002</v>
      </c>
      <c r="K22" s="18">
        <f>I22*J22</f>
        <v>13.571346879999908</v>
      </c>
      <c r="L22" s="3"/>
      <c r="M22" s="7"/>
    </row>
    <row r="23" spans="4:13" ht="15.75" x14ac:dyDescent="0.25">
      <c r="D23" s="2"/>
      <c r="E23" s="19"/>
      <c r="F23" s="16"/>
      <c r="G23" s="16"/>
      <c r="H23" s="16"/>
      <c r="I23" s="16"/>
      <c r="J23" s="16"/>
      <c r="K23" s="5">
        <f>SUM(K20:K22)</f>
        <v>59.78511811999951</v>
      </c>
      <c r="L23" s="3"/>
      <c r="M23" s="7"/>
    </row>
    <row r="24" spans="4:13" x14ac:dyDescent="0.25">
      <c r="D24" s="2"/>
      <c r="E24" s="2"/>
      <c r="F24" s="2"/>
      <c r="G24" s="2"/>
      <c r="H24" s="2"/>
      <c r="I24" s="2"/>
      <c r="J24" s="2"/>
      <c r="K24" s="2"/>
      <c r="L24" s="3"/>
      <c r="M24" s="7"/>
    </row>
    <row r="25" spans="4:13" x14ac:dyDescent="0.25">
      <c r="D25" s="2"/>
      <c r="E25" s="2"/>
      <c r="F25" s="2"/>
      <c r="G25" s="2"/>
      <c r="H25" s="2"/>
      <c r="I25" s="2"/>
      <c r="J25" s="2"/>
      <c r="K25" s="2"/>
      <c r="L25" s="3"/>
      <c r="M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2024-02-29T04:33:08Z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