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ha\Documents\Skole\TEP4215\"/>
    </mc:Choice>
  </mc:AlternateContent>
  <xr:revisionPtr revIDLastSave="0" documentId="13_ncr:1_{B29DAA22-14AD-460A-90A3-697268701638}" xr6:coauthVersionLast="47" xr6:coauthVersionMax="47" xr10:uidLastSave="{00000000-0000-0000-0000-000000000000}"/>
  <bookViews>
    <workbookView xWindow="-108" yWindow="-108" windowWidth="23256" windowHeight="12456" xr2:uid="{BFFFD892-900B-4637-8193-7E9F7EBA5F8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 s="1"/>
  <c r="J5" i="1" s="1"/>
  <c r="J15" i="1"/>
  <c r="J14" i="1" s="1"/>
  <c r="J13" i="1" s="1"/>
  <c r="J12" i="1" s="1"/>
  <c r="K14" i="1"/>
  <c r="K13" i="1"/>
  <c r="K12" i="1"/>
  <c r="K6" i="1"/>
  <c r="K5" i="1"/>
  <c r="K4" i="1"/>
  <c r="F9" i="1"/>
  <c r="F8" i="1"/>
  <c r="F7" i="1"/>
  <c r="F4" i="1"/>
  <c r="F5" i="1"/>
  <c r="F6" i="1"/>
  <c r="F3" i="1"/>
  <c r="J17" i="1" l="1"/>
  <c r="J18" i="1"/>
  <c r="J4" i="1"/>
</calcChain>
</file>

<file path=xl/sharedStrings.xml><?xml version="1.0" encoding="utf-8"?>
<sst xmlns="http://schemas.openxmlformats.org/spreadsheetml/2006/main" count="34" uniqueCount="28">
  <si>
    <t>H1</t>
  </si>
  <si>
    <t>H2</t>
  </si>
  <si>
    <t>C1</t>
  </si>
  <si>
    <t>C2</t>
  </si>
  <si>
    <t>CW</t>
  </si>
  <si>
    <t>HPS</t>
  </si>
  <si>
    <t>1.Law</t>
  </si>
  <si>
    <t>Final T</t>
  </si>
  <si>
    <t>Inlet T</t>
  </si>
  <si>
    <t>mCp</t>
  </si>
  <si>
    <t>Stream</t>
  </si>
  <si>
    <t>Intervals</t>
  </si>
  <si>
    <t>Temps</t>
  </si>
  <si>
    <t>H</t>
  </si>
  <si>
    <t>C</t>
  </si>
  <si>
    <t>200-70</t>
  </si>
  <si>
    <t>300-200</t>
  </si>
  <si>
    <t>70-60</t>
  </si>
  <si>
    <t>220-180</t>
  </si>
  <si>
    <t>180-90</t>
  </si>
  <si>
    <t>90-40</t>
  </si>
  <si>
    <t>Hot side</t>
  </si>
  <si>
    <t>Start temp</t>
  </si>
  <si>
    <t>End temp</t>
  </si>
  <si>
    <t>Q</t>
  </si>
  <si>
    <t>Qtot</t>
  </si>
  <si>
    <t>Cold side</t>
  </si>
  <si>
    <t>detlaT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</si>
</sst>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and cooling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'Ark1'!$J$4:$J$7</c:f>
              <c:numCache>
                <c:formatCode>General</c:formatCode>
                <c:ptCount val="4"/>
                <c:pt idx="0">
                  <c:v>8900</c:v>
                </c:pt>
                <c:pt idx="1">
                  <c:v>7900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'Ark1'!$I$4:$I$7</c:f>
              <c:numCache>
                <c:formatCode>General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70</c:v>
                </c:pt>
                <c:pt idx="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A-487F-9E20-DDDE85D8BF78}"/>
            </c:ext>
          </c:extLst>
        </c:ser>
        <c:ser>
          <c:idx val="1"/>
          <c:order val="1"/>
          <c:tx>
            <c:v>Cold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'Ark1'!$J$12:$J$15</c:f>
              <c:numCache>
                <c:formatCode>General</c:formatCode>
                <c:ptCount val="4"/>
                <c:pt idx="0">
                  <c:v>9850</c:v>
                </c:pt>
                <c:pt idx="1">
                  <c:v>9250</c:v>
                </c:pt>
                <c:pt idx="2">
                  <c:v>1600</c:v>
                </c:pt>
                <c:pt idx="3">
                  <c:v>850</c:v>
                </c:pt>
              </c:numCache>
            </c:numRef>
          </c:xVal>
          <c:yVal>
            <c:numRef>
              <c:f>'Ark1'!$I$12:$I$15</c:f>
              <c:numCache>
                <c:formatCode>General</c:formatCode>
                <c:ptCount val="4"/>
                <c:pt idx="0">
                  <c:v>220</c:v>
                </c:pt>
                <c:pt idx="1">
                  <c:v>180</c:v>
                </c:pt>
                <c:pt idx="2">
                  <c:v>90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2A-487F-9E20-DDDE85D8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30048"/>
        <c:axId val="1961622368"/>
      </c:scatterChart>
      <c:valAx>
        <c:axId val="19616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2368"/>
        <c:crosses val="autoZero"/>
        <c:crossBetween val="midCat"/>
      </c:valAx>
      <c:valAx>
        <c:axId val="19616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and cooling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'Ark1'!$J$5:$J$7</c:f>
              <c:numCache>
                <c:formatCode>General</c:formatCode>
                <c:ptCount val="3"/>
                <c:pt idx="0">
                  <c:v>7900</c:v>
                </c:pt>
                <c:pt idx="1">
                  <c:v>100</c:v>
                </c:pt>
                <c:pt idx="2">
                  <c:v>0</c:v>
                </c:pt>
              </c:numCache>
            </c:numRef>
          </c:xVal>
          <c:yVal>
            <c:numRef>
              <c:f>'Ark1'!$I$5:$I$7</c:f>
              <c:numCache>
                <c:formatCode>General</c:formatCode>
                <c:ptCount val="3"/>
                <c:pt idx="0">
                  <c:v>200</c:v>
                </c:pt>
                <c:pt idx="1">
                  <c:v>70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F-4472-A035-C5F8A671535D}"/>
            </c:ext>
          </c:extLst>
        </c:ser>
        <c:ser>
          <c:idx val="1"/>
          <c:order val="1"/>
          <c:tx>
            <c:v>Cold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'Ark1'!$J$13:$J$15</c:f>
              <c:numCache>
                <c:formatCode>General</c:formatCode>
                <c:ptCount val="3"/>
                <c:pt idx="0">
                  <c:v>9250</c:v>
                </c:pt>
                <c:pt idx="1">
                  <c:v>1600</c:v>
                </c:pt>
                <c:pt idx="2">
                  <c:v>850</c:v>
                </c:pt>
              </c:numCache>
            </c:numRef>
          </c:xVal>
          <c:yVal>
            <c:numRef>
              <c:f>'Ark1'!$I$13:$I$15</c:f>
              <c:numCache>
                <c:formatCode>General</c:formatCode>
                <c:ptCount val="3"/>
                <c:pt idx="0">
                  <c:v>180</c:v>
                </c:pt>
                <c:pt idx="1">
                  <c:v>90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F-4472-A035-C5F8A671535D}"/>
            </c:ext>
          </c:extLst>
        </c:ser>
        <c:ser>
          <c:idx val="2"/>
          <c:order val="2"/>
          <c:tx>
            <c:v>Line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'Ark1'!$J$17:$J$18</c:f>
              <c:numCache>
                <c:formatCode>General</c:formatCode>
                <c:ptCount val="2"/>
                <c:pt idx="0">
                  <c:v>1601</c:v>
                </c:pt>
                <c:pt idx="1">
                  <c:v>1600</c:v>
                </c:pt>
              </c:numCache>
            </c:numRef>
          </c:xVal>
          <c:yVal>
            <c:numRef>
              <c:f>'Ark1'!$K$17:$K$18</c:f>
              <c:numCache>
                <c:formatCode>General</c:formatCode>
                <c:ptCount val="2"/>
                <c:pt idx="0">
                  <c:v>120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F-4472-A035-C5F8A671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30048"/>
        <c:axId val="1961622368"/>
      </c:scatterChart>
      <c:valAx>
        <c:axId val="1961630048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2368"/>
        <c:crosses val="autoZero"/>
        <c:crossBetween val="midCat"/>
      </c:valAx>
      <c:valAx>
        <c:axId val="1961622368"/>
        <c:scaling>
          <c:orientation val="minMax"/>
          <c:max val="12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30048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</xdr:row>
      <xdr:rowOff>133350</xdr:rowOff>
    </xdr:from>
    <xdr:to>
      <xdr:col>16</xdr:col>
      <xdr:colOff>632460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646F1A-C54C-0FE1-F110-29576417B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2</xdr:row>
      <xdr:rowOff>10160</xdr:rowOff>
    </xdr:from>
    <xdr:to>
      <xdr:col>23</xdr:col>
      <xdr:colOff>447040</xdr:colOff>
      <xdr:row>26</xdr:row>
      <xdr:rowOff>71120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97268C-5CDC-4840-8EE0-44DE9B5A9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8BEC-7A29-4AC8-A6FA-216FDF0E2686}">
  <dimension ref="B2:T18"/>
  <sheetViews>
    <sheetView tabSelected="1" zoomScale="62" zoomScaleNormal="62" workbookViewId="0">
      <selection activeCell="H10" sqref="H10"/>
    </sheetView>
  </sheetViews>
  <sheetFormatPr defaultColWidth="11.5546875" defaultRowHeight="14.4" x14ac:dyDescent="0.3"/>
  <sheetData>
    <row r="2" spans="2:20" x14ac:dyDescent="0.3">
      <c r="B2" s="1" t="s">
        <v>10</v>
      </c>
      <c r="C2" s="1" t="s">
        <v>9</v>
      </c>
      <c r="D2" s="1" t="s">
        <v>8</v>
      </c>
      <c r="E2" s="1" t="s">
        <v>7</v>
      </c>
      <c r="F2" s="1" t="s">
        <v>6</v>
      </c>
      <c r="H2" s="5" t="s">
        <v>21</v>
      </c>
      <c r="I2" s="5"/>
      <c r="J2" s="5"/>
      <c r="K2" s="5"/>
    </row>
    <row r="3" spans="2:20" x14ac:dyDescent="0.3">
      <c r="B3" s="1" t="s">
        <v>0</v>
      </c>
      <c r="C3" s="3">
        <v>50</v>
      </c>
      <c r="D3" s="3">
        <v>200</v>
      </c>
      <c r="E3" s="3">
        <v>70</v>
      </c>
      <c r="F3" s="3">
        <f>C3*(D3-E3)</f>
        <v>6500</v>
      </c>
      <c r="H3" s="5" t="s">
        <v>22</v>
      </c>
      <c r="I3" s="5" t="s">
        <v>23</v>
      </c>
      <c r="J3" s="5" t="s">
        <v>25</v>
      </c>
      <c r="K3" s="5" t="s">
        <v>24</v>
      </c>
      <c r="L3" s="5"/>
    </row>
    <row r="4" spans="2:20" x14ac:dyDescent="0.3">
      <c r="B4" s="1" t="s">
        <v>1</v>
      </c>
      <c r="C4" s="3">
        <v>10</v>
      </c>
      <c r="D4" s="3">
        <v>300</v>
      </c>
      <c r="E4" s="3">
        <v>60</v>
      </c>
      <c r="F4" s="3">
        <f t="shared" ref="F4:F6" si="0">C4*(D4-E4)</f>
        <v>2400</v>
      </c>
      <c r="H4" s="3">
        <v>200</v>
      </c>
      <c r="I4" s="3">
        <v>300</v>
      </c>
      <c r="J4" s="3">
        <f t="shared" ref="J4:J5" si="1">J5+K4</f>
        <v>8900</v>
      </c>
      <c r="K4" s="3">
        <f>C4*(I4-H4)</f>
        <v>1000</v>
      </c>
      <c r="L4" s="3"/>
    </row>
    <row r="5" spans="2:20" x14ac:dyDescent="0.3">
      <c r="B5" s="1" t="s">
        <v>2</v>
      </c>
      <c r="C5" s="2">
        <v>70</v>
      </c>
      <c r="D5" s="2">
        <v>90</v>
      </c>
      <c r="E5" s="2">
        <v>180</v>
      </c>
      <c r="F5" s="2">
        <f t="shared" si="0"/>
        <v>-6300</v>
      </c>
      <c r="H5" s="3">
        <v>70</v>
      </c>
      <c r="I5" s="3">
        <v>200</v>
      </c>
      <c r="J5" s="3">
        <f t="shared" si="1"/>
        <v>7900</v>
      </c>
      <c r="K5" s="3">
        <f>(C4+C3)*(I5-H5)</f>
        <v>7800</v>
      </c>
      <c r="L5" s="3"/>
    </row>
    <row r="6" spans="2:20" x14ac:dyDescent="0.3">
      <c r="B6" s="1" t="s">
        <v>3</v>
      </c>
      <c r="C6" s="2">
        <v>15</v>
      </c>
      <c r="D6" s="2">
        <v>40</v>
      </c>
      <c r="E6" s="2">
        <v>220</v>
      </c>
      <c r="F6" s="2">
        <f t="shared" si="0"/>
        <v>-2700</v>
      </c>
      <c r="H6" s="3">
        <v>60</v>
      </c>
      <c r="I6" s="3">
        <v>70</v>
      </c>
      <c r="J6" s="3">
        <f>J7+K6</f>
        <v>100</v>
      </c>
      <c r="K6" s="3">
        <f>C4*(I6-H6)</f>
        <v>100</v>
      </c>
      <c r="L6" s="3"/>
    </row>
    <row r="7" spans="2:20" x14ac:dyDescent="0.3">
      <c r="B7" s="1"/>
      <c r="C7" s="4"/>
      <c r="D7" s="4"/>
      <c r="E7" s="4"/>
      <c r="F7" s="4">
        <f>SUM(F3:F6)</f>
        <v>-100</v>
      </c>
      <c r="H7" s="3"/>
      <c r="I7" s="3">
        <v>60</v>
      </c>
      <c r="J7" s="3">
        <f>J8+K7</f>
        <v>0</v>
      </c>
      <c r="K7" s="3">
        <v>0</v>
      </c>
      <c r="L7" s="3"/>
    </row>
    <row r="8" spans="2:20" x14ac:dyDescent="0.3">
      <c r="B8" s="1" t="s">
        <v>4</v>
      </c>
      <c r="C8" s="4"/>
      <c r="D8" s="4">
        <v>30</v>
      </c>
      <c r="E8" s="4">
        <v>40</v>
      </c>
      <c r="F8" s="4">
        <f>IF(F7&gt;0,F7,0)</f>
        <v>0</v>
      </c>
    </row>
    <row r="9" spans="2:20" x14ac:dyDescent="0.3">
      <c r="B9" s="1" t="s">
        <v>5</v>
      </c>
      <c r="C9" s="4"/>
      <c r="D9" s="4">
        <v>240</v>
      </c>
      <c r="E9" s="4">
        <v>240</v>
      </c>
      <c r="F9" s="4">
        <f>IF(F7&lt;0,F7,0)</f>
        <v>-100</v>
      </c>
      <c r="T9" s="6"/>
    </row>
    <row r="10" spans="2:20" x14ac:dyDescent="0.3">
      <c r="H10" t="s">
        <v>26</v>
      </c>
    </row>
    <row r="11" spans="2:20" x14ac:dyDescent="0.3">
      <c r="B11" s="1" t="s">
        <v>12</v>
      </c>
      <c r="C11" s="1"/>
      <c r="D11" s="1"/>
      <c r="E11" s="1"/>
      <c r="F11" s="1"/>
      <c r="H11" s="5" t="s">
        <v>22</v>
      </c>
      <c r="I11" s="5" t="s">
        <v>23</v>
      </c>
      <c r="J11" s="5" t="s">
        <v>25</v>
      </c>
      <c r="K11" s="5" t="s">
        <v>24</v>
      </c>
      <c r="L11" s="5" t="s">
        <v>27</v>
      </c>
    </row>
    <row r="12" spans="2:20" x14ac:dyDescent="0.3">
      <c r="B12" s="1" t="s">
        <v>13</v>
      </c>
      <c r="C12" s="3">
        <v>300</v>
      </c>
      <c r="D12" s="3">
        <v>200</v>
      </c>
      <c r="E12" s="3">
        <v>70</v>
      </c>
      <c r="F12" s="3">
        <v>60</v>
      </c>
      <c r="H12" s="2">
        <v>180</v>
      </c>
      <c r="I12" s="2">
        <v>220</v>
      </c>
      <c r="J12" s="2">
        <f>J13+K12</f>
        <v>9850</v>
      </c>
      <c r="K12" s="2">
        <f>C6*(I12-H12)</f>
        <v>600</v>
      </c>
      <c r="L12" s="2"/>
    </row>
    <row r="13" spans="2:20" x14ac:dyDescent="0.3">
      <c r="B13" s="1" t="s">
        <v>14</v>
      </c>
      <c r="C13" s="2">
        <v>220</v>
      </c>
      <c r="D13" s="2">
        <v>180</v>
      </c>
      <c r="E13" s="2">
        <v>90</v>
      </c>
      <c r="F13" s="2">
        <v>40</v>
      </c>
      <c r="H13" s="2">
        <v>90</v>
      </c>
      <c r="I13" s="2">
        <v>180</v>
      </c>
      <c r="J13" s="2">
        <f t="shared" ref="J13:J15" si="2">J14+K13</f>
        <v>9250</v>
      </c>
      <c r="K13" s="2">
        <f>(C5+C6)*(I13-H13)</f>
        <v>7650</v>
      </c>
      <c r="L13" s="2"/>
    </row>
    <row r="14" spans="2:20" x14ac:dyDescent="0.3">
      <c r="H14" s="2">
        <v>40</v>
      </c>
      <c r="I14" s="2">
        <v>90</v>
      </c>
      <c r="J14" s="2">
        <f t="shared" si="2"/>
        <v>1600</v>
      </c>
      <c r="K14" s="2">
        <f>C6*(I14-H14)</f>
        <v>750</v>
      </c>
      <c r="L14" s="2"/>
    </row>
    <row r="15" spans="2:20" x14ac:dyDescent="0.3">
      <c r="B15" s="1" t="s">
        <v>11</v>
      </c>
      <c r="C15" s="1"/>
      <c r="D15" s="1"/>
      <c r="E15" s="1"/>
      <c r="H15" s="2"/>
      <c r="I15" s="2">
        <v>40</v>
      </c>
      <c r="J15" s="2">
        <f t="shared" si="2"/>
        <v>850</v>
      </c>
      <c r="K15" s="2">
        <v>850</v>
      </c>
      <c r="L15" s="2"/>
    </row>
    <row r="16" spans="2:20" x14ac:dyDescent="0.3">
      <c r="B16" s="1" t="s">
        <v>13</v>
      </c>
      <c r="C16" s="3" t="s">
        <v>16</v>
      </c>
      <c r="D16" s="3" t="s">
        <v>15</v>
      </c>
      <c r="E16" s="3" t="s">
        <v>17</v>
      </c>
    </row>
    <row r="17" spans="2:11" x14ac:dyDescent="0.3">
      <c r="B17" s="1" t="s">
        <v>14</v>
      </c>
      <c r="C17" s="2" t="s">
        <v>18</v>
      </c>
      <c r="D17" s="2" t="s">
        <v>19</v>
      </c>
      <c r="E17" s="2" t="s">
        <v>20</v>
      </c>
      <c r="J17">
        <f>J14+1</f>
        <v>1601</v>
      </c>
      <c r="K17">
        <v>120</v>
      </c>
    </row>
    <row r="18" spans="2:11" x14ac:dyDescent="0.3">
      <c r="J18">
        <f>J14</f>
        <v>1600</v>
      </c>
      <c r="K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Hatlo</dc:creator>
  <cp:lastModifiedBy>Markus Hatlo</cp:lastModifiedBy>
  <dcterms:created xsi:type="dcterms:W3CDTF">2025-02-03T12:17:41Z</dcterms:created>
  <dcterms:modified xsi:type="dcterms:W3CDTF">2025-02-03T16:07:29Z</dcterms:modified>
</cp:coreProperties>
</file>