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mannheimm6l\Documents\code\act-votes\"/>
    </mc:Choice>
  </mc:AlternateContent>
  <xr:revisionPtr revIDLastSave="0" documentId="8_{B94D5279-9F3E-49F9-8DB9-85FE879F4190}" xr6:coauthVersionLast="45" xr6:coauthVersionMax="45" xr10:uidLastSave="{00000000-0000-0000-0000-000000000000}"/>
  <bookViews>
    <workbookView xWindow="28680" yWindow="1575" windowWidth="28110" windowHeight="16440" xr2:uid="{00000000-000D-0000-FFFF-FFFF00000000}"/>
  </bookViews>
  <sheets>
    <sheet name="Contents" sheetId="22" r:id="rId1"/>
    <sheet name="Abbreviations" sheetId="23" r:id="rId2"/>
    <sheet name="Percentages" sheetId="24" r:id="rId3"/>
    <sheet name="VoteTypes" sheetId="25" r:id="rId4"/>
    <sheet name="Enrolment" sheetId="26" r:id="rId5"/>
    <sheet name="Summary" sheetId="21" r:id="rId6"/>
    <sheet name="Swing" sheetId="2" r:id="rId7"/>
    <sheet name="Voter turnout" sheetId="3" r:id="rId8"/>
    <sheet name="PartySum" sheetId="20" r:id="rId9"/>
    <sheet name="BrinPartySum" sheetId="19" r:id="rId10"/>
    <sheet name="GinnPartySum" sheetId="18" r:id="rId11"/>
    <sheet name="KurrPartySum" sheetId="17" r:id="rId12"/>
    <sheet name="MurrPartySum" sheetId="16" r:id="rId13"/>
    <sheet name="YerrPartySum" sheetId="15" r:id="rId14"/>
    <sheet name="BrinCanSum" sheetId="14" r:id="rId15"/>
    <sheet name="GinnCanSum" sheetId="13" r:id="rId16"/>
    <sheet name="KurrCanSum" sheetId="12" r:id="rId17"/>
    <sheet name="MurrCanSum" sheetId="11" r:id="rId18"/>
    <sheet name="YerrCanSum" sheetId="10" r:id="rId19"/>
    <sheet name="BrinPP" sheetId="9" r:id="rId20"/>
    <sheet name="GinnPP" sheetId="8" r:id="rId21"/>
    <sheet name="KurrPP" sheetId="7" r:id="rId22"/>
    <sheet name="MurrPP" sheetId="6" r:id="rId23"/>
    <sheet name="YerrPP" sheetId="5" r:id="rId24"/>
    <sheet name="Under20" sheetId="4" r:id="rId25"/>
    <sheet name="PartySum electronic" sheetId="27" r:id="rId26"/>
    <sheet name="BrinPP - electronic" sheetId="28" r:id="rId27"/>
    <sheet name="GinnPP - electronic" sheetId="29" r:id="rId28"/>
    <sheet name="KurrPP - electronic" sheetId="30" r:id="rId29"/>
    <sheet name="MurrPP - electronic" sheetId="31" r:id="rId30"/>
    <sheet name="YerrPP - electronic" sheetId="32" r:id="rId31"/>
  </sheets>
  <definedNames>
    <definedName name="BrinTotal">'BrinPP - electronic'!$CI$41</definedName>
    <definedName name="dummy" hidden="1">{"'Net sum'!$A$1:$M$24"}</definedName>
    <definedName name="dummy1" hidden="1">{"'Net sum'!$A$1:$M$24"}</definedName>
    <definedName name="GinnTotal">'GinnPP - electronic'!$CI$46</definedName>
    <definedName name="HTML_CodePage" hidden="1">1252</definedName>
    <definedName name="HTML_Control" localSheetId="0" hidden="1">{"'Net sum'!$A$1:$M$24"}</definedName>
    <definedName name="HTML_Control" hidden="1">{"'Net sum'!$A$1:$M$24"}</definedName>
    <definedName name="HTML_OBDlg2" hidden="1">FALSE</definedName>
    <definedName name="HTML_OBDlg3" hidden="1">TRUE</definedName>
    <definedName name="HTML_OBDlg4" hidden="1">TRUE</definedName>
    <definedName name="HTML_OS" hidden="1">0</definedName>
    <definedName name="HTML_PathFile" hidden="1">"G:\ec\3.4InformationTechnology\3.4.3Internet\NEW\ressum01.htm"</definedName>
    <definedName name="HTML_PathTemplate" hidden="1">"G:\ec\3.4InformationTechnology\3.4.3Internet\NEW\ressum01dummy.htm"</definedName>
    <definedName name="KurrTotal">'KurrPP - electronic'!$CI$40</definedName>
    <definedName name="MurrTotal">'MurrPP - electronic'!$CI$43</definedName>
    <definedName name="_xlnm.Print_Area" localSheetId="26">'BrinPP - electronic'!$A$1:$BV$41</definedName>
    <definedName name="_xlnm.Print_Area" localSheetId="27">'GinnPP - electronic'!$A$1:$CJ$46</definedName>
    <definedName name="_xlnm.Print_Area" localSheetId="28">'KurrPP - electronic'!$A$1:$CJ$40</definedName>
    <definedName name="_xlnm.Print_Area" localSheetId="29">'MurrPP - electronic'!$A$1:$CJ$43</definedName>
    <definedName name="_xlnm.Print_Area" localSheetId="30">'YerrPP - electronic'!$A$1:$CJ$37</definedName>
    <definedName name="_xlnm.Print_Titles" localSheetId="14">BrinCanSum!$1:$1</definedName>
    <definedName name="_xlnm.Print_Titles" localSheetId="9">BrinPartySum!$1:$1</definedName>
    <definedName name="_xlnm.Print_Titles" localSheetId="19">BrinPP!$A:$B,BrinPP!$1:$1</definedName>
    <definedName name="_xlnm.Print_Titles" localSheetId="26">'BrinPP - electronic'!$A:$B,'BrinPP - electronic'!$1:$1</definedName>
    <definedName name="_xlnm.Print_Titles" localSheetId="15">GinnCanSum!$1:$1</definedName>
    <definedName name="_xlnm.Print_Titles" localSheetId="10">GinnPartySum!$1:$1</definedName>
    <definedName name="_xlnm.Print_Titles" localSheetId="20">GinnPP!$A:$B,GinnPP!$1:$1</definedName>
    <definedName name="_xlnm.Print_Titles" localSheetId="27">'GinnPP - electronic'!$A:$B,'GinnPP - electronic'!$1:$1</definedName>
    <definedName name="_xlnm.Print_Titles" localSheetId="16">KurrCanSum!$1:$1</definedName>
    <definedName name="_xlnm.Print_Titles" localSheetId="11">KurrPartySum!$1:$1</definedName>
    <definedName name="_xlnm.Print_Titles" localSheetId="21">KurrPP!$A:$B,KurrPP!$1:$1</definedName>
    <definedName name="_xlnm.Print_Titles" localSheetId="28">'KurrPP - electronic'!$A:$B,'KurrPP - electronic'!$1:$1</definedName>
    <definedName name="_xlnm.Print_Titles" localSheetId="17">MurrCanSum!$1:$1</definedName>
    <definedName name="_xlnm.Print_Titles" localSheetId="12">MurrPartySum!$1:$1</definedName>
    <definedName name="_xlnm.Print_Titles" localSheetId="22">MurrPP!$A:$B,MurrPP!$1:$1</definedName>
    <definedName name="_xlnm.Print_Titles" localSheetId="29">'MurrPP - electronic'!$A:$B,'MurrPP - electronic'!$1:$1</definedName>
    <definedName name="_xlnm.Print_Titles" localSheetId="8">PartySum!$1:$1</definedName>
    <definedName name="_xlnm.Print_Titles" localSheetId="25">'PartySum electronic'!$2:$2</definedName>
    <definedName name="_xlnm.Print_Titles" localSheetId="5">Summary!$1:$1</definedName>
    <definedName name="_xlnm.Print_Titles" localSheetId="24">Under20!$1:$1</definedName>
    <definedName name="_xlnm.Print_Titles" localSheetId="18">YerrCanSum!$1:$1</definedName>
    <definedName name="_xlnm.Print_Titles" localSheetId="13">YerrPartySum!$1:$1</definedName>
    <definedName name="_xlnm.Print_Titles" localSheetId="23">YerrPP!$A:$B,YerrPP!$1:$1</definedName>
    <definedName name="_xlnm.Print_Titles" localSheetId="30">'YerrPP - electronic'!$A:$B,'YerrPP - electronic'!$1:$1</definedName>
    <definedName name="YerrTotal">'YerrPP - electronic'!$CI$37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3" i="2" l="1"/>
  <c r="O16" i="2"/>
  <c r="L16" i="2"/>
  <c r="BI4" i="28"/>
  <c r="BQ37" i="32"/>
  <c r="BR37" i="32" s="1"/>
  <c r="BK37" i="32"/>
  <c r="BE37" i="32"/>
  <c r="BF37" i="32" s="1"/>
  <c r="AY37" i="32"/>
  <c r="AZ37" i="32" s="1"/>
  <c r="AS37" i="32"/>
  <c r="AT37" i="32" s="1"/>
  <c r="AM37" i="32"/>
  <c r="AN35" i="32" s="1"/>
  <c r="AG37" i="32"/>
  <c r="AH37" i="32" s="1"/>
  <c r="AA37" i="32"/>
  <c r="U37" i="32"/>
  <c r="V37" i="32" s="1"/>
  <c r="O37" i="32"/>
  <c r="I37" i="32"/>
  <c r="J37" i="32" s="1"/>
  <c r="C37" i="32"/>
  <c r="D37" i="32" s="1"/>
  <c r="BW36" i="32"/>
  <c r="CE36" i="32" s="1"/>
  <c r="CG36" i="32" s="1"/>
  <c r="BS36" i="32"/>
  <c r="BM36" i="32"/>
  <c r="BG36" i="32"/>
  <c r="BA36" i="32"/>
  <c r="AZ36" i="32"/>
  <c r="AU36" i="32"/>
  <c r="AT36" i="32"/>
  <c r="AO36" i="32"/>
  <c r="AN36" i="32"/>
  <c r="AI36" i="32"/>
  <c r="AH36" i="32"/>
  <c r="AC36" i="32"/>
  <c r="W36" i="32"/>
  <c r="V36" i="32"/>
  <c r="Q36" i="32"/>
  <c r="K36" i="32"/>
  <c r="E36" i="32"/>
  <c r="D36" i="32"/>
  <c r="CE35" i="32"/>
  <c r="CG35" i="32" s="1"/>
  <c r="BW35" i="32"/>
  <c r="BR35" i="32"/>
  <c r="BF35" i="32"/>
  <c r="AZ35" i="32"/>
  <c r="AH35" i="32"/>
  <c r="V35" i="32"/>
  <c r="J35" i="32"/>
  <c r="D35" i="32"/>
  <c r="BU34" i="32"/>
  <c r="BQ34" i="32"/>
  <c r="BR34" i="32" s="1"/>
  <c r="BO34" i="32"/>
  <c r="BK34" i="32"/>
  <c r="BI34" i="32"/>
  <c r="BG34" i="32" s="1"/>
  <c r="BE34" i="32"/>
  <c r="BF34" i="32" s="1"/>
  <c r="BC34" i="32"/>
  <c r="AY34" i="32"/>
  <c r="AZ34" i="32" s="1"/>
  <c r="AW34" i="32"/>
  <c r="AU34" i="32" s="1"/>
  <c r="AT34" i="32"/>
  <c r="AS34" i="32"/>
  <c r="AQ34" i="32"/>
  <c r="AM34" i="32"/>
  <c r="AN34" i="32" s="1"/>
  <c r="AK34" i="32"/>
  <c r="AI34" i="32"/>
  <c r="AH34" i="32"/>
  <c r="AG34" i="32"/>
  <c r="AE34" i="32"/>
  <c r="AA34" i="32"/>
  <c r="AB34" i="32" s="1"/>
  <c r="Y34" i="32"/>
  <c r="U34" i="32"/>
  <c r="V34" i="32" s="1"/>
  <c r="S34" i="32"/>
  <c r="Q34" i="32"/>
  <c r="P34" i="32"/>
  <c r="O34" i="32"/>
  <c r="M34" i="32"/>
  <c r="I34" i="32"/>
  <c r="J34" i="32" s="1"/>
  <c r="G34" i="32"/>
  <c r="C34" i="32"/>
  <c r="CE33" i="32"/>
  <c r="CG33" i="32" s="1"/>
  <c r="BW33" i="32"/>
  <c r="BS33" i="32"/>
  <c r="BR33" i="32"/>
  <c r="BM33" i="32"/>
  <c r="BL33" i="32"/>
  <c r="BG33" i="32"/>
  <c r="BF33" i="32"/>
  <c r="BA33" i="32"/>
  <c r="AZ33" i="32"/>
  <c r="AU33" i="32"/>
  <c r="AT33" i="32"/>
  <c r="AO33" i="32"/>
  <c r="AN33" i="32"/>
  <c r="AI33" i="32"/>
  <c r="AH33" i="32"/>
  <c r="AC33" i="32"/>
  <c r="AB33" i="32"/>
  <c r="W33" i="32"/>
  <c r="V33" i="32"/>
  <c r="Q33" i="32"/>
  <c r="P33" i="32"/>
  <c r="K33" i="32"/>
  <c r="J33" i="32"/>
  <c r="E33" i="32"/>
  <c r="D33" i="32"/>
  <c r="CE32" i="32"/>
  <c r="BW32" i="32"/>
  <c r="BS32" i="32"/>
  <c r="BR32" i="32"/>
  <c r="BM32" i="32"/>
  <c r="BL32" i="32"/>
  <c r="BG32" i="32"/>
  <c r="BF32" i="32"/>
  <c r="BA32" i="32"/>
  <c r="AZ32" i="32"/>
  <c r="AU32" i="32"/>
  <c r="AT32" i="32"/>
  <c r="AO32" i="32"/>
  <c r="AN32" i="32"/>
  <c r="AI32" i="32"/>
  <c r="AH32" i="32"/>
  <c r="AC32" i="32"/>
  <c r="AB32" i="32"/>
  <c r="W32" i="32"/>
  <c r="V32" i="32"/>
  <c r="Q32" i="32"/>
  <c r="P32" i="32"/>
  <c r="K32" i="32"/>
  <c r="J32" i="32"/>
  <c r="E32" i="32"/>
  <c r="BY32" i="32" s="1"/>
  <c r="D32" i="32"/>
  <c r="BU31" i="32"/>
  <c r="BQ31" i="32"/>
  <c r="BR31" i="32" s="1"/>
  <c r="BO31" i="32"/>
  <c r="BK31" i="32"/>
  <c r="BI31" i="32"/>
  <c r="BG31" i="32" s="1"/>
  <c r="BE31" i="32"/>
  <c r="BF31" i="32" s="1"/>
  <c r="BC31" i="32"/>
  <c r="AY31" i="32"/>
  <c r="AZ31" i="32" s="1"/>
  <c r="AW31" i="32"/>
  <c r="AT31" i="32"/>
  <c r="AS31" i="32"/>
  <c r="AQ31" i="32"/>
  <c r="AM31" i="32"/>
  <c r="AN31" i="32" s="1"/>
  <c r="AK31" i="32"/>
  <c r="AI31" i="32" s="1"/>
  <c r="AG31" i="32"/>
  <c r="AH31" i="32" s="1"/>
  <c r="AE31" i="32"/>
  <c r="AA31" i="32"/>
  <c r="AB31" i="32" s="1"/>
  <c r="Y31" i="32"/>
  <c r="W31" i="32" s="1"/>
  <c r="U31" i="32"/>
  <c r="V31" i="32" s="1"/>
  <c r="S31" i="32"/>
  <c r="Q31" i="32" s="1"/>
  <c r="O31" i="32"/>
  <c r="P31" i="32" s="1"/>
  <c r="M31" i="32"/>
  <c r="I31" i="32"/>
  <c r="J31" i="32" s="1"/>
  <c r="G31" i="32"/>
  <c r="C31" i="32"/>
  <c r="D31" i="32" s="1"/>
  <c r="BW30" i="32"/>
  <c r="CE30" i="32" s="1"/>
  <c r="BS30" i="32"/>
  <c r="BR30" i="32"/>
  <c r="BM30" i="32"/>
  <c r="BL30" i="32"/>
  <c r="BG30" i="32"/>
  <c r="BF30" i="32"/>
  <c r="BA30" i="32"/>
  <c r="AZ30" i="32"/>
  <c r="AU30" i="32"/>
  <c r="AT30" i="32"/>
  <c r="AO30" i="32"/>
  <c r="AN30" i="32"/>
  <c r="AI30" i="32"/>
  <c r="AH30" i="32"/>
  <c r="AC30" i="32"/>
  <c r="AB30" i="32"/>
  <c r="W30" i="32"/>
  <c r="V30" i="32"/>
  <c r="Q30" i="32"/>
  <c r="P30" i="32"/>
  <c r="K30" i="32"/>
  <c r="J30" i="32"/>
  <c r="E30" i="32"/>
  <c r="D30" i="32"/>
  <c r="BU29" i="32"/>
  <c r="BQ29" i="32"/>
  <c r="BR29" i="32" s="1"/>
  <c r="BO29" i="32"/>
  <c r="BK29" i="32"/>
  <c r="BI29" i="32"/>
  <c r="BG29" i="32" s="1"/>
  <c r="BE29" i="32"/>
  <c r="BF29" i="32" s="1"/>
  <c r="BC29" i="32"/>
  <c r="AY29" i="32"/>
  <c r="AZ29" i="32" s="1"/>
  <c r="AW29" i="32"/>
  <c r="AU29" i="32" s="1"/>
  <c r="AT29" i="32"/>
  <c r="AS29" i="32"/>
  <c r="AQ29" i="32"/>
  <c r="AM29" i="32"/>
  <c r="AN29" i="32" s="1"/>
  <c r="AK29" i="32"/>
  <c r="AI29" i="32"/>
  <c r="AH29" i="32"/>
  <c r="AG29" i="32"/>
  <c r="AE29" i="32"/>
  <c r="AA29" i="32"/>
  <c r="AB29" i="32" s="1"/>
  <c r="Y29" i="32"/>
  <c r="U29" i="32"/>
  <c r="V29" i="32" s="1"/>
  <c r="S29" i="32"/>
  <c r="Q29" i="32"/>
  <c r="P29" i="32"/>
  <c r="O29" i="32"/>
  <c r="M29" i="32"/>
  <c r="I29" i="32"/>
  <c r="J29" i="32" s="1"/>
  <c r="G29" i="32"/>
  <c r="C29" i="32"/>
  <c r="BW28" i="32"/>
  <c r="CE28" i="32" s="1"/>
  <c r="CG28" i="32" s="1"/>
  <c r="CH28" i="32" s="1"/>
  <c r="BS28" i="32"/>
  <c r="BR28" i="32"/>
  <c r="BM28" i="32"/>
  <c r="BL28" i="32"/>
  <c r="BG28" i="32"/>
  <c r="BF28" i="32"/>
  <c r="BA28" i="32"/>
  <c r="AZ28" i="32"/>
  <c r="AU28" i="32"/>
  <c r="AT28" i="32"/>
  <c r="AO28" i="32"/>
  <c r="AN28" i="32"/>
  <c r="AI28" i="32"/>
  <c r="AH28" i="32"/>
  <c r="AC28" i="32"/>
  <c r="AB28" i="32"/>
  <c r="W28" i="32"/>
  <c r="V28" i="32"/>
  <c r="Q28" i="32"/>
  <c r="P28" i="32"/>
  <c r="K28" i="32"/>
  <c r="J28" i="32"/>
  <c r="E28" i="32"/>
  <c r="D28" i="32"/>
  <c r="CE27" i="32"/>
  <c r="BW27" i="32"/>
  <c r="BS27" i="32"/>
  <c r="BR27" i="32"/>
  <c r="BM27" i="32"/>
  <c r="BL27" i="32"/>
  <c r="BG27" i="32"/>
  <c r="BF27" i="32"/>
  <c r="BA27" i="32"/>
  <c r="AZ27" i="32"/>
  <c r="AU27" i="32"/>
  <c r="AT27" i="32"/>
  <c r="AO27" i="32"/>
  <c r="AN27" i="32"/>
  <c r="AI27" i="32"/>
  <c r="AH27" i="32"/>
  <c r="AC27" i="32"/>
  <c r="AB27" i="32"/>
  <c r="W27" i="32"/>
  <c r="V27" i="32"/>
  <c r="Q27" i="32"/>
  <c r="P27" i="32"/>
  <c r="K27" i="32"/>
  <c r="J27" i="32"/>
  <c r="E27" i="32"/>
  <c r="D27" i="32"/>
  <c r="BU26" i="32"/>
  <c r="BQ26" i="32"/>
  <c r="BR26" i="32" s="1"/>
  <c r="BO26" i="32"/>
  <c r="BK26" i="32"/>
  <c r="BI26" i="32"/>
  <c r="BG26" i="32" s="1"/>
  <c r="BE26" i="32"/>
  <c r="BF26" i="32" s="1"/>
  <c r="BC26" i="32"/>
  <c r="AY26" i="32"/>
  <c r="AZ26" i="32" s="1"/>
  <c r="AW26" i="32"/>
  <c r="AU26" i="32"/>
  <c r="AS26" i="32"/>
  <c r="AT26" i="32" s="1"/>
  <c r="AQ26" i="32"/>
  <c r="AM26" i="32"/>
  <c r="AN26" i="32" s="1"/>
  <c r="AK26" i="32"/>
  <c r="AI26" i="32" s="1"/>
  <c r="AH26" i="32"/>
  <c r="AG26" i="32"/>
  <c r="AE26" i="32"/>
  <c r="AA26" i="32"/>
  <c r="AB26" i="32" s="1"/>
  <c r="Y26" i="32"/>
  <c r="U26" i="32"/>
  <c r="V26" i="32" s="1"/>
  <c r="S26" i="32"/>
  <c r="Q26" i="32"/>
  <c r="P26" i="32"/>
  <c r="O26" i="32"/>
  <c r="M26" i="32"/>
  <c r="I26" i="32"/>
  <c r="J26" i="32" s="1"/>
  <c r="G26" i="32"/>
  <c r="C26" i="32"/>
  <c r="D26" i="32" s="1"/>
  <c r="CE25" i="32"/>
  <c r="BW25" i="32"/>
  <c r="BS25" i="32"/>
  <c r="BR25" i="32"/>
  <c r="BM25" i="32"/>
  <c r="BL25" i="32"/>
  <c r="BG25" i="32"/>
  <c r="BF25" i="32"/>
  <c r="BA25" i="32"/>
  <c r="AZ25" i="32"/>
  <c r="AU25" i="32"/>
  <c r="AT25" i="32"/>
  <c r="AO25" i="32"/>
  <c r="AN25" i="32"/>
  <c r="AI25" i="32"/>
  <c r="AH25" i="32"/>
  <c r="AC25" i="32"/>
  <c r="AB25" i="32"/>
  <c r="W25" i="32"/>
  <c r="V25" i="32"/>
  <c r="Q25" i="32"/>
  <c r="P25" i="32"/>
  <c r="K25" i="32"/>
  <c r="J25" i="32"/>
  <c r="E25" i="32"/>
  <c r="D25" i="32"/>
  <c r="CE24" i="32"/>
  <c r="CG24" i="32" s="1"/>
  <c r="CH24" i="32" s="1"/>
  <c r="BW24" i="32"/>
  <c r="BS24" i="32"/>
  <c r="BR24" i="32"/>
  <c r="BM24" i="32"/>
  <c r="BL24" i="32"/>
  <c r="BG24" i="32"/>
  <c r="BF24" i="32"/>
  <c r="BA24" i="32"/>
  <c r="AZ24" i="32"/>
  <c r="AU24" i="32"/>
  <c r="AT24" i="32"/>
  <c r="AO24" i="32"/>
  <c r="AN24" i="32"/>
  <c r="AI24" i="32"/>
  <c r="AH24" i="32"/>
  <c r="AC24" i="32"/>
  <c r="AB24" i="32"/>
  <c r="W24" i="32"/>
  <c r="V24" i="32"/>
  <c r="Q24" i="32"/>
  <c r="P24" i="32"/>
  <c r="K24" i="32"/>
  <c r="J24" i="32"/>
  <c r="E24" i="32"/>
  <c r="D24" i="32"/>
  <c r="BW23" i="32"/>
  <c r="CE23" i="32" s="1"/>
  <c r="BS23" i="32"/>
  <c r="BR23" i="32"/>
  <c r="BM23" i="32"/>
  <c r="BL23" i="32"/>
  <c r="BG23" i="32"/>
  <c r="BF23" i="32"/>
  <c r="BA23" i="32"/>
  <c r="AZ23" i="32"/>
  <c r="AU23" i="32"/>
  <c r="AT23" i="32"/>
  <c r="AO23" i="32"/>
  <c r="AN23" i="32"/>
  <c r="AI23" i="32"/>
  <c r="AH23" i="32"/>
  <c r="AC23" i="32"/>
  <c r="AB23" i="32"/>
  <c r="W23" i="32"/>
  <c r="V23" i="32"/>
  <c r="Q23" i="32"/>
  <c r="P23" i="32"/>
  <c r="K23" i="32"/>
  <c r="J23" i="32"/>
  <c r="E23" i="32"/>
  <c r="D23" i="32"/>
  <c r="BU22" i="32"/>
  <c r="BQ22" i="32"/>
  <c r="BR22" i="32" s="1"/>
  <c r="BO22" i="32"/>
  <c r="BK22" i="32"/>
  <c r="BM22" i="32" s="1"/>
  <c r="BI22" i="32"/>
  <c r="BE22" i="32"/>
  <c r="BF22" i="32" s="1"/>
  <c r="BC22" i="32"/>
  <c r="AY22" i="32"/>
  <c r="AZ22" i="32" s="1"/>
  <c r="AW22" i="32"/>
  <c r="AU22" i="32" s="1"/>
  <c r="AT22" i="32"/>
  <c r="AS22" i="32"/>
  <c r="AQ22" i="32"/>
  <c r="AM22" i="32"/>
  <c r="AN22" i="32" s="1"/>
  <c r="AK22" i="32"/>
  <c r="AG22" i="32"/>
  <c r="AE22" i="32"/>
  <c r="AC22" i="32"/>
  <c r="AA22" i="32"/>
  <c r="AB22" i="32" s="1"/>
  <c r="Y22" i="32"/>
  <c r="V22" i="32"/>
  <c r="U22" i="32"/>
  <c r="S22" i="32"/>
  <c r="Q22" i="32" s="1"/>
  <c r="O22" i="32"/>
  <c r="P22" i="32" s="1"/>
  <c r="M22" i="32"/>
  <c r="I22" i="32"/>
  <c r="J22" i="32" s="1"/>
  <c r="G22" i="32"/>
  <c r="D22" i="32"/>
  <c r="C22" i="32"/>
  <c r="BW21" i="32"/>
  <c r="CE21" i="32" s="1"/>
  <c r="CG21" i="32" s="1"/>
  <c r="CH21" i="32" s="1"/>
  <c r="BS21" i="32"/>
  <c r="BR21" i="32"/>
  <c r="BM21" i="32"/>
  <c r="BL21" i="32"/>
  <c r="BG21" i="32"/>
  <c r="BF21" i="32"/>
  <c r="BA21" i="32"/>
  <c r="AZ21" i="32"/>
  <c r="AU21" i="32"/>
  <c r="AT21" i="32"/>
  <c r="AO21" i="32"/>
  <c r="AN21" i="32"/>
  <c r="AI21" i="32"/>
  <c r="AH21" i="32"/>
  <c r="AC21" i="32"/>
  <c r="AB21" i="32"/>
  <c r="W21" i="32"/>
  <c r="V21" i="32"/>
  <c r="Q21" i="32"/>
  <c r="P21" i="32"/>
  <c r="K21" i="32"/>
  <c r="J21" i="32"/>
  <c r="E21" i="32"/>
  <c r="D21" i="32"/>
  <c r="CF20" i="32"/>
  <c r="CE20" i="32"/>
  <c r="CG20" i="32" s="1"/>
  <c r="CH20" i="32" s="1"/>
  <c r="BW20" i="32"/>
  <c r="BS20" i="32"/>
  <c r="BR20" i="32"/>
  <c r="BM20" i="32"/>
  <c r="BL20" i="32"/>
  <c r="BG20" i="32"/>
  <c r="BF20" i="32"/>
  <c r="BA20" i="32"/>
  <c r="AZ20" i="32"/>
  <c r="AU20" i="32"/>
  <c r="AT20" i="32"/>
  <c r="AO20" i="32"/>
  <c r="AN20" i="32"/>
  <c r="AI20" i="32"/>
  <c r="AH20" i="32"/>
  <c r="AC20" i="32"/>
  <c r="AB20" i="32"/>
  <c r="W20" i="32"/>
  <c r="V20" i="32"/>
  <c r="Q20" i="32"/>
  <c r="P20" i="32"/>
  <c r="K20" i="32"/>
  <c r="J20" i="32"/>
  <c r="E20" i="32"/>
  <c r="D20" i="32"/>
  <c r="BW19" i="32"/>
  <c r="CE19" i="32" s="1"/>
  <c r="CG19" i="32" s="1"/>
  <c r="CH19" i="32" s="1"/>
  <c r="BS19" i="32"/>
  <c r="BR19" i="32"/>
  <c r="BM19" i="32"/>
  <c r="BL19" i="32"/>
  <c r="BG19" i="32"/>
  <c r="BF19" i="32"/>
  <c r="BA19" i="32"/>
  <c r="AZ19" i="32"/>
  <c r="AU19" i="32"/>
  <c r="AT19" i="32"/>
  <c r="AO19" i="32"/>
  <c r="AN19" i="32"/>
  <c r="AI19" i="32"/>
  <c r="AH19" i="32"/>
  <c r="AC19" i="32"/>
  <c r="AB19" i="32"/>
  <c r="W19" i="32"/>
  <c r="V19" i="32"/>
  <c r="Q19" i="32"/>
  <c r="P19" i="32"/>
  <c r="K19" i="32"/>
  <c r="J19" i="32"/>
  <c r="E19" i="32"/>
  <c r="D19" i="32"/>
  <c r="CE18" i="32"/>
  <c r="BW18" i="32"/>
  <c r="BS18" i="32"/>
  <c r="BR18" i="32"/>
  <c r="BM18" i="32"/>
  <c r="BL18" i="32"/>
  <c r="BG18" i="32"/>
  <c r="BF18" i="32"/>
  <c r="BA18" i="32"/>
  <c r="AZ18" i="32"/>
  <c r="AU18" i="32"/>
  <c r="AT18" i="32"/>
  <c r="AO18" i="32"/>
  <c r="AN18" i="32"/>
  <c r="AI18" i="32"/>
  <c r="AH18" i="32"/>
  <c r="AC18" i="32"/>
  <c r="AB18" i="32"/>
  <c r="W18" i="32"/>
  <c r="V18" i="32"/>
  <c r="Q18" i="32"/>
  <c r="P18" i="32"/>
  <c r="K18" i="32"/>
  <c r="J18" i="32"/>
  <c r="E18" i="32"/>
  <c r="BY18" i="32" s="1"/>
  <c r="D18" i="32"/>
  <c r="CE17" i="32"/>
  <c r="CG17" i="32" s="1"/>
  <c r="CH17" i="32" s="1"/>
  <c r="BW17" i="32"/>
  <c r="BS17" i="32"/>
  <c r="BR17" i="32"/>
  <c r="BM17" i="32"/>
  <c r="BL17" i="32"/>
  <c r="BG17" i="32"/>
  <c r="BF17" i="32"/>
  <c r="BA17" i="32"/>
  <c r="AZ17" i="32"/>
  <c r="AU17" i="32"/>
  <c r="AT17" i="32"/>
  <c r="AO17" i="32"/>
  <c r="AN17" i="32"/>
  <c r="AI17" i="32"/>
  <c r="AH17" i="32"/>
  <c r="AC17" i="32"/>
  <c r="AB17" i="32"/>
  <c r="W17" i="32"/>
  <c r="V17" i="32"/>
  <c r="Q17" i="32"/>
  <c r="P17" i="32"/>
  <c r="K17" i="32"/>
  <c r="J17" i="32"/>
  <c r="E17" i="32"/>
  <c r="D17" i="32"/>
  <c r="BU16" i="32"/>
  <c r="BQ16" i="32"/>
  <c r="BR16" i="32" s="1"/>
  <c r="BO16" i="32"/>
  <c r="BL16" i="32"/>
  <c r="BK16" i="32"/>
  <c r="BI16" i="32"/>
  <c r="BG16" i="32"/>
  <c r="BE16" i="32"/>
  <c r="BF16" i="32" s="1"/>
  <c r="BC16" i="32"/>
  <c r="AY16" i="32"/>
  <c r="AZ16" i="32" s="1"/>
  <c r="AW16" i="32"/>
  <c r="AU16" i="32" s="1"/>
  <c r="AS16" i="32"/>
  <c r="AT16" i="32" s="1"/>
  <c r="AQ16" i="32"/>
  <c r="AM16" i="32"/>
  <c r="AN16" i="32" s="1"/>
  <c r="AK16" i="32"/>
  <c r="AI16" i="32"/>
  <c r="AH16" i="32"/>
  <c r="AG16" i="32"/>
  <c r="AE16" i="32"/>
  <c r="AC16" i="32" s="1"/>
  <c r="AA16" i="32"/>
  <c r="AB16" i="32" s="1"/>
  <c r="Y16" i="32"/>
  <c r="U16" i="32"/>
  <c r="V16" i="32" s="1"/>
  <c r="S16" i="32"/>
  <c r="Q16" i="32" s="1"/>
  <c r="O16" i="32"/>
  <c r="P16" i="32" s="1"/>
  <c r="M16" i="32"/>
  <c r="I16" i="32"/>
  <c r="J16" i="32" s="1"/>
  <c r="H16" i="32"/>
  <c r="G16" i="32"/>
  <c r="C16" i="32"/>
  <c r="BW15" i="32"/>
  <c r="BX15" i="32" s="1"/>
  <c r="BS15" i="32"/>
  <c r="BR15" i="32"/>
  <c r="BM15" i="32"/>
  <c r="BL15" i="32"/>
  <c r="BG15" i="32"/>
  <c r="BF15" i="32"/>
  <c r="BA15" i="32"/>
  <c r="AZ15" i="32"/>
  <c r="AU15" i="32"/>
  <c r="AT15" i="32"/>
  <c r="AO15" i="32"/>
  <c r="AN15" i="32"/>
  <c r="AI15" i="32"/>
  <c r="AH15" i="32"/>
  <c r="AC15" i="32"/>
  <c r="AB15" i="32"/>
  <c r="W15" i="32"/>
  <c r="V15" i="32"/>
  <c r="Q15" i="32"/>
  <c r="P15" i="32"/>
  <c r="K15" i="32"/>
  <c r="J15" i="32"/>
  <c r="E15" i="32"/>
  <c r="D15" i="32"/>
  <c r="BW14" i="32"/>
  <c r="BX14" i="32" s="1"/>
  <c r="BS14" i="32"/>
  <c r="BR14" i="32"/>
  <c r="BM14" i="32"/>
  <c r="BL14" i="32"/>
  <c r="BG14" i="32"/>
  <c r="BF14" i="32"/>
  <c r="BA14" i="32"/>
  <c r="AZ14" i="32"/>
  <c r="AU14" i="32"/>
  <c r="AT14" i="32"/>
  <c r="AO14" i="32"/>
  <c r="AN14" i="32"/>
  <c r="AI14" i="32"/>
  <c r="AH14" i="32"/>
  <c r="AC14" i="32"/>
  <c r="AB14" i="32"/>
  <c r="W14" i="32"/>
  <c r="V14" i="32"/>
  <c r="Q14" i="32"/>
  <c r="BY14" i="32" s="1"/>
  <c r="CA14" i="32" s="1"/>
  <c r="P14" i="32"/>
  <c r="K14" i="32"/>
  <c r="J14" i="32"/>
  <c r="E14" i="32"/>
  <c r="D14" i="32"/>
  <c r="BU13" i="32"/>
  <c r="BR13" i="32"/>
  <c r="BQ13" i="32"/>
  <c r="BO13" i="32"/>
  <c r="BM13" i="32" s="1"/>
  <c r="BK13" i="32"/>
  <c r="BL13" i="32" s="1"/>
  <c r="BI13" i="32"/>
  <c r="BE13" i="32"/>
  <c r="BF13" i="32" s="1"/>
  <c r="BC13" i="32"/>
  <c r="AY13" i="32"/>
  <c r="AZ13" i="32" s="1"/>
  <c r="AW13" i="32"/>
  <c r="AU13" i="32" s="1"/>
  <c r="AS13" i="32"/>
  <c r="AT13" i="32" s="1"/>
  <c r="AQ13" i="32"/>
  <c r="AN13" i="32"/>
  <c r="AM13" i="32"/>
  <c r="AK13" i="32"/>
  <c r="AI13" i="32" s="1"/>
  <c r="AG13" i="32"/>
  <c r="AH13" i="32" s="1"/>
  <c r="AE13" i="32"/>
  <c r="AA13" i="32"/>
  <c r="Y13" i="32"/>
  <c r="U13" i="32"/>
  <c r="S13" i="32"/>
  <c r="Q13" i="32" s="1"/>
  <c r="P13" i="32"/>
  <c r="O13" i="32"/>
  <c r="M13" i="32"/>
  <c r="K13" i="32" s="1"/>
  <c r="J13" i="32"/>
  <c r="I13" i="32"/>
  <c r="G13" i="32"/>
  <c r="E13" i="32"/>
  <c r="C13" i="32"/>
  <c r="BW12" i="32"/>
  <c r="BX12" i="32" s="1"/>
  <c r="BS12" i="32"/>
  <c r="BR12" i="32"/>
  <c r="BM12" i="32"/>
  <c r="BL12" i="32"/>
  <c r="BG12" i="32"/>
  <c r="BF12" i="32"/>
  <c r="BA12" i="32"/>
  <c r="AZ12" i="32"/>
  <c r="AU12" i="32"/>
  <c r="AT12" i="32"/>
  <c r="AO12" i="32"/>
  <c r="AN12" i="32"/>
  <c r="AI12" i="32"/>
  <c r="AH12" i="32"/>
  <c r="AC12" i="32"/>
  <c r="AB12" i="32"/>
  <c r="W12" i="32"/>
  <c r="V12" i="32"/>
  <c r="Q12" i="32"/>
  <c r="P12" i="32"/>
  <c r="K12" i="32"/>
  <c r="J12" i="32"/>
  <c r="E12" i="32"/>
  <c r="D12" i="32"/>
  <c r="BW11" i="32"/>
  <c r="BS11" i="32"/>
  <c r="BR11" i="32"/>
  <c r="BM11" i="32"/>
  <c r="BL11" i="32"/>
  <c r="BG11" i="32"/>
  <c r="BF11" i="32"/>
  <c r="BA11" i="32"/>
  <c r="AZ11" i="32"/>
  <c r="AU11" i="32"/>
  <c r="AT11" i="32"/>
  <c r="AO11" i="32"/>
  <c r="AN11" i="32"/>
  <c r="AI11" i="32"/>
  <c r="AH11" i="32"/>
  <c r="AC11" i="32"/>
  <c r="AB11" i="32"/>
  <c r="W11" i="32"/>
  <c r="V11" i="32"/>
  <c r="Q11" i="32"/>
  <c r="P11" i="32"/>
  <c r="K11" i="32"/>
  <c r="J11" i="32"/>
  <c r="E11" i="32"/>
  <c r="D11" i="32"/>
  <c r="BU10" i="32"/>
  <c r="BQ10" i="32"/>
  <c r="BO10" i="32"/>
  <c r="BM10" i="32" s="1"/>
  <c r="BK10" i="32"/>
  <c r="BL10" i="32" s="1"/>
  <c r="BI10" i="32"/>
  <c r="BE10" i="32"/>
  <c r="BF10" i="32" s="1"/>
  <c r="BC10" i="32"/>
  <c r="AY10" i="32"/>
  <c r="BA10" i="32" s="1"/>
  <c r="AW10" i="32"/>
  <c r="AU10" i="32"/>
  <c r="AS10" i="32"/>
  <c r="AT10" i="32" s="1"/>
  <c r="AQ10" i="32"/>
  <c r="AO10" i="32" s="1"/>
  <c r="AN10" i="32"/>
  <c r="AM10" i="32"/>
  <c r="AK10" i="32"/>
  <c r="AI10" i="32"/>
  <c r="AG10" i="32"/>
  <c r="AH10" i="32" s="1"/>
  <c r="AE10" i="32"/>
  <c r="AA10" i="32"/>
  <c r="AB10" i="32" s="1"/>
  <c r="Y10" i="32"/>
  <c r="W10" i="32" s="1"/>
  <c r="V10" i="32"/>
  <c r="U10" i="32"/>
  <c r="S10" i="32"/>
  <c r="Q10" i="32" s="1"/>
  <c r="O10" i="32"/>
  <c r="P10" i="32" s="1"/>
  <c r="M10" i="32"/>
  <c r="J10" i="32"/>
  <c r="I10" i="32"/>
  <c r="G10" i="32"/>
  <c r="E10" i="32"/>
  <c r="D10" i="32"/>
  <c r="C10" i="32"/>
  <c r="BW9" i="32"/>
  <c r="BS9" i="32"/>
  <c r="BR9" i="32"/>
  <c r="BM9" i="32"/>
  <c r="BL9" i="32"/>
  <c r="BG9" i="32"/>
  <c r="BF9" i="32"/>
  <c r="BA9" i="32"/>
  <c r="AZ9" i="32"/>
  <c r="AU9" i="32"/>
  <c r="AT9" i="32"/>
  <c r="AO9" i="32"/>
  <c r="AN9" i="32"/>
  <c r="AI9" i="32"/>
  <c r="AH9" i="32"/>
  <c r="AC9" i="32"/>
  <c r="AB9" i="32"/>
  <c r="W9" i="32"/>
  <c r="V9" i="32"/>
  <c r="Q9" i="32"/>
  <c r="P9" i="32"/>
  <c r="K9" i="32"/>
  <c r="J9" i="32"/>
  <c r="E9" i="32"/>
  <c r="D9" i="32"/>
  <c r="BW8" i="32"/>
  <c r="BS8" i="32"/>
  <c r="BR8" i="32"/>
  <c r="BM8" i="32"/>
  <c r="BL8" i="32"/>
  <c r="BG8" i="32"/>
  <c r="BF8" i="32"/>
  <c r="BA8" i="32"/>
  <c r="AZ8" i="32"/>
  <c r="AU8" i="32"/>
  <c r="AT8" i="32"/>
  <c r="AO8" i="32"/>
  <c r="AN8" i="32"/>
  <c r="AI8" i="32"/>
  <c r="AH8" i="32"/>
  <c r="AC8" i="32"/>
  <c r="AB8" i="32"/>
  <c r="W8" i="32"/>
  <c r="V8" i="32"/>
  <c r="Q8" i="32"/>
  <c r="P8" i="32"/>
  <c r="K8" i="32"/>
  <c r="J8" i="32"/>
  <c r="E8" i="32"/>
  <c r="D8" i="32"/>
  <c r="BW7" i="32"/>
  <c r="BS7" i="32"/>
  <c r="BR7" i="32"/>
  <c r="BM7" i="32"/>
  <c r="BL7" i="32"/>
  <c r="BG7" i="32"/>
  <c r="BF7" i="32"/>
  <c r="BA7" i="32"/>
  <c r="AZ7" i="32"/>
  <c r="AU7" i="32"/>
  <c r="AT7" i="32"/>
  <c r="AO7" i="32"/>
  <c r="AN7" i="32"/>
  <c r="AI7" i="32"/>
  <c r="AH7" i="32"/>
  <c r="AC7" i="32"/>
  <c r="AB7" i="32"/>
  <c r="W7" i="32"/>
  <c r="V7" i="32"/>
  <c r="Q7" i="32"/>
  <c r="P7" i="32"/>
  <c r="K7" i="32"/>
  <c r="J7" i="32"/>
  <c r="E7" i="32"/>
  <c r="D7" i="32"/>
  <c r="BW6" i="32"/>
  <c r="BS6" i="32"/>
  <c r="BR6" i="32"/>
  <c r="BM6" i="32"/>
  <c r="BL6" i="32"/>
  <c r="BG6" i="32"/>
  <c r="BF6" i="32"/>
  <c r="BA6" i="32"/>
  <c r="AZ6" i="32"/>
  <c r="AU6" i="32"/>
  <c r="AT6" i="32"/>
  <c r="AO6" i="32"/>
  <c r="AN6" i="32"/>
  <c r="AI6" i="32"/>
  <c r="AH6" i="32"/>
  <c r="AC6" i="32"/>
  <c r="AB6" i="32"/>
  <c r="W6" i="32"/>
  <c r="V6" i="32"/>
  <c r="Q6" i="32"/>
  <c r="P6" i="32"/>
  <c r="K6" i="32"/>
  <c r="J6" i="32"/>
  <c r="E6" i="32"/>
  <c r="D6" i="32"/>
  <c r="BW5" i="32"/>
  <c r="BS5" i="32"/>
  <c r="BR5" i="32"/>
  <c r="BM5" i="32"/>
  <c r="BL5" i="32"/>
  <c r="BG5" i="32"/>
  <c r="BF5" i="32"/>
  <c r="BA5" i="32"/>
  <c r="AZ5" i="32"/>
  <c r="AU5" i="32"/>
  <c r="AT5" i="32"/>
  <c r="AO5" i="32"/>
  <c r="AN5" i="32"/>
  <c r="AI5" i="32"/>
  <c r="AH5" i="32"/>
  <c r="AC5" i="32"/>
  <c r="AB5" i="32"/>
  <c r="W5" i="32"/>
  <c r="V5" i="32"/>
  <c r="Q5" i="32"/>
  <c r="P5" i="32"/>
  <c r="K5" i="32"/>
  <c r="J5" i="32"/>
  <c r="E5" i="32"/>
  <c r="D5" i="32"/>
  <c r="BW4" i="32"/>
  <c r="BU4" i="32"/>
  <c r="BQ4" i="32"/>
  <c r="BO4" i="32"/>
  <c r="BM4" i="32" s="1"/>
  <c r="BK4" i="32"/>
  <c r="BL4" i="32" s="1"/>
  <c r="BI4" i="32"/>
  <c r="BI35" i="32" s="1"/>
  <c r="BE4" i="32"/>
  <c r="BF4" i="32" s="1"/>
  <c r="BC4" i="32"/>
  <c r="AZ4" i="32"/>
  <c r="AY4" i="32"/>
  <c r="AW4" i="32"/>
  <c r="AW35" i="32" s="1"/>
  <c r="AS4" i="32"/>
  <c r="AT4" i="32" s="1"/>
  <c r="AQ4" i="32"/>
  <c r="AN4" i="32"/>
  <c r="AM4" i="32"/>
  <c r="AK4" i="32"/>
  <c r="AK35" i="32" s="1"/>
  <c r="AL32" i="32" s="1"/>
  <c r="AG4" i="32"/>
  <c r="AH4" i="32" s="1"/>
  <c r="AE4" i="32"/>
  <c r="AA4" i="32"/>
  <c r="AB4" i="32" s="1"/>
  <c r="Y4" i="32"/>
  <c r="W4" i="32" s="1"/>
  <c r="V4" i="32"/>
  <c r="U4" i="32"/>
  <c r="S4" i="32"/>
  <c r="O4" i="32"/>
  <c r="P4" i="32" s="1"/>
  <c r="M4" i="32"/>
  <c r="J4" i="32"/>
  <c r="I4" i="32"/>
  <c r="G4" i="32"/>
  <c r="G35" i="32" s="1"/>
  <c r="H34" i="32" s="1"/>
  <c r="C4" i="32"/>
  <c r="D4" i="32" s="1"/>
  <c r="BW3" i="32"/>
  <c r="BS3" i="32"/>
  <c r="BR3" i="32"/>
  <c r="BM3" i="32"/>
  <c r="BL3" i="32"/>
  <c r="BG3" i="32"/>
  <c r="BF3" i="32"/>
  <c r="BA3" i="32"/>
  <c r="AZ3" i="32"/>
  <c r="AU3" i="32"/>
  <c r="AT3" i="32"/>
  <c r="AO3" i="32"/>
  <c r="AN3" i="32"/>
  <c r="AI3" i="32"/>
  <c r="AH3" i="32"/>
  <c r="AC3" i="32"/>
  <c r="AB3" i="32"/>
  <c r="W3" i="32"/>
  <c r="V3" i="32"/>
  <c r="Q3" i="32"/>
  <c r="P3" i="32"/>
  <c r="K3" i="32"/>
  <c r="J3" i="32"/>
  <c r="H3" i="32"/>
  <c r="E3" i="32"/>
  <c r="D3" i="32"/>
  <c r="BW2" i="32"/>
  <c r="BS2" i="32"/>
  <c r="BR2" i="32"/>
  <c r="BM2" i="32"/>
  <c r="BL2" i="32"/>
  <c r="BG2" i="32"/>
  <c r="BF2" i="32"/>
  <c r="BA2" i="32"/>
  <c r="AZ2" i="32"/>
  <c r="AU2" i="32"/>
  <c r="AT2" i="32"/>
  <c r="AO2" i="32"/>
  <c r="AN2" i="32"/>
  <c r="AI2" i="32"/>
  <c r="AH2" i="32"/>
  <c r="AC2" i="32"/>
  <c r="AB2" i="32"/>
  <c r="W2" i="32"/>
  <c r="V2" i="32"/>
  <c r="Q2" i="32"/>
  <c r="P2" i="32"/>
  <c r="K2" i="32"/>
  <c r="J2" i="32"/>
  <c r="H2" i="32"/>
  <c r="E2" i="32"/>
  <c r="D2" i="32"/>
  <c r="CJ43" i="31"/>
  <c r="BQ43" i="31"/>
  <c r="BR43" i="31" s="1"/>
  <c r="BL43" i="31"/>
  <c r="BK43" i="31"/>
  <c r="BL41" i="31" s="1"/>
  <c r="BE43" i="31"/>
  <c r="BF43" i="31" s="1"/>
  <c r="AY43" i="31"/>
  <c r="AS43" i="31"/>
  <c r="AT43" i="31" s="1"/>
  <c r="AM43" i="31"/>
  <c r="AG43" i="31"/>
  <c r="AH43" i="31" s="1"/>
  <c r="AB43" i="31"/>
  <c r="AA43" i="31"/>
  <c r="AB42" i="31" s="1"/>
  <c r="U43" i="31"/>
  <c r="V43" i="31" s="1"/>
  <c r="P43" i="31"/>
  <c r="O43" i="31"/>
  <c r="P42" i="31" s="1"/>
  <c r="I43" i="31"/>
  <c r="J43" i="31" s="1"/>
  <c r="C43" i="31"/>
  <c r="D43" i="31" s="1"/>
  <c r="CJ42" i="31"/>
  <c r="BW42" i="31"/>
  <c r="BS42" i="31"/>
  <c r="BR42" i="31"/>
  <c r="BM42" i="31"/>
  <c r="BL42" i="31"/>
  <c r="BG42" i="31"/>
  <c r="BF42" i="31"/>
  <c r="BA42" i="31"/>
  <c r="AU42" i="31"/>
  <c r="AO42" i="31"/>
  <c r="AI42" i="31"/>
  <c r="AH42" i="31"/>
  <c r="AC42" i="31"/>
  <c r="W42" i="31"/>
  <c r="V42" i="31"/>
  <c r="Q42" i="31"/>
  <c r="K42" i="31"/>
  <c r="E42" i="31"/>
  <c r="CJ41" i="31"/>
  <c r="BW41" i="31"/>
  <c r="BR41" i="31"/>
  <c r="BF41" i="31"/>
  <c r="AH41" i="31"/>
  <c r="P41" i="31"/>
  <c r="J41" i="31"/>
  <c r="CJ40" i="31"/>
  <c r="BU40" i="31"/>
  <c r="BS40" i="31" s="1"/>
  <c r="BR40" i="31"/>
  <c r="BQ40" i="31"/>
  <c r="BO40" i="31"/>
  <c r="BK40" i="31"/>
  <c r="BL40" i="31" s="1"/>
  <c r="BI40" i="31"/>
  <c r="BE40" i="31"/>
  <c r="BC40" i="31"/>
  <c r="AY40" i="31"/>
  <c r="AZ40" i="31" s="1"/>
  <c r="AW40" i="31"/>
  <c r="AU40" i="31" s="1"/>
  <c r="AS40" i="31"/>
  <c r="AT40" i="31" s="1"/>
  <c r="AQ40" i="31"/>
  <c r="AM40" i="31"/>
  <c r="AO40" i="31" s="1"/>
  <c r="AK40" i="31"/>
  <c r="AG40" i="31"/>
  <c r="AH40" i="31" s="1"/>
  <c r="AE40" i="31"/>
  <c r="AA40" i="31"/>
  <c r="AB40" i="31" s="1"/>
  <c r="Y40" i="31"/>
  <c r="W40" i="31"/>
  <c r="V40" i="31"/>
  <c r="U40" i="31"/>
  <c r="S40" i="31"/>
  <c r="O40" i="31"/>
  <c r="M40" i="31"/>
  <c r="I40" i="31"/>
  <c r="J40" i="31" s="1"/>
  <c r="G40" i="31"/>
  <c r="C40" i="31"/>
  <c r="CJ39" i="31"/>
  <c r="CG39" i="31"/>
  <c r="BW39" i="31"/>
  <c r="CE39" i="31" s="1"/>
  <c r="BS39" i="31"/>
  <c r="BR39" i="31"/>
  <c r="BM39" i="31"/>
  <c r="BL39" i="31"/>
  <c r="BG39" i="31"/>
  <c r="BF39" i="31"/>
  <c r="BA39" i="31"/>
  <c r="AZ39" i="31"/>
  <c r="AU39" i="31"/>
  <c r="AT39" i="31"/>
  <c r="AO39" i="31"/>
  <c r="AN39" i="31"/>
  <c r="AI39" i="31"/>
  <c r="AH39" i="31"/>
  <c r="AC39" i="31"/>
  <c r="AB39" i="31"/>
  <c r="W39" i="31"/>
  <c r="V39" i="31"/>
  <c r="Q39" i="31"/>
  <c r="P39" i="31"/>
  <c r="K39" i="31"/>
  <c r="J39" i="31"/>
  <c r="E39" i="31"/>
  <c r="D39" i="31"/>
  <c r="CJ38" i="31"/>
  <c r="CG38" i="31"/>
  <c r="BW38" i="31"/>
  <c r="CE38" i="31" s="1"/>
  <c r="BS38" i="31"/>
  <c r="BR38" i="31"/>
  <c r="BM38" i="31"/>
  <c r="BL38" i="31"/>
  <c r="BG38" i="31"/>
  <c r="BF38" i="31"/>
  <c r="BA38" i="31"/>
  <c r="AZ38" i="31"/>
  <c r="AU38" i="31"/>
  <c r="AT38" i="31"/>
  <c r="AO38" i="31"/>
  <c r="AN38" i="31"/>
  <c r="AI38" i="31"/>
  <c r="AH38" i="31"/>
  <c r="AC38" i="31"/>
  <c r="AB38" i="31"/>
  <c r="W38" i="31"/>
  <c r="V38" i="31"/>
  <c r="Q38" i="31"/>
  <c r="P38" i="31"/>
  <c r="K38" i="31"/>
  <c r="J38" i="31"/>
  <c r="E38" i="31"/>
  <c r="D38" i="31"/>
  <c r="CJ37" i="31"/>
  <c r="BU37" i="31"/>
  <c r="BS37" i="31"/>
  <c r="BR37" i="31"/>
  <c r="BQ37" i="31"/>
  <c r="BO37" i="31"/>
  <c r="BK37" i="31"/>
  <c r="BL37" i="31" s="1"/>
  <c r="BI37" i="31"/>
  <c r="BG37" i="31" s="1"/>
  <c r="BF37" i="31"/>
  <c r="BE37" i="31"/>
  <c r="BC37" i="31"/>
  <c r="AY37" i="31"/>
  <c r="AZ37" i="31" s="1"/>
  <c r="AW37" i="31"/>
  <c r="AS37" i="31"/>
  <c r="AT37" i="31" s="1"/>
  <c r="AQ37" i="31"/>
  <c r="AN37" i="31"/>
  <c r="AM37" i="31"/>
  <c r="AO37" i="31" s="1"/>
  <c r="AK37" i="31"/>
  <c r="AI37" i="31" s="1"/>
  <c r="AG37" i="31"/>
  <c r="AH37" i="31" s="1"/>
  <c r="AE37" i="31"/>
  <c r="AA37" i="31"/>
  <c r="AB37" i="31" s="1"/>
  <c r="Y37" i="31"/>
  <c r="W37" i="31" s="1"/>
  <c r="U37" i="31"/>
  <c r="V37" i="31" s="1"/>
  <c r="S37" i="31"/>
  <c r="O37" i="31"/>
  <c r="P37" i="31" s="1"/>
  <c r="M37" i="31"/>
  <c r="J37" i="31"/>
  <c r="I37" i="31"/>
  <c r="G37" i="31"/>
  <c r="C37" i="31"/>
  <c r="CJ36" i="31"/>
  <c r="BX36" i="31"/>
  <c r="BW36" i="31"/>
  <c r="BS36" i="31"/>
  <c r="BR36" i="31"/>
  <c r="BM36" i="31"/>
  <c r="BL36" i="31"/>
  <c r="BG36" i="31"/>
  <c r="BF36" i="31"/>
  <c r="BA36" i="31"/>
  <c r="AZ36" i="31"/>
  <c r="AU36" i="31"/>
  <c r="AT36" i="31"/>
  <c r="AO36" i="31"/>
  <c r="AN36" i="31"/>
  <c r="AI36" i="31"/>
  <c r="AH36" i="31"/>
  <c r="AC36" i="31"/>
  <c r="AB36" i="31"/>
  <c r="W36" i="31"/>
  <c r="V36" i="31"/>
  <c r="Q36" i="31"/>
  <c r="P36" i="31"/>
  <c r="K36" i="31"/>
  <c r="J36" i="31"/>
  <c r="E36" i="31"/>
  <c r="D36" i="31"/>
  <c r="CJ35" i="31"/>
  <c r="BU35" i="31"/>
  <c r="BS35" i="31"/>
  <c r="BQ35" i="31"/>
  <c r="BR35" i="31" s="1"/>
  <c r="BO35" i="31"/>
  <c r="BK35" i="31"/>
  <c r="BL35" i="31" s="1"/>
  <c r="BI35" i="31"/>
  <c r="BG35" i="31" s="1"/>
  <c r="BF35" i="31"/>
  <c r="BE35" i="31"/>
  <c r="BC35" i="31"/>
  <c r="BA35" i="31" s="1"/>
  <c r="AZ35" i="31"/>
  <c r="AY35" i="31"/>
  <c r="AW35" i="31"/>
  <c r="AS35" i="31"/>
  <c r="AT35" i="31" s="1"/>
  <c r="AQ35" i="31"/>
  <c r="AM35" i="31"/>
  <c r="AN35" i="31" s="1"/>
  <c r="AK35" i="31"/>
  <c r="AG35" i="31"/>
  <c r="AI35" i="31" s="1"/>
  <c r="AE35" i="31"/>
  <c r="AA35" i="31"/>
  <c r="AB35" i="31" s="1"/>
  <c r="Y35" i="31"/>
  <c r="W35" i="31" s="1"/>
  <c r="V35" i="31"/>
  <c r="U35" i="31"/>
  <c r="S35" i="31"/>
  <c r="Q35" i="31" s="1"/>
  <c r="P35" i="31"/>
  <c r="O35" i="31"/>
  <c r="M35" i="31"/>
  <c r="I35" i="31"/>
  <c r="J35" i="31" s="1"/>
  <c r="G35" i="31"/>
  <c r="C35" i="31"/>
  <c r="D35" i="31" s="1"/>
  <c r="CJ34" i="31"/>
  <c r="BW34" i="31"/>
  <c r="BS34" i="31"/>
  <c r="BR34" i="31"/>
  <c r="BM34" i="31"/>
  <c r="BL34" i="31"/>
  <c r="BG34" i="31"/>
  <c r="BF34" i="31"/>
  <c r="BA34" i="31"/>
  <c r="AZ34" i="31"/>
  <c r="AU34" i="31"/>
  <c r="AT34" i="31"/>
  <c r="AO34" i="31"/>
  <c r="AN34" i="31"/>
  <c r="AI34" i="31"/>
  <c r="AH34" i="31"/>
  <c r="AC34" i="31"/>
  <c r="AB34" i="31"/>
  <c r="W34" i="31"/>
  <c r="V34" i="31"/>
  <c r="Q34" i="31"/>
  <c r="P34" i="31"/>
  <c r="K34" i="31"/>
  <c r="J34" i="31"/>
  <c r="E34" i="31"/>
  <c r="D34" i="31"/>
  <c r="CJ33" i="31"/>
  <c r="BW33" i="31"/>
  <c r="BS33" i="31"/>
  <c r="BR33" i="31"/>
  <c r="BM33" i="31"/>
  <c r="BL33" i="31"/>
  <c r="BG33" i="31"/>
  <c r="BF33" i="31"/>
  <c r="BA33" i="31"/>
  <c r="AZ33" i="31"/>
  <c r="AU33" i="31"/>
  <c r="AT33" i="31"/>
  <c r="AO33" i="31"/>
  <c r="AN33" i="31"/>
  <c r="AI33" i="31"/>
  <c r="AH33" i="31"/>
  <c r="AC33" i="31"/>
  <c r="AB33" i="31"/>
  <c r="W33" i="31"/>
  <c r="V33" i="31"/>
  <c r="Q33" i="31"/>
  <c r="P33" i="31"/>
  <c r="K33" i="31"/>
  <c r="J33" i="31"/>
  <c r="E33" i="31"/>
  <c r="D33" i="31"/>
  <c r="CJ32" i="31"/>
  <c r="BW32" i="31"/>
  <c r="BS32" i="31"/>
  <c r="BR32" i="31"/>
  <c r="BM32" i="31"/>
  <c r="BL32" i="31"/>
  <c r="BG32" i="31"/>
  <c r="BF32" i="31"/>
  <c r="BA32" i="31"/>
  <c r="AZ32" i="31"/>
  <c r="AU32" i="31"/>
  <c r="AT32" i="31"/>
  <c r="AO32" i="31"/>
  <c r="AN32" i="31"/>
  <c r="AI32" i="31"/>
  <c r="AH32" i="31"/>
  <c r="AC32" i="31"/>
  <c r="AB32" i="31"/>
  <c r="W32" i="31"/>
  <c r="V32" i="31"/>
  <c r="Q32" i="31"/>
  <c r="P32" i="31"/>
  <c r="K32" i="31"/>
  <c r="J32" i="31"/>
  <c r="E32" i="31"/>
  <c r="D32" i="31"/>
  <c r="CJ31" i="31"/>
  <c r="BU31" i="31"/>
  <c r="BQ31" i="31"/>
  <c r="BR31" i="31" s="1"/>
  <c r="BO31" i="31"/>
  <c r="BK31" i="31"/>
  <c r="BL31" i="31" s="1"/>
  <c r="BI31" i="31"/>
  <c r="BE31" i="31"/>
  <c r="BC31" i="31"/>
  <c r="BA31" i="31"/>
  <c r="AZ31" i="31"/>
  <c r="AY31" i="31"/>
  <c r="AW31" i="31"/>
  <c r="AS31" i="31"/>
  <c r="AT31" i="31" s="1"/>
  <c r="AQ31" i="31"/>
  <c r="AM31" i="31"/>
  <c r="AN31" i="31" s="1"/>
  <c r="AK31" i="31"/>
  <c r="AI31" i="31" s="1"/>
  <c r="AH31" i="31"/>
  <c r="AG31" i="31"/>
  <c r="AE31" i="31"/>
  <c r="AA31" i="31"/>
  <c r="AB31" i="31" s="1"/>
  <c r="Y31" i="31"/>
  <c r="V31" i="31"/>
  <c r="U31" i="31"/>
  <c r="S31" i="31"/>
  <c r="Q31" i="31" s="1"/>
  <c r="O31" i="31"/>
  <c r="P31" i="31" s="1"/>
  <c r="M31" i="31"/>
  <c r="I31" i="31"/>
  <c r="J31" i="31" s="1"/>
  <c r="G31" i="31"/>
  <c r="C31" i="31"/>
  <c r="D31" i="31" s="1"/>
  <c r="CJ30" i="31"/>
  <c r="BW30" i="31"/>
  <c r="CE30" i="31" s="1"/>
  <c r="CG30" i="31" s="1"/>
  <c r="BS30" i="31"/>
  <c r="BR30" i="31"/>
  <c r="BM30" i="31"/>
  <c r="BL30" i="31"/>
  <c r="BG30" i="31"/>
  <c r="BF30" i="31"/>
  <c r="BA30" i="31"/>
  <c r="AZ30" i="31"/>
  <c r="AU30" i="31"/>
  <c r="AT30" i="31"/>
  <c r="AO30" i="31"/>
  <c r="AN30" i="31"/>
  <c r="AI30" i="31"/>
  <c r="AH30" i="31"/>
  <c r="AC30" i="31"/>
  <c r="AB30" i="31"/>
  <c r="W30" i="31"/>
  <c r="V30" i="31"/>
  <c r="Q30" i="31"/>
  <c r="P30" i="31"/>
  <c r="K30" i="31"/>
  <c r="J30" i="31"/>
  <c r="E30" i="31"/>
  <c r="D30" i="31"/>
  <c r="CJ29" i="31"/>
  <c r="BW29" i="31"/>
  <c r="BS29" i="31"/>
  <c r="BR29" i="31"/>
  <c r="BM29" i="31"/>
  <c r="BL29" i="31"/>
  <c r="BG29" i="31"/>
  <c r="BF29" i="31"/>
  <c r="BA29" i="31"/>
  <c r="AZ29" i="31"/>
  <c r="AU29" i="31"/>
  <c r="AT29" i="31"/>
  <c r="AO29" i="31"/>
  <c r="AN29" i="31"/>
  <c r="AI29" i="31"/>
  <c r="AH29" i="31"/>
  <c r="AC29" i="31"/>
  <c r="AB29" i="31"/>
  <c r="W29" i="31"/>
  <c r="V29" i="31"/>
  <c r="Q29" i="31"/>
  <c r="P29" i="31"/>
  <c r="K29" i="31"/>
  <c r="J29" i="31"/>
  <c r="E29" i="31"/>
  <c r="D29" i="31"/>
  <c r="CJ28" i="31"/>
  <c r="BU28" i="31"/>
  <c r="BS28" i="31"/>
  <c r="BR28" i="31"/>
  <c r="BQ28" i="31"/>
  <c r="BO28" i="31"/>
  <c r="BM28" i="31" s="1"/>
  <c r="BK28" i="31"/>
  <c r="BL28" i="31" s="1"/>
  <c r="BI28" i="31"/>
  <c r="BE28" i="31"/>
  <c r="BF28" i="31" s="1"/>
  <c r="BC28" i="31"/>
  <c r="AZ28" i="31"/>
  <c r="AY28" i="31"/>
  <c r="AW28" i="31"/>
  <c r="AU28" i="31" s="1"/>
  <c r="AS28" i="31"/>
  <c r="AT28" i="31" s="1"/>
  <c r="AQ28" i="31"/>
  <c r="AN28" i="31"/>
  <c r="AM28" i="31"/>
  <c r="AK28" i="31"/>
  <c r="AI28" i="31" s="1"/>
  <c r="AG28" i="31"/>
  <c r="AH28" i="31" s="1"/>
  <c r="AE28" i="31"/>
  <c r="AC28" i="31"/>
  <c r="AA28" i="31"/>
  <c r="AB28" i="31" s="1"/>
  <c r="Y28" i="31"/>
  <c r="W28" i="31" s="1"/>
  <c r="U28" i="31"/>
  <c r="V28" i="31" s="1"/>
  <c r="S28" i="31"/>
  <c r="Q28" i="31"/>
  <c r="O28" i="31"/>
  <c r="P28" i="31" s="1"/>
  <c r="M28" i="31"/>
  <c r="I28" i="31"/>
  <c r="J28" i="31" s="1"/>
  <c r="G28" i="31"/>
  <c r="D28" i="31"/>
  <c r="C28" i="31"/>
  <c r="CJ27" i="31"/>
  <c r="BW27" i="31"/>
  <c r="BS27" i="31"/>
  <c r="BR27" i="31"/>
  <c r="BM27" i="31"/>
  <c r="BL27" i="31"/>
  <c r="BG27" i="31"/>
  <c r="BF27" i="31"/>
  <c r="BA27" i="31"/>
  <c r="AZ27" i="31"/>
  <c r="AU27" i="31"/>
  <c r="AT27" i="31"/>
  <c r="AO27" i="31"/>
  <c r="AN27" i="31"/>
  <c r="AI27" i="31"/>
  <c r="AH27" i="31"/>
  <c r="AC27" i="31"/>
  <c r="AB27" i="31"/>
  <c r="W27" i="31"/>
  <c r="V27" i="31"/>
  <c r="Q27" i="31"/>
  <c r="P27" i="31"/>
  <c r="K27" i="31"/>
  <c r="J27" i="31"/>
  <c r="E27" i="31"/>
  <c r="D27" i="31"/>
  <c r="CJ26" i="31"/>
  <c r="BW26" i="31"/>
  <c r="BS26" i="31"/>
  <c r="BR26" i="31"/>
  <c r="BM26" i="31"/>
  <c r="BL26" i="31"/>
  <c r="BG26" i="31"/>
  <c r="BF26" i="31"/>
  <c r="BA26" i="31"/>
  <c r="AZ26" i="31"/>
  <c r="AU26" i="31"/>
  <c r="AT26" i="31"/>
  <c r="AO26" i="31"/>
  <c r="AN26" i="31"/>
  <c r="AI26" i="31"/>
  <c r="AH26" i="31"/>
  <c r="AC26" i="31"/>
  <c r="AB26" i="31"/>
  <c r="W26" i="31"/>
  <c r="V26" i="31"/>
  <c r="Q26" i="31"/>
  <c r="P26" i="31"/>
  <c r="K26" i="31"/>
  <c r="J26" i="31"/>
  <c r="E26" i="31"/>
  <c r="BY26" i="31" s="1"/>
  <c r="D26" i="31"/>
  <c r="CJ25" i="31"/>
  <c r="BW25" i="31"/>
  <c r="CE25" i="31" s="1"/>
  <c r="CG25" i="31" s="1"/>
  <c r="BS25" i="31"/>
  <c r="BR25" i="31"/>
  <c r="BM25" i="31"/>
  <c r="BL25" i="31"/>
  <c r="BG25" i="31"/>
  <c r="BF25" i="31"/>
  <c r="BA25" i="31"/>
  <c r="AZ25" i="31"/>
  <c r="AU25" i="31"/>
  <c r="AT25" i="31"/>
  <c r="AO25" i="31"/>
  <c r="AN25" i="31"/>
  <c r="AI25" i="31"/>
  <c r="AH25" i="31"/>
  <c r="AC25" i="31"/>
  <c r="AB25" i="31"/>
  <c r="W25" i="31"/>
  <c r="V25" i="31"/>
  <c r="Q25" i="31"/>
  <c r="P25" i="31"/>
  <c r="K25" i="31"/>
  <c r="J25" i="31"/>
  <c r="E25" i="31"/>
  <c r="D25" i="31"/>
  <c r="CJ24" i="31"/>
  <c r="CE24" i="31"/>
  <c r="CG24" i="31" s="1"/>
  <c r="BW24" i="31"/>
  <c r="BS24" i="31"/>
  <c r="BR24" i="31"/>
  <c r="BM24" i="31"/>
  <c r="BL24" i="31"/>
  <c r="BG24" i="31"/>
  <c r="BF24" i="31"/>
  <c r="BA24" i="31"/>
  <c r="AZ24" i="31"/>
  <c r="AU24" i="31"/>
  <c r="AT24" i="31"/>
  <c r="AO24" i="31"/>
  <c r="AN24" i="31"/>
  <c r="AI24" i="31"/>
  <c r="AH24" i="31"/>
  <c r="AC24" i="31"/>
  <c r="AB24" i="31"/>
  <c r="W24" i="31"/>
  <c r="V24" i="31"/>
  <c r="Q24" i="31"/>
  <c r="P24" i="31"/>
  <c r="K24" i="31"/>
  <c r="J24" i="31"/>
  <c r="E24" i="31"/>
  <c r="D24" i="31"/>
  <c r="CJ23" i="31"/>
  <c r="BW23" i="31"/>
  <c r="CE23" i="31" s="1"/>
  <c r="BS23" i="31"/>
  <c r="BR23" i="31"/>
  <c r="BM23" i="31"/>
  <c r="BL23" i="31"/>
  <c r="BG23" i="31"/>
  <c r="BF23" i="31"/>
  <c r="BA23" i="31"/>
  <c r="AZ23" i="31"/>
  <c r="AU23" i="31"/>
  <c r="AT23" i="31"/>
  <c r="AO23" i="31"/>
  <c r="AN23" i="31"/>
  <c r="AI23" i="31"/>
  <c r="AH23" i="31"/>
  <c r="AC23" i="31"/>
  <c r="AB23" i="31"/>
  <c r="W23" i="31"/>
  <c r="V23" i="31"/>
  <c r="Q23" i="31"/>
  <c r="P23" i="31"/>
  <c r="K23" i="31"/>
  <c r="J23" i="31"/>
  <c r="E23" i="31"/>
  <c r="D23" i="31"/>
  <c r="CJ22" i="31"/>
  <c r="BU22" i="31"/>
  <c r="BQ22" i="31"/>
  <c r="BR22" i="31" s="1"/>
  <c r="BO22" i="31"/>
  <c r="BM22" i="31" s="1"/>
  <c r="BK22" i="31"/>
  <c r="BL22" i="31" s="1"/>
  <c r="BI22" i="31"/>
  <c r="BF22" i="31"/>
  <c r="BE22" i="31"/>
  <c r="BC22" i="31"/>
  <c r="AY22" i="31"/>
  <c r="AW22" i="31"/>
  <c r="AU22" i="31"/>
  <c r="AT22" i="31"/>
  <c r="AS22" i="31"/>
  <c r="AQ22" i="31"/>
  <c r="AM22" i="31"/>
  <c r="AN22" i="31" s="1"/>
  <c r="AK22" i="31"/>
  <c r="AI22" i="31" s="1"/>
  <c r="AG22" i="31"/>
  <c r="AH22" i="31" s="1"/>
  <c r="AE22" i="31"/>
  <c r="AC22" i="31"/>
  <c r="AA22" i="31"/>
  <c r="AB22" i="31" s="1"/>
  <c r="Y22" i="31"/>
  <c r="U22" i="31"/>
  <c r="V22" i="31" s="1"/>
  <c r="S22" i="31"/>
  <c r="Q22" i="31"/>
  <c r="O22" i="31"/>
  <c r="P22" i="31" s="1"/>
  <c r="M22" i="31"/>
  <c r="K22" i="31" s="1"/>
  <c r="J22" i="31"/>
  <c r="I22" i="31"/>
  <c r="G22" i="31"/>
  <c r="C22" i="31"/>
  <c r="CJ21" i="31"/>
  <c r="CE21" i="31"/>
  <c r="CG21" i="31" s="1"/>
  <c r="BW21" i="31"/>
  <c r="BS21" i="31"/>
  <c r="BR21" i="31"/>
  <c r="BM21" i="31"/>
  <c r="BL21" i="31"/>
  <c r="BG21" i="31"/>
  <c r="BF21" i="31"/>
  <c r="BA21" i="31"/>
  <c r="AZ21" i="31"/>
  <c r="AU21" i="31"/>
  <c r="AT21" i="31"/>
  <c r="AO21" i="31"/>
  <c r="AN21" i="31"/>
  <c r="AI21" i="31"/>
  <c r="AH21" i="31"/>
  <c r="AC21" i="31"/>
  <c r="AB21" i="31"/>
  <c r="W21" i="31"/>
  <c r="V21" i="31"/>
  <c r="Q21" i="31"/>
  <c r="P21" i="31"/>
  <c r="K21" i="31"/>
  <c r="J21" i="31"/>
  <c r="E21" i="31"/>
  <c r="D21" i="31"/>
  <c r="CJ20" i="31"/>
  <c r="CE20" i="31"/>
  <c r="BW20" i="31"/>
  <c r="BS20" i="31"/>
  <c r="BR20" i="31"/>
  <c r="BM20" i="31"/>
  <c r="BL20" i="31"/>
  <c r="BG20" i="31"/>
  <c r="BF20" i="31"/>
  <c r="BA20" i="31"/>
  <c r="AZ20" i="31"/>
  <c r="AU20" i="31"/>
  <c r="AT20" i="31"/>
  <c r="AO20" i="31"/>
  <c r="AN20" i="31"/>
  <c r="AI20" i="31"/>
  <c r="AH20" i="31"/>
  <c r="AC20" i="31"/>
  <c r="AB20" i="31"/>
  <c r="W20" i="31"/>
  <c r="V20" i="31"/>
  <c r="Q20" i="31"/>
  <c r="P20" i="31"/>
  <c r="K20" i="31"/>
  <c r="J20" i="31"/>
  <c r="E20" i="31"/>
  <c r="D20" i="31"/>
  <c r="CJ19" i="31"/>
  <c r="BU19" i="31"/>
  <c r="BQ19" i="31"/>
  <c r="BR19" i="31" s="1"/>
  <c r="BO19" i="31"/>
  <c r="BK19" i="31"/>
  <c r="BM19" i="31" s="1"/>
  <c r="BI19" i="31"/>
  <c r="BE19" i="31"/>
  <c r="BF19" i="31" s="1"/>
  <c r="BC19" i="31"/>
  <c r="BA19" i="31"/>
  <c r="AY19" i="31"/>
  <c r="AZ19" i="31" s="1"/>
  <c r="AW19" i="31"/>
  <c r="AU19" i="31" s="1"/>
  <c r="AT19" i="31"/>
  <c r="AS19" i="31"/>
  <c r="AQ19" i="31"/>
  <c r="AM19" i="31"/>
  <c r="AN19" i="31" s="1"/>
  <c r="AK19" i="31"/>
  <c r="AG19" i="31"/>
  <c r="AE19" i="31"/>
  <c r="AC19" i="31"/>
  <c r="AB19" i="31"/>
  <c r="AA19" i="31"/>
  <c r="Y19" i="31"/>
  <c r="U19" i="31"/>
  <c r="V19" i="31" s="1"/>
  <c r="S19" i="31"/>
  <c r="Q19" i="31"/>
  <c r="P19" i="31"/>
  <c r="O19" i="31"/>
  <c r="M19" i="31"/>
  <c r="K19" i="31" s="1"/>
  <c r="J19" i="31"/>
  <c r="I19" i="31"/>
  <c r="G19" i="31"/>
  <c r="C19" i="31"/>
  <c r="CJ18" i="31"/>
  <c r="CE18" i="31"/>
  <c r="BW18" i="31"/>
  <c r="BS18" i="31"/>
  <c r="BR18" i="31"/>
  <c r="BM18" i="31"/>
  <c r="BL18" i="31"/>
  <c r="BG18" i="31"/>
  <c r="BF18" i="31"/>
  <c r="BA18" i="31"/>
  <c r="AZ18" i="31"/>
  <c r="AU18" i="31"/>
  <c r="AT18" i="31"/>
  <c r="AO18" i="31"/>
  <c r="AN18" i="31"/>
  <c r="AI18" i="31"/>
  <c r="AH18" i="31"/>
  <c r="AC18" i="31"/>
  <c r="AB18" i="31"/>
  <c r="W18" i="31"/>
  <c r="V18" i="31"/>
  <c r="Q18" i="31"/>
  <c r="P18" i="31"/>
  <c r="K18" i="31"/>
  <c r="J18" i="31"/>
  <c r="E18" i="31"/>
  <c r="D18" i="31"/>
  <c r="CJ17" i="31"/>
  <c r="CE17" i="31"/>
  <c r="CG17" i="31" s="1"/>
  <c r="BW17" i="31"/>
  <c r="BS17" i="31"/>
  <c r="BR17" i="31"/>
  <c r="BM17" i="31"/>
  <c r="BL17" i="31"/>
  <c r="BG17" i="31"/>
  <c r="BF17" i="31"/>
  <c r="BA17" i="31"/>
  <c r="AZ17" i="31"/>
  <c r="AU17" i="31"/>
  <c r="AT17" i="31"/>
  <c r="AO17" i="31"/>
  <c r="AN17" i="31"/>
  <c r="AI17" i="31"/>
  <c r="AH17" i="31"/>
  <c r="AC17" i="31"/>
  <c r="AB17" i="31"/>
  <c r="W17" i="31"/>
  <c r="V17" i="31"/>
  <c r="Q17" i="31"/>
  <c r="P17" i="31"/>
  <c r="K17" i="31"/>
  <c r="J17" i="31"/>
  <c r="E17" i="31"/>
  <c r="D17" i="31"/>
  <c r="CJ16" i="31"/>
  <c r="BW16" i="31"/>
  <c r="CE16" i="31" s="1"/>
  <c r="BS16" i="31"/>
  <c r="BR16" i="31"/>
  <c r="BM16" i="31"/>
  <c r="BL16" i="31"/>
  <c r="BG16" i="31"/>
  <c r="BF16" i="31"/>
  <c r="BA16" i="31"/>
  <c r="AZ16" i="31"/>
  <c r="AU16" i="31"/>
  <c r="AT16" i="31"/>
  <c r="AO16" i="31"/>
  <c r="AN16" i="31"/>
  <c r="AI16" i="31"/>
  <c r="AH16" i="31"/>
  <c r="AC16" i="31"/>
  <c r="AB16" i="31"/>
  <c r="W16" i="31"/>
  <c r="V16" i="31"/>
  <c r="Q16" i="31"/>
  <c r="P16" i="31"/>
  <c r="K16" i="31"/>
  <c r="J16" i="31"/>
  <c r="E16" i="31"/>
  <c r="D16" i="31"/>
  <c r="CJ15" i="31"/>
  <c r="BW15" i="31"/>
  <c r="CE15" i="31" s="1"/>
  <c r="CG15" i="31" s="1"/>
  <c r="BS15" i="31"/>
  <c r="BR15" i="31"/>
  <c r="BM15" i="31"/>
  <c r="BL15" i="31"/>
  <c r="BG15" i="31"/>
  <c r="BF15" i="31"/>
  <c r="BA15" i="31"/>
  <c r="AZ15" i="31"/>
  <c r="AU15" i="31"/>
  <c r="AT15" i="31"/>
  <c r="AO15" i="31"/>
  <c r="AN15" i="31"/>
  <c r="AI15" i="31"/>
  <c r="AH15" i="31"/>
  <c r="AC15" i="31"/>
  <c r="AB15" i="31"/>
  <c r="W15" i="31"/>
  <c r="V15" i="31"/>
  <c r="Q15" i="31"/>
  <c r="P15" i="31"/>
  <c r="K15" i="31"/>
  <c r="J15" i="31"/>
  <c r="E15" i="31"/>
  <c r="D15" i="31"/>
  <c r="CJ14" i="31"/>
  <c r="CE14" i="31"/>
  <c r="BW14" i="31"/>
  <c r="BS14" i="31"/>
  <c r="BR14" i="31"/>
  <c r="BM14" i="31"/>
  <c r="BL14" i="31"/>
  <c r="BG14" i="31"/>
  <c r="BF14" i="31"/>
  <c r="BA14" i="31"/>
  <c r="AZ14" i="31"/>
  <c r="AU14" i="31"/>
  <c r="AT14" i="31"/>
  <c r="AO14" i="31"/>
  <c r="AN14" i="31"/>
  <c r="AI14" i="31"/>
  <c r="AH14" i="31"/>
  <c r="AC14" i="31"/>
  <c r="AB14" i="31"/>
  <c r="W14" i="31"/>
  <c r="V14" i="31"/>
  <c r="Q14" i="31"/>
  <c r="P14" i="31"/>
  <c r="K14" i="31"/>
  <c r="BY14" i="31" s="1"/>
  <c r="J14" i="31"/>
  <c r="E14" i="31"/>
  <c r="D14" i="31"/>
  <c r="CJ13" i="31"/>
  <c r="BU13" i="31"/>
  <c r="BQ13" i="31"/>
  <c r="BR13" i="31" s="1"/>
  <c r="BO13" i="31"/>
  <c r="BM13" i="31" s="1"/>
  <c r="BK13" i="31"/>
  <c r="BL13" i="31" s="1"/>
  <c r="BI13" i="31"/>
  <c r="BE13" i="31"/>
  <c r="BF13" i="31" s="1"/>
  <c r="BC13" i="31"/>
  <c r="BA13" i="31"/>
  <c r="AZ13" i="31"/>
  <c r="AY13" i="31"/>
  <c r="AW13" i="31"/>
  <c r="AU13" i="31" s="1"/>
  <c r="AT13" i="31"/>
  <c r="AS13" i="31"/>
  <c r="AQ13" i="31"/>
  <c r="AM13" i="31"/>
  <c r="AN13" i="31" s="1"/>
  <c r="AK13" i="31"/>
  <c r="AH13" i="31"/>
  <c r="AG13" i="31"/>
  <c r="AE13" i="31"/>
  <c r="AA13" i="31"/>
  <c r="AC13" i="31" s="1"/>
  <c r="Y13" i="31"/>
  <c r="U13" i="31"/>
  <c r="V13" i="31" s="1"/>
  <c r="S13" i="31"/>
  <c r="Q13" i="31"/>
  <c r="O13" i="31"/>
  <c r="P13" i="31" s="1"/>
  <c r="M13" i="31"/>
  <c r="K13" i="31" s="1"/>
  <c r="J13" i="31"/>
  <c r="I13" i="31"/>
  <c r="G13" i="31"/>
  <c r="C13" i="31"/>
  <c r="CJ12" i="31"/>
  <c r="CE12" i="31"/>
  <c r="CG12" i="31" s="1"/>
  <c r="BW12" i="31"/>
  <c r="BS12" i="31"/>
  <c r="BR12" i="31"/>
  <c r="BM12" i="31"/>
  <c r="BL12" i="31"/>
  <c r="BG12" i="31"/>
  <c r="BF12" i="31"/>
  <c r="BA12" i="31"/>
  <c r="AZ12" i="31"/>
  <c r="AU12" i="31"/>
  <c r="AT12" i="31"/>
  <c r="AO12" i="31"/>
  <c r="AN12" i="31"/>
  <c r="AI12" i="31"/>
  <c r="AH12" i="31"/>
  <c r="AC12" i="31"/>
  <c r="AB12" i="31"/>
  <c r="W12" i="31"/>
  <c r="V12" i="31"/>
  <c r="Q12" i="31"/>
  <c r="P12" i="31"/>
  <c r="K12" i="31"/>
  <c r="J12" i="31"/>
  <c r="E12" i="31"/>
  <c r="D12" i="31"/>
  <c r="CJ11" i="31"/>
  <c r="CE11" i="31"/>
  <c r="BW11" i="31"/>
  <c r="BS11" i="31"/>
  <c r="BR11" i="31"/>
  <c r="BM11" i="31"/>
  <c r="BL11" i="31"/>
  <c r="BG11" i="31"/>
  <c r="BF11" i="31"/>
  <c r="BA11" i="31"/>
  <c r="AZ11" i="31"/>
  <c r="AU11" i="31"/>
  <c r="AT11" i="31"/>
  <c r="AO11" i="31"/>
  <c r="AN11" i="31"/>
  <c r="AI11" i="31"/>
  <c r="AH11" i="31"/>
  <c r="AC11" i="31"/>
  <c r="AB11" i="31"/>
  <c r="W11" i="31"/>
  <c r="V11" i="31"/>
  <c r="Q11" i="31"/>
  <c r="P11" i="31"/>
  <c r="K11" i="31"/>
  <c r="J11" i="31"/>
  <c r="E11" i="31"/>
  <c r="D11" i="31"/>
  <c r="CJ10" i="31"/>
  <c r="BU10" i="31"/>
  <c r="BR10" i="31"/>
  <c r="BQ10" i="31"/>
  <c r="BO10" i="31"/>
  <c r="BK10" i="31"/>
  <c r="BI10" i="31"/>
  <c r="BF10" i="31"/>
  <c r="BE10" i="31"/>
  <c r="BC10" i="31"/>
  <c r="AY10" i="31"/>
  <c r="BA10" i="31" s="1"/>
  <c r="AW10" i="31"/>
  <c r="AU10" i="31"/>
  <c r="AT10" i="31"/>
  <c r="AS10" i="31"/>
  <c r="AQ10" i="31"/>
  <c r="AM10" i="31"/>
  <c r="AN10" i="31" s="1"/>
  <c r="AK10" i="31"/>
  <c r="AI10" i="31" s="1"/>
  <c r="AG10" i="31"/>
  <c r="AH10" i="31" s="1"/>
  <c r="AE10" i="31"/>
  <c r="AC10" i="31"/>
  <c r="AA10" i="31"/>
  <c r="AB10" i="31" s="1"/>
  <c r="Y10" i="31"/>
  <c r="U10" i="31"/>
  <c r="V10" i="31" s="1"/>
  <c r="S10" i="31"/>
  <c r="Q10" i="31"/>
  <c r="P10" i="31"/>
  <c r="O10" i="31"/>
  <c r="M10" i="31"/>
  <c r="K10" i="31" s="1"/>
  <c r="J10" i="31"/>
  <c r="I10" i="31"/>
  <c r="G10" i="31"/>
  <c r="C10" i="31"/>
  <c r="CJ9" i="31"/>
  <c r="CE9" i="31"/>
  <c r="BW9" i="31"/>
  <c r="BS9" i="31"/>
  <c r="BR9" i="31"/>
  <c r="BM9" i="31"/>
  <c r="BL9" i="31"/>
  <c r="BG9" i="31"/>
  <c r="BF9" i="31"/>
  <c r="BA9" i="31"/>
  <c r="AZ9" i="31"/>
  <c r="AU9" i="31"/>
  <c r="AT9" i="31"/>
  <c r="AO9" i="31"/>
  <c r="AN9" i="31"/>
  <c r="AI9" i="31"/>
  <c r="AH9" i="31"/>
  <c r="AC9" i="31"/>
  <c r="AB9" i="31"/>
  <c r="W9" i="31"/>
  <c r="V9" i="31"/>
  <c r="Q9" i="31"/>
  <c r="P9" i="31"/>
  <c r="K9" i="31"/>
  <c r="J9" i="31"/>
  <c r="E9" i="31"/>
  <c r="D9" i="31"/>
  <c r="CJ8" i="31"/>
  <c r="BW8" i="31"/>
  <c r="CE8" i="31" s="1"/>
  <c r="CG8" i="31" s="1"/>
  <c r="BS8" i="31"/>
  <c r="BR8" i="31"/>
  <c r="BM8" i="31"/>
  <c r="BL8" i="31"/>
  <c r="BG8" i="31"/>
  <c r="BF8" i="31"/>
  <c r="BA8" i="31"/>
  <c r="AZ8" i="31"/>
  <c r="AU8" i="31"/>
  <c r="AT8" i="31"/>
  <c r="AO8" i="31"/>
  <c r="AN8" i="31"/>
  <c r="AI8" i="31"/>
  <c r="AH8" i="31"/>
  <c r="AC8" i="31"/>
  <c r="AB8" i="31"/>
  <c r="W8" i="31"/>
  <c r="V8" i="31"/>
  <c r="Q8" i="31"/>
  <c r="P8" i="31"/>
  <c r="K8" i="31"/>
  <c r="J8" i="31"/>
  <c r="E8" i="31"/>
  <c r="D8" i="31"/>
  <c r="CJ7" i="31"/>
  <c r="BW7" i="31"/>
  <c r="CE7" i="31" s="1"/>
  <c r="BS7" i="31"/>
  <c r="BR7" i="31"/>
  <c r="BM7" i="31"/>
  <c r="BL7" i="31"/>
  <c r="BG7" i="31"/>
  <c r="BF7" i="31"/>
  <c r="BA7" i="31"/>
  <c r="AZ7" i="31"/>
  <c r="AU7" i="31"/>
  <c r="AT7" i="31"/>
  <c r="AO7" i="31"/>
  <c r="AN7" i="31"/>
  <c r="AI7" i="31"/>
  <c r="AH7" i="31"/>
  <c r="AC7" i="31"/>
  <c r="AB7" i="31"/>
  <c r="W7" i="31"/>
  <c r="V7" i="31"/>
  <c r="Q7" i="31"/>
  <c r="P7" i="31"/>
  <c r="K7" i="31"/>
  <c r="J7" i="31"/>
  <c r="E7" i="31"/>
  <c r="D7" i="31"/>
  <c r="CJ6" i="31"/>
  <c r="BW6" i="31"/>
  <c r="CE6" i="31" s="1"/>
  <c r="CG6" i="31" s="1"/>
  <c r="BS6" i="31"/>
  <c r="BR6" i="31"/>
  <c r="BM6" i="31"/>
  <c r="BL6" i="31"/>
  <c r="BG6" i="31"/>
  <c r="BF6" i="31"/>
  <c r="BA6" i="31"/>
  <c r="AZ6" i="31"/>
  <c r="AU6" i="31"/>
  <c r="BY6" i="31" s="1"/>
  <c r="AT6" i="31"/>
  <c r="AO6" i="31"/>
  <c r="AN6" i="31"/>
  <c r="AI6" i="31"/>
  <c r="AH6" i="31"/>
  <c r="AC6" i="31"/>
  <c r="AB6" i="31"/>
  <c r="W6" i="31"/>
  <c r="V6" i="31"/>
  <c r="Q6" i="31"/>
  <c r="P6" i="31"/>
  <c r="K6" i="31"/>
  <c r="J6" i="31"/>
  <c r="E6" i="31"/>
  <c r="D6" i="31"/>
  <c r="CJ5" i="31"/>
  <c r="CE5" i="31"/>
  <c r="BW5" i="31"/>
  <c r="BS5" i="31"/>
  <c r="BR5" i="31"/>
  <c r="BM5" i="31"/>
  <c r="BL5" i="31"/>
  <c r="BG5" i="31"/>
  <c r="BF5" i="31"/>
  <c r="BA5" i="31"/>
  <c r="AZ5" i="31"/>
  <c r="AU5" i="31"/>
  <c r="AT5" i="31"/>
  <c r="AO5" i="31"/>
  <c r="AN5" i="31"/>
  <c r="AI5" i="31"/>
  <c r="AH5" i="31"/>
  <c r="AC5" i="31"/>
  <c r="AB5" i="31"/>
  <c r="W5" i="31"/>
  <c r="V5" i="31"/>
  <c r="Q5" i="31"/>
  <c r="P5" i="31"/>
  <c r="K5" i="31"/>
  <c r="J5" i="31"/>
  <c r="E5" i="31"/>
  <c r="D5" i="31"/>
  <c r="CJ4" i="31"/>
  <c r="BU4" i="31"/>
  <c r="BQ4" i="31"/>
  <c r="BR4" i="31" s="1"/>
  <c r="BO4" i="31"/>
  <c r="BL4" i="31"/>
  <c r="BK4" i="31"/>
  <c r="BI4" i="31"/>
  <c r="BF4" i="31"/>
  <c r="BE4" i="31"/>
  <c r="BC4" i="31"/>
  <c r="BA4" i="31" s="1"/>
  <c r="AY4" i="31"/>
  <c r="AZ4" i="31" s="1"/>
  <c r="AW4" i="31"/>
  <c r="AT4" i="31"/>
  <c r="AS4" i="31"/>
  <c r="AQ4" i="31"/>
  <c r="AM4" i="31"/>
  <c r="AN4" i="31" s="1"/>
  <c r="AK4" i="31"/>
  <c r="AG4" i="31"/>
  <c r="AH4" i="31" s="1"/>
  <c r="AE4" i="31"/>
  <c r="AC4" i="31"/>
  <c r="AB4" i="31"/>
  <c r="AA4" i="31"/>
  <c r="Y4" i="31"/>
  <c r="U4" i="31"/>
  <c r="V4" i="31" s="1"/>
  <c r="S4" i="31"/>
  <c r="Q4" i="31" s="1"/>
  <c r="P4" i="31"/>
  <c r="O4" i="31"/>
  <c r="M4" i="31"/>
  <c r="K4" i="31" s="1"/>
  <c r="I4" i="31"/>
  <c r="J4" i="31" s="1"/>
  <c r="G4" i="31"/>
  <c r="C4" i="31"/>
  <c r="CJ3" i="31"/>
  <c r="BW3" i="31"/>
  <c r="CE3" i="31" s="1"/>
  <c r="BS3" i="31"/>
  <c r="BR3" i="31"/>
  <c r="BM3" i="31"/>
  <c r="BL3" i="31"/>
  <c r="BG3" i="31"/>
  <c r="BF3" i="31"/>
  <c r="BA3" i="31"/>
  <c r="AZ3" i="31"/>
  <c r="AU3" i="31"/>
  <c r="AT3" i="31"/>
  <c r="AO3" i="31"/>
  <c r="AN3" i="31"/>
  <c r="AI3" i="31"/>
  <c r="AH3" i="31"/>
  <c r="AC3" i="31"/>
  <c r="AB3" i="31"/>
  <c r="W3" i="31"/>
  <c r="V3" i="31"/>
  <c r="Q3" i="31"/>
  <c r="P3" i="31"/>
  <c r="K3" i="31"/>
  <c r="J3" i="31"/>
  <c r="E3" i="31"/>
  <c r="D3" i="31"/>
  <c r="CJ2" i="31"/>
  <c r="CE2" i="31"/>
  <c r="CG2" i="31" s="1"/>
  <c r="BW2" i="31"/>
  <c r="BS2" i="31"/>
  <c r="BR2" i="31"/>
  <c r="BM2" i="31"/>
  <c r="BL2" i="31"/>
  <c r="BG2" i="31"/>
  <c r="BF2" i="31"/>
  <c r="BA2" i="31"/>
  <c r="AZ2" i="31"/>
  <c r="AU2" i="31"/>
  <c r="AT2" i="31"/>
  <c r="AO2" i="31"/>
  <c r="AN2" i="31"/>
  <c r="AI2" i="31"/>
  <c r="AH2" i="31"/>
  <c r="AC2" i="31"/>
  <c r="AB2" i="31"/>
  <c r="W2" i="31"/>
  <c r="V2" i="31"/>
  <c r="Q2" i="31"/>
  <c r="P2" i="31"/>
  <c r="K2" i="31"/>
  <c r="J2" i="31"/>
  <c r="E2" i="31"/>
  <c r="D2" i="31"/>
  <c r="CJ40" i="30"/>
  <c r="BQ40" i="30"/>
  <c r="BR40" i="30" s="1"/>
  <c r="BK40" i="30"/>
  <c r="BE40" i="30"/>
  <c r="BF38" i="30" s="1"/>
  <c r="AZ40" i="30"/>
  <c r="AY40" i="30"/>
  <c r="AZ38" i="30" s="1"/>
  <c r="AT40" i="30"/>
  <c r="AS40" i="30"/>
  <c r="AT39" i="30" s="1"/>
  <c r="AN40" i="30"/>
  <c r="AM40" i="30"/>
  <c r="AG40" i="30"/>
  <c r="AH39" i="30" s="1"/>
  <c r="AA40" i="30"/>
  <c r="U40" i="30"/>
  <c r="V40" i="30" s="1"/>
  <c r="P40" i="30"/>
  <c r="O40" i="30"/>
  <c r="J40" i="30"/>
  <c r="I40" i="30"/>
  <c r="J39" i="30" s="1"/>
  <c r="D40" i="30"/>
  <c r="C40" i="30"/>
  <c r="CJ39" i="30"/>
  <c r="CE39" i="30"/>
  <c r="BW39" i="30"/>
  <c r="BS39" i="30"/>
  <c r="BM39" i="30"/>
  <c r="BG39" i="30"/>
  <c r="BA39" i="30"/>
  <c r="AZ39" i="30"/>
  <c r="AU39" i="30"/>
  <c r="AO39" i="30"/>
  <c r="AN39" i="30"/>
  <c r="AI39" i="30"/>
  <c r="AC39" i="30"/>
  <c r="W39" i="30"/>
  <c r="Q39" i="30"/>
  <c r="P39" i="30"/>
  <c r="K39" i="30"/>
  <c r="E39" i="30"/>
  <c r="D39" i="30"/>
  <c r="CJ38" i="30"/>
  <c r="BW38" i="30"/>
  <c r="AT38" i="30"/>
  <c r="AN38" i="30"/>
  <c r="AH38" i="30"/>
  <c r="P38" i="30"/>
  <c r="J38" i="30"/>
  <c r="D38" i="30"/>
  <c r="CJ37" i="30"/>
  <c r="BU37" i="30"/>
  <c r="BS37" i="30"/>
  <c r="BR37" i="30"/>
  <c r="BQ37" i="30"/>
  <c r="BO37" i="30"/>
  <c r="BK37" i="30"/>
  <c r="BL37" i="30" s="1"/>
  <c r="BI37" i="30"/>
  <c r="BE37" i="30"/>
  <c r="BF37" i="30" s="1"/>
  <c r="BC37" i="30"/>
  <c r="BA37" i="30" s="1"/>
  <c r="AZ37" i="30"/>
  <c r="AY37" i="30"/>
  <c r="AW37" i="30"/>
  <c r="AS37" i="30"/>
  <c r="AT37" i="30" s="1"/>
  <c r="AQ37" i="30"/>
  <c r="AM37" i="30"/>
  <c r="AN37" i="30" s="1"/>
  <c r="AK37" i="30"/>
  <c r="AI37" i="30"/>
  <c r="AH37" i="30"/>
  <c r="AG37" i="30"/>
  <c r="AE37" i="30"/>
  <c r="AA37" i="30"/>
  <c r="AB37" i="30" s="1"/>
  <c r="Y37" i="30"/>
  <c r="W37" i="30" s="1"/>
  <c r="U37" i="30"/>
  <c r="V37" i="30" s="1"/>
  <c r="S37" i="30"/>
  <c r="P37" i="30"/>
  <c r="O37" i="30"/>
  <c r="M37" i="30"/>
  <c r="K37" i="30" s="1"/>
  <c r="I37" i="30"/>
  <c r="J37" i="30" s="1"/>
  <c r="G37" i="30"/>
  <c r="C37" i="30"/>
  <c r="CJ36" i="30"/>
  <c r="BW36" i="30"/>
  <c r="CE36" i="30" s="1"/>
  <c r="BS36" i="30"/>
  <c r="BR36" i="30"/>
  <c r="BM36" i="30"/>
  <c r="BL36" i="30"/>
  <c r="BG36" i="30"/>
  <c r="BF36" i="30"/>
  <c r="BA36" i="30"/>
  <c r="AZ36" i="30"/>
  <c r="AU36" i="30"/>
  <c r="AT36" i="30"/>
  <c r="AO36" i="30"/>
  <c r="AN36" i="30"/>
  <c r="AI36" i="30"/>
  <c r="AH36" i="30"/>
  <c r="AC36" i="30"/>
  <c r="AB36" i="30"/>
  <c r="W36" i="30"/>
  <c r="V36" i="30"/>
  <c r="Q36" i="30"/>
  <c r="P36" i="30"/>
  <c r="K36" i="30"/>
  <c r="J36" i="30"/>
  <c r="E36" i="30"/>
  <c r="D36" i="30"/>
  <c r="CJ35" i="30"/>
  <c r="CE35" i="30"/>
  <c r="BW35" i="30"/>
  <c r="BS35" i="30"/>
  <c r="BR35" i="30"/>
  <c r="BM35" i="30"/>
  <c r="BL35" i="30"/>
  <c r="BG35" i="30"/>
  <c r="BF35" i="30"/>
  <c r="BA35" i="30"/>
  <c r="AZ35" i="30"/>
  <c r="AU35" i="30"/>
  <c r="AT35" i="30"/>
  <c r="AO35" i="30"/>
  <c r="AN35" i="30"/>
  <c r="AI35" i="30"/>
  <c r="AH35" i="30"/>
  <c r="AC35" i="30"/>
  <c r="AB35" i="30"/>
  <c r="W35" i="30"/>
  <c r="V35" i="30"/>
  <c r="Q35" i="30"/>
  <c r="P35" i="30"/>
  <c r="K35" i="30"/>
  <c r="J35" i="30"/>
  <c r="E35" i="30"/>
  <c r="BY35" i="30" s="1"/>
  <c r="D35" i="30"/>
  <c r="CJ34" i="30"/>
  <c r="BW34" i="30"/>
  <c r="BS34" i="30"/>
  <c r="BR34" i="30"/>
  <c r="BM34" i="30"/>
  <c r="BL34" i="30"/>
  <c r="BG34" i="30"/>
  <c r="BF34" i="30"/>
  <c r="BA34" i="30"/>
  <c r="AZ34" i="30"/>
  <c r="AU34" i="30"/>
  <c r="AT34" i="30"/>
  <c r="AO34" i="30"/>
  <c r="AN34" i="30"/>
  <c r="AI34" i="30"/>
  <c r="AH34" i="30"/>
  <c r="AC34" i="30"/>
  <c r="AB34" i="30"/>
  <c r="W34" i="30"/>
  <c r="V34" i="30"/>
  <c r="Q34" i="30"/>
  <c r="P34" i="30"/>
  <c r="K34" i="30"/>
  <c r="J34" i="30"/>
  <c r="E34" i="30"/>
  <c r="D34" i="30"/>
  <c r="CJ33" i="30"/>
  <c r="BU33" i="30"/>
  <c r="BS33" i="30" s="1"/>
  <c r="BR33" i="30"/>
  <c r="BQ33" i="30"/>
  <c r="BO33" i="30"/>
  <c r="BK33" i="30"/>
  <c r="BI33" i="30"/>
  <c r="BF33" i="30"/>
  <c r="BE33" i="30"/>
  <c r="BC33" i="30"/>
  <c r="AY33" i="30"/>
  <c r="BA33" i="30" s="1"/>
  <c r="AW33" i="30"/>
  <c r="AS33" i="30"/>
  <c r="AQ33" i="30"/>
  <c r="AM33" i="30"/>
  <c r="AN33" i="30" s="1"/>
  <c r="AK33" i="30"/>
  <c r="AI33" i="30"/>
  <c r="AH33" i="30"/>
  <c r="AG33" i="30"/>
  <c r="AE33" i="30"/>
  <c r="AA33" i="30"/>
  <c r="AB33" i="30" s="1"/>
  <c r="Y33" i="30"/>
  <c r="W33" i="30"/>
  <c r="V33" i="30"/>
  <c r="U33" i="30"/>
  <c r="S33" i="30"/>
  <c r="Q33" i="30" s="1"/>
  <c r="O33" i="30"/>
  <c r="P33" i="30" s="1"/>
  <c r="M33" i="30"/>
  <c r="K33" i="30" s="1"/>
  <c r="I33" i="30"/>
  <c r="J33" i="30" s="1"/>
  <c r="G33" i="30"/>
  <c r="C33" i="30"/>
  <c r="D33" i="30" s="1"/>
  <c r="CJ32" i="30"/>
  <c r="CE32" i="30"/>
  <c r="CG32" i="30" s="1"/>
  <c r="BW32" i="30"/>
  <c r="BS32" i="30"/>
  <c r="BR32" i="30"/>
  <c r="BM32" i="30"/>
  <c r="BL32" i="30"/>
  <c r="BG32" i="30"/>
  <c r="BF32" i="30"/>
  <c r="BA32" i="30"/>
  <c r="AZ32" i="30"/>
  <c r="AU32" i="30"/>
  <c r="AT32" i="30"/>
  <c r="AO32" i="30"/>
  <c r="AN32" i="30"/>
  <c r="AI32" i="30"/>
  <c r="AH32" i="30"/>
  <c r="AC32" i="30"/>
  <c r="AB32" i="30"/>
  <c r="W32" i="30"/>
  <c r="V32" i="30"/>
  <c r="Q32" i="30"/>
  <c r="P32" i="30"/>
  <c r="K32" i="30"/>
  <c r="J32" i="30"/>
  <c r="E32" i="30"/>
  <c r="D32" i="30"/>
  <c r="CJ31" i="30"/>
  <c r="BU31" i="30"/>
  <c r="BQ31" i="30"/>
  <c r="BR31" i="30" s="1"/>
  <c r="BO31" i="30"/>
  <c r="BK31" i="30"/>
  <c r="BL31" i="30" s="1"/>
  <c r="BI31" i="30"/>
  <c r="BG31" i="30" s="1"/>
  <c r="BF31" i="30"/>
  <c r="BE31" i="30"/>
  <c r="BC31" i="30"/>
  <c r="AY31" i="30"/>
  <c r="AZ31" i="30" s="1"/>
  <c r="AW31" i="30"/>
  <c r="AU31" i="30"/>
  <c r="AS31" i="30"/>
  <c r="AT31" i="30" s="1"/>
  <c r="AQ31" i="30"/>
  <c r="AO31" i="30" s="1"/>
  <c r="AN31" i="30"/>
  <c r="AM31" i="30"/>
  <c r="AK31" i="30"/>
  <c r="AG31" i="30"/>
  <c r="AH31" i="30" s="1"/>
  <c r="AE31" i="30"/>
  <c r="AC31" i="30" s="1"/>
  <c r="AB31" i="30"/>
  <c r="AA31" i="30"/>
  <c r="Y31" i="30"/>
  <c r="V31" i="30"/>
  <c r="U31" i="30"/>
  <c r="S31" i="30"/>
  <c r="Q31" i="30" s="1"/>
  <c r="P31" i="30"/>
  <c r="O31" i="30"/>
  <c r="M31" i="30"/>
  <c r="I31" i="30"/>
  <c r="J31" i="30" s="1"/>
  <c r="G31" i="30"/>
  <c r="E31" i="30"/>
  <c r="C31" i="30"/>
  <c r="D31" i="30" s="1"/>
  <c r="CJ30" i="30"/>
  <c r="BW30" i="30"/>
  <c r="CE30" i="30" s="1"/>
  <c r="BS30" i="30"/>
  <c r="BR30" i="30"/>
  <c r="BM30" i="30"/>
  <c r="BL30" i="30"/>
  <c r="BG30" i="30"/>
  <c r="BF30" i="30"/>
  <c r="BA30" i="30"/>
  <c r="AZ30" i="30"/>
  <c r="AU30" i="30"/>
  <c r="AT30" i="30"/>
  <c r="AO30" i="30"/>
  <c r="AN30" i="30"/>
  <c r="AI30" i="30"/>
  <c r="AH30" i="30"/>
  <c r="AC30" i="30"/>
  <c r="AB30" i="30"/>
  <c r="W30" i="30"/>
  <c r="V30" i="30"/>
  <c r="Q30" i="30"/>
  <c r="P30" i="30"/>
  <c r="K30" i="30"/>
  <c r="J30" i="30"/>
  <c r="E30" i="30"/>
  <c r="D30" i="30"/>
  <c r="CJ29" i="30"/>
  <c r="BW29" i="30"/>
  <c r="BS29" i="30"/>
  <c r="BR29" i="30"/>
  <c r="BM29" i="30"/>
  <c r="BL29" i="30"/>
  <c r="BG29" i="30"/>
  <c r="BF29" i="30"/>
  <c r="BA29" i="30"/>
  <c r="AZ29" i="30"/>
  <c r="AU29" i="30"/>
  <c r="AT29" i="30"/>
  <c r="AO29" i="30"/>
  <c r="AN29" i="30"/>
  <c r="AI29" i="30"/>
  <c r="AH29" i="30"/>
  <c r="AC29" i="30"/>
  <c r="AB29" i="30"/>
  <c r="W29" i="30"/>
  <c r="V29" i="30"/>
  <c r="Q29" i="30"/>
  <c r="P29" i="30"/>
  <c r="K29" i="30"/>
  <c r="J29" i="30"/>
  <c r="E29" i="30"/>
  <c r="D29" i="30"/>
  <c r="CJ28" i="30"/>
  <c r="BU28" i="30"/>
  <c r="BQ28" i="30"/>
  <c r="BR28" i="30" s="1"/>
  <c r="BO28" i="30"/>
  <c r="BM28" i="30" s="1"/>
  <c r="BL28" i="30"/>
  <c r="BK28" i="30"/>
  <c r="BI28" i="30"/>
  <c r="BE28" i="30"/>
  <c r="BF28" i="30" s="1"/>
  <c r="BC28" i="30"/>
  <c r="AY28" i="30"/>
  <c r="AZ28" i="30" s="1"/>
  <c r="AW28" i="30"/>
  <c r="AU28" i="30"/>
  <c r="AS28" i="30"/>
  <c r="AT28" i="30" s="1"/>
  <c r="AQ28" i="30"/>
  <c r="AM28" i="30"/>
  <c r="AN28" i="30" s="1"/>
  <c r="AK28" i="30"/>
  <c r="AI28" i="30" s="1"/>
  <c r="AH28" i="30"/>
  <c r="AG28" i="30"/>
  <c r="AE28" i="30"/>
  <c r="AA28" i="30"/>
  <c r="AB28" i="30" s="1"/>
  <c r="Y28" i="30"/>
  <c r="W28" i="30"/>
  <c r="U28" i="30"/>
  <c r="V28" i="30" s="1"/>
  <c r="S28" i="30"/>
  <c r="O28" i="30"/>
  <c r="P28" i="30" s="1"/>
  <c r="M28" i="30"/>
  <c r="K28" i="30" s="1"/>
  <c r="J28" i="30"/>
  <c r="I28" i="30"/>
  <c r="G28" i="30"/>
  <c r="C28" i="30"/>
  <c r="E28" i="30" s="1"/>
  <c r="CJ27" i="30"/>
  <c r="BW27" i="30"/>
  <c r="CE27" i="30" s="1"/>
  <c r="BS27" i="30"/>
  <c r="BR27" i="30"/>
  <c r="BM27" i="30"/>
  <c r="BL27" i="30"/>
  <c r="BG27" i="30"/>
  <c r="BF27" i="30"/>
  <c r="BA27" i="30"/>
  <c r="AZ27" i="30"/>
  <c r="AU27" i="30"/>
  <c r="AT27" i="30"/>
  <c r="AO27" i="30"/>
  <c r="AN27" i="30"/>
  <c r="AI27" i="30"/>
  <c r="AH27" i="30"/>
  <c r="AC27" i="30"/>
  <c r="AB27" i="30"/>
  <c r="W27" i="30"/>
  <c r="V27" i="30"/>
  <c r="Q27" i="30"/>
  <c r="P27" i="30"/>
  <c r="K27" i="30"/>
  <c r="J27" i="30"/>
  <c r="E27" i="30"/>
  <c r="D27" i="30"/>
  <c r="CJ26" i="30"/>
  <c r="BW26" i="30"/>
  <c r="BS26" i="30"/>
  <c r="BR26" i="30"/>
  <c r="BM26" i="30"/>
  <c r="BL26" i="30"/>
  <c r="BG26" i="30"/>
  <c r="BF26" i="30"/>
  <c r="BA26" i="30"/>
  <c r="AZ26" i="30"/>
  <c r="AU26" i="30"/>
  <c r="AT26" i="30"/>
  <c r="AO26" i="30"/>
  <c r="AN26" i="30"/>
  <c r="AI26" i="30"/>
  <c r="AH26" i="30"/>
  <c r="AC26" i="30"/>
  <c r="AB26" i="30"/>
  <c r="W26" i="30"/>
  <c r="V26" i="30"/>
  <c r="Q26" i="30"/>
  <c r="P26" i="30"/>
  <c r="K26" i="30"/>
  <c r="J26" i="30"/>
  <c r="E26" i="30"/>
  <c r="D26" i="30"/>
  <c r="CJ25" i="30"/>
  <c r="BW25" i="30"/>
  <c r="BS25" i="30"/>
  <c r="BR25" i="30"/>
  <c r="BM25" i="30"/>
  <c r="BL25" i="30"/>
  <c r="BG25" i="30"/>
  <c r="BF25" i="30"/>
  <c r="BA25" i="30"/>
  <c r="AZ25" i="30"/>
  <c r="AU25" i="30"/>
  <c r="AT25" i="30"/>
  <c r="AO25" i="30"/>
  <c r="AN25" i="30"/>
  <c r="AI25" i="30"/>
  <c r="AH25" i="30"/>
  <c r="AC25" i="30"/>
  <c r="AB25" i="30"/>
  <c r="W25" i="30"/>
  <c r="V25" i="30"/>
  <c r="Q25" i="30"/>
  <c r="P25" i="30"/>
  <c r="K25" i="30"/>
  <c r="J25" i="30"/>
  <c r="E25" i="30"/>
  <c r="D25" i="30"/>
  <c r="CJ24" i="30"/>
  <c r="BU24" i="30"/>
  <c r="BQ24" i="30"/>
  <c r="BR24" i="30" s="1"/>
  <c r="BO24" i="30"/>
  <c r="BM24" i="30" s="1"/>
  <c r="BK24" i="30"/>
  <c r="BL24" i="30" s="1"/>
  <c r="BI24" i="30"/>
  <c r="BE24" i="30"/>
  <c r="BF24" i="30" s="1"/>
  <c r="BC24" i="30"/>
  <c r="AY24" i="30"/>
  <c r="AZ24" i="30" s="1"/>
  <c r="AW24" i="30"/>
  <c r="AU24" i="30" s="1"/>
  <c r="AT24" i="30"/>
  <c r="AS24" i="30"/>
  <c r="AQ24" i="30"/>
  <c r="AM24" i="30"/>
  <c r="AN24" i="30" s="1"/>
  <c r="AK24" i="30"/>
  <c r="AG24" i="30"/>
  <c r="AE24" i="30"/>
  <c r="AA24" i="30"/>
  <c r="AB24" i="30" s="1"/>
  <c r="Y24" i="30"/>
  <c r="W24" i="30" s="1"/>
  <c r="V24" i="30"/>
  <c r="U24" i="30"/>
  <c r="S24" i="30"/>
  <c r="O24" i="30"/>
  <c r="P24" i="30" s="1"/>
  <c r="M24" i="30"/>
  <c r="I24" i="30"/>
  <c r="G24" i="30"/>
  <c r="D24" i="30"/>
  <c r="C24" i="30"/>
  <c r="CJ23" i="30"/>
  <c r="CE23" i="30"/>
  <c r="BW23" i="30"/>
  <c r="BS23" i="30"/>
  <c r="BR23" i="30"/>
  <c r="BM23" i="30"/>
  <c r="BL23" i="30"/>
  <c r="BG23" i="30"/>
  <c r="BF23" i="30"/>
  <c r="BA23" i="30"/>
  <c r="AZ23" i="30"/>
  <c r="AU23" i="30"/>
  <c r="AT23" i="30"/>
  <c r="AO23" i="30"/>
  <c r="AN23" i="30"/>
  <c r="AI23" i="30"/>
  <c r="AH23" i="30"/>
  <c r="AC23" i="30"/>
  <c r="AB23" i="30"/>
  <c r="W23" i="30"/>
  <c r="V23" i="30"/>
  <c r="Q23" i="30"/>
  <c r="P23" i="30"/>
  <c r="K23" i="30"/>
  <c r="J23" i="30"/>
  <c r="E23" i="30"/>
  <c r="D23" i="30"/>
  <c r="CJ22" i="30"/>
  <c r="BW22" i="30"/>
  <c r="BS22" i="30"/>
  <c r="BR22" i="30"/>
  <c r="BM22" i="30"/>
  <c r="BL22" i="30"/>
  <c r="BG22" i="30"/>
  <c r="BF22" i="30"/>
  <c r="BA22" i="30"/>
  <c r="AZ22" i="30"/>
  <c r="AU22" i="30"/>
  <c r="AT22" i="30"/>
  <c r="AO22" i="30"/>
  <c r="AN22" i="30"/>
  <c r="AI22" i="30"/>
  <c r="AH22" i="30"/>
  <c r="AC22" i="30"/>
  <c r="AB22" i="30"/>
  <c r="W22" i="30"/>
  <c r="V22" i="30"/>
  <c r="Q22" i="30"/>
  <c r="P22" i="30"/>
  <c r="K22" i="30"/>
  <c r="J22" i="30"/>
  <c r="E22" i="30"/>
  <c r="D22" i="30"/>
  <c r="CJ21" i="30"/>
  <c r="BW21" i="30"/>
  <c r="BS21" i="30"/>
  <c r="BR21" i="30"/>
  <c r="BM21" i="30"/>
  <c r="BL21" i="30"/>
  <c r="BG21" i="30"/>
  <c r="BF21" i="30"/>
  <c r="BA21" i="30"/>
  <c r="AZ21" i="30"/>
  <c r="AU21" i="30"/>
  <c r="AT21" i="30"/>
  <c r="AO21" i="30"/>
  <c r="AN21" i="30"/>
  <c r="AI21" i="30"/>
  <c r="AH21" i="30"/>
  <c r="AC21" i="30"/>
  <c r="AB21" i="30"/>
  <c r="W21" i="30"/>
  <c r="V21" i="30"/>
  <c r="Q21" i="30"/>
  <c r="P21" i="30"/>
  <c r="K21" i="30"/>
  <c r="J21" i="30"/>
  <c r="E21" i="30"/>
  <c r="D21" i="30"/>
  <c r="CJ20" i="30"/>
  <c r="BW20" i="30"/>
  <c r="CE20" i="30" s="1"/>
  <c r="CG20" i="30" s="1"/>
  <c r="BS20" i="30"/>
  <c r="BR20" i="30"/>
  <c r="BM20" i="30"/>
  <c r="BL20" i="30"/>
  <c r="BG20" i="30"/>
  <c r="BF20" i="30"/>
  <c r="BA20" i="30"/>
  <c r="AZ20" i="30"/>
  <c r="AU20" i="30"/>
  <c r="AT20" i="30"/>
  <c r="AO20" i="30"/>
  <c r="AN20" i="30"/>
  <c r="AI20" i="30"/>
  <c r="AH20" i="30"/>
  <c r="AC20" i="30"/>
  <c r="AB20" i="30"/>
  <c r="W20" i="30"/>
  <c r="V20" i="30"/>
  <c r="Q20" i="30"/>
  <c r="P20" i="30"/>
  <c r="K20" i="30"/>
  <c r="J20" i="30"/>
  <c r="E20" i="30"/>
  <c r="D20" i="30"/>
  <c r="CJ19" i="30"/>
  <c r="BW19" i="30"/>
  <c r="CE19" i="30" s="1"/>
  <c r="BS19" i="30"/>
  <c r="BR19" i="30"/>
  <c r="BM19" i="30"/>
  <c r="BL19" i="30"/>
  <c r="BG19" i="30"/>
  <c r="BF19" i="30"/>
  <c r="BA19" i="30"/>
  <c r="AZ19" i="30"/>
  <c r="AU19" i="30"/>
  <c r="AT19" i="30"/>
  <c r="AO19" i="30"/>
  <c r="AN19" i="30"/>
  <c r="AI19" i="30"/>
  <c r="AH19" i="30"/>
  <c r="AC19" i="30"/>
  <c r="AB19" i="30"/>
  <c r="W19" i="30"/>
  <c r="V19" i="30"/>
  <c r="Q19" i="30"/>
  <c r="P19" i="30"/>
  <c r="K19" i="30"/>
  <c r="J19" i="30"/>
  <c r="E19" i="30"/>
  <c r="D19" i="30"/>
  <c r="CJ18" i="30"/>
  <c r="BU18" i="30"/>
  <c r="BS18" i="30" s="1"/>
  <c r="BQ18" i="30"/>
  <c r="BR18" i="30" s="1"/>
  <c r="BO18" i="30"/>
  <c r="BK18" i="30"/>
  <c r="BL18" i="30" s="1"/>
  <c r="BI18" i="30"/>
  <c r="BG18" i="30"/>
  <c r="BF18" i="30"/>
  <c r="BE18" i="30"/>
  <c r="BC18" i="30"/>
  <c r="BA18" i="30" s="1"/>
  <c r="AZ18" i="30"/>
  <c r="AY18" i="30"/>
  <c r="AW18" i="30"/>
  <c r="AS18" i="30"/>
  <c r="AT18" i="30" s="1"/>
  <c r="AQ18" i="30"/>
  <c r="AO18" i="30"/>
  <c r="AM18" i="30"/>
  <c r="AN18" i="30" s="1"/>
  <c r="AK18" i="30"/>
  <c r="AG18" i="30"/>
  <c r="AH18" i="30" s="1"/>
  <c r="AE18" i="30"/>
  <c r="AC18" i="30" s="1"/>
  <c r="AB18" i="30"/>
  <c r="AA18" i="30"/>
  <c r="Y18" i="30"/>
  <c r="U18" i="30"/>
  <c r="V18" i="30" s="1"/>
  <c r="S18" i="30"/>
  <c r="Q18" i="30"/>
  <c r="O18" i="30"/>
  <c r="P18" i="30" s="1"/>
  <c r="M18" i="30"/>
  <c r="I18" i="30"/>
  <c r="J18" i="30" s="1"/>
  <c r="G18" i="30"/>
  <c r="C18" i="30"/>
  <c r="CJ17" i="30"/>
  <c r="BW17" i="30"/>
  <c r="BS17" i="30"/>
  <c r="BR17" i="30"/>
  <c r="BM17" i="30"/>
  <c r="BL17" i="30"/>
  <c r="BG17" i="30"/>
  <c r="BF17" i="30"/>
  <c r="BA17" i="30"/>
  <c r="AZ17" i="30"/>
  <c r="AU17" i="30"/>
  <c r="AT17" i="30"/>
  <c r="AO17" i="30"/>
  <c r="AN17" i="30"/>
  <c r="AI17" i="30"/>
  <c r="AH17" i="30"/>
  <c r="AC17" i="30"/>
  <c r="AB17" i="30"/>
  <c r="W17" i="30"/>
  <c r="V17" i="30"/>
  <c r="Q17" i="30"/>
  <c r="P17" i="30"/>
  <c r="K17" i="30"/>
  <c r="J17" i="30"/>
  <c r="E17" i="30"/>
  <c r="D17" i="30"/>
  <c r="CJ16" i="30"/>
  <c r="CE16" i="30"/>
  <c r="BW16" i="30"/>
  <c r="BS16" i="30"/>
  <c r="BR16" i="30"/>
  <c r="BM16" i="30"/>
  <c r="BL16" i="30"/>
  <c r="BG16" i="30"/>
  <c r="BF16" i="30"/>
  <c r="BA16" i="30"/>
  <c r="AZ16" i="30"/>
  <c r="AU16" i="30"/>
  <c r="AT16" i="30"/>
  <c r="AO16" i="30"/>
  <c r="AN16" i="30"/>
  <c r="AI16" i="30"/>
  <c r="AH16" i="30"/>
  <c r="AC16" i="30"/>
  <c r="AB16" i="30"/>
  <c r="W16" i="30"/>
  <c r="V16" i="30"/>
  <c r="Q16" i="30"/>
  <c r="P16" i="30"/>
  <c r="K16" i="30"/>
  <c r="J16" i="30"/>
  <c r="E16" i="30"/>
  <c r="D16" i="30"/>
  <c r="CJ15" i="30"/>
  <c r="BU15" i="30"/>
  <c r="BQ15" i="30"/>
  <c r="BR15" i="30" s="1"/>
  <c r="BO15" i="30"/>
  <c r="BM15" i="30"/>
  <c r="BK15" i="30"/>
  <c r="BL15" i="30" s="1"/>
  <c r="BI15" i="30"/>
  <c r="BE15" i="30"/>
  <c r="BF15" i="30" s="1"/>
  <c r="BC15" i="30"/>
  <c r="AY15" i="30"/>
  <c r="AW15" i="30"/>
  <c r="AU15" i="30" s="1"/>
  <c r="AS15" i="30"/>
  <c r="AT15" i="30" s="1"/>
  <c r="AQ15" i="30"/>
  <c r="AM15" i="30"/>
  <c r="AN15" i="30" s="1"/>
  <c r="AK15" i="30"/>
  <c r="AI15" i="30"/>
  <c r="AH15" i="30"/>
  <c r="AG15" i="30"/>
  <c r="AE15" i="30"/>
  <c r="AA15" i="30"/>
  <c r="AB15" i="30" s="1"/>
  <c r="Y15" i="30"/>
  <c r="W15" i="30" s="1"/>
  <c r="U15" i="30"/>
  <c r="V15" i="30" s="1"/>
  <c r="S15" i="30"/>
  <c r="O15" i="30"/>
  <c r="P15" i="30" s="1"/>
  <c r="M15" i="30"/>
  <c r="K15" i="30"/>
  <c r="J15" i="30"/>
  <c r="I15" i="30"/>
  <c r="G15" i="30"/>
  <c r="E15" i="30" s="1"/>
  <c r="C15" i="30"/>
  <c r="CJ14" i="30"/>
  <c r="CE14" i="30"/>
  <c r="BW14" i="30"/>
  <c r="BS14" i="30"/>
  <c r="BR14" i="30"/>
  <c r="BM14" i="30"/>
  <c r="BL14" i="30"/>
  <c r="BG14" i="30"/>
  <c r="BF14" i="30"/>
  <c r="BA14" i="30"/>
  <c r="AZ14" i="30"/>
  <c r="AU14" i="30"/>
  <c r="AT14" i="30"/>
  <c r="AO14" i="30"/>
  <c r="AN14" i="30"/>
  <c r="AI14" i="30"/>
  <c r="AH14" i="30"/>
  <c r="AC14" i="30"/>
  <c r="AB14" i="30"/>
  <c r="W14" i="30"/>
  <c r="V14" i="30"/>
  <c r="Q14" i="30"/>
  <c r="P14" i="30"/>
  <c r="K14" i="30"/>
  <c r="J14" i="30"/>
  <c r="E14" i="30"/>
  <c r="D14" i="30"/>
  <c r="CJ13" i="30"/>
  <c r="BW13" i="30"/>
  <c r="BS13" i="30"/>
  <c r="BR13" i="30"/>
  <c r="BM13" i="30"/>
  <c r="BL13" i="30"/>
  <c r="BG13" i="30"/>
  <c r="BF13" i="30"/>
  <c r="BA13" i="30"/>
  <c r="AZ13" i="30"/>
  <c r="AU13" i="30"/>
  <c r="AT13" i="30"/>
  <c r="AO13" i="30"/>
  <c r="AN13" i="30"/>
  <c r="AI13" i="30"/>
  <c r="AH13" i="30"/>
  <c r="AC13" i="30"/>
  <c r="AB13" i="30"/>
  <c r="W13" i="30"/>
  <c r="V13" i="30"/>
  <c r="Q13" i="30"/>
  <c r="P13" i="30"/>
  <c r="K13" i="30"/>
  <c r="J13" i="30"/>
  <c r="E13" i="30"/>
  <c r="D13" i="30"/>
  <c r="CJ12" i="30"/>
  <c r="BW12" i="30"/>
  <c r="BS12" i="30"/>
  <c r="BR12" i="30"/>
  <c r="BM12" i="30"/>
  <c r="BL12" i="30"/>
  <c r="BG12" i="30"/>
  <c r="BF12" i="30"/>
  <c r="BA12" i="30"/>
  <c r="AZ12" i="30"/>
  <c r="AU12" i="30"/>
  <c r="AT12" i="30"/>
  <c r="AO12" i="30"/>
  <c r="AN12" i="30"/>
  <c r="AI12" i="30"/>
  <c r="AH12" i="30"/>
  <c r="AC12" i="30"/>
  <c r="AB12" i="30"/>
  <c r="W12" i="30"/>
  <c r="V12" i="30"/>
  <c r="Q12" i="30"/>
  <c r="P12" i="30"/>
  <c r="K12" i="30"/>
  <c r="J12" i="30"/>
  <c r="E12" i="30"/>
  <c r="D12" i="30"/>
  <c r="CJ11" i="30"/>
  <c r="BU11" i="30"/>
  <c r="BR11" i="30"/>
  <c r="BQ11" i="30"/>
  <c r="BO11" i="30"/>
  <c r="BM11" i="30" s="1"/>
  <c r="BK11" i="30"/>
  <c r="BL11" i="30" s="1"/>
  <c r="BI11" i="30"/>
  <c r="BE11" i="30"/>
  <c r="BF11" i="30" s="1"/>
  <c r="BC11" i="30"/>
  <c r="AY11" i="30"/>
  <c r="BA11" i="30" s="1"/>
  <c r="AW11" i="30"/>
  <c r="AU11" i="30"/>
  <c r="AS11" i="30"/>
  <c r="AT11" i="30" s="1"/>
  <c r="AQ11" i="30"/>
  <c r="AM11" i="30"/>
  <c r="AN11" i="30" s="1"/>
  <c r="AK11" i="30"/>
  <c r="AG11" i="30"/>
  <c r="AI11" i="30" s="1"/>
  <c r="AE11" i="30"/>
  <c r="AA11" i="30"/>
  <c r="AB11" i="30" s="1"/>
  <c r="Y11" i="30"/>
  <c r="W11" i="30" s="1"/>
  <c r="V11" i="30"/>
  <c r="U11" i="30"/>
  <c r="S11" i="30"/>
  <c r="O11" i="30"/>
  <c r="P11" i="30" s="1"/>
  <c r="M11" i="30"/>
  <c r="I11" i="30"/>
  <c r="K11" i="30" s="1"/>
  <c r="G11" i="30"/>
  <c r="C11" i="30"/>
  <c r="CJ10" i="30"/>
  <c r="CE10" i="30"/>
  <c r="BW10" i="30"/>
  <c r="BS10" i="30"/>
  <c r="BR10" i="30"/>
  <c r="BM10" i="30"/>
  <c r="BL10" i="30"/>
  <c r="BG10" i="30"/>
  <c r="BF10" i="30"/>
  <c r="BA10" i="30"/>
  <c r="AZ10" i="30"/>
  <c r="AU10" i="30"/>
  <c r="AT10" i="30"/>
  <c r="AO10" i="30"/>
  <c r="AN10" i="30"/>
  <c r="AI10" i="30"/>
  <c r="AH10" i="30"/>
  <c r="AC10" i="30"/>
  <c r="AB10" i="30"/>
  <c r="W10" i="30"/>
  <c r="V10" i="30"/>
  <c r="Q10" i="30"/>
  <c r="P10" i="30"/>
  <c r="K10" i="30"/>
  <c r="J10" i="30"/>
  <c r="E10" i="30"/>
  <c r="D10" i="30"/>
  <c r="CJ9" i="30"/>
  <c r="BW9" i="30"/>
  <c r="BS9" i="30"/>
  <c r="BR9" i="30"/>
  <c r="BM9" i="30"/>
  <c r="BL9" i="30"/>
  <c r="BG9" i="30"/>
  <c r="BF9" i="30"/>
  <c r="BA9" i="30"/>
  <c r="AZ9" i="30"/>
  <c r="AU9" i="30"/>
  <c r="AT9" i="30"/>
  <c r="AO9" i="30"/>
  <c r="AN9" i="30"/>
  <c r="AI9" i="30"/>
  <c r="AH9" i="30"/>
  <c r="AC9" i="30"/>
  <c r="AB9" i="30"/>
  <c r="W9" i="30"/>
  <c r="V9" i="30"/>
  <c r="Q9" i="30"/>
  <c r="P9" i="30"/>
  <c r="K9" i="30"/>
  <c r="J9" i="30"/>
  <c r="E9" i="30"/>
  <c r="D9" i="30"/>
  <c r="CJ8" i="30"/>
  <c r="BW8" i="30"/>
  <c r="BS8" i="30"/>
  <c r="BR8" i="30"/>
  <c r="BM8" i="30"/>
  <c r="BL8" i="30"/>
  <c r="BG8" i="30"/>
  <c r="BF8" i="30"/>
  <c r="BA8" i="30"/>
  <c r="AZ8" i="30"/>
  <c r="AU8" i="30"/>
  <c r="AT8" i="30"/>
  <c r="AO8" i="30"/>
  <c r="AN8" i="30"/>
  <c r="AI8" i="30"/>
  <c r="AH8" i="30"/>
  <c r="AC8" i="30"/>
  <c r="AB8" i="30"/>
  <c r="W8" i="30"/>
  <c r="V8" i="30"/>
  <c r="Q8" i="30"/>
  <c r="P8" i="30"/>
  <c r="K8" i="30"/>
  <c r="J8" i="30"/>
  <c r="E8" i="30"/>
  <c r="D8" i="30"/>
  <c r="CJ7" i="30"/>
  <c r="BU7" i="30"/>
  <c r="BQ7" i="30"/>
  <c r="BR7" i="30" s="1"/>
  <c r="BO7" i="30"/>
  <c r="BM7" i="30" s="1"/>
  <c r="BL7" i="30"/>
  <c r="BK7" i="30"/>
  <c r="BI7" i="30"/>
  <c r="BE7" i="30"/>
  <c r="BF7" i="30" s="1"/>
  <c r="BC7" i="30"/>
  <c r="AY7" i="30"/>
  <c r="BA7" i="30" s="1"/>
  <c r="AW7" i="30"/>
  <c r="AS7" i="30"/>
  <c r="AT7" i="30" s="1"/>
  <c r="AQ7" i="30"/>
  <c r="AM7" i="30"/>
  <c r="AN7" i="30" s="1"/>
  <c r="AK7" i="30"/>
  <c r="AI7" i="30" s="1"/>
  <c r="AH7" i="30"/>
  <c r="AG7" i="30"/>
  <c r="AE7" i="30"/>
  <c r="AA7" i="30"/>
  <c r="AB7" i="30" s="1"/>
  <c r="Y7" i="30"/>
  <c r="W7" i="30"/>
  <c r="U7" i="30"/>
  <c r="V7" i="30" s="1"/>
  <c r="S7" i="30"/>
  <c r="O7" i="30"/>
  <c r="P7" i="30" s="1"/>
  <c r="M7" i="30"/>
  <c r="K7" i="30" s="1"/>
  <c r="I7" i="30"/>
  <c r="J7" i="30" s="1"/>
  <c r="G7" i="30"/>
  <c r="E7" i="30" s="1"/>
  <c r="C7" i="30"/>
  <c r="CJ6" i="30"/>
  <c r="BW6" i="30"/>
  <c r="CE6" i="30" s="1"/>
  <c r="BS6" i="30"/>
  <c r="BR6" i="30"/>
  <c r="BM6" i="30"/>
  <c r="BL6" i="30"/>
  <c r="BG6" i="30"/>
  <c r="BF6" i="30"/>
  <c r="BA6" i="30"/>
  <c r="AZ6" i="30"/>
  <c r="AU6" i="30"/>
  <c r="AT6" i="30"/>
  <c r="AO6" i="30"/>
  <c r="AN6" i="30"/>
  <c r="AI6" i="30"/>
  <c r="AH6" i="30"/>
  <c r="AC6" i="30"/>
  <c r="AB6" i="30"/>
  <c r="W6" i="30"/>
  <c r="V6" i="30"/>
  <c r="Q6" i="30"/>
  <c r="P6" i="30"/>
  <c r="K6" i="30"/>
  <c r="J6" i="30"/>
  <c r="E6" i="30"/>
  <c r="D6" i="30"/>
  <c r="CJ5" i="30"/>
  <c r="BW5" i="30"/>
  <c r="CE5" i="30" s="1"/>
  <c r="BS5" i="30"/>
  <c r="BR5" i="30"/>
  <c r="BM5" i="30"/>
  <c r="BL5" i="30"/>
  <c r="BG5" i="30"/>
  <c r="BF5" i="30"/>
  <c r="BA5" i="30"/>
  <c r="AZ5" i="30"/>
  <c r="AU5" i="30"/>
  <c r="AT5" i="30"/>
  <c r="AO5" i="30"/>
  <c r="AN5" i="30"/>
  <c r="AI5" i="30"/>
  <c r="AH5" i="30"/>
  <c r="AC5" i="30"/>
  <c r="AB5" i="30"/>
  <c r="W5" i="30"/>
  <c r="V5" i="30"/>
  <c r="Q5" i="30"/>
  <c r="P5" i="30"/>
  <c r="K5" i="30"/>
  <c r="J5" i="30"/>
  <c r="E5" i="30"/>
  <c r="D5" i="30"/>
  <c r="CJ4" i="30"/>
  <c r="BW4" i="30"/>
  <c r="BS4" i="30"/>
  <c r="BR4" i="30"/>
  <c r="BM4" i="30"/>
  <c r="BL4" i="30"/>
  <c r="BG4" i="30"/>
  <c r="BF4" i="30"/>
  <c r="BA4" i="30"/>
  <c r="AZ4" i="30"/>
  <c r="AU4" i="30"/>
  <c r="AT4" i="30"/>
  <c r="AO4" i="30"/>
  <c r="AN4" i="30"/>
  <c r="AI4" i="30"/>
  <c r="AH4" i="30"/>
  <c r="AC4" i="30"/>
  <c r="AB4" i="30"/>
  <c r="W4" i="30"/>
  <c r="V4" i="30"/>
  <c r="Q4" i="30"/>
  <c r="P4" i="30"/>
  <c r="K4" i="30"/>
  <c r="J4" i="30"/>
  <c r="E4" i="30"/>
  <c r="D4" i="30"/>
  <c r="CJ3" i="30"/>
  <c r="CE3" i="30"/>
  <c r="CG3" i="30" s="1"/>
  <c r="BW3" i="30"/>
  <c r="BS3" i="30"/>
  <c r="BR3" i="30"/>
  <c r="BM3" i="30"/>
  <c r="BL3" i="30"/>
  <c r="BG3" i="30"/>
  <c r="BF3" i="30"/>
  <c r="BA3" i="30"/>
  <c r="AZ3" i="30"/>
  <c r="AU3" i="30"/>
  <c r="AT3" i="30"/>
  <c r="AO3" i="30"/>
  <c r="AN3" i="30"/>
  <c r="AI3" i="30"/>
  <c r="AH3" i="30"/>
  <c r="AC3" i="30"/>
  <c r="AB3" i="30"/>
  <c r="W3" i="30"/>
  <c r="V3" i="30"/>
  <c r="Q3" i="30"/>
  <c r="P3" i="30"/>
  <c r="K3" i="30"/>
  <c r="J3" i="30"/>
  <c r="E3" i="30"/>
  <c r="BY3" i="30" s="1"/>
  <c r="D3" i="30"/>
  <c r="CJ2" i="30"/>
  <c r="CE2" i="30"/>
  <c r="BW2" i="30"/>
  <c r="BS2" i="30"/>
  <c r="BR2" i="30"/>
  <c r="BM2" i="30"/>
  <c r="BL2" i="30"/>
  <c r="BG2" i="30"/>
  <c r="BF2" i="30"/>
  <c r="BA2" i="30"/>
  <c r="AZ2" i="30"/>
  <c r="AU2" i="30"/>
  <c r="AT2" i="30"/>
  <c r="AO2" i="30"/>
  <c r="AN2" i="30"/>
  <c r="AI2" i="30"/>
  <c r="AH2" i="30"/>
  <c r="AC2" i="30"/>
  <c r="AB2" i="30"/>
  <c r="W2" i="30"/>
  <c r="V2" i="30"/>
  <c r="Q2" i="30"/>
  <c r="P2" i="30"/>
  <c r="K2" i="30"/>
  <c r="J2" i="30"/>
  <c r="E2" i="30"/>
  <c r="BY2" i="30" s="1"/>
  <c r="D2" i="30"/>
  <c r="CJ46" i="29"/>
  <c r="BQ46" i="29"/>
  <c r="BR46" i="29" s="1"/>
  <c r="BK46" i="29"/>
  <c r="BE46" i="29"/>
  <c r="BF46" i="29" s="1"/>
  <c r="AZ46" i="29"/>
  <c r="AY46" i="29"/>
  <c r="AZ45" i="29" s="1"/>
  <c r="AS46" i="29"/>
  <c r="AT46" i="29" s="1"/>
  <c r="AN46" i="29"/>
  <c r="AM46" i="29"/>
  <c r="AG46" i="29"/>
  <c r="AH46" i="29" s="1"/>
  <c r="AA46" i="29"/>
  <c r="U46" i="29"/>
  <c r="V46" i="29" s="1"/>
  <c r="P46" i="29"/>
  <c r="O46" i="29"/>
  <c r="P44" i="29" s="1"/>
  <c r="I46" i="29"/>
  <c r="C46" i="29"/>
  <c r="D46" i="29" s="1"/>
  <c r="CJ45" i="29"/>
  <c r="BW45" i="29"/>
  <c r="BS45" i="29"/>
  <c r="BM45" i="29"/>
  <c r="BG45" i="29"/>
  <c r="BA45" i="29"/>
  <c r="AU45" i="29"/>
  <c r="AT45" i="29"/>
  <c r="AO45" i="29"/>
  <c r="AI45" i="29"/>
  <c r="AC45" i="29"/>
  <c r="W45" i="29"/>
  <c r="Q45" i="29"/>
  <c r="K45" i="29"/>
  <c r="E45" i="29"/>
  <c r="D45" i="29"/>
  <c r="CJ44" i="29"/>
  <c r="BW44" i="29"/>
  <c r="BR44" i="29"/>
  <c r="BF44" i="29"/>
  <c r="AT44" i="29"/>
  <c r="CJ43" i="29"/>
  <c r="BU43" i="29"/>
  <c r="BQ43" i="29"/>
  <c r="BO43" i="29"/>
  <c r="BM43" i="29" s="1"/>
  <c r="BK43" i="29"/>
  <c r="BL43" i="29" s="1"/>
  <c r="BI43" i="29"/>
  <c r="BE43" i="29"/>
  <c r="BF43" i="29" s="1"/>
  <c r="BC43" i="29"/>
  <c r="AY43" i="29"/>
  <c r="AZ43" i="29" s="1"/>
  <c r="AW43" i="29"/>
  <c r="AU43" i="29" s="1"/>
  <c r="AT43" i="29"/>
  <c r="AS43" i="29"/>
  <c r="AQ43" i="29"/>
  <c r="AM43" i="29"/>
  <c r="AN43" i="29" s="1"/>
  <c r="AK43" i="29"/>
  <c r="AH43" i="29"/>
  <c r="AG43" i="29"/>
  <c r="AE43" i="29"/>
  <c r="AC43" i="29" s="1"/>
  <c r="AA43" i="29"/>
  <c r="AB43" i="29" s="1"/>
  <c r="Y43" i="29"/>
  <c r="U43" i="29"/>
  <c r="V43" i="29" s="1"/>
  <c r="S43" i="29"/>
  <c r="O43" i="29"/>
  <c r="M43" i="29"/>
  <c r="K43" i="29" s="1"/>
  <c r="I43" i="29"/>
  <c r="J43" i="29" s="1"/>
  <c r="G43" i="29"/>
  <c r="D43" i="29"/>
  <c r="C43" i="29"/>
  <c r="CJ42" i="29"/>
  <c r="BW42" i="29"/>
  <c r="BS42" i="29"/>
  <c r="BR42" i="29"/>
  <c r="BM42" i="29"/>
  <c r="BL42" i="29"/>
  <c r="BG42" i="29"/>
  <c r="BF42" i="29"/>
  <c r="BA42" i="29"/>
  <c r="AZ42" i="29"/>
  <c r="AU42" i="29"/>
  <c r="AT42" i="29"/>
  <c r="AO42" i="29"/>
  <c r="AN42" i="29"/>
  <c r="AI42" i="29"/>
  <c r="AH42" i="29"/>
  <c r="AC42" i="29"/>
  <c r="AB42" i="29"/>
  <c r="W42" i="29"/>
  <c r="V42" i="29"/>
  <c r="Q42" i="29"/>
  <c r="P42" i="29"/>
  <c r="K42" i="29"/>
  <c r="J42" i="29"/>
  <c r="E42" i="29"/>
  <c r="D42" i="29"/>
  <c r="CJ41" i="29"/>
  <c r="BW41" i="29"/>
  <c r="BS41" i="29"/>
  <c r="BR41" i="29"/>
  <c r="BM41" i="29"/>
  <c r="BL41" i="29"/>
  <c r="BG41" i="29"/>
  <c r="BF41" i="29"/>
  <c r="BA41" i="29"/>
  <c r="AZ41" i="29"/>
  <c r="AU41" i="29"/>
  <c r="AT41" i="29"/>
  <c r="AO41" i="29"/>
  <c r="AN41" i="29"/>
  <c r="AI41" i="29"/>
  <c r="AH41" i="29"/>
  <c r="AC41" i="29"/>
  <c r="AB41" i="29"/>
  <c r="W41" i="29"/>
  <c r="V41" i="29"/>
  <c r="Q41" i="29"/>
  <c r="P41" i="29"/>
  <c r="K41" i="29"/>
  <c r="J41" i="29"/>
  <c r="E41" i="29"/>
  <c r="D41" i="29"/>
  <c r="CJ40" i="29"/>
  <c r="CG40" i="29"/>
  <c r="BW40" i="29"/>
  <c r="CE40" i="29" s="1"/>
  <c r="BS40" i="29"/>
  <c r="BR40" i="29"/>
  <c r="BM40" i="29"/>
  <c r="BL40" i="29"/>
  <c r="BG40" i="29"/>
  <c r="BF40" i="29"/>
  <c r="BA40" i="29"/>
  <c r="AZ40" i="29"/>
  <c r="AU40" i="29"/>
  <c r="AT40" i="29"/>
  <c r="AO40" i="29"/>
  <c r="AN40" i="29"/>
  <c r="AI40" i="29"/>
  <c r="AH40" i="29"/>
  <c r="AC40" i="29"/>
  <c r="AB40" i="29"/>
  <c r="W40" i="29"/>
  <c r="V40" i="29"/>
  <c r="Q40" i="29"/>
  <c r="P40" i="29"/>
  <c r="K40" i="29"/>
  <c r="J40" i="29"/>
  <c r="E40" i="29"/>
  <c r="D40" i="29"/>
  <c r="CJ39" i="29"/>
  <c r="BW39" i="29"/>
  <c r="BS39" i="29"/>
  <c r="BR39" i="29"/>
  <c r="BM39" i="29"/>
  <c r="BL39" i="29"/>
  <c r="BG39" i="29"/>
  <c r="BF39" i="29"/>
  <c r="BA39" i="29"/>
  <c r="AZ39" i="29"/>
  <c r="AU39" i="29"/>
  <c r="AT39" i="29"/>
  <c r="AO39" i="29"/>
  <c r="AN39" i="29"/>
  <c r="AI39" i="29"/>
  <c r="AH39" i="29"/>
  <c r="AC39" i="29"/>
  <c r="AB39" i="29"/>
  <c r="W39" i="29"/>
  <c r="V39" i="29"/>
  <c r="Q39" i="29"/>
  <c r="P39" i="29"/>
  <c r="K39" i="29"/>
  <c r="J39" i="29"/>
  <c r="E39" i="29"/>
  <c r="D39" i="29"/>
  <c r="CJ38" i="29"/>
  <c r="BW38" i="29"/>
  <c r="BS38" i="29"/>
  <c r="BR38" i="29"/>
  <c r="BM38" i="29"/>
  <c r="BL38" i="29"/>
  <c r="BG38" i="29"/>
  <c r="BF38" i="29"/>
  <c r="BA38" i="29"/>
  <c r="AZ38" i="29"/>
  <c r="AU38" i="29"/>
  <c r="AT38" i="29"/>
  <c r="AO38" i="29"/>
  <c r="AN38" i="29"/>
  <c r="AI38" i="29"/>
  <c r="AH38" i="29"/>
  <c r="AC38" i="29"/>
  <c r="AB38" i="29"/>
  <c r="W38" i="29"/>
  <c r="V38" i="29"/>
  <c r="Q38" i="29"/>
  <c r="P38" i="29"/>
  <c r="K38" i="29"/>
  <c r="J38" i="29"/>
  <c r="E38" i="29"/>
  <c r="D38" i="29"/>
  <c r="CJ37" i="29"/>
  <c r="BW37" i="29"/>
  <c r="BS37" i="29"/>
  <c r="BR37" i="29"/>
  <c r="BM37" i="29"/>
  <c r="BL37" i="29"/>
  <c r="BG37" i="29"/>
  <c r="BF37" i="29"/>
  <c r="BA37" i="29"/>
  <c r="AZ37" i="29"/>
  <c r="AU37" i="29"/>
  <c r="AT37" i="29"/>
  <c r="AO37" i="29"/>
  <c r="AN37" i="29"/>
  <c r="AI37" i="29"/>
  <c r="AH37" i="29"/>
  <c r="AC37" i="29"/>
  <c r="AB37" i="29"/>
  <c r="W37" i="29"/>
  <c r="V37" i="29"/>
  <c r="Q37" i="29"/>
  <c r="P37" i="29"/>
  <c r="K37" i="29"/>
  <c r="J37" i="29"/>
  <c r="E37" i="29"/>
  <c r="D37" i="29"/>
  <c r="CJ36" i="29"/>
  <c r="BW36" i="29"/>
  <c r="CE36" i="29" s="1"/>
  <c r="CG36" i="29" s="1"/>
  <c r="BS36" i="29"/>
  <c r="BR36" i="29"/>
  <c r="BM36" i="29"/>
  <c r="BL36" i="29"/>
  <c r="BG36" i="29"/>
  <c r="BF36" i="29"/>
  <c r="BA36" i="29"/>
  <c r="AZ36" i="29"/>
  <c r="AU36" i="29"/>
  <c r="AT36" i="29"/>
  <c r="AO36" i="29"/>
  <c r="AN36" i="29"/>
  <c r="AI36" i="29"/>
  <c r="AH36" i="29"/>
  <c r="AC36" i="29"/>
  <c r="AB36" i="29"/>
  <c r="W36" i="29"/>
  <c r="V36" i="29"/>
  <c r="Q36" i="29"/>
  <c r="P36" i="29"/>
  <c r="K36" i="29"/>
  <c r="J36" i="29"/>
  <c r="E36" i="29"/>
  <c r="D36" i="29"/>
  <c r="CJ35" i="29"/>
  <c r="BW35" i="29"/>
  <c r="BS35" i="29"/>
  <c r="BR35" i="29"/>
  <c r="BM35" i="29"/>
  <c r="BL35" i="29"/>
  <c r="BG35" i="29"/>
  <c r="BF35" i="29"/>
  <c r="BA35" i="29"/>
  <c r="AZ35" i="29"/>
  <c r="AU35" i="29"/>
  <c r="AT35" i="29"/>
  <c r="AO35" i="29"/>
  <c r="AN35" i="29"/>
  <c r="AI35" i="29"/>
  <c r="AH35" i="29"/>
  <c r="AC35" i="29"/>
  <c r="AB35" i="29"/>
  <c r="W35" i="29"/>
  <c r="V35" i="29"/>
  <c r="Q35" i="29"/>
  <c r="P35" i="29"/>
  <c r="K35" i="29"/>
  <c r="J35" i="29"/>
  <c r="E35" i="29"/>
  <c r="D35" i="29"/>
  <c r="CJ34" i="29"/>
  <c r="BU34" i="29"/>
  <c r="BS34" i="29" s="1"/>
  <c r="BR34" i="29"/>
  <c r="BQ34" i="29"/>
  <c r="BO34" i="29"/>
  <c r="BL34" i="29"/>
  <c r="BK34" i="29"/>
  <c r="BI34" i="29"/>
  <c r="BG34" i="29" s="1"/>
  <c r="BE34" i="29"/>
  <c r="BF34" i="29" s="1"/>
  <c r="BC34" i="29"/>
  <c r="BA34" i="29" s="1"/>
  <c r="AZ34" i="29"/>
  <c r="AY34" i="29"/>
  <c r="AW34" i="29"/>
  <c r="AU34" i="29" s="1"/>
  <c r="AT34" i="29"/>
  <c r="AS34" i="29"/>
  <c r="AQ34" i="29"/>
  <c r="AM34" i="29"/>
  <c r="AK34" i="29"/>
  <c r="AI34" i="29"/>
  <c r="AG34" i="29"/>
  <c r="AH34" i="29" s="1"/>
  <c r="AE34" i="29"/>
  <c r="AC34" i="29" s="1"/>
  <c r="AB34" i="29"/>
  <c r="AA34" i="29"/>
  <c r="Y34" i="29"/>
  <c r="V34" i="29"/>
  <c r="U34" i="29"/>
  <c r="S34" i="29"/>
  <c r="O34" i="29"/>
  <c r="M34" i="29"/>
  <c r="I34" i="29"/>
  <c r="J34" i="29" s="1"/>
  <c r="G34" i="29"/>
  <c r="D34" i="29"/>
  <c r="C34" i="29"/>
  <c r="CJ33" i="29"/>
  <c r="BX33" i="29"/>
  <c r="BW33" i="29"/>
  <c r="CE33" i="29" s="1"/>
  <c r="CG33" i="29" s="1"/>
  <c r="BS33" i="29"/>
  <c r="BR33" i="29"/>
  <c r="BM33" i="29"/>
  <c r="BL33" i="29"/>
  <c r="BG33" i="29"/>
  <c r="BF33" i="29"/>
  <c r="BA33" i="29"/>
  <c r="AZ33" i="29"/>
  <c r="AU33" i="29"/>
  <c r="AT33" i="29"/>
  <c r="AO33" i="29"/>
  <c r="AN33" i="29"/>
  <c r="AI33" i="29"/>
  <c r="AH33" i="29"/>
  <c r="AC33" i="29"/>
  <c r="AB33" i="29"/>
  <c r="W33" i="29"/>
  <c r="V33" i="29"/>
  <c r="Q33" i="29"/>
  <c r="P33" i="29"/>
  <c r="K33" i="29"/>
  <c r="J33" i="29"/>
  <c r="E33" i="29"/>
  <c r="D33" i="29"/>
  <c r="CJ32" i="29"/>
  <c r="BU32" i="29"/>
  <c r="BQ32" i="29"/>
  <c r="BS32" i="29" s="1"/>
  <c r="BO32" i="29"/>
  <c r="BK32" i="29"/>
  <c r="BL32" i="29" s="1"/>
  <c r="BI32" i="29"/>
  <c r="BG32" i="29"/>
  <c r="BE32" i="29"/>
  <c r="BF32" i="29" s="1"/>
  <c r="BC32" i="29"/>
  <c r="AY32" i="29"/>
  <c r="AZ32" i="29" s="1"/>
  <c r="AW32" i="29"/>
  <c r="AS32" i="29"/>
  <c r="AU32" i="29" s="1"/>
  <c r="AQ32" i="29"/>
  <c r="AM32" i="29"/>
  <c r="AN32" i="29" s="1"/>
  <c r="AK32" i="29"/>
  <c r="AI32" i="29" s="1"/>
  <c r="AG32" i="29"/>
  <c r="AH32" i="29" s="1"/>
  <c r="AE32" i="29"/>
  <c r="AB32" i="29"/>
  <c r="AA32" i="29"/>
  <c r="Y32" i="29"/>
  <c r="U32" i="29"/>
  <c r="W32" i="29" s="1"/>
  <c r="S32" i="29"/>
  <c r="O32" i="29"/>
  <c r="P32" i="29" s="1"/>
  <c r="M32" i="29"/>
  <c r="K32" i="29" s="1"/>
  <c r="J32" i="29"/>
  <c r="I32" i="29"/>
  <c r="G32" i="29"/>
  <c r="C32" i="29"/>
  <c r="D32" i="29" s="1"/>
  <c r="CJ31" i="29"/>
  <c r="BW31" i="29"/>
  <c r="CE31" i="29" s="1"/>
  <c r="CG31" i="29" s="1"/>
  <c r="BS31" i="29"/>
  <c r="BR31" i="29"/>
  <c r="BM31" i="29"/>
  <c r="BL31" i="29"/>
  <c r="BG31" i="29"/>
  <c r="BF31" i="29"/>
  <c r="BA31" i="29"/>
  <c r="AZ31" i="29"/>
  <c r="AU31" i="29"/>
  <c r="AT31" i="29"/>
  <c r="AO31" i="29"/>
  <c r="AN31" i="29"/>
  <c r="AI31" i="29"/>
  <c r="AH31" i="29"/>
  <c r="AC31" i="29"/>
  <c r="AB31" i="29"/>
  <c r="W31" i="29"/>
  <c r="V31" i="29"/>
  <c r="Q31" i="29"/>
  <c r="P31" i="29"/>
  <c r="K31" i="29"/>
  <c r="J31" i="29"/>
  <c r="E31" i="29"/>
  <c r="D31" i="29"/>
  <c r="CJ30" i="29"/>
  <c r="CE30" i="29"/>
  <c r="CG30" i="29" s="1"/>
  <c r="BX30" i="29"/>
  <c r="BW30" i="29"/>
  <c r="BS30" i="29"/>
  <c r="BR30" i="29"/>
  <c r="BM30" i="29"/>
  <c r="BL30" i="29"/>
  <c r="BG30" i="29"/>
  <c r="BF30" i="29"/>
  <c r="BA30" i="29"/>
  <c r="AZ30" i="29"/>
  <c r="AU30" i="29"/>
  <c r="AT30" i="29"/>
  <c r="AO30" i="29"/>
  <c r="AN30" i="29"/>
  <c r="AI30" i="29"/>
  <c r="AH30" i="29"/>
  <c r="AC30" i="29"/>
  <c r="AB30" i="29"/>
  <c r="W30" i="29"/>
  <c r="V30" i="29"/>
  <c r="Q30" i="29"/>
  <c r="P30" i="29"/>
  <c r="K30" i="29"/>
  <c r="J30" i="29"/>
  <c r="E30" i="29"/>
  <c r="D30" i="29"/>
  <c r="CJ29" i="29"/>
  <c r="BU29" i="29"/>
  <c r="BQ29" i="29"/>
  <c r="BR29" i="29" s="1"/>
  <c r="BO29" i="29"/>
  <c r="BK29" i="29"/>
  <c r="BL29" i="29" s="1"/>
  <c r="BI29" i="29"/>
  <c r="BG29" i="29"/>
  <c r="BE29" i="29"/>
  <c r="BF29" i="29" s="1"/>
  <c r="BC29" i="29"/>
  <c r="AY29" i="29"/>
  <c r="AZ29" i="29" s="1"/>
  <c r="AW29" i="29"/>
  <c r="AT29" i="29"/>
  <c r="AS29" i="29"/>
  <c r="AQ29" i="29"/>
  <c r="AM29" i="29"/>
  <c r="AK29" i="29"/>
  <c r="AG29" i="29"/>
  <c r="AH29" i="29" s="1"/>
  <c r="AE29" i="29"/>
  <c r="AA29" i="29"/>
  <c r="AB29" i="29" s="1"/>
  <c r="Y29" i="29"/>
  <c r="W29" i="29"/>
  <c r="V29" i="29"/>
  <c r="U29" i="29"/>
  <c r="S29" i="29"/>
  <c r="O29" i="29"/>
  <c r="P29" i="29" s="1"/>
  <c r="M29" i="29"/>
  <c r="K29" i="29" s="1"/>
  <c r="I29" i="29"/>
  <c r="J29" i="29" s="1"/>
  <c r="G29" i="29"/>
  <c r="C29" i="29"/>
  <c r="CJ28" i="29"/>
  <c r="CE28" i="29"/>
  <c r="CG28" i="29" s="1"/>
  <c r="BX28" i="29"/>
  <c r="BW28" i="29"/>
  <c r="BS28" i="29"/>
  <c r="BR28" i="29"/>
  <c r="BM28" i="29"/>
  <c r="BL28" i="29"/>
  <c r="BG28" i="29"/>
  <c r="BF28" i="29"/>
  <c r="BA28" i="29"/>
  <c r="AZ28" i="29"/>
  <c r="AU28" i="29"/>
  <c r="AT28" i="29"/>
  <c r="AO28" i="29"/>
  <c r="AN28" i="29"/>
  <c r="AI28" i="29"/>
  <c r="AH28" i="29"/>
  <c r="AC28" i="29"/>
  <c r="BY28" i="29" s="1"/>
  <c r="AB28" i="29"/>
  <c r="W28" i="29"/>
  <c r="V28" i="29"/>
  <c r="Q28" i="29"/>
  <c r="P28" i="29"/>
  <c r="K28" i="29"/>
  <c r="J28" i="29"/>
  <c r="E28" i="29"/>
  <c r="D28" i="29"/>
  <c r="CJ27" i="29"/>
  <c r="CE27" i="29"/>
  <c r="CG27" i="29" s="1"/>
  <c r="BX27" i="29"/>
  <c r="BW27" i="29"/>
  <c r="BS27" i="29"/>
  <c r="BR27" i="29"/>
  <c r="BM27" i="29"/>
  <c r="BL27" i="29"/>
  <c r="BG27" i="29"/>
  <c r="BF27" i="29"/>
  <c r="BA27" i="29"/>
  <c r="AZ27" i="29"/>
  <c r="AU27" i="29"/>
  <c r="AT27" i="29"/>
  <c r="AO27" i="29"/>
  <c r="AN27" i="29"/>
  <c r="AI27" i="29"/>
  <c r="AH27" i="29"/>
  <c r="AC27" i="29"/>
  <c r="AB27" i="29"/>
  <c r="W27" i="29"/>
  <c r="V27" i="29"/>
  <c r="Q27" i="29"/>
  <c r="P27" i="29"/>
  <c r="K27" i="29"/>
  <c r="J27" i="29"/>
  <c r="E27" i="29"/>
  <c r="D27" i="29"/>
  <c r="CJ26" i="29"/>
  <c r="BW26" i="29"/>
  <c r="BS26" i="29"/>
  <c r="BR26" i="29"/>
  <c r="BM26" i="29"/>
  <c r="BL26" i="29"/>
  <c r="BG26" i="29"/>
  <c r="BF26" i="29"/>
  <c r="BA26" i="29"/>
  <c r="AZ26" i="29"/>
  <c r="AU26" i="29"/>
  <c r="AT26" i="29"/>
  <c r="AO26" i="29"/>
  <c r="AN26" i="29"/>
  <c r="AI26" i="29"/>
  <c r="AH26" i="29"/>
  <c r="AC26" i="29"/>
  <c r="AB26" i="29"/>
  <c r="W26" i="29"/>
  <c r="V26" i="29"/>
  <c r="Q26" i="29"/>
  <c r="P26" i="29"/>
  <c r="K26" i="29"/>
  <c r="J26" i="29"/>
  <c r="E26" i="29"/>
  <c r="D26" i="29"/>
  <c r="CJ25" i="29"/>
  <c r="CE25" i="29"/>
  <c r="BX25" i="29"/>
  <c r="BW25" i="29"/>
  <c r="BS25" i="29"/>
  <c r="BR25" i="29"/>
  <c r="BM25" i="29"/>
  <c r="BL25" i="29"/>
  <c r="BG25" i="29"/>
  <c r="BF25" i="29"/>
  <c r="BA25" i="29"/>
  <c r="AZ25" i="29"/>
  <c r="AU25" i="29"/>
  <c r="AT25" i="29"/>
  <c r="AO25" i="29"/>
  <c r="AN25" i="29"/>
  <c r="AI25" i="29"/>
  <c r="AH25" i="29"/>
  <c r="AC25" i="29"/>
  <c r="AB25" i="29"/>
  <c r="W25" i="29"/>
  <c r="V25" i="29"/>
  <c r="Q25" i="29"/>
  <c r="P25" i="29"/>
  <c r="K25" i="29"/>
  <c r="J25" i="29"/>
  <c r="E25" i="29"/>
  <c r="D25" i="29"/>
  <c r="CJ24" i="29"/>
  <c r="CE24" i="29"/>
  <c r="CG24" i="29" s="1"/>
  <c r="BX24" i="29"/>
  <c r="BW24" i="29"/>
  <c r="BS24" i="29"/>
  <c r="BR24" i="29"/>
  <c r="BM24" i="29"/>
  <c r="BL24" i="29"/>
  <c r="BG24" i="29"/>
  <c r="BF24" i="29"/>
  <c r="BA24" i="29"/>
  <c r="AZ24" i="29"/>
  <c r="AU24" i="29"/>
  <c r="AT24" i="29"/>
  <c r="AO24" i="29"/>
  <c r="AN24" i="29"/>
  <c r="AI24" i="29"/>
  <c r="AH24" i="29"/>
  <c r="AC24" i="29"/>
  <c r="AB24" i="29"/>
  <c r="W24" i="29"/>
  <c r="V24" i="29"/>
  <c r="Q24" i="29"/>
  <c r="P24" i="29"/>
  <c r="K24" i="29"/>
  <c r="J24" i="29"/>
  <c r="E24" i="29"/>
  <c r="D24" i="29"/>
  <c r="CJ23" i="29"/>
  <c r="BU23" i="29"/>
  <c r="BS23" i="29" s="1"/>
  <c r="BQ23" i="29"/>
  <c r="BR23" i="29" s="1"/>
  <c r="BO23" i="29"/>
  <c r="BK23" i="29"/>
  <c r="BL23" i="29" s="1"/>
  <c r="BI23" i="29"/>
  <c r="BG23" i="29" s="1"/>
  <c r="BF23" i="29"/>
  <c r="BE23" i="29"/>
  <c r="BC23" i="29"/>
  <c r="AY23" i="29"/>
  <c r="AZ23" i="29" s="1"/>
  <c r="AW23" i="29"/>
  <c r="AS23" i="29"/>
  <c r="AT23" i="29" s="1"/>
  <c r="AQ23" i="29"/>
  <c r="AO23" i="29"/>
  <c r="AN23" i="29"/>
  <c r="AM23" i="29"/>
  <c r="AK23" i="29"/>
  <c r="AG23" i="29"/>
  <c r="AH23" i="29" s="1"/>
  <c r="AE23" i="29"/>
  <c r="AC23" i="29" s="1"/>
  <c r="AA23" i="29"/>
  <c r="AB23" i="29" s="1"/>
  <c r="Y23" i="29"/>
  <c r="W23" i="29" s="1"/>
  <c r="V23" i="29"/>
  <c r="U23" i="29"/>
  <c r="S23" i="29"/>
  <c r="Q23" i="29" s="1"/>
  <c r="O23" i="29"/>
  <c r="P23" i="29" s="1"/>
  <c r="M23" i="29"/>
  <c r="I23" i="29"/>
  <c r="G23" i="29"/>
  <c r="C23" i="29"/>
  <c r="CJ22" i="29"/>
  <c r="BX22" i="29"/>
  <c r="BW22" i="29"/>
  <c r="CE22" i="29" s="1"/>
  <c r="CG22" i="29" s="1"/>
  <c r="BS22" i="29"/>
  <c r="BR22" i="29"/>
  <c r="BM22" i="29"/>
  <c r="BL22" i="29"/>
  <c r="BG22" i="29"/>
  <c r="BF22" i="29"/>
  <c r="BA22" i="29"/>
  <c r="AZ22" i="29"/>
  <c r="AU22" i="29"/>
  <c r="AT22" i="29"/>
  <c r="AO22" i="29"/>
  <c r="AN22" i="29"/>
  <c r="AI22" i="29"/>
  <c r="AH22" i="29"/>
  <c r="AC22" i="29"/>
  <c r="AB22" i="29"/>
  <c r="W22" i="29"/>
  <c r="V22" i="29"/>
  <c r="Q22" i="29"/>
  <c r="P22" i="29"/>
  <c r="K22" i="29"/>
  <c r="J22" i="29"/>
  <c r="E22" i="29"/>
  <c r="D22" i="29"/>
  <c r="CJ21" i="29"/>
  <c r="CE21" i="29"/>
  <c r="BW21" i="29"/>
  <c r="BX21" i="29" s="1"/>
  <c r="BS21" i="29"/>
  <c r="BR21" i="29"/>
  <c r="BM21" i="29"/>
  <c r="BL21" i="29"/>
  <c r="BG21" i="29"/>
  <c r="BF21" i="29"/>
  <c r="BA21" i="29"/>
  <c r="AZ21" i="29"/>
  <c r="AU21" i="29"/>
  <c r="AT21" i="29"/>
  <c r="AO21" i="29"/>
  <c r="AN21" i="29"/>
  <c r="AI21" i="29"/>
  <c r="AH21" i="29"/>
  <c r="AC21" i="29"/>
  <c r="AB21" i="29"/>
  <c r="W21" i="29"/>
  <c r="V21" i="29"/>
  <c r="Q21" i="29"/>
  <c r="P21" i="29"/>
  <c r="K21" i="29"/>
  <c r="J21" i="29"/>
  <c r="E21" i="29"/>
  <c r="D21" i="29"/>
  <c r="CJ20" i="29"/>
  <c r="BU20" i="29"/>
  <c r="BQ20" i="29"/>
  <c r="BR20" i="29" s="1"/>
  <c r="BO20" i="29"/>
  <c r="BK20" i="29"/>
  <c r="BL20" i="29" s="1"/>
  <c r="BI20" i="29"/>
  <c r="BE20" i="29"/>
  <c r="BF20" i="29" s="1"/>
  <c r="BC20" i="29"/>
  <c r="AY20" i="29"/>
  <c r="AZ20" i="29" s="1"/>
  <c r="AW20" i="29"/>
  <c r="AS20" i="29"/>
  <c r="AT20" i="29" s="1"/>
  <c r="AQ20" i="29"/>
  <c r="AO20" i="29"/>
  <c r="AN20" i="29"/>
  <c r="AM20" i="29"/>
  <c r="AK20" i="29"/>
  <c r="AG20" i="29"/>
  <c r="AH20" i="29" s="1"/>
  <c r="AE20" i="29"/>
  <c r="AC20" i="29" s="1"/>
  <c r="AA20" i="29"/>
  <c r="AB20" i="29" s="1"/>
  <c r="Y20" i="29"/>
  <c r="W20" i="29"/>
  <c r="U20" i="29"/>
  <c r="V20" i="29" s="1"/>
  <c r="S20" i="29"/>
  <c r="Q20" i="29" s="1"/>
  <c r="O20" i="29"/>
  <c r="P20" i="29" s="1"/>
  <c r="M20" i="29"/>
  <c r="I20" i="29"/>
  <c r="J20" i="29" s="1"/>
  <c r="G20" i="29"/>
  <c r="C20" i="29"/>
  <c r="CJ19" i="29"/>
  <c r="CE19" i="29"/>
  <c r="CG19" i="29" s="1"/>
  <c r="BW19" i="29"/>
  <c r="BX19" i="29" s="1"/>
  <c r="BS19" i="29"/>
  <c r="BR19" i="29"/>
  <c r="BM19" i="29"/>
  <c r="BL19" i="29"/>
  <c r="BG19" i="29"/>
  <c r="BF19" i="29"/>
  <c r="BA19" i="29"/>
  <c r="AZ19" i="29"/>
  <c r="AU19" i="29"/>
  <c r="AT19" i="29"/>
  <c r="AO19" i="29"/>
  <c r="AN19" i="29"/>
  <c r="AI19" i="29"/>
  <c r="AH19" i="29"/>
  <c r="AC19" i="29"/>
  <c r="AB19" i="29"/>
  <c r="W19" i="29"/>
  <c r="V19" i="29"/>
  <c r="Q19" i="29"/>
  <c r="P19" i="29"/>
  <c r="K19" i="29"/>
  <c r="J19" i="29"/>
  <c r="E19" i="29"/>
  <c r="D19" i="29"/>
  <c r="CJ18" i="29"/>
  <c r="BX18" i="29"/>
  <c r="BW18" i="29"/>
  <c r="CE18" i="29" s="1"/>
  <c r="CG18" i="29" s="1"/>
  <c r="BS18" i="29"/>
  <c r="BR18" i="29"/>
  <c r="BM18" i="29"/>
  <c r="BL18" i="29"/>
  <c r="BG18" i="29"/>
  <c r="BF18" i="29"/>
  <c r="BA18" i="29"/>
  <c r="AZ18" i="29"/>
  <c r="AU18" i="29"/>
  <c r="AT18" i="29"/>
  <c r="AO18" i="29"/>
  <c r="AN18" i="29"/>
  <c r="AI18" i="29"/>
  <c r="AH18" i="29"/>
  <c r="AC18" i="29"/>
  <c r="AB18" i="29"/>
  <c r="W18" i="29"/>
  <c r="V18" i="29"/>
  <c r="Q18" i="29"/>
  <c r="P18" i="29"/>
  <c r="K18" i="29"/>
  <c r="J18" i="29"/>
  <c r="E18" i="29"/>
  <c r="D18" i="29"/>
  <c r="CJ17" i="29"/>
  <c r="CE17" i="29"/>
  <c r="BW17" i="29"/>
  <c r="BX17" i="29" s="1"/>
  <c r="BS17" i="29"/>
  <c r="BR17" i="29"/>
  <c r="BM17" i="29"/>
  <c r="BL17" i="29"/>
  <c r="BG17" i="29"/>
  <c r="BF17" i="29"/>
  <c r="BA17" i="29"/>
  <c r="AZ17" i="29"/>
  <c r="AU17" i="29"/>
  <c r="AT17" i="29"/>
  <c r="AO17" i="29"/>
  <c r="AN17" i="29"/>
  <c r="AI17" i="29"/>
  <c r="AH17" i="29"/>
  <c r="AC17" i="29"/>
  <c r="AB17" i="29"/>
  <c r="W17" i="29"/>
  <c r="V17" i="29"/>
  <c r="Q17" i="29"/>
  <c r="P17" i="29"/>
  <c r="K17" i="29"/>
  <c r="J17" i="29"/>
  <c r="E17" i="29"/>
  <c r="D17" i="29"/>
  <c r="CJ16" i="29"/>
  <c r="CE16" i="29"/>
  <c r="CG16" i="29" s="1"/>
  <c r="BW16" i="29"/>
  <c r="BX16" i="29" s="1"/>
  <c r="BS16" i="29"/>
  <c r="BR16" i="29"/>
  <c r="BM16" i="29"/>
  <c r="BL16" i="29"/>
  <c r="BG16" i="29"/>
  <c r="BF16" i="29"/>
  <c r="BA16" i="29"/>
  <c r="AZ16" i="29"/>
  <c r="AU16" i="29"/>
  <c r="AT16" i="29"/>
  <c r="AO16" i="29"/>
  <c r="AN16" i="29"/>
  <c r="AI16" i="29"/>
  <c r="AH16" i="29"/>
  <c r="AC16" i="29"/>
  <c r="AB16" i="29"/>
  <c r="W16" i="29"/>
  <c r="V16" i="29"/>
  <c r="Q16" i="29"/>
  <c r="P16" i="29"/>
  <c r="K16" i="29"/>
  <c r="J16" i="29"/>
  <c r="E16" i="29"/>
  <c r="D16" i="29"/>
  <c r="CJ15" i="29"/>
  <c r="BX15" i="29"/>
  <c r="BW15" i="29"/>
  <c r="CE15" i="29" s="1"/>
  <c r="CG15" i="29" s="1"/>
  <c r="BS15" i="29"/>
  <c r="BR15" i="29"/>
  <c r="BM15" i="29"/>
  <c r="BL15" i="29"/>
  <c r="BG15" i="29"/>
  <c r="BF15" i="29"/>
  <c r="BA15" i="29"/>
  <c r="AZ15" i="29"/>
  <c r="AU15" i="29"/>
  <c r="AT15" i="29"/>
  <c r="AO15" i="29"/>
  <c r="AN15" i="29"/>
  <c r="AI15" i="29"/>
  <c r="AH15" i="29"/>
  <c r="AC15" i="29"/>
  <c r="AB15" i="29"/>
  <c r="W15" i="29"/>
  <c r="V15" i="29"/>
  <c r="Q15" i="29"/>
  <c r="P15" i="29"/>
  <c r="K15" i="29"/>
  <c r="J15" i="29"/>
  <c r="E15" i="29"/>
  <c r="D15" i="29"/>
  <c r="CJ14" i="29"/>
  <c r="BU14" i="29"/>
  <c r="BQ14" i="29"/>
  <c r="BR14" i="29" s="1"/>
  <c r="BO14" i="29"/>
  <c r="BK14" i="29"/>
  <c r="BL14" i="29" s="1"/>
  <c r="BI14" i="29"/>
  <c r="BG14" i="29"/>
  <c r="BF14" i="29"/>
  <c r="BE14" i="29"/>
  <c r="BC14" i="29"/>
  <c r="AY14" i="29"/>
  <c r="AZ14" i="29" s="1"/>
  <c r="AW14" i="29"/>
  <c r="AS14" i="29"/>
  <c r="AT14" i="29" s="1"/>
  <c r="AQ14" i="29"/>
  <c r="AM14" i="29"/>
  <c r="AK14" i="29"/>
  <c r="AG14" i="29"/>
  <c r="AE14" i="29"/>
  <c r="AB14" i="29"/>
  <c r="AA14" i="29"/>
  <c r="Y14" i="29"/>
  <c r="W14" i="29" s="1"/>
  <c r="V14" i="29"/>
  <c r="U14" i="29"/>
  <c r="S14" i="29"/>
  <c r="Q14" i="29" s="1"/>
  <c r="O14" i="29"/>
  <c r="P14" i="29" s="1"/>
  <c r="M14" i="29"/>
  <c r="I14" i="29"/>
  <c r="J14" i="29" s="1"/>
  <c r="G14" i="29"/>
  <c r="C14" i="29"/>
  <c r="CJ13" i="29"/>
  <c r="CE13" i="29"/>
  <c r="BX13" i="29"/>
  <c r="BW13" i="29"/>
  <c r="BS13" i="29"/>
  <c r="BR13" i="29"/>
  <c r="BM13" i="29"/>
  <c r="BL13" i="29"/>
  <c r="BG13" i="29"/>
  <c r="BF13" i="29"/>
  <c r="BA13" i="29"/>
  <c r="AZ13" i="29"/>
  <c r="AU13" i="29"/>
  <c r="AT13" i="29"/>
  <c r="AO13" i="29"/>
  <c r="AN13" i="29"/>
  <c r="AI13" i="29"/>
  <c r="AH13" i="29"/>
  <c r="AC13" i="29"/>
  <c r="AB13" i="29"/>
  <c r="W13" i="29"/>
  <c r="V13" i="29"/>
  <c r="Q13" i="29"/>
  <c r="P13" i="29"/>
  <c r="K13" i="29"/>
  <c r="J13" i="29"/>
  <c r="E13" i="29"/>
  <c r="D13" i="29"/>
  <c r="CJ12" i="29"/>
  <c r="CE12" i="29"/>
  <c r="CG12" i="29" s="1"/>
  <c r="BX12" i="29"/>
  <c r="BW12" i="29"/>
  <c r="BS12" i="29"/>
  <c r="BR12" i="29"/>
  <c r="BM12" i="29"/>
  <c r="BL12" i="29"/>
  <c r="BG12" i="29"/>
  <c r="BF12" i="29"/>
  <c r="BA12" i="29"/>
  <c r="AZ12" i="29"/>
  <c r="AU12" i="29"/>
  <c r="AT12" i="29"/>
  <c r="AO12" i="29"/>
  <c r="AN12" i="29"/>
  <c r="AI12" i="29"/>
  <c r="AH12" i="29"/>
  <c r="AC12" i="29"/>
  <c r="AB12" i="29"/>
  <c r="W12" i="29"/>
  <c r="V12" i="29"/>
  <c r="Q12" i="29"/>
  <c r="P12" i="29"/>
  <c r="K12" i="29"/>
  <c r="J12" i="29"/>
  <c r="E12" i="29"/>
  <c r="D12" i="29"/>
  <c r="CJ11" i="29"/>
  <c r="BW11" i="29"/>
  <c r="BX11" i="29" s="1"/>
  <c r="BS11" i="29"/>
  <c r="BR11" i="29"/>
  <c r="BM11" i="29"/>
  <c r="BL11" i="29"/>
  <c r="BG11" i="29"/>
  <c r="BF11" i="29"/>
  <c r="BA11" i="29"/>
  <c r="AZ11" i="29"/>
  <c r="AU11" i="29"/>
  <c r="AT11" i="29"/>
  <c r="AO11" i="29"/>
  <c r="AN11" i="29"/>
  <c r="AI11" i="29"/>
  <c r="AH11" i="29"/>
  <c r="AC11" i="29"/>
  <c r="AB11" i="29"/>
  <c r="W11" i="29"/>
  <c r="V11" i="29"/>
  <c r="Q11" i="29"/>
  <c r="P11" i="29"/>
  <c r="K11" i="29"/>
  <c r="J11" i="29"/>
  <c r="E11" i="29"/>
  <c r="D11" i="29"/>
  <c r="CJ10" i="29"/>
  <c r="BU10" i="29"/>
  <c r="BQ10" i="29"/>
  <c r="BR10" i="29" s="1"/>
  <c r="BO10" i="29"/>
  <c r="BL10" i="29"/>
  <c r="BK10" i="29"/>
  <c r="BI10" i="29"/>
  <c r="BE10" i="29"/>
  <c r="BF10" i="29" s="1"/>
  <c r="BC10" i="29"/>
  <c r="AY10" i="29"/>
  <c r="AZ10" i="29" s="1"/>
  <c r="AW10" i="29"/>
  <c r="AS10" i="29"/>
  <c r="AT10" i="29" s="1"/>
  <c r="AQ10" i="29"/>
  <c r="AN10" i="29"/>
  <c r="AM10" i="29"/>
  <c r="AO10" i="29" s="1"/>
  <c r="AK10" i="29"/>
  <c r="AI10" i="29" s="1"/>
  <c r="AG10" i="29"/>
  <c r="AH10" i="29" s="1"/>
  <c r="AE10" i="29"/>
  <c r="AB10" i="29"/>
  <c r="AA10" i="29"/>
  <c r="Y10" i="29"/>
  <c r="W10" i="29"/>
  <c r="U10" i="29"/>
  <c r="V10" i="29" s="1"/>
  <c r="S10" i="29"/>
  <c r="O10" i="29"/>
  <c r="P10" i="29" s="1"/>
  <c r="M10" i="29"/>
  <c r="I10" i="29"/>
  <c r="J10" i="29" s="1"/>
  <c r="G10" i="29"/>
  <c r="C10" i="29"/>
  <c r="CJ9" i="29"/>
  <c r="CE9" i="29"/>
  <c r="BW9" i="29"/>
  <c r="BX9" i="29" s="1"/>
  <c r="BS9" i="29"/>
  <c r="BR9" i="29"/>
  <c r="BM9" i="29"/>
  <c r="BL9" i="29"/>
  <c r="BG9" i="29"/>
  <c r="BF9" i="29"/>
  <c r="BA9" i="29"/>
  <c r="AZ9" i="29"/>
  <c r="AU9" i="29"/>
  <c r="AT9" i="29"/>
  <c r="AO9" i="29"/>
  <c r="AN9" i="29"/>
  <c r="AI9" i="29"/>
  <c r="AH9" i="29"/>
  <c r="AC9" i="29"/>
  <c r="AB9" i="29"/>
  <c r="W9" i="29"/>
  <c r="V9" i="29"/>
  <c r="Q9" i="29"/>
  <c r="P9" i="29"/>
  <c r="K9" i="29"/>
  <c r="J9" i="29"/>
  <c r="E9" i="29"/>
  <c r="D9" i="29"/>
  <c r="CJ8" i="29"/>
  <c r="BW8" i="29"/>
  <c r="CE8" i="29" s="1"/>
  <c r="CG8" i="29" s="1"/>
  <c r="BS8" i="29"/>
  <c r="BR8" i="29"/>
  <c r="BM8" i="29"/>
  <c r="BL8" i="29"/>
  <c r="BG8" i="29"/>
  <c r="BF8" i="29"/>
  <c r="BA8" i="29"/>
  <c r="AZ8" i="29"/>
  <c r="AU8" i="29"/>
  <c r="AT8" i="29"/>
  <c r="AO8" i="29"/>
  <c r="AN8" i="29"/>
  <c r="AI8" i="29"/>
  <c r="AH8" i="29"/>
  <c r="AC8" i="29"/>
  <c r="AB8" i="29"/>
  <c r="W8" i="29"/>
  <c r="V8" i="29"/>
  <c r="Q8" i="29"/>
  <c r="P8" i="29"/>
  <c r="K8" i="29"/>
  <c r="J8" i="29"/>
  <c r="E8" i="29"/>
  <c r="D8" i="29"/>
  <c r="CJ7" i="29"/>
  <c r="BW7" i="29"/>
  <c r="BS7" i="29"/>
  <c r="BR7" i="29"/>
  <c r="BM7" i="29"/>
  <c r="BL7" i="29"/>
  <c r="BG7" i="29"/>
  <c r="BF7" i="29"/>
  <c r="BA7" i="29"/>
  <c r="AZ7" i="29"/>
  <c r="AU7" i="29"/>
  <c r="AT7" i="29"/>
  <c r="AO7" i="29"/>
  <c r="AN7" i="29"/>
  <c r="AI7" i="29"/>
  <c r="AH7" i="29"/>
  <c r="AC7" i="29"/>
  <c r="AB7" i="29"/>
  <c r="W7" i="29"/>
  <c r="V7" i="29"/>
  <c r="Q7" i="29"/>
  <c r="P7" i="29"/>
  <c r="K7" i="29"/>
  <c r="J7" i="29"/>
  <c r="E7" i="29"/>
  <c r="D7" i="29"/>
  <c r="CJ6" i="29"/>
  <c r="BW6" i="29"/>
  <c r="BS6" i="29"/>
  <c r="BR6" i="29"/>
  <c r="BM6" i="29"/>
  <c r="BL6" i="29"/>
  <c r="BG6" i="29"/>
  <c r="BF6" i="29"/>
  <c r="BA6" i="29"/>
  <c r="AZ6" i="29"/>
  <c r="AU6" i="29"/>
  <c r="AT6" i="29"/>
  <c r="AO6" i="29"/>
  <c r="AN6" i="29"/>
  <c r="AI6" i="29"/>
  <c r="AH6" i="29"/>
  <c r="AC6" i="29"/>
  <c r="AB6" i="29"/>
  <c r="W6" i="29"/>
  <c r="V6" i="29"/>
  <c r="Q6" i="29"/>
  <c r="P6" i="29"/>
  <c r="K6" i="29"/>
  <c r="J6" i="29"/>
  <c r="E6" i="29"/>
  <c r="D6" i="29"/>
  <c r="CJ5" i="29"/>
  <c r="BW5" i="29"/>
  <c r="BS5" i="29"/>
  <c r="BR5" i="29"/>
  <c r="BM5" i="29"/>
  <c r="BL5" i="29"/>
  <c r="BG5" i="29"/>
  <c r="BF5" i="29"/>
  <c r="BA5" i="29"/>
  <c r="AZ5" i="29"/>
  <c r="AU5" i="29"/>
  <c r="AT5" i="29"/>
  <c r="AO5" i="29"/>
  <c r="AN5" i="29"/>
  <c r="AI5" i="29"/>
  <c r="AH5" i="29"/>
  <c r="AC5" i="29"/>
  <c r="AB5" i="29"/>
  <c r="W5" i="29"/>
  <c r="V5" i="29"/>
  <c r="Q5" i="29"/>
  <c r="P5" i="29"/>
  <c r="K5" i="29"/>
  <c r="J5" i="29"/>
  <c r="E5" i="29"/>
  <c r="D5" i="29"/>
  <c r="CJ4" i="29"/>
  <c r="BU4" i="29"/>
  <c r="BQ4" i="29"/>
  <c r="BR4" i="29" s="1"/>
  <c r="BO4" i="29"/>
  <c r="BM4" i="29"/>
  <c r="BL4" i="29"/>
  <c r="BK4" i="29"/>
  <c r="BI4" i="29"/>
  <c r="BE4" i="29"/>
  <c r="BF4" i="29" s="1"/>
  <c r="BC4" i="29"/>
  <c r="AY4" i="29"/>
  <c r="AZ4" i="29" s="1"/>
  <c r="AW4" i="29"/>
  <c r="AS4" i="29"/>
  <c r="AT4" i="29" s="1"/>
  <c r="AQ4" i="29"/>
  <c r="AN4" i="29"/>
  <c r="AM4" i="29"/>
  <c r="AK4" i="29"/>
  <c r="AI4" i="29" s="1"/>
  <c r="AH4" i="29"/>
  <c r="AG4" i="29"/>
  <c r="AE4" i="29"/>
  <c r="AE44" i="29" s="1"/>
  <c r="AF32" i="29" s="1"/>
  <c r="AB4" i="29"/>
  <c r="AA4" i="29"/>
  <c r="Y4" i="29"/>
  <c r="Y44" i="29" s="1"/>
  <c r="U4" i="29"/>
  <c r="V4" i="29" s="1"/>
  <c r="S4" i="29"/>
  <c r="S44" i="29" s="1"/>
  <c r="O4" i="29"/>
  <c r="P4" i="29" s="1"/>
  <c r="M4" i="29"/>
  <c r="K4" i="29" s="1"/>
  <c r="I4" i="29"/>
  <c r="J4" i="29" s="1"/>
  <c r="G4" i="29"/>
  <c r="C4" i="29"/>
  <c r="D4" i="29" s="1"/>
  <c r="CJ3" i="29"/>
  <c r="BW3" i="29"/>
  <c r="BS3" i="29"/>
  <c r="BR3" i="29"/>
  <c r="BM3" i="29"/>
  <c r="BL3" i="29"/>
  <c r="BG3" i="29"/>
  <c r="BF3" i="29"/>
  <c r="BA3" i="29"/>
  <c r="AZ3" i="29"/>
  <c r="AU3" i="29"/>
  <c r="AT3" i="29"/>
  <c r="AO3" i="29"/>
  <c r="AN3" i="29"/>
  <c r="AI3" i="29"/>
  <c r="AH3" i="29"/>
  <c r="AC3" i="29"/>
  <c r="AB3" i="29"/>
  <c r="W3" i="29"/>
  <c r="V3" i="29"/>
  <c r="Q3" i="29"/>
  <c r="P3" i="29"/>
  <c r="K3" i="29"/>
  <c r="J3" i="29"/>
  <c r="E3" i="29"/>
  <c r="D3" i="29"/>
  <c r="CJ2" i="29"/>
  <c r="BW2" i="29"/>
  <c r="BS2" i="29"/>
  <c r="BR2" i="29"/>
  <c r="BM2" i="29"/>
  <c r="BL2" i="29"/>
  <c r="BG2" i="29"/>
  <c r="BF2" i="29"/>
  <c r="BA2" i="29"/>
  <c r="AZ2" i="29"/>
  <c r="AU2" i="29"/>
  <c r="AT2" i="29"/>
  <c r="AO2" i="29"/>
  <c r="AN2" i="29"/>
  <c r="AI2" i="29"/>
  <c r="AH2" i="29"/>
  <c r="AC2" i="29"/>
  <c r="AB2" i="29"/>
  <c r="W2" i="29"/>
  <c r="V2" i="29"/>
  <c r="Q2" i="29"/>
  <c r="P2" i="29"/>
  <c r="K2" i="29"/>
  <c r="J2" i="29"/>
  <c r="E2" i="29"/>
  <c r="D2" i="29"/>
  <c r="CJ41" i="28"/>
  <c r="BQ41" i="28"/>
  <c r="BR39" i="28" s="1"/>
  <c r="BK41" i="28"/>
  <c r="BF41" i="28"/>
  <c r="BE41" i="28"/>
  <c r="BF39" i="28" s="1"/>
  <c r="AY41" i="28"/>
  <c r="AS41" i="28"/>
  <c r="AT39" i="28" s="1"/>
  <c r="AM41" i="28"/>
  <c r="AN40" i="28" s="1"/>
  <c r="AG41" i="28"/>
  <c r="AA41" i="28"/>
  <c r="U41" i="28"/>
  <c r="V41" i="28" s="1"/>
  <c r="O41" i="28"/>
  <c r="J41" i="28"/>
  <c r="I41" i="28"/>
  <c r="C41" i="28"/>
  <c r="D41" i="28" s="1"/>
  <c r="CJ40" i="28"/>
  <c r="BW40" i="28"/>
  <c r="CE40" i="28" s="1"/>
  <c r="B15" i="27" s="1"/>
  <c r="BS40" i="28"/>
  <c r="BM40" i="28"/>
  <c r="BG40" i="28"/>
  <c r="BF40" i="28"/>
  <c r="BA40" i="28"/>
  <c r="AU40" i="28"/>
  <c r="AO40" i="28"/>
  <c r="AI40" i="28"/>
  <c r="AC40" i="28"/>
  <c r="W40" i="28"/>
  <c r="Q40" i="28"/>
  <c r="K40" i="28"/>
  <c r="J40" i="28"/>
  <c r="E40" i="28"/>
  <c r="CJ39" i="28"/>
  <c r="BW39" i="28"/>
  <c r="BX11" i="28" s="1"/>
  <c r="AH39" i="28"/>
  <c r="J39" i="28"/>
  <c r="CJ38" i="28"/>
  <c r="BU38" i="28"/>
  <c r="BQ38" i="28"/>
  <c r="BR38" i="28" s="1"/>
  <c r="BO38" i="28"/>
  <c r="BK38" i="28"/>
  <c r="BL38" i="28" s="1"/>
  <c r="BI38" i="28"/>
  <c r="BE38" i="28"/>
  <c r="BF38" i="28" s="1"/>
  <c r="BC38" i="28"/>
  <c r="BA38" i="28" s="1"/>
  <c r="AZ38" i="28"/>
  <c r="AY38" i="28"/>
  <c r="AW38" i="28"/>
  <c r="AS38" i="28"/>
  <c r="AT38" i="28" s="1"/>
  <c r="AQ38" i="28"/>
  <c r="AM38" i="28"/>
  <c r="AN38" i="28" s="1"/>
  <c r="AK38" i="28"/>
  <c r="AG38" i="28"/>
  <c r="AH38" i="28" s="1"/>
  <c r="AE38" i="28"/>
  <c r="AC38" i="28"/>
  <c r="AB38" i="28"/>
  <c r="AA38" i="28"/>
  <c r="Y38" i="28"/>
  <c r="U38" i="28"/>
  <c r="V38" i="28" s="1"/>
  <c r="S38" i="28"/>
  <c r="O38" i="28"/>
  <c r="P38" i="28" s="1"/>
  <c r="M38" i="28"/>
  <c r="K38" i="28"/>
  <c r="J38" i="28"/>
  <c r="I38" i="28"/>
  <c r="G38" i="28"/>
  <c r="E38" i="28" s="1"/>
  <c r="C38" i="28"/>
  <c r="CJ37" i="28"/>
  <c r="CE37" i="28"/>
  <c r="CG37" i="28" s="1"/>
  <c r="BW37" i="28"/>
  <c r="BS37" i="28"/>
  <c r="BR37" i="28"/>
  <c r="BM37" i="28"/>
  <c r="BL37" i="28"/>
  <c r="BG37" i="28"/>
  <c r="BF37" i="28"/>
  <c r="BA37" i="28"/>
  <c r="AZ37" i="28"/>
  <c r="AU37" i="28"/>
  <c r="AT37" i="28"/>
  <c r="AO37" i="28"/>
  <c r="AN37" i="28"/>
  <c r="AI37" i="28"/>
  <c r="AH37" i="28"/>
  <c r="AC37" i="28"/>
  <c r="AB37" i="28"/>
  <c r="W37" i="28"/>
  <c r="V37" i="28"/>
  <c r="Q37" i="28"/>
  <c r="P37" i="28"/>
  <c r="K37" i="28"/>
  <c r="J37" i="28"/>
  <c r="E37" i="28"/>
  <c r="D37" i="28"/>
  <c r="CJ36" i="28"/>
  <c r="CE36" i="28"/>
  <c r="CG36" i="28" s="1"/>
  <c r="BW36" i="28"/>
  <c r="BS36" i="28"/>
  <c r="BR36" i="28"/>
  <c r="BM36" i="28"/>
  <c r="BL36" i="28"/>
  <c r="BG36" i="28"/>
  <c r="BF36" i="28"/>
  <c r="BA36" i="28"/>
  <c r="AZ36" i="28"/>
  <c r="AU36" i="28"/>
  <c r="AT36" i="28"/>
  <c r="AO36" i="28"/>
  <c r="AN36" i="28"/>
  <c r="AI36" i="28"/>
  <c r="AH36" i="28"/>
  <c r="AC36" i="28"/>
  <c r="AB36" i="28"/>
  <c r="W36" i="28"/>
  <c r="V36" i="28"/>
  <c r="Q36" i="28"/>
  <c r="P36" i="28"/>
  <c r="K36" i="28"/>
  <c r="J36" i="28"/>
  <c r="E36" i="28"/>
  <c r="D36" i="28"/>
  <c r="CJ35" i="28"/>
  <c r="BU35" i="28"/>
  <c r="BQ35" i="28"/>
  <c r="BR35" i="28" s="1"/>
  <c r="BO35" i="28"/>
  <c r="BK35" i="28"/>
  <c r="BM35" i="28" s="1"/>
  <c r="BC35" i="28"/>
  <c r="BA35" i="28" s="1"/>
  <c r="AZ35" i="28"/>
  <c r="AY35" i="28"/>
  <c r="AW35" i="28"/>
  <c r="AS35" i="28"/>
  <c r="AT35" i="28" s="1"/>
  <c r="AQ35" i="28"/>
  <c r="AO35" i="28" s="1"/>
  <c r="AM35" i="28"/>
  <c r="AN35" i="28" s="1"/>
  <c r="AK35" i="28"/>
  <c r="AI35" i="28" s="1"/>
  <c r="AG35" i="28"/>
  <c r="AH35" i="28" s="1"/>
  <c r="AE35" i="28"/>
  <c r="AA35" i="28"/>
  <c r="AB35" i="28" s="1"/>
  <c r="Y35" i="28"/>
  <c r="U35" i="28"/>
  <c r="V35" i="28" s="1"/>
  <c r="S35" i="28"/>
  <c r="O35" i="28"/>
  <c r="P35" i="28" s="1"/>
  <c r="M35" i="28"/>
  <c r="K35" i="28"/>
  <c r="J35" i="28"/>
  <c r="I35" i="28"/>
  <c r="G35" i="28"/>
  <c r="C35" i="28"/>
  <c r="CJ34" i="28"/>
  <c r="CE34" i="28"/>
  <c r="CG34" i="28" s="1"/>
  <c r="BX34" i="28"/>
  <c r="BW34" i="28"/>
  <c r="BS34" i="28"/>
  <c r="BR34" i="28"/>
  <c r="BM34" i="28"/>
  <c r="BL34" i="28"/>
  <c r="BG34" i="28"/>
  <c r="BF34" i="28"/>
  <c r="BA34" i="28"/>
  <c r="AZ34" i="28"/>
  <c r="AU34" i="28"/>
  <c r="AT34" i="28"/>
  <c r="AO34" i="28"/>
  <c r="AN34" i="28"/>
  <c r="AI34" i="28"/>
  <c r="AH34" i="28"/>
  <c r="AC34" i="28"/>
  <c r="AB34" i="28"/>
  <c r="W34" i="28"/>
  <c r="V34" i="28"/>
  <c r="Q34" i="28"/>
  <c r="P34" i="28"/>
  <c r="K34" i="28"/>
  <c r="J34" i="28"/>
  <c r="E34" i="28"/>
  <c r="D34" i="28"/>
  <c r="CJ33" i="28"/>
  <c r="CE33" i="28"/>
  <c r="CG33" i="28" s="1"/>
  <c r="BW33" i="28"/>
  <c r="BX33" i="28" s="1"/>
  <c r="BS33" i="28"/>
  <c r="BR33" i="28"/>
  <c r="BM33" i="28"/>
  <c r="BL33" i="28"/>
  <c r="BG33" i="28"/>
  <c r="BF33" i="28"/>
  <c r="BA33" i="28"/>
  <c r="AZ33" i="28"/>
  <c r="AU33" i="28"/>
  <c r="AT33" i="28"/>
  <c r="AO33" i="28"/>
  <c r="AN33" i="28"/>
  <c r="AI33" i="28"/>
  <c r="AH33" i="28"/>
  <c r="AC33" i="28"/>
  <c r="AB33" i="28"/>
  <c r="W33" i="28"/>
  <c r="V33" i="28"/>
  <c r="Q33" i="28"/>
  <c r="P33" i="28"/>
  <c r="K33" i="28"/>
  <c r="J33" i="28"/>
  <c r="E33" i="28"/>
  <c r="D33" i="28"/>
  <c r="CJ32" i="28"/>
  <c r="BU32" i="28"/>
  <c r="BQ32" i="28"/>
  <c r="BR32" i="28" s="1"/>
  <c r="BO32" i="28"/>
  <c r="BM32" i="28"/>
  <c r="BL32" i="28"/>
  <c r="BK32" i="28"/>
  <c r="BI32" i="28"/>
  <c r="BE32" i="28"/>
  <c r="BF32" i="28" s="1"/>
  <c r="BC32" i="28"/>
  <c r="AY32" i="28"/>
  <c r="AZ32" i="28" s="1"/>
  <c r="AW32" i="28"/>
  <c r="AS32" i="28"/>
  <c r="AT32" i="28" s="1"/>
  <c r="AQ32" i="28"/>
  <c r="AO32" i="28" s="1"/>
  <c r="AM32" i="28"/>
  <c r="AN32" i="28" s="1"/>
  <c r="AK32" i="28"/>
  <c r="AI32" i="28" s="1"/>
  <c r="AH32" i="28"/>
  <c r="AG32" i="28"/>
  <c r="AE32" i="28"/>
  <c r="AA32" i="28"/>
  <c r="AB32" i="28" s="1"/>
  <c r="Y32" i="28"/>
  <c r="U32" i="28"/>
  <c r="V32" i="28" s="1"/>
  <c r="S32" i="28"/>
  <c r="O32" i="28"/>
  <c r="P32" i="28" s="1"/>
  <c r="M32" i="28"/>
  <c r="K32" i="28"/>
  <c r="J32" i="28"/>
  <c r="I32" i="28"/>
  <c r="G32" i="28"/>
  <c r="C32" i="28"/>
  <c r="CJ31" i="28"/>
  <c r="BW31" i="28"/>
  <c r="CE31" i="28" s="1"/>
  <c r="BS31" i="28"/>
  <c r="BR31" i="28"/>
  <c r="BM31" i="28"/>
  <c r="BL31" i="28"/>
  <c r="BG31" i="28"/>
  <c r="BF31" i="28"/>
  <c r="BA31" i="28"/>
  <c r="AZ31" i="28"/>
  <c r="AU31" i="28"/>
  <c r="AT31" i="28"/>
  <c r="AO31" i="28"/>
  <c r="AN31" i="28"/>
  <c r="AI31" i="28"/>
  <c r="AH31" i="28"/>
  <c r="AC31" i="28"/>
  <c r="AB31" i="28"/>
  <c r="W31" i="28"/>
  <c r="V31" i="28"/>
  <c r="Q31" i="28"/>
  <c r="P31" i="28"/>
  <c r="K31" i="28"/>
  <c r="J31" i="28"/>
  <c r="E31" i="28"/>
  <c r="D31" i="28"/>
  <c r="CJ30" i="28"/>
  <c r="BW30" i="28"/>
  <c r="BS30" i="28"/>
  <c r="BR30" i="28"/>
  <c r="BM30" i="28"/>
  <c r="BL30" i="28"/>
  <c r="BG30" i="28"/>
  <c r="BF30" i="28"/>
  <c r="BA30" i="28"/>
  <c r="AZ30" i="28"/>
  <c r="AU30" i="28"/>
  <c r="AT30" i="28"/>
  <c r="AO30" i="28"/>
  <c r="AN30" i="28"/>
  <c r="AI30" i="28"/>
  <c r="AH30" i="28"/>
  <c r="AC30" i="28"/>
  <c r="AB30" i="28"/>
  <c r="W30" i="28"/>
  <c r="V30" i="28"/>
  <c r="Q30" i="28"/>
  <c r="P30" i="28"/>
  <c r="K30" i="28"/>
  <c r="J30" i="28"/>
  <c r="E30" i="28"/>
  <c r="D30" i="28"/>
  <c r="CJ29" i="28"/>
  <c r="BW29" i="28"/>
  <c r="CE29" i="28" s="1"/>
  <c r="BS29" i="28"/>
  <c r="BR29" i="28"/>
  <c r="BM29" i="28"/>
  <c r="BL29" i="28"/>
  <c r="BG29" i="28"/>
  <c r="BF29" i="28"/>
  <c r="BA29" i="28"/>
  <c r="AZ29" i="28"/>
  <c r="AU29" i="28"/>
  <c r="AT29" i="28"/>
  <c r="AO29" i="28"/>
  <c r="AN29" i="28"/>
  <c r="AI29" i="28"/>
  <c r="AH29" i="28"/>
  <c r="AC29" i="28"/>
  <c r="AB29" i="28"/>
  <c r="W29" i="28"/>
  <c r="V29" i="28"/>
  <c r="Q29" i="28"/>
  <c r="P29" i="28"/>
  <c r="K29" i="28"/>
  <c r="J29" i="28"/>
  <c r="E29" i="28"/>
  <c r="D29" i="28"/>
  <c r="CJ28" i="28"/>
  <c r="BU28" i="28"/>
  <c r="BS28" i="28" s="1"/>
  <c r="BR28" i="28"/>
  <c r="BQ28" i="28"/>
  <c r="BO28" i="28"/>
  <c r="BM28" i="28"/>
  <c r="BK28" i="28"/>
  <c r="BL28" i="28" s="1"/>
  <c r="BI28" i="28"/>
  <c r="BE28" i="28"/>
  <c r="BF28" i="28" s="1"/>
  <c r="BC28" i="28"/>
  <c r="BA28" i="28"/>
  <c r="AY28" i="28"/>
  <c r="AZ28" i="28" s="1"/>
  <c r="AW28" i="28"/>
  <c r="AT28" i="28"/>
  <c r="AS28" i="28"/>
  <c r="AQ28" i="28"/>
  <c r="AM28" i="28"/>
  <c r="AN28" i="28" s="1"/>
  <c r="AK28" i="28"/>
  <c r="AH28" i="28"/>
  <c r="AG28" i="28"/>
  <c r="AE28" i="28"/>
  <c r="AA28" i="28"/>
  <c r="AB28" i="28" s="1"/>
  <c r="Y28" i="28"/>
  <c r="U28" i="28"/>
  <c r="V28" i="28" s="1"/>
  <c r="S28" i="28"/>
  <c r="O28" i="28"/>
  <c r="P28" i="28" s="1"/>
  <c r="M28" i="28"/>
  <c r="K28" i="28"/>
  <c r="I28" i="28"/>
  <c r="J28" i="28" s="1"/>
  <c r="G28" i="28"/>
  <c r="C28" i="28"/>
  <c r="CJ27" i="28"/>
  <c r="BW27" i="28"/>
  <c r="CE27" i="28" s="1"/>
  <c r="BS27" i="28"/>
  <c r="BR27" i="28"/>
  <c r="BM27" i="28"/>
  <c r="BL27" i="28"/>
  <c r="BG27" i="28"/>
  <c r="BF27" i="28"/>
  <c r="BA27" i="28"/>
  <c r="AZ27" i="28"/>
  <c r="AU27" i="28"/>
  <c r="AT27" i="28"/>
  <c r="AO27" i="28"/>
  <c r="AN27" i="28"/>
  <c r="AI27" i="28"/>
  <c r="AH27" i="28"/>
  <c r="AC27" i="28"/>
  <c r="AB27" i="28"/>
  <c r="W27" i="28"/>
  <c r="V27" i="28"/>
  <c r="Q27" i="28"/>
  <c r="P27" i="28"/>
  <c r="K27" i="28"/>
  <c r="J27" i="28"/>
  <c r="E27" i="28"/>
  <c r="D27" i="28"/>
  <c r="CJ26" i="28"/>
  <c r="BW26" i="28"/>
  <c r="BX26" i="28" s="1"/>
  <c r="BS26" i="28"/>
  <c r="BR26" i="28"/>
  <c r="BM26" i="28"/>
  <c r="BL26" i="28"/>
  <c r="BG26" i="28"/>
  <c r="BF26" i="28"/>
  <c r="BA26" i="28"/>
  <c r="AZ26" i="28"/>
  <c r="AU26" i="28"/>
  <c r="AT26" i="28"/>
  <c r="AO26" i="28"/>
  <c r="AN26" i="28"/>
  <c r="AI26" i="28"/>
  <c r="AH26" i="28"/>
  <c r="AC26" i="28"/>
  <c r="AB26" i="28"/>
  <c r="W26" i="28"/>
  <c r="V26" i="28"/>
  <c r="Q26" i="28"/>
  <c r="P26" i="28"/>
  <c r="K26" i="28"/>
  <c r="J26" i="28"/>
  <c r="E26" i="28"/>
  <c r="D26" i="28"/>
  <c r="CJ25" i="28"/>
  <c r="CE25" i="28"/>
  <c r="CG25" i="28" s="1"/>
  <c r="BW25" i="28"/>
  <c r="BS25" i="28"/>
  <c r="BR25" i="28"/>
  <c r="BM25" i="28"/>
  <c r="BL25" i="28"/>
  <c r="BG25" i="28"/>
  <c r="BF25" i="28"/>
  <c r="BA25" i="28"/>
  <c r="AZ25" i="28"/>
  <c r="AU25" i="28"/>
  <c r="AT25" i="28"/>
  <c r="AO25" i="28"/>
  <c r="AN25" i="28"/>
  <c r="AI25" i="28"/>
  <c r="AH25" i="28"/>
  <c r="AC25" i="28"/>
  <c r="AB25" i="28"/>
  <c r="W25" i="28"/>
  <c r="V25" i="28"/>
  <c r="Q25" i="28"/>
  <c r="P25" i="28"/>
  <c r="K25" i="28"/>
  <c r="J25" i="28"/>
  <c r="E25" i="28"/>
  <c r="D25" i="28"/>
  <c r="CJ24" i="28"/>
  <c r="CE24" i="28"/>
  <c r="CG24" i="28" s="1"/>
  <c r="BW24" i="28"/>
  <c r="BX24" i="28" s="1"/>
  <c r="BS24" i="28"/>
  <c r="BR24" i="28"/>
  <c r="BM24" i="28"/>
  <c r="BL24" i="28"/>
  <c r="BG24" i="28"/>
  <c r="BF24" i="28"/>
  <c r="BA24" i="28"/>
  <c r="AZ24" i="28"/>
  <c r="AU24" i="28"/>
  <c r="AT24" i="28"/>
  <c r="AO24" i="28"/>
  <c r="AN24" i="28"/>
  <c r="AI24" i="28"/>
  <c r="AH24" i="28"/>
  <c r="AC24" i="28"/>
  <c r="AB24" i="28"/>
  <c r="W24" i="28"/>
  <c r="V24" i="28"/>
  <c r="Q24" i="28"/>
  <c r="P24" i="28"/>
  <c r="K24" i="28"/>
  <c r="J24" i="28"/>
  <c r="E24" i="28"/>
  <c r="D24" i="28"/>
  <c r="CJ23" i="28"/>
  <c r="BW23" i="28"/>
  <c r="CE23" i="28" s="1"/>
  <c r="BS23" i="28"/>
  <c r="BR23" i="28"/>
  <c r="BP23" i="28"/>
  <c r="BM23" i="28"/>
  <c r="BL23" i="28"/>
  <c r="BG23" i="28"/>
  <c r="BF23" i="28"/>
  <c r="BA23" i="28"/>
  <c r="AZ23" i="28"/>
  <c r="AU23" i="28"/>
  <c r="AT23" i="28"/>
  <c r="AO23" i="28"/>
  <c r="AN23" i="28"/>
  <c r="AI23" i="28"/>
  <c r="AH23" i="28"/>
  <c r="AC23" i="28"/>
  <c r="AB23" i="28"/>
  <c r="W23" i="28"/>
  <c r="V23" i="28"/>
  <c r="Q23" i="28"/>
  <c r="P23" i="28"/>
  <c r="K23" i="28"/>
  <c r="J23" i="28"/>
  <c r="E23" i="28"/>
  <c r="D23" i="28"/>
  <c r="CJ22" i="28"/>
  <c r="BU22" i="28"/>
  <c r="BR22" i="28"/>
  <c r="BQ22" i="28"/>
  <c r="BO22" i="28"/>
  <c r="BM22" i="28" s="1"/>
  <c r="BL22" i="28"/>
  <c r="BK22" i="28"/>
  <c r="BI22" i="28"/>
  <c r="BE22" i="28"/>
  <c r="BF22" i="28" s="1"/>
  <c r="BC22" i="28"/>
  <c r="BA22" i="28"/>
  <c r="AZ22" i="28"/>
  <c r="AY22" i="28"/>
  <c r="AW22" i="28"/>
  <c r="AS22" i="28"/>
  <c r="AT22" i="28" s="1"/>
  <c r="AQ22" i="28"/>
  <c r="AM22" i="28"/>
  <c r="AN22" i="28" s="1"/>
  <c r="AK22" i="28"/>
  <c r="AG22" i="28"/>
  <c r="AH22" i="28" s="1"/>
  <c r="AE22" i="28"/>
  <c r="AC22" i="28"/>
  <c r="AB22" i="28"/>
  <c r="AA22" i="28"/>
  <c r="Y22" i="28"/>
  <c r="U22" i="28"/>
  <c r="V22" i="28" s="1"/>
  <c r="S22" i="28"/>
  <c r="Q22" i="28" s="1"/>
  <c r="P22" i="28"/>
  <c r="O22" i="28"/>
  <c r="M22" i="28"/>
  <c r="K22" i="28" s="1"/>
  <c r="I22" i="28"/>
  <c r="J22" i="28" s="1"/>
  <c r="G22" i="28"/>
  <c r="E22" i="28" s="1"/>
  <c r="C22" i="28"/>
  <c r="CJ21" i="28"/>
  <c r="BW21" i="28"/>
  <c r="CE21" i="28" s="1"/>
  <c r="BS21" i="28"/>
  <c r="BR21" i="28"/>
  <c r="BM21" i="28"/>
  <c r="BL21" i="28"/>
  <c r="BG21" i="28"/>
  <c r="BF21" i="28"/>
  <c r="BA21" i="28"/>
  <c r="AZ21" i="28"/>
  <c r="AU21" i="28"/>
  <c r="AT21" i="28"/>
  <c r="AO21" i="28"/>
  <c r="AN21" i="28"/>
  <c r="AI21" i="28"/>
  <c r="AH21" i="28"/>
  <c r="AC21" i="28"/>
  <c r="AB21" i="28"/>
  <c r="W21" i="28"/>
  <c r="V21" i="28"/>
  <c r="Q21" i="28"/>
  <c r="P21" i="28"/>
  <c r="K21" i="28"/>
  <c r="J21" i="28"/>
  <c r="E21" i="28"/>
  <c r="D21" i="28"/>
  <c r="CJ20" i="28"/>
  <c r="CE20" i="28"/>
  <c r="CG20" i="28" s="1"/>
  <c r="BX20" i="28"/>
  <c r="BW20" i="28"/>
  <c r="BS20" i="28"/>
  <c r="BR20" i="28"/>
  <c r="BM20" i="28"/>
  <c r="BL20" i="28"/>
  <c r="BG20" i="28"/>
  <c r="BF20" i="28"/>
  <c r="BA20" i="28"/>
  <c r="AZ20" i="28"/>
  <c r="AU20" i="28"/>
  <c r="AT20" i="28"/>
  <c r="AO20" i="28"/>
  <c r="AN20" i="28"/>
  <c r="AI20" i="28"/>
  <c r="AH20" i="28"/>
  <c r="AC20" i="28"/>
  <c r="AB20" i="28"/>
  <c r="W20" i="28"/>
  <c r="V20" i="28"/>
  <c r="Q20" i="28"/>
  <c r="P20" i="28"/>
  <c r="K20" i="28"/>
  <c r="J20" i="28"/>
  <c r="E20" i="28"/>
  <c r="D20" i="28"/>
  <c r="CJ19" i="28"/>
  <c r="CE19" i="28"/>
  <c r="CG19" i="28" s="1"/>
  <c r="BW19" i="28"/>
  <c r="BX19" i="28" s="1"/>
  <c r="BS19" i="28"/>
  <c r="BR19" i="28"/>
  <c r="BM19" i="28"/>
  <c r="BL19" i="28"/>
  <c r="BG19" i="28"/>
  <c r="BF19" i="28"/>
  <c r="BA19" i="28"/>
  <c r="AZ19" i="28"/>
  <c r="AU19" i="28"/>
  <c r="AT19" i="28"/>
  <c r="AO19" i="28"/>
  <c r="AN19" i="28"/>
  <c r="AI19" i="28"/>
  <c r="AH19" i="28"/>
  <c r="AC19" i="28"/>
  <c r="AB19" i="28"/>
  <c r="W19" i="28"/>
  <c r="V19" i="28"/>
  <c r="Q19" i="28"/>
  <c r="P19" i="28"/>
  <c r="K19" i="28"/>
  <c r="J19" i="28"/>
  <c r="E19" i="28"/>
  <c r="D19" i="28"/>
  <c r="CJ18" i="28"/>
  <c r="BW18" i="28"/>
  <c r="CE18" i="28" s="1"/>
  <c r="BS18" i="28"/>
  <c r="BR18" i="28"/>
  <c r="BM18" i="28"/>
  <c r="BL18" i="28"/>
  <c r="BG18" i="28"/>
  <c r="BF18" i="28"/>
  <c r="BA18" i="28"/>
  <c r="AZ18" i="28"/>
  <c r="AU18" i="28"/>
  <c r="AT18" i="28"/>
  <c r="AO18" i="28"/>
  <c r="AN18" i="28"/>
  <c r="AI18" i="28"/>
  <c r="AH18" i="28"/>
  <c r="AC18" i="28"/>
  <c r="AB18" i="28"/>
  <c r="W18" i="28"/>
  <c r="V18" i="28"/>
  <c r="Q18" i="28"/>
  <c r="P18" i="28"/>
  <c r="K18" i="28"/>
  <c r="J18" i="28"/>
  <c r="E18" i="28"/>
  <c r="D18" i="28"/>
  <c r="CJ17" i="28"/>
  <c r="CE17" i="28"/>
  <c r="CG17" i="28" s="1"/>
  <c r="BW17" i="28"/>
  <c r="BS17" i="28"/>
  <c r="BR17" i="28"/>
  <c r="BM17" i="28"/>
  <c r="BL17" i="28"/>
  <c r="BG17" i="28"/>
  <c r="BF17" i="28"/>
  <c r="BA17" i="28"/>
  <c r="AZ17" i="28"/>
  <c r="AU17" i="28"/>
  <c r="AT17" i="28"/>
  <c r="AO17" i="28"/>
  <c r="AN17" i="28"/>
  <c r="AI17" i="28"/>
  <c r="AH17" i="28"/>
  <c r="AC17" i="28"/>
  <c r="AB17" i="28"/>
  <c r="W17" i="28"/>
  <c r="V17" i="28"/>
  <c r="Q17" i="28"/>
  <c r="P17" i="28"/>
  <c r="K17" i="28"/>
  <c r="J17" i="28"/>
  <c r="E17" i="28"/>
  <c r="D17" i="28"/>
  <c r="CJ16" i="28"/>
  <c r="BU16" i="28"/>
  <c r="BS16" i="28" s="1"/>
  <c r="BR16" i="28"/>
  <c r="BQ16" i="28"/>
  <c r="BO16" i="28"/>
  <c r="BM16" i="28"/>
  <c r="BK16" i="28"/>
  <c r="BL16" i="28" s="1"/>
  <c r="BI16" i="28"/>
  <c r="BE16" i="28"/>
  <c r="BF16" i="28" s="1"/>
  <c r="BC16" i="28"/>
  <c r="BA16" i="28"/>
  <c r="AY16" i="28"/>
  <c r="AZ16" i="28" s="1"/>
  <c r="AW16" i="28"/>
  <c r="AT16" i="28"/>
  <c r="AS16" i="28"/>
  <c r="AQ16" i="28"/>
  <c r="AO16" i="28" s="1"/>
  <c r="AM16" i="28"/>
  <c r="AN16" i="28" s="1"/>
  <c r="AK16" i="28"/>
  <c r="AI16" i="28" s="1"/>
  <c r="AH16" i="28"/>
  <c r="AG16" i="28"/>
  <c r="AE16" i="28"/>
  <c r="AC16" i="28"/>
  <c r="AA16" i="28"/>
  <c r="AB16" i="28" s="1"/>
  <c r="Y16" i="28"/>
  <c r="U16" i="28"/>
  <c r="V16" i="28" s="1"/>
  <c r="S16" i="28"/>
  <c r="Q16" i="28" s="1"/>
  <c r="O16" i="28"/>
  <c r="P16" i="28" s="1"/>
  <c r="M16" i="28"/>
  <c r="K16" i="28" s="1"/>
  <c r="I16" i="28"/>
  <c r="J16" i="28" s="1"/>
  <c r="G16" i="28"/>
  <c r="C16" i="28"/>
  <c r="CJ15" i="28"/>
  <c r="CE15" i="28"/>
  <c r="CG15" i="28" s="1"/>
  <c r="BW15" i="28"/>
  <c r="BS15" i="28"/>
  <c r="BR15" i="28"/>
  <c r="BM15" i="28"/>
  <c r="BL15" i="28"/>
  <c r="BG15" i="28"/>
  <c r="BF15" i="28"/>
  <c r="BA15" i="28"/>
  <c r="AZ15" i="28"/>
  <c r="AU15" i="28"/>
  <c r="AT15" i="28"/>
  <c r="AO15" i="28"/>
  <c r="AN15" i="28"/>
  <c r="AI15" i="28"/>
  <c r="AH15" i="28"/>
  <c r="AC15" i="28"/>
  <c r="AB15" i="28"/>
  <c r="W15" i="28"/>
  <c r="V15" i="28"/>
  <c r="Q15" i="28"/>
  <c r="P15" i="28"/>
  <c r="K15" i="28"/>
  <c r="J15" i="28"/>
  <c r="E15" i="28"/>
  <c r="D15" i="28"/>
  <c r="CJ14" i="28"/>
  <c r="CE14" i="28"/>
  <c r="CG14" i="28" s="1"/>
  <c r="BW14" i="28"/>
  <c r="BX14" i="28" s="1"/>
  <c r="BS14" i="28"/>
  <c r="BR14" i="28"/>
  <c r="BM14" i="28"/>
  <c r="BL14" i="28"/>
  <c r="BG14" i="28"/>
  <c r="BF14" i="28"/>
  <c r="BA14" i="28"/>
  <c r="AZ14" i="28"/>
  <c r="AU14" i="28"/>
  <c r="AT14" i="28"/>
  <c r="AO14" i="28"/>
  <c r="AN14" i="28"/>
  <c r="AI14" i="28"/>
  <c r="AH14" i="28"/>
  <c r="AC14" i="28"/>
  <c r="AB14" i="28"/>
  <c r="W14" i="28"/>
  <c r="V14" i="28"/>
  <c r="Q14" i="28"/>
  <c r="P14" i="28"/>
  <c r="K14" i="28"/>
  <c r="J14" i="28"/>
  <c r="E14" i="28"/>
  <c r="D14" i="28"/>
  <c r="CJ13" i="28"/>
  <c r="BU13" i="28"/>
  <c r="BQ13" i="28"/>
  <c r="BR13" i="28" s="1"/>
  <c r="BO13" i="28"/>
  <c r="BM13" i="28" s="1"/>
  <c r="BK13" i="28"/>
  <c r="BL13" i="28" s="1"/>
  <c r="BI13" i="28"/>
  <c r="BE13" i="28"/>
  <c r="BF13" i="28" s="1"/>
  <c r="BC13" i="28"/>
  <c r="BA13" i="28" s="1"/>
  <c r="AY13" i="28"/>
  <c r="AZ13" i="28" s="1"/>
  <c r="AW13" i="28"/>
  <c r="AT13" i="28"/>
  <c r="AS13" i="28"/>
  <c r="AQ13" i="28"/>
  <c r="AM13" i="28"/>
  <c r="AN13" i="28" s="1"/>
  <c r="AK13" i="28"/>
  <c r="AG13" i="28"/>
  <c r="AH13" i="28" s="1"/>
  <c r="AE13" i="28"/>
  <c r="AC13" i="28" s="1"/>
  <c r="AB13" i="28"/>
  <c r="AA13" i="28"/>
  <c r="Y13" i="28"/>
  <c r="U13" i="28"/>
  <c r="V13" i="28" s="1"/>
  <c r="S13" i="28"/>
  <c r="O13" i="28"/>
  <c r="P13" i="28" s="1"/>
  <c r="M13" i="28"/>
  <c r="K13" i="28" s="1"/>
  <c r="J13" i="28"/>
  <c r="I13" i="28"/>
  <c r="G13" i="28"/>
  <c r="E13" i="28" s="1"/>
  <c r="C13" i="28"/>
  <c r="CJ12" i="28"/>
  <c r="CE12" i="28"/>
  <c r="CG12" i="28" s="1"/>
  <c r="BW12" i="28"/>
  <c r="BS12" i="28"/>
  <c r="BR12" i="28"/>
  <c r="BM12" i="28"/>
  <c r="BL12" i="28"/>
  <c r="BG12" i="28"/>
  <c r="BF12" i="28"/>
  <c r="BA12" i="28"/>
  <c r="AZ12" i="28"/>
  <c r="AU12" i="28"/>
  <c r="AT12" i="28"/>
  <c r="AO12" i="28"/>
  <c r="AN12" i="28"/>
  <c r="AI12" i="28"/>
  <c r="AH12" i="28"/>
  <c r="AC12" i="28"/>
  <c r="AB12" i="28"/>
  <c r="W12" i="28"/>
  <c r="V12" i="28"/>
  <c r="Q12" i="28"/>
  <c r="P12" i="28"/>
  <c r="K12" i="28"/>
  <c r="J12" i="28"/>
  <c r="E12" i="28"/>
  <c r="D12" i="28"/>
  <c r="CJ11" i="28"/>
  <c r="CE11" i="28"/>
  <c r="CG11" i="28" s="1"/>
  <c r="BW11" i="28"/>
  <c r="BS11" i="28"/>
  <c r="BR11" i="28"/>
  <c r="BM11" i="28"/>
  <c r="BL11" i="28"/>
  <c r="BG11" i="28"/>
  <c r="BF11" i="28"/>
  <c r="BA11" i="28"/>
  <c r="AZ11" i="28"/>
  <c r="AU11" i="28"/>
  <c r="AT11" i="28"/>
  <c r="AO11" i="28"/>
  <c r="AN11" i="28"/>
  <c r="AI11" i="28"/>
  <c r="AH11" i="28"/>
  <c r="AC11" i="28"/>
  <c r="AB11" i="28"/>
  <c r="W11" i="28"/>
  <c r="V11" i="28"/>
  <c r="Q11" i="28"/>
  <c r="P11" i="28"/>
  <c r="K11" i="28"/>
  <c r="J11" i="28"/>
  <c r="E11" i="28"/>
  <c r="D11" i="28"/>
  <c r="CJ10" i="28"/>
  <c r="BU10" i="28"/>
  <c r="BR10" i="28"/>
  <c r="BQ10" i="28"/>
  <c r="BO10" i="28"/>
  <c r="BM10" i="28"/>
  <c r="BL10" i="28"/>
  <c r="BK10" i="28"/>
  <c r="BI10" i="28"/>
  <c r="BE10" i="28"/>
  <c r="BF10" i="28" s="1"/>
  <c r="BC10" i="28"/>
  <c r="BA10" i="28" s="1"/>
  <c r="AZ10" i="28"/>
  <c r="AY10" i="28"/>
  <c r="AW10" i="28"/>
  <c r="AU10" i="28" s="1"/>
  <c r="AS10" i="28"/>
  <c r="AT10" i="28" s="1"/>
  <c r="AQ10" i="28"/>
  <c r="AO10" i="28" s="1"/>
  <c r="AM10" i="28"/>
  <c r="AN10" i="28" s="1"/>
  <c r="AK10" i="28"/>
  <c r="AH10" i="28"/>
  <c r="AG10" i="28"/>
  <c r="AE10" i="28"/>
  <c r="AC10" i="28"/>
  <c r="AA10" i="28"/>
  <c r="AB10" i="28" s="1"/>
  <c r="Y10" i="28"/>
  <c r="U10" i="28"/>
  <c r="V10" i="28" s="1"/>
  <c r="S10" i="28"/>
  <c r="O10" i="28"/>
  <c r="P10" i="28" s="1"/>
  <c r="M10" i="28"/>
  <c r="K10" i="28" s="1"/>
  <c r="J10" i="28"/>
  <c r="I10" i="28"/>
  <c r="G10" i="28"/>
  <c r="C10" i="28"/>
  <c r="CJ9" i="28"/>
  <c r="BW9" i="28"/>
  <c r="BX9" i="28" s="1"/>
  <c r="BS9" i="28"/>
  <c r="BR9" i="28"/>
  <c r="BM9" i="28"/>
  <c r="BL9" i="28"/>
  <c r="BG9" i="28"/>
  <c r="BF9" i="28"/>
  <c r="BA9" i="28"/>
  <c r="AZ9" i="28"/>
  <c r="AU9" i="28"/>
  <c r="AT9" i="28"/>
  <c r="AO9" i="28"/>
  <c r="AN9" i="28"/>
  <c r="AI9" i="28"/>
  <c r="AH9" i="28"/>
  <c r="AC9" i="28"/>
  <c r="AB9" i="28"/>
  <c r="W9" i="28"/>
  <c r="V9" i="28"/>
  <c r="Q9" i="28"/>
  <c r="P9" i="28"/>
  <c r="K9" i="28"/>
  <c r="J9" i="28"/>
  <c r="E9" i="28"/>
  <c r="D9" i="28"/>
  <c r="CJ8" i="28"/>
  <c r="CE8" i="28"/>
  <c r="CG8" i="28" s="1"/>
  <c r="BW8" i="28"/>
  <c r="BS8" i="28"/>
  <c r="BR8" i="28"/>
  <c r="BM8" i="28"/>
  <c r="BL8" i="28"/>
  <c r="BG8" i="28"/>
  <c r="BF8" i="28"/>
  <c r="BA8" i="28"/>
  <c r="AZ8" i="28"/>
  <c r="AU8" i="28"/>
  <c r="AT8" i="28"/>
  <c r="AO8" i="28"/>
  <c r="AN8" i="28"/>
  <c r="AI8" i="28"/>
  <c r="AH8" i="28"/>
  <c r="AC8" i="28"/>
  <c r="AB8" i="28"/>
  <c r="W8" i="28"/>
  <c r="V8" i="28"/>
  <c r="Q8" i="28"/>
  <c r="P8" i="28"/>
  <c r="K8" i="28"/>
  <c r="J8" i="28"/>
  <c r="E8" i="28"/>
  <c r="D8" i="28"/>
  <c r="CJ7" i="28"/>
  <c r="CE7" i="28"/>
  <c r="CG7" i="28" s="1"/>
  <c r="BX7" i="28"/>
  <c r="BW7" i="28"/>
  <c r="BS7" i="28"/>
  <c r="BR7" i="28"/>
  <c r="BM7" i="28"/>
  <c r="BL7" i="28"/>
  <c r="BG7" i="28"/>
  <c r="BF7" i="28"/>
  <c r="BA7" i="28"/>
  <c r="AZ7" i="28"/>
  <c r="AU7" i="28"/>
  <c r="AT7" i="28"/>
  <c r="AO7" i="28"/>
  <c r="AN7" i="28"/>
  <c r="AI7" i="28"/>
  <c r="AH7" i="28"/>
  <c r="AC7" i="28"/>
  <c r="AB7" i="28"/>
  <c r="W7" i="28"/>
  <c r="V7" i="28"/>
  <c r="Q7" i="28"/>
  <c r="P7" i="28"/>
  <c r="K7" i="28"/>
  <c r="J7" i="28"/>
  <c r="E7" i="28"/>
  <c r="D7" i="28"/>
  <c r="CJ6" i="28"/>
  <c r="BW6" i="28"/>
  <c r="CE6" i="28" s="1"/>
  <c r="CG6" i="28" s="1"/>
  <c r="BS6" i="28"/>
  <c r="BR6" i="28"/>
  <c r="BM6" i="28"/>
  <c r="BL6" i="28"/>
  <c r="BG6" i="28"/>
  <c r="BF6" i="28"/>
  <c r="BA6" i="28"/>
  <c r="AZ6" i="28"/>
  <c r="AU6" i="28"/>
  <c r="AT6" i="28"/>
  <c r="AO6" i="28"/>
  <c r="AN6" i="28"/>
  <c r="AI6" i="28"/>
  <c r="AH6" i="28"/>
  <c r="AC6" i="28"/>
  <c r="AB6" i="28"/>
  <c r="W6" i="28"/>
  <c r="V6" i="28"/>
  <c r="Q6" i="28"/>
  <c r="P6" i="28"/>
  <c r="K6" i="28"/>
  <c r="J6" i="28"/>
  <c r="E6" i="28"/>
  <c r="D6" i="28"/>
  <c r="CJ5" i="28"/>
  <c r="BW5" i="28"/>
  <c r="CE5" i="28" s="1"/>
  <c r="BS5" i="28"/>
  <c r="BR5" i="28"/>
  <c r="BM5" i="28"/>
  <c r="BL5" i="28"/>
  <c r="BG5" i="28"/>
  <c r="BF5" i="28"/>
  <c r="BA5" i="28"/>
  <c r="AZ5" i="28"/>
  <c r="AU5" i="28"/>
  <c r="AT5" i="28"/>
  <c r="AO5" i="28"/>
  <c r="AN5" i="28"/>
  <c r="AI5" i="28"/>
  <c r="AH5" i="28"/>
  <c r="AC5" i="28"/>
  <c r="AB5" i="28"/>
  <c r="W5" i="28"/>
  <c r="V5" i="28"/>
  <c r="Q5" i="28"/>
  <c r="P5" i="28"/>
  <c r="K5" i="28"/>
  <c r="J5" i="28"/>
  <c r="E5" i="28"/>
  <c r="D5" i="28"/>
  <c r="CJ4" i="28"/>
  <c r="BU4" i="28"/>
  <c r="BQ4" i="28"/>
  <c r="BR4" i="28" s="1"/>
  <c r="BO4" i="28"/>
  <c r="BO39" i="28" s="1"/>
  <c r="BP36" i="28" s="1"/>
  <c r="BK4" i="28"/>
  <c r="BL4" i="28" s="1"/>
  <c r="BE4" i="28"/>
  <c r="BF4" i="28" s="1"/>
  <c r="BC4" i="28"/>
  <c r="BC39" i="28" s="1"/>
  <c r="AZ4" i="28"/>
  <c r="AY4" i="28"/>
  <c r="AW4" i="28"/>
  <c r="AS4" i="28"/>
  <c r="AT4" i="28" s="1"/>
  <c r="AQ4" i="28"/>
  <c r="AM4" i="28"/>
  <c r="AN4" i="28" s="1"/>
  <c r="AK4" i="28"/>
  <c r="AG4" i="28"/>
  <c r="AH4" i="28" s="1"/>
  <c r="AE4" i="28"/>
  <c r="AE39" i="28" s="1"/>
  <c r="AF21" i="28" s="1"/>
  <c r="AB4" i="28"/>
  <c r="AA4" i="28"/>
  <c r="Y4" i="28"/>
  <c r="U4" i="28"/>
  <c r="V4" i="28" s="1"/>
  <c r="S4" i="28"/>
  <c r="O4" i="28"/>
  <c r="P4" i="28" s="1"/>
  <c r="M4" i="28"/>
  <c r="I4" i="28"/>
  <c r="G4" i="28"/>
  <c r="C4" i="28"/>
  <c r="CJ3" i="28"/>
  <c r="BW3" i="28"/>
  <c r="CE3" i="28" s="1"/>
  <c r="BS3" i="28"/>
  <c r="BR3" i="28"/>
  <c r="BM3" i="28"/>
  <c r="BL3" i="28"/>
  <c r="BG3" i="28"/>
  <c r="BF3" i="28"/>
  <c r="BA3" i="28"/>
  <c r="AZ3" i="28"/>
  <c r="AU3" i="28"/>
  <c r="AT3" i="28"/>
  <c r="AO3" i="28"/>
  <c r="AN3" i="28"/>
  <c r="AI3" i="28"/>
  <c r="AH3" i="28"/>
  <c r="AC3" i="28"/>
  <c r="AB3" i="28"/>
  <c r="W3" i="28"/>
  <c r="V3" i="28"/>
  <c r="Q3" i="28"/>
  <c r="P3" i="28"/>
  <c r="K3" i="28"/>
  <c r="J3" i="28"/>
  <c r="E3" i="28"/>
  <c r="D3" i="28"/>
  <c r="CJ2" i="28"/>
  <c r="BW2" i="28"/>
  <c r="CE2" i="28" s="1"/>
  <c r="CG2" i="28" s="1"/>
  <c r="BS2" i="28"/>
  <c r="BR2" i="28"/>
  <c r="BM2" i="28"/>
  <c r="BL2" i="28"/>
  <c r="BG2" i="28"/>
  <c r="BF2" i="28"/>
  <c r="BA2" i="28"/>
  <c r="AZ2" i="28"/>
  <c r="AU2" i="28"/>
  <c r="AT2" i="28"/>
  <c r="AO2" i="28"/>
  <c r="AN2" i="28"/>
  <c r="AI2" i="28"/>
  <c r="AH2" i="28"/>
  <c r="AC2" i="28"/>
  <c r="AB2" i="28"/>
  <c r="W2" i="28"/>
  <c r="V2" i="28"/>
  <c r="Q2" i="28"/>
  <c r="P2" i="28"/>
  <c r="K2" i="28"/>
  <c r="J2" i="28"/>
  <c r="E2" i="28"/>
  <c r="D2" i="28"/>
  <c r="AB15" i="27"/>
  <c r="Z15" i="27"/>
  <c r="N15" i="27"/>
  <c r="AD7" i="27"/>
  <c r="X7" i="27"/>
  <c r="F7" i="27"/>
  <c r="AD6" i="27"/>
  <c r="R6" i="27"/>
  <c r="L6" i="27"/>
  <c r="F6" i="27"/>
  <c r="R5" i="27"/>
  <c r="L5" i="27"/>
  <c r="B7" i="26"/>
  <c r="CG18" i="28" l="1"/>
  <c r="CG5" i="28"/>
  <c r="CG29" i="28"/>
  <c r="CG27" i="28"/>
  <c r="CG31" i="28"/>
  <c r="CG23" i="28"/>
  <c r="CG3" i="28"/>
  <c r="CG21" i="28"/>
  <c r="AF24" i="28"/>
  <c r="BY11" i="28"/>
  <c r="AF17" i="28"/>
  <c r="BX18" i="28"/>
  <c r="AF29" i="28"/>
  <c r="BP31" i="28"/>
  <c r="Q35" i="28"/>
  <c r="BY11" i="29"/>
  <c r="J46" i="29"/>
  <c r="J44" i="29"/>
  <c r="J45" i="29"/>
  <c r="BL45" i="29"/>
  <c r="BL46" i="29"/>
  <c r="BL44" i="29"/>
  <c r="BW28" i="31"/>
  <c r="CE28" i="31" s="1"/>
  <c r="T9" i="27" s="1"/>
  <c r="AF14" i="28"/>
  <c r="BX15" i="28"/>
  <c r="AF2" i="29"/>
  <c r="AF42" i="29"/>
  <c r="AF38" i="29"/>
  <c r="AF40" i="29"/>
  <c r="AF3" i="29"/>
  <c r="AF36" i="29"/>
  <c r="AF29" i="29"/>
  <c r="BP2" i="28"/>
  <c r="BY12" i="28"/>
  <c r="AC4" i="28"/>
  <c r="BA4" i="28"/>
  <c r="AF12" i="28"/>
  <c r="E16" i="28"/>
  <c r="BP17" i="28"/>
  <c r="BS22" i="28"/>
  <c r="AF23" i="28"/>
  <c r="BX36" i="28"/>
  <c r="AT40" i="28"/>
  <c r="AF20" i="29"/>
  <c r="BG20" i="29"/>
  <c r="AL13" i="31"/>
  <c r="AI13" i="31"/>
  <c r="CG18" i="32"/>
  <c r="CH18" i="32" s="1"/>
  <c r="CF18" i="32"/>
  <c r="BX5" i="28"/>
  <c r="AF15" i="28"/>
  <c r="BS4" i="29"/>
  <c r="BX8" i="29"/>
  <c r="Q10" i="29"/>
  <c r="AF14" i="29"/>
  <c r="BM23" i="29"/>
  <c r="BX26" i="29"/>
  <c r="CE26" i="29"/>
  <c r="CG26" i="29" s="1"/>
  <c r="AO29" i="29"/>
  <c r="AN29" i="29"/>
  <c r="D40" i="31"/>
  <c r="E40" i="31"/>
  <c r="BY8" i="28"/>
  <c r="AF33" i="28"/>
  <c r="AF37" i="28"/>
  <c r="AI38" i="28"/>
  <c r="CE39" i="28"/>
  <c r="AF5" i="29"/>
  <c r="BX2" i="28"/>
  <c r="M39" i="28"/>
  <c r="M41" i="28" s="1"/>
  <c r="AF8" i="28"/>
  <c r="CE9" i="28"/>
  <c r="BP15" i="28"/>
  <c r="BP25" i="28"/>
  <c r="CE26" i="28"/>
  <c r="BX29" i="28"/>
  <c r="BX31" i="28"/>
  <c r="Q32" i="28"/>
  <c r="BP37" i="28"/>
  <c r="BM38" i="28"/>
  <c r="AH14" i="29"/>
  <c r="AI14" i="29"/>
  <c r="K23" i="29"/>
  <c r="J23" i="29"/>
  <c r="BO41" i="31"/>
  <c r="BP4" i="31"/>
  <c r="BM4" i="31"/>
  <c r="BF31" i="31"/>
  <c r="BG31" i="31"/>
  <c r="AE41" i="28"/>
  <c r="AF36" i="28"/>
  <c r="BR40" i="28"/>
  <c r="BR41" i="28"/>
  <c r="BL33" i="30"/>
  <c r="BM33" i="30"/>
  <c r="BY9" i="28"/>
  <c r="AC28" i="28"/>
  <c r="V39" i="28"/>
  <c r="V40" i="28"/>
  <c r="AI4" i="28"/>
  <c r="AF6" i="28"/>
  <c r="BX12" i="28"/>
  <c r="Q13" i="28"/>
  <c r="BX17" i="28"/>
  <c r="BP21" i="28"/>
  <c r="AF27" i="28"/>
  <c r="AC35" i="28"/>
  <c r="BL35" i="28"/>
  <c r="K20" i="29"/>
  <c r="BL40" i="30"/>
  <c r="BL39" i="30"/>
  <c r="BL38" i="30"/>
  <c r="BD13" i="28"/>
  <c r="BC41" i="28"/>
  <c r="BY7" i="28"/>
  <c r="AF3" i="28"/>
  <c r="BX23" i="28"/>
  <c r="BP27" i="28"/>
  <c r="AF30" i="28"/>
  <c r="E35" i="28"/>
  <c r="AH40" i="28"/>
  <c r="AH41" i="28"/>
  <c r="AF6" i="29"/>
  <c r="CE11" i="29"/>
  <c r="AO14" i="29"/>
  <c r="AN14" i="29"/>
  <c r="AH24" i="30"/>
  <c r="AI24" i="30"/>
  <c r="AF19" i="28"/>
  <c r="BD4" i="28"/>
  <c r="BP19" i="28"/>
  <c r="AF25" i="28"/>
  <c r="E28" i="28"/>
  <c r="BS32" i="28"/>
  <c r="Q4" i="28"/>
  <c r="AO4" i="28"/>
  <c r="BM4" i="28"/>
  <c r="BS10" i="28"/>
  <c r="AF11" i="28"/>
  <c r="AU13" i="28"/>
  <c r="CF17" i="28"/>
  <c r="AF18" i="28"/>
  <c r="AI22" i="28"/>
  <c r="AI28" i="28"/>
  <c r="BP30" i="28"/>
  <c r="BA32" i="28"/>
  <c r="BX37" i="28"/>
  <c r="AC4" i="29"/>
  <c r="AZ22" i="31"/>
  <c r="BA22" i="31"/>
  <c r="BG22" i="32"/>
  <c r="AB40" i="30"/>
  <c r="AB39" i="30"/>
  <c r="AB38" i="30"/>
  <c r="BX3" i="28"/>
  <c r="BX6" i="28"/>
  <c r="BP14" i="28"/>
  <c r="T16" i="28"/>
  <c r="CF19" i="28"/>
  <c r="AF20" i="28"/>
  <c r="BX21" i="28"/>
  <c r="AO22" i="28"/>
  <c r="BP24" i="28"/>
  <c r="AO28" i="28"/>
  <c r="AC32" i="28"/>
  <c r="CF33" i="28"/>
  <c r="AF34" i="28"/>
  <c r="AT41" i="28"/>
  <c r="AF4" i="29"/>
  <c r="AF7" i="29"/>
  <c r="BY15" i="29"/>
  <c r="J24" i="30"/>
  <c r="K24" i="30"/>
  <c r="K28" i="31"/>
  <c r="AH22" i="32"/>
  <c r="AI22" i="32"/>
  <c r="BP29" i="28"/>
  <c r="BP33" i="28"/>
  <c r="BP18" i="28"/>
  <c r="BX25" i="28"/>
  <c r="BY3" i="28"/>
  <c r="AF5" i="28"/>
  <c r="AF7" i="28"/>
  <c r="AF9" i="28"/>
  <c r="BP20" i="28"/>
  <c r="T22" i="28"/>
  <c r="CF25" i="28"/>
  <c r="AF26" i="28"/>
  <c r="BX27" i="28"/>
  <c r="Q28" i="28"/>
  <c r="CE30" i="28"/>
  <c r="BX30" i="28"/>
  <c r="BP34" i="28"/>
  <c r="S39" i="28"/>
  <c r="E4" i="29"/>
  <c r="AF10" i="29"/>
  <c r="BG10" i="29"/>
  <c r="BY16" i="29"/>
  <c r="BF40" i="31"/>
  <c r="BG40" i="31"/>
  <c r="AW37" i="32"/>
  <c r="AX37" i="32" s="1"/>
  <c r="AX25" i="32"/>
  <c r="CG27" i="32"/>
  <c r="CH27" i="32" s="1"/>
  <c r="CF27" i="32"/>
  <c r="AX31" i="32"/>
  <c r="AU31" i="32"/>
  <c r="BY33" i="32"/>
  <c r="BX8" i="28"/>
  <c r="AF2" i="28"/>
  <c r="BP5" i="28"/>
  <c r="BP9" i="28"/>
  <c r="BP26" i="28"/>
  <c r="AF31" i="28"/>
  <c r="CE38" i="29"/>
  <c r="CG38" i="29" s="1"/>
  <c r="BX38" i="29"/>
  <c r="BY32" i="30"/>
  <c r="BL10" i="31"/>
  <c r="BM10" i="31"/>
  <c r="AH19" i="31"/>
  <c r="AI19" i="31"/>
  <c r="BY19" i="29"/>
  <c r="AU23" i="29"/>
  <c r="BA29" i="29"/>
  <c r="D44" i="29"/>
  <c r="BW11" i="30"/>
  <c r="BY25" i="31"/>
  <c r="AC40" i="31"/>
  <c r="AB41" i="31"/>
  <c r="E32" i="28"/>
  <c r="BY13" i="29"/>
  <c r="CA13" i="29" s="1"/>
  <c r="K14" i="29"/>
  <c r="BY27" i="29"/>
  <c r="BF45" i="29"/>
  <c r="E11" i="30"/>
  <c r="AZ11" i="30"/>
  <c r="BY27" i="30"/>
  <c r="AH40" i="30"/>
  <c r="BY17" i="31"/>
  <c r="BY34" i="31"/>
  <c r="CA34" i="31" s="1"/>
  <c r="H5" i="32"/>
  <c r="AZ10" i="32"/>
  <c r="H11" i="32"/>
  <c r="CH33" i="32"/>
  <c r="BS35" i="28"/>
  <c r="Q38" i="28"/>
  <c r="AO38" i="28"/>
  <c r="BY9" i="29"/>
  <c r="BY21" i="29"/>
  <c r="BY31" i="29"/>
  <c r="Q32" i="29"/>
  <c r="AO32" i="29"/>
  <c r="BM32" i="29"/>
  <c r="BA43" i="29"/>
  <c r="V44" i="29"/>
  <c r="P45" i="29"/>
  <c r="AU7" i="30"/>
  <c r="BY12" i="30"/>
  <c r="CA12" i="30" s="1"/>
  <c r="BG28" i="31"/>
  <c r="BY29" i="31"/>
  <c r="AT41" i="31"/>
  <c r="E4" i="32"/>
  <c r="BY6" i="32"/>
  <c r="CA6" i="32" s="1"/>
  <c r="H10" i="32"/>
  <c r="AC10" i="32"/>
  <c r="BY12" i="32"/>
  <c r="BM16" i="32"/>
  <c r="AC34" i="32"/>
  <c r="BA34" i="32"/>
  <c r="AT35" i="32"/>
  <c r="AN37" i="32"/>
  <c r="BW18" i="30"/>
  <c r="BY12" i="31"/>
  <c r="H6" i="32"/>
  <c r="H12" i="32"/>
  <c r="AL14" i="32"/>
  <c r="BY20" i="32"/>
  <c r="CA20" i="32" s="1"/>
  <c r="BX31" i="29"/>
  <c r="V32" i="29"/>
  <c r="AT32" i="29"/>
  <c r="BR32" i="29"/>
  <c r="BX36" i="29"/>
  <c r="AZ44" i="29"/>
  <c r="BR45" i="29"/>
  <c r="AZ7" i="30"/>
  <c r="J11" i="30"/>
  <c r="AH11" i="30"/>
  <c r="BY13" i="30"/>
  <c r="CA13" i="30" s="1"/>
  <c r="D18" i="30"/>
  <c r="D28" i="30"/>
  <c r="AZ33" i="30"/>
  <c r="AZ10" i="31"/>
  <c r="AB13" i="31"/>
  <c r="BL19" i="31"/>
  <c r="BW31" i="31"/>
  <c r="AH35" i="31"/>
  <c r="AN40" i="31"/>
  <c r="AI4" i="32"/>
  <c r="H14" i="32"/>
  <c r="BY24" i="32"/>
  <c r="CA24" i="32" s="1"/>
  <c r="BC38" i="30"/>
  <c r="BC40" i="30" s="1"/>
  <c r="E18" i="30"/>
  <c r="BY23" i="30"/>
  <c r="AK41" i="31"/>
  <c r="BY15" i="31"/>
  <c r="BY38" i="31"/>
  <c r="CA38" i="31" s="1"/>
  <c r="BA13" i="32"/>
  <c r="BS38" i="28"/>
  <c r="BM34" i="29"/>
  <c r="BX40" i="29"/>
  <c r="AH45" i="29"/>
  <c r="BF39" i="30"/>
  <c r="AL4" i="31"/>
  <c r="BY5" i="31"/>
  <c r="H7" i="32"/>
  <c r="BM29" i="32"/>
  <c r="BM34" i="32"/>
  <c r="G37" i="32"/>
  <c r="BY14" i="30"/>
  <c r="BY21" i="31"/>
  <c r="BO35" i="32"/>
  <c r="BA15" i="30"/>
  <c r="BY2" i="31"/>
  <c r="CA2" i="31" s="1"/>
  <c r="BY8" i="31"/>
  <c r="BY27" i="31"/>
  <c r="BY30" i="31"/>
  <c r="H15" i="32"/>
  <c r="AC32" i="29"/>
  <c r="AZ15" i="30"/>
  <c r="BA24" i="30"/>
  <c r="BY39" i="30"/>
  <c r="BF40" i="30"/>
  <c r="BY11" i="31"/>
  <c r="BY24" i="31"/>
  <c r="K37" i="31"/>
  <c r="BA40" i="31"/>
  <c r="H8" i="32"/>
  <c r="BW10" i="32"/>
  <c r="BA22" i="32"/>
  <c r="CF24" i="32"/>
  <c r="BY24" i="29"/>
  <c r="CA24" i="29" s="1"/>
  <c r="BS11" i="30"/>
  <c r="AO37" i="30"/>
  <c r="CA39" i="30"/>
  <c r="AU4" i="31"/>
  <c r="BA28" i="31"/>
  <c r="V41" i="31"/>
  <c r="BA4" i="32"/>
  <c r="H9" i="32"/>
  <c r="AX10" i="32"/>
  <c r="AO13" i="32"/>
  <c r="W26" i="32"/>
  <c r="BY30" i="32"/>
  <c r="BF36" i="32"/>
  <c r="AL10" i="32"/>
  <c r="AX19" i="32"/>
  <c r="AX28" i="32"/>
  <c r="AU4" i="32"/>
  <c r="AX23" i="32"/>
  <c r="AX26" i="32"/>
  <c r="AX30" i="32"/>
  <c r="AX35" i="32"/>
  <c r="AX13" i="32"/>
  <c r="AX17" i="32"/>
  <c r="AX21" i="32"/>
  <c r="AX33" i="32"/>
  <c r="AX36" i="32"/>
  <c r="AL7" i="31"/>
  <c r="AL10" i="31"/>
  <c r="AL17" i="31"/>
  <c r="AL20" i="31"/>
  <c r="AL23" i="31"/>
  <c r="AL26" i="31"/>
  <c r="AL3" i="31"/>
  <c r="AI4" i="31"/>
  <c r="AL6" i="31"/>
  <c r="AL12" i="31"/>
  <c r="AL16" i="31"/>
  <c r="AL19" i="31"/>
  <c r="AL22" i="31"/>
  <c r="AL28" i="31"/>
  <c r="AL2" i="31"/>
  <c r="AL5" i="31"/>
  <c r="AL9" i="31"/>
  <c r="AL11" i="31"/>
  <c r="AL15" i="31"/>
  <c r="AL25" i="31"/>
  <c r="AU4" i="29"/>
  <c r="BW4" i="29"/>
  <c r="BX4" i="29" s="1"/>
  <c r="AK39" i="28"/>
  <c r="AL36" i="28" s="1"/>
  <c r="K4" i="28"/>
  <c r="J4" i="28"/>
  <c r="BW10" i="28"/>
  <c r="D10" i="28"/>
  <c r="AU35" i="28"/>
  <c r="AU38" i="28"/>
  <c r="N40" i="28"/>
  <c r="N41" i="28"/>
  <c r="BD41" i="28"/>
  <c r="BD40" i="28"/>
  <c r="Q44" i="29"/>
  <c r="Q46" i="29" s="1"/>
  <c r="R46" i="29" s="1"/>
  <c r="T43" i="29"/>
  <c r="T31" i="29"/>
  <c r="T30" i="29"/>
  <c r="T28" i="29"/>
  <c r="T27" i="29"/>
  <c r="T26" i="29"/>
  <c r="T25" i="29"/>
  <c r="T24" i="29"/>
  <c r="T22" i="29"/>
  <c r="T21" i="29"/>
  <c r="T19" i="29"/>
  <c r="T18" i="29"/>
  <c r="T17" i="29"/>
  <c r="T16" i="29"/>
  <c r="T42" i="29"/>
  <c r="T40" i="29"/>
  <c r="T38" i="29"/>
  <c r="T36" i="29"/>
  <c r="T33" i="29"/>
  <c r="T29" i="29"/>
  <c r="T12" i="29"/>
  <c r="T4" i="29"/>
  <c r="T8" i="29"/>
  <c r="T7" i="29"/>
  <c r="T6" i="29"/>
  <c r="T5" i="29"/>
  <c r="T3" i="29"/>
  <c r="T2" i="29"/>
  <c r="T41" i="29"/>
  <c r="T39" i="29"/>
  <c r="T37" i="29"/>
  <c r="T35" i="29"/>
  <c r="T34" i="29"/>
  <c r="T32" i="29"/>
  <c r="T20" i="29"/>
  <c r="BI44" i="29"/>
  <c r="BJ4" i="29" s="1"/>
  <c r="BG4" i="29"/>
  <c r="CE5" i="29"/>
  <c r="BX5" i="29"/>
  <c r="CE6" i="29"/>
  <c r="BX6" i="29"/>
  <c r="CG9" i="29"/>
  <c r="BW14" i="29"/>
  <c r="D14" i="29"/>
  <c r="BA14" i="29"/>
  <c r="CG17" i="29"/>
  <c r="BW29" i="29"/>
  <c r="D29" i="29"/>
  <c r="AI43" i="29"/>
  <c r="CE8" i="30"/>
  <c r="CG35" i="30"/>
  <c r="AO19" i="31"/>
  <c r="G39" i="28"/>
  <c r="E4" i="28"/>
  <c r="BP38" i="28"/>
  <c r="BP35" i="28"/>
  <c r="BP32" i="28"/>
  <c r="BP28" i="28"/>
  <c r="BP22" i="28"/>
  <c r="BP16" i="28"/>
  <c r="BP13" i="28"/>
  <c r="BP10" i="28"/>
  <c r="BP4" i="28"/>
  <c r="BM39" i="28"/>
  <c r="BM41" i="28" s="1"/>
  <c r="BN41" i="28" s="1"/>
  <c r="W13" i="28"/>
  <c r="W16" i="28"/>
  <c r="W22" i="28"/>
  <c r="W32" i="28"/>
  <c r="W35" i="28"/>
  <c r="W38" i="28"/>
  <c r="K34" i="29"/>
  <c r="Y46" i="29"/>
  <c r="Z44" i="29" s="1"/>
  <c r="W44" i="29"/>
  <c r="X17" i="29" s="1"/>
  <c r="Z32" i="29"/>
  <c r="Z31" i="29"/>
  <c r="Z30" i="29"/>
  <c r="Z29" i="29"/>
  <c r="Z28" i="29"/>
  <c r="Z27" i="29"/>
  <c r="Z26" i="29"/>
  <c r="Z25" i="29"/>
  <c r="Z24" i="29"/>
  <c r="Z23" i="29"/>
  <c r="Z22" i="29"/>
  <c r="Z21" i="29"/>
  <c r="Z20" i="29"/>
  <c r="Z19" i="29"/>
  <c r="Z18" i="29"/>
  <c r="Z17" i="29"/>
  <c r="Z16" i="29"/>
  <c r="Z42" i="29"/>
  <c r="Z40" i="29"/>
  <c r="Z38" i="29"/>
  <c r="Z36" i="29"/>
  <c r="Z33" i="29"/>
  <c r="Z41" i="29"/>
  <c r="Z39" i="29"/>
  <c r="Z37" i="29"/>
  <c r="Z35" i="29"/>
  <c r="Z14" i="29"/>
  <c r="Z10" i="29"/>
  <c r="Z15" i="29"/>
  <c r="Z12" i="29"/>
  <c r="Z8" i="29"/>
  <c r="Z7" i="29"/>
  <c r="Z6" i="29"/>
  <c r="Z5" i="29"/>
  <c r="Z3" i="29"/>
  <c r="Z2" i="29"/>
  <c r="Z13" i="29"/>
  <c r="Z11" i="29"/>
  <c r="Z9" i="29"/>
  <c r="W18" i="30"/>
  <c r="Z18" i="30"/>
  <c r="Y38" i="30"/>
  <c r="BA16" i="32"/>
  <c r="BG10" i="28"/>
  <c r="BW13" i="28"/>
  <c r="D13" i="28"/>
  <c r="BY14" i="28"/>
  <c r="CA14" i="28" s="1"/>
  <c r="BY15" i="28"/>
  <c r="CA15" i="28" s="1"/>
  <c r="BY17" i="28"/>
  <c r="BY18" i="28"/>
  <c r="BY19" i="28"/>
  <c r="BY20" i="28"/>
  <c r="CA20" i="28" s="1"/>
  <c r="BY21" i="28"/>
  <c r="CA21" i="28" s="1"/>
  <c r="BY23" i="28"/>
  <c r="BY24" i="28"/>
  <c r="BY25" i="28"/>
  <c r="BY26" i="28"/>
  <c r="CA26" i="28" s="1"/>
  <c r="BY27" i="28"/>
  <c r="BY29" i="28"/>
  <c r="CA29" i="28" s="1"/>
  <c r="BY30" i="28"/>
  <c r="BY31" i="28"/>
  <c r="BY33" i="28"/>
  <c r="BY34" i="28"/>
  <c r="BY36" i="28"/>
  <c r="BY37" i="28"/>
  <c r="CA37" i="28" s="1"/>
  <c r="AF38" i="28"/>
  <c r="AF35" i="28"/>
  <c r="AF32" i="28"/>
  <c r="AF28" i="28"/>
  <c r="AF22" i="28"/>
  <c r="AF16" i="28"/>
  <c r="AF13" i="28"/>
  <c r="AF10" i="28"/>
  <c r="AF4" i="28"/>
  <c r="AC39" i="28"/>
  <c r="AC41" i="28" s="1"/>
  <c r="AD41" i="28" s="1"/>
  <c r="AF39" i="28"/>
  <c r="BY40" i="28"/>
  <c r="AB40" i="28"/>
  <c r="AB39" i="28"/>
  <c r="AB41" i="28"/>
  <c r="CE2" i="29"/>
  <c r="BX2" i="29"/>
  <c r="CE3" i="29"/>
  <c r="BX3" i="29"/>
  <c r="BY5" i="29"/>
  <c r="BY6" i="29"/>
  <c r="CA6" i="29" s="1"/>
  <c r="BY7" i="29"/>
  <c r="BY8" i="29"/>
  <c r="BM10" i="29"/>
  <c r="CG11" i="29"/>
  <c r="BS14" i="29"/>
  <c r="X22" i="29"/>
  <c r="BY22" i="29"/>
  <c r="CG25" i="29"/>
  <c r="AN34" i="29"/>
  <c r="AO34" i="29"/>
  <c r="Q43" i="29"/>
  <c r="P43" i="29"/>
  <c r="AB45" i="29"/>
  <c r="AB44" i="29"/>
  <c r="AB46" i="29"/>
  <c r="BW46" i="29"/>
  <c r="CE11" i="30"/>
  <c r="CE13" i="30"/>
  <c r="G41" i="31"/>
  <c r="H13" i="31" s="1"/>
  <c r="E4" i="31"/>
  <c r="CG7" i="31"/>
  <c r="K31" i="32"/>
  <c r="BW34" i="32"/>
  <c r="E34" i="32"/>
  <c r="D34" i="32"/>
  <c r="CA17" i="28"/>
  <c r="CA24" i="28"/>
  <c r="CA30" i="28"/>
  <c r="AQ39" i="28"/>
  <c r="CA3" i="28"/>
  <c r="BP6" i="28"/>
  <c r="T11" i="29"/>
  <c r="T14" i="29"/>
  <c r="CF2" i="28"/>
  <c r="AL3" i="28"/>
  <c r="CF6" i="28"/>
  <c r="BP8" i="28"/>
  <c r="CA9" i="28"/>
  <c r="E10" i="28"/>
  <c r="AI10" i="28"/>
  <c r="BP12" i="28"/>
  <c r="AO13" i="28"/>
  <c r="BS13" i="28"/>
  <c r="BE35" i="28"/>
  <c r="BF35" i="28" s="1"/>
  <c r="N39" i="28"/>
  <c r="BO41" i="28"/>
  <c r="BW41" i="28"/>
  <c r="K10" i="29"/>
  <c r="T10" i="29"/>
  <c r="E14" i="29"/>
  <c r="T15" i="29"/>
  <c r="BY17" i="29"/>
  <c r="CA17" i="29" s="1"/>
  <c r="CA21" i="29"/>
  <c r="T23" i="29"/>
  <c r="BW43" i="29"/>
  <c r="BY10" i="30"/>
  <c r="BN4" i="31"/>
  <c r="W4" i="28"/>
  <c r="AU16" i="28"/>
  <c r="AU22" i="28"/>
  <c r="AU28" i="28"/>
  <c r="AU32" i="28"/>
  <c r="P41" i="28"/>
  <c r="P39" i="28"/>
  <c r="P40" i="28"/>
  <c r="BL40" i="28"/>
  <c r="BL41" i="28"/>
  <c r="CE4" i="29"/>
  <c r="CE7" i="29"/>
  <c r="BX7" i="29"/>
  <c r="AE38" i="30"/>
  <c r="AF11" i="30" s="1"/>
  <c r="AC7" i="30"/>
  <c r="CG11" i="31"/>
  <c r="AU31" i="31"/>
  <c r="BD39" i="28"/>
  <c r="BD38" i="28"/>
  <c r="BD35" i="28"/>
  <c r="BD32" i="28"/>
  <c r="BD37" i="28"/>
  <c r="BD36" i="28"/>
  <c r="BD34" i="28"/>
  <c r="BD33" i="28"/>
  <c r="BD31" i="28"/>
  <c r="BD30" i="28"/>
  <c r="BD29" i="28"/>
  <c r="BD27" i="28"/>
  <c r="BD26" i="28"/>
  <c r="BD25" i="28"/>
  <c r="BD24" i="28"/>
  <c r="BD23" i="28"/>
  <c r="BD21" i="28"/>
  <c r="BD20" i="28"/>
  <c r="BD19" i="28"/>
  <c r="BD18" i="28"/>
  <c r="BD17" i="28"/>
  <c r="BD15" i="28"/>
  <c r="BD14" i="28"/>
  <c r="BD12" i="28"/>
  <c r="BD11" i="28"/>
  <c r="BD9" i="28"/>
  <c r="BD8" i="28"/>
  <c r="BD7" i="28"/>
  <c r="BD6" i="28"/>
  <c r="BD5" i="28"/>
  <c r="BD3" i="28"/>
  <c r="BD2" i="28"/>
  <c r="BA39" i="28"/>
  <c r="BB28" i="28" s="1"/>
  <c r="BD28" i="28"/>
  <c r="BD22" i="28"/>
  <c r="BD16" i="28"/>
  <c r="W28" i="28"/>
  <c r="AZ40" i="28"/>
  <c r="AZ39" i="28"/>
  <c r="AZ41" i="28"/>
  <c r="BS10" i="29"/>
  <c r="BM14" i="29"/>
  <c r="BP14" i="29"/>
  <c r="CG21" i="29"/>
  <c r="AI23" i="29"/>
  <c r="BY26" i="29"/>
  <c r="BS29" i="29"/>
  <c r="BX45" i="29"/>
  <c r="CE45" i="29"/>
  <c r="AU18" i="30"/>
  <c r="BS16" i="32"/>
  <c r="BW4" i="28"/>
  <c r="D4" i="28"/>
  <c r="BU39" i="28"/>
  <c r="BS4" i="28"/>
  <c r="W10" i="28"/>
  <c r="BG13" i="28"/>
  <c r="BW16" i="28"/>
  <c r="D16" i="28"/>
  <c r="BG16" i="28"/>
  <c r="BW22" i="28"/>
  <c r="D22" i="28"/>
  <c r="BG22" i="28"/>
  <c r="BW28" i="28"/>
  <c r="D28" i="28"/>
  <c r="BG28" i="28"/>
  <c r="BW32" i="28"/>
  <c r="D32" i="28"/>
  <c r="BG32" i="28"/>
  <c r="BW35" i="28"/>
  <c r="D35" i="28"/>
  <c r="BW38" i="28"/>
  <c r="D38" i="28"/>
  <c r="BG38" i="28"/>
  <c r="AN39" i="28"/>
  <c r="AN41" i="28"/>
  <c r="BY2" i="29"/>
  <c r="BY3" i="29"/>
  <c r="W4" i="29"/>
  <c r="Z4" i="29"/>
  <c r="AQ44" i="29"/>
  <c r="AO4" i="29"/>
  <c r="BW10" i="29"/>
  <c r="D10" i="29"/>
  <c r="BA10" i="29"/>
  <c r="BY12" i="29"/>
  <c r="CG13" i="29"/>
  <c r="CF13" i="29"/>
  <c r="BY18" i="29"/>
  <c r="E23" i="29"/>
  <c r="BA23" i="29"/>
  <c r="BY30" i="29"/>
  <c r="CA30" i="29" s="1"/>
  <c r="BG43" i="29"/>
  <c r="BG11" i="30"/>
  <c r="BY16" i="30"/>
  <c r="D37" i="30"/>
  <c r="BW37" i="30"/>
  <c r="CG28" i="31"/>
  <c r="W29" i="32"/>
  <c r="CA19" i="28"/>
  <c r="CA23" i="28"/>
  <c r="CA31" i="28"/>
  <c r="CA36" i="28"/>
  <c r="Y39" i="28"/>
  <c r="Z13" i="28" s="1"/>
  <c r="T13" i="29"/>
  <c r="BY5" i="28"/>
  <c r="CA5" i="28" s="1"/>
  <c r="CA7" i="28"/>
  <c r="CA11" i="28"/>
  <c r="BB32" i="28"/>
  <c r="BB35" i="28"/>
  <c r="S46" i="29"/>
  <c r="AD15" i="27"/>
  <c r="BY2" i="28"/>
  <c r="CA2" i="28" s="1"/>
  <c r="BP3" i="28"/>
  <c r="AU4" i="28"/>
  <c r="BB4" i="28"/>
  <c r="BY6" i="28"/>
  <c r="BP7" i="28"/>
  <c r="CA8" i="28"/>
  <c r="Q10" i="28"/>
  <c r="AL10" i="28"/>
  <c r="BD10" i="28"/>
  <c r="BP11" i="28"/>
  <c r="CA12" i="28"/>
  <c r="BY13" i="28"/>
  <c r="AI13" i="28"/>
  <c r="BI35" i="28"/>
  <c r="D39" i="28"/>
  <c r="AW39" i="28"/>
  <c r="AX35" i="28" s="1"/>
  <c r="BL39" i="28"/>
  <c r="D40" i="28"/>
  <c r="CA40" i="28"/>
  <c r="T9" i="29"/>
  <c r="BY25" i="29"/>
  <c r="CA10" i="30"/>
  <c r="E32" i="29"/>
  <c r="AN45" i="29"/>
  <c r="AN44" i="29"/>
  <c r="CG16" i="30"/>
  <c r="BG24" i="30"/>
  <c r="K31" i="30"/>
  <c r="AT33" i="30"/>
  <c r="BW33" i="30"/>
  <c r="BM37" i="30"/>
  <c r="W10" i="31"/>
  <c r="AE46" i="29"/>
  <c r="AF44" i="29" s="1"/>
  <c r="AF41" i="29"/>
  <c r="AF39" i="29"/>
  <c r="AF37" i="29"/>
  <c r="AF35" i="29"/>
  <c r="AC44" i="29"/>
  <c r="AC46" i="29" s="1"/>
  <c r="AD46" i="29" s="1"/>
  <c r="AF31" i="29"/>
  <c r="AF30" i="29"/>
  <c r="AF28" i="29"/>
  <c r="AF27" i="29"/>
  <c r="AF26" i="29"/>
  <c r="AF25" i="29"/>
  <c r="AF24" i="29"/>
  <c r="AF22" i="29"/>
  <c r="AF21" i="29"/>
  <c r="AF19" i="29"/>
  <c r="AF18" i="29"/>
  <c r="AF17" i="29"/>
  <c r="AF16" i="29"/>
  <c r="AF15" i="29"/>
  <c r="AF13" i="29"/>
  <c r="AF12" i="29"/>
  <c r="AF11" i="29"/>
  <c r="AF9" i="29"/>
  <c r="AF8" i="29"/>
  <c r="BW20" i="29"/>
  <c r="D20" i="29"/>
  <c r="Q34" i="29"/>
  <c r="P34" i="29"/>
  <c r="BY35" i="29"/>
  <c r="BY37" i="29"/>
  <c r="BY39" i="29"/>
  <c r="BY41" i="29"/>
  <c r="BS43" i="29"/>
  <c r="BR43" i="29"/>
  <c r="CG6" i="30"/>
  <c r="S38" i="30"/>
  <c r="T11" i="30" s="1"/>
  <c r="Q7" i="30"/>
  <c r="BG7" i="30"/>
  <c r="CE18" i="30"/>
  <c r="BY20" i="30"/>
  <c r="CE21" i="30"/>
  <c r="CE34" i="30"/>
  <c r="CG3" i="31"/>
  <c r="BI41" i="31"/>
  <c r="BJ4" i="31" s="1"/>
  <c r="BG4" i="31"/>
  <c r="CG16" i="31"/>
  <c r="CG20" i="31"/>
  <c r="CE33" i="31"/>
  <c r="BX33" i="31"/>
  <c r="BX7" i="32"/>
  <c r="CE7" i="32"/>
  <c r="BC44" i="29"/>
  <c r="BD14" i="29" s="1"/>
  <c r="CA9" i="29"/>
  <c r="CA11" i="29"/>
  <c r="AU14" i="29"/>
  <c r="AW38" i="30"/>
  <c r="AX33" i="30" s="1"/>
  <c r="T2" i="28"/>
  <c r="T3" i="28"/>
  <c r="T5" i="28"/>
  <c r="T6" i="28"/>
  <c r="T7" i="28"/>
  <c r="T8" i="28"/>
  <c r="T9" i="28"/>
  <c r="T11" i="28"/>
  <c r="T12" i="28"/>
  <c r="T14" i="28"/>
  <c r="T15" i="28"/>
  <c r="T17" i="28"/>
  <c r="T18" i="28"/>
  <c r="T19" i="28"/>
  <c r="T20" i="28"/>
  <c r="T21" i="28"/>
  <c r="T23" i="28"/>
  <c r="T24" i="28"/>
  <c r="T25" i="28"/>
  <c r="T26" i="28"/>
  <c r="T27" i="28"/>
  <c r="T29" i="28"/>
  <c r="T30" i="28"/>
  <c r="T31" i="28"/>
  <c r="T33" i="28"/>
  <c r="T34" i="28"/>
  <c r="T36" i="28"/>
  <c r="T37" i="28"/>
  <c r="K39" i="28"/>
  <c r="L18" i="28" s="1"/>
  <c r="CG40" i="28"/>
  <c r="M44" i="29"/>
  <c r="N43" i="29" s="1"/>
  <c r="Q4" i="29"/>
  <c r="BO44" i="29"/>
  <c r="BP43" i="29" s="1"/>
  <c r="CA8" i="29"/>
  <c r="E10" i="29"/>
  <c r="AC10" i="29"/>
  <c r="AC14" i="29"/>
  <c r="CA16" i="29"/>
  <c r="BS20" i="29"/>
  <c r="AF23" i="29"/>
  <c r="CA28" i="29"/>
  <c r="Q29" i="29"/>
  <c r="AU29" i="29"/>
  <c r="BM29" i="29"/>
  <c r="BW32" i="29"/>
  <c r="E34" i="29"/>
  <c r="BW15" i="30"/>
  <c r="BY22" i="30"/>
  <c r="BY3" i="31"/>
  <c r="BY16" i="31"/>
  <c r="BW35" i="31"/>
  <c r="E20" i="29"/>
  <c r="AI20" i="29"/>
  <c r="W34" i="29"/>
  <c r="Z34" i="29"/>
  <c r="CE12" i="30"/>
  <c r="BS15" i="30"/>
  <c r="CE22" i="30"/>
  <c r="E24" i="30"/>
  <c r="CE26" i="30"/>
  <c r="AC33" i="30"/>
  <c r="AF33" i="30"/>
  <c r="BW10" i="31"/>
  <c r="D10" i="31"/>
  <c r="CG18" i="31"/>
  <c r="BG19" i="31"/>
  <c r="AO28" i="31"/>
  <c r="CA29" i="31"/>
  <c r="BX31" i="31"/>
  <c r="CE31" i="31"/>
  <c r="P40" i="31"/>
  <c r="Q40" i="31"/>
  <c r="BW40" i="31"/>
  <c r="AO31" i="32"/>
  <c r="BM31" i="32"/>
  <c r="BL31" i="32"/>
  <c r="CG32" i="32"/>
  <c r="CH32" i="32" s="1"/>
  <c r="CF32" i="32"/>
  <c r="W34" i="32"/>
  <c r="BI37" i="32"/>
  <c r="BJ35" i="32" s="1"/>
  <c r="BG35" i="32"/>
  <c r="BJ33" i="32"/>
  <c r="BJ32" i="32"/>
  <c r="BJ30" i="32"/>
  <c r="BJ28" i="32"/>
  <c r="BJ27" i="32"/>
  <c r="BJ25" i="32"/>
  <c r="BJ24" i="32"/>
  <c r="BJ23" i="32"/>
  <c r="BJ21" i="32"/>
  <c r="BJ20" i="32"/>
  <c r="BJ19" i="32"/>
  <c r="BJ18" i="32"/>
  <c r="BJ17" i="32"/>
  <c r="BJ15" i="32"/>
  <c r="BJ14" i="32"/>
  <c r="BJ12" i="32"/>
  <c r="BJ11" i="32"/>
  <c r="BJ9" i="32"/>
  <c r="BJ8" i="32"/>
  <c r="BJ7" i="32"/>
  <c r="BJ6" i="32"/>
  <c r="BJ5" i="32"/>
  <c r="BJ3" i="32"/>
  <c r="BJ2" i="32"/>
  <c r="BW23" i="29"/>
  <c r="D23" i="29"/>
  <c r="E29" i="29"/>
  <c r="AI29" i="29"/>
  <c r="CE35" i="29"/>
  <c r="BX35" i="29"/>
  <c r="CE37" i="29"/>
  <c r="BX37" i="29"/>
  <c r="CE39" i="29"/>
  <c r="BX39" i="29"/>
  <c r="CE41" i="29"/>
  <c r="BX41" i="29"/>
  <c r="G38" i="30"/>
  <c r="AQ38" i="30"/>
  <c r="AR11" i="30" s="1"/>
  <c r="AO7" i="30"/>
  <c r="BD19" i="30"/>
  <c r="BD6" i="30"/>
  <c r="CE9" i="30"/>
  <c r="CA9" i="30"/>
  <c r="CG10" i="30"/>
  <c r="AO11" i="30"/>
  <c r="CE17" i="30"/>
  <c r="K18" i="30"/>
  <c r="BM18" i="30"/>
  <c r="BO38" i="30"/>
  <c r="BP37" i="30" s="1"/>
  <c r="CG27" i="30"/>
  <c r="BY36" i="30"/>
  <c r="CG5" i="31"/>
  <c r="AO10" i="31"/>
  <c r="BW13" i="31"/>
  <c r="D13" i="31"/>
  <c r="M35" i="32"/>
  <c r="K4" i="32"/>
  <c r="G44" i="29"/>
  <c r="H29" i="29" s="1"/>
  <c r="AK44" i="29"/>
  <c r="AU10" i="29"/>
  <c r="H14" i="29"/>
  <c r="CA18" i="29"/>
  <c r="CA22" i="29"/>
  <c r="BW34" i="29"/>
  <c r="CA24" i="31"/>
  <c r="N2" i="28"/>
  <c r="N3" i="28"/>
  <c r="N4" i="28"/>
  <c r="N5" i="28"/>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AW44" i="29"/>
  <c r="BA4" i="29"/>
  <c r="BU44" i="29"/>
  <c r="BV29" i="29" s="1"/>
  <c r="CA15" i="29"/>
  <c r="X16" i="29"/>
  <c r="CA19" i="29"/>
  <c r="AU20" i="29"/>
  <c r="BA20" i="29"/>
  <c r="BM20" i="29"/>
  <c r="CA27" i="29"/>
  <c r="AC29" i="29"/>
  <c r="CA31" i="29"/>
  <c r="AF33" i="29"/>
  <c r="BP34" i="29"/>
  <c r="AO43" i="29"/>
  <c r="BY6" i="30"/>
  <c r="CA6" i="30" s="1"/>
  <c r="BI38" i="30"/>
  <c r="BJ11" i="30" s="1"/>
  <c r="CA15" i="31"/>
  <c r="BX42" i="29"/>
  <c r="CE42" i="29"/>
  <c r="Z43" i="29"/>
  <c r="W43" i="29"/>
  <c r="BY45" i="29"/>
  <c r="CA45" i="29" s="1"/>
  <c r="CG2" i="30"/>
  <c r="Q11" i="30"/>
  <c r="BY11" i="30" s="1"/>
  <c r="AC11" i="30"/>
  <c r="CG14" i="30"/>
  <c r="BG15" i="30"/>
  <c r="AC24" i="30"/>
  <c r="BY25" i="30"/>
  <c r="CA25" i="30" s="1"/>
  <c r="BY29" i="30"/>
  <c r="W31" i="30"/>
  <c r="Z31" i="30"/>
  <c r="BG33" i="30"/>
  <c r="E37" i="30"/>
  <c r="AU37" i="30"/>
  <c r="CG39" i="30"/>
  <c r="AO4" i="31"/>
  <c r="AQ41" i="31"/>
  <c r="E10" i="31"/>
  <c r="H10" i="31"/>
  <c r="CG14" i="31"/>
  <c r="BW19" i="31"/>
  <c r="D19" i="31"/>
  <c r="W19" i="31"/>
  <c r="BW22" i="31"/>
  <c r="D22" i="31"/>
  <c r="Q37" i="31"/>
  <c r="CE41" i="31"/>
  <c r="CF16" i="31" s="1"/>
  <c r="BX39" i="31"/>
  <c r="BX38" i="31"/>
  <c r="BW43" i="31"/>
  <c r="BX25" i="31"/>
  <c r="BX24" i="31"/>
  <c r="BX23" i="31"/>
  <c r="BX21" i="31"/>
  <c r="BX20" i="31"/>
  <c r="BX18" i="31"/>
  <c r="BX17" i="31"/>
  <c r="BX16" i="31"/>
  <c r="BX15" i="31"/>
  <c r="BX14" i="31"/>
  <c r="BX12" i="31"/>
  <c r="BX11" i="31"/>
  <c r="BX9" i="31"/>
  <c r="BX8" i="31"/>
  <c r="BX7" i="31"/>
  <c r="BX6" i="31"/>
  <c r="BX5" i="31"/>
  <c r="BX3" i="31"/>
  <c r="BX2" i="31"/>
  <c r="AB13" i="32"/>
  <c r="AC13" i="32"/>
  <c r="BS13" i="32"/>
  <c r="BU35" i="32"/>
  <c r="BV16" i="32" s="1"/>
  <c r="BA32" i="29"/>
  <c r="AF34" i="29"/>
  <c r="CA40" i="29"/>
  <c r="E43" i="29"/>
  <c r="AF43" i="29"/>
  <c r="CA2" i="30"/>
  <c r="BY4" i="30"/>
  <c r="BY5" i="30"/>
  <c r="H11" i="30"/>
  <c r="CA14" i="30"/>
  <c r="AO15" i="30"/>
  <c r="BP15" i="30"/>
  <c r="BW24" i="30"/>
  <c r="CA32" i="30"/>
  <c r="CA8" i="31"/>
  <c r="BY9" i="31"/>
  <c r="BY20" i="31"/>
  <c r="CA20" i="31" s="1"/>
  <c r="BY23" i="31"/>
  <c r="AC31" i="31"/>
  <c r="BX44" i="29"/>
  <c r="CE44" i="29"/>
  <c r="CF11" i="29" s="1"/>
  <c r="BX4" i="30"/>
  <c r="CE4" i="30"/>
  <c r="BU38" i="30"/>
  <c r="BV31" i="30" s="1"/>
  <c r="BS7" i="30"/>
  <c r="T15" i="30"/>
  <c r="Q15" i="30"/>
  <c r="AF15" i="30"/>
  <c r="AC15" i="30"/>
  <c r="BY17" i="30"/>
  <c r="AI18" i="30"/>
  <c r="CG19" i="30"/>
  <c r="Q24" i="30"/>
  <c r="CE25" i="30"/>
  <c r="CG36" i="30"/>
  <c r="BW4" i="31"/>
  <c r="D4" i="31"/>
  <c r="Y41" i="31"/>
  <c r="Z10" i="31" s="1"/>
  <c r="W4" i="31"/>
  <c r="CG9" i="31"/>
  <c r="BG10" i="31"/>
  <c r="E19" i="31"/>
  <c r="CG23" i="31"/>
  <c r="BX26" i="31"/>
  <c r="CA26" i="31"/>
  <c r="CE26" i="31"/>
  <c r="BP32" i="29"/>
  <c r="BY33" i="29"/>
  <c r="CA33" i="29" s="1"/>
  <c r="BY36" i="29"/>
  <c r="CA36" i="29" s="1"/>
  <c r="BY38" i="29"/>
  <c r="BY40" i="29"/>
  <c r="BY42" i="29"/>
  <c r="CA3" i="30"/>
  <c r="CG5" i="30"/>
  <c r="BW7" i="30"/>
  <c r="BY8" i="30"/>
  <c r="BY9" i="30"/>
  <c r="CA27" i="30"/>
  <c r="BW28" i="30"/>
  <c r="CA35" i="30"/>
  <c r="CA6" i="31"/>
  <c r="BY7" i="31"/>
  <c r="CA11" i="31"/>
  <c r="CA17" i="31"/>
  <c r="BY18" i="31"/>
  <c r="BJ34" i="32"/>
  <c r="Q28" i="30"/>
  <c r="AC28" i="30"/>
  <c r="BG28" i="30"/>
  <c r="CE29" i="30"/>
  <c r="BS31" i="30"/>
  <c r="BW40" i="30"/>
  <c r="BX8" i="30" s="1"/>
  <c r="CE38" i="30"/>
  <c r="V39" i="30"/>
  <c r="V38" i="30"/>
  <c r="BR39" i="30"/>
  <c r="BR38" i="30"/>
  <c r="BU41" i="31"/>
  <c r="BS4" i="31"/>
  <c r="E28" i="31"/>
  <c r="CE36" i="31"/>
  <c r="BX10" i="32"/>
  <c r="CE10" i="32"/>
  <c r="CA12" i="32"/>
  <c r="BY15" i="32"/>
  <c r="AH44" i="29"/>
  <c r="V45" i="29"/>
  <c r="D7" i="30"/>
  <c r="M38" i="30"/>
  <c r="AK38" i="30"/>
  <c r="D11" i="30"/>
  <c r="D15" i="30"/>
  <c r="CA16" i="30"/>
  <c r="AO24" i="30"/>
  <c r="BS24" i="30"/>
  <c r="BY26" i="30"/>
  <c r="H28" i="30"/>
  <c r="BA28" i="30"/>
  <c r="CG30" i="30"/>
  <c r="AR31" i="30"/>
  <c r="BM31" i="30"/>
  <c r="E33" i="30"/>
  <c r="BY34" i="30"/>
  <c r="CA34" i="30" s="1"/>
  <c r="AC37" i="30"/>
  <c r="BG37" i="30"/>
  <c r="CA12" i="31"/>
  <c r="BS13" i="31"/>
  <c r="CA21" i="31"/>
  <c r="CF21" i="31"/>
  <c r="BS22" i="31"/>
  <c r="CA27" i="31"/>
  <c r="K31" i="31"/>
  <c r="BM31" i="31"/>
  <c r="BS31" i="31"/>
  <c r="BH8" i="32"/>
  <c r="BY21" i="30"/>
  <c r="CG23" i="30"/>
  <c r="AU33" i="30"/>
  <c r="M41" i="31"/>
  <c r="N28" i="31" s="1"/>
  <c r="AE41" i="31"/>
  <c r="AW41" i="31"/>
  <c r="AX31" i="31" s="1"/>
  <c r="BX28" i="31"/>
  <c r="BX30" i="31"/>
  <c r="CA30" i="31"/>
  <c r="AO31" i="31"/>
  <c r="E37" i="31"/>
  <c r="BW37" i="31"/>
  <c r="D37" i="31"/>
  <c r="AZ42" i="31"/>
  <c r="AZ41" i="31"/>
  <c r="AZ43" i="31"/>
  <c r="S35" i="32"/>
  <c r="Q4" i="32"/>
  <c r="BJ4" i="32"/>
  <c r="BG4" i="32"/>
  <c r="BH4" i="32" s="1"/>
  <c r="BP33" i="32"/>
  <c r="BP32" i="32"/>
  <c r="BP30" i="32"/>
  <c r="BP28" i="32"/>
  <c r="BP27" i="32"/>
  <c r="BP25" i="32"/>
  <c r="BP24" i="32"/>
  <c r="BP23" i="32"/>
  <c r="BP21" i="32"/>
  <c r="BP20" i="32"/>
  <c r="BP19" i="32"/>
  <c r="BP18" i="32"/>
  <c r="BP17" i="32"/>
  <c r="BM35" i="32"/>
  <c r="BM37" i="32" s="1"/>
  <c r="BN37" i="32" s="1"/>
  <c r="BP16" i="32"/>
  <c r="BP13" i="32"/>
  <c r="BO37" i="32"/>
  <c r="BP35" i="32" s="1"/>
  <c r="BP15" i="32"/>
  <c r="BP14" i="32"/>
  <c r="BP12" i="32"/>
  <c r="BP31" i="32"/>
  <c r="BP6" i="32"/>
  <c r="BP22" i="32"/>
  <c r="BP11" i="32"/>
  <c r="BP9" i="32"/>
  <c r="BP5" i="32"/>
  <c r="BP3" i="32"/>
  <c r="BP8" i="32"/>
  <c r="BP26" i="32"/>
  <c r="BP2" i="32"/>
  <c r="BX4" i="32"/>
  <c r="CE4" i="32"/>
  <c r="W13" i="32"/>
  <c r="BY13" i="32" s="1"/>
  <c r="V13" i="32"/>
  <c r="BW29" i="32"/>
  <c r="E29" i="32"/>
  <c r="D29" i="32"/>
  <c r="BY19" i="30"/>
  <c r="CA19" i="30" s="1"/>
  <c r="CA23" i="30"/>
  <c r="AO28" i="30"/>
  <c r="BS28" i="30"/>
  <c r="BY30" i="30"/>
  <c r="BW31" i="30"/>
  <c r="AI31" i="30"/>
  <c r="BA31" i="30"/>
  <c r="AO33" i="30"/>
  <c r="BP33" i="30"/>
  <c r="CA36" i="30"/>
  <c r="Q37" i="30"/>
  <c r="CA5" i="31"/>
  <c r="CA9" i="31"/>
  <c r="AF10" i="31"/>
  <c r="BS10" i="31"/>
  <c r="E13" i="31"/>
  <c r="W13" i="31"/>
  <c r="AO13" i="31"/>
  <c r="BG13" i="31"/>
  <c r="CA14" i="31"/>
  <c r="CA16" i="31"/>
  <c r="BS19" i="31"/>
  <c r="E22" i="31"/>
  <c r="W22" i="31"/>
  <c r="AO22" i="31"/>
  <c r="BG22" i="31"/>
  <c r="CA23" i="31"/>
  <c r="CA25" i="31"/>
  <c r="W31" i="31"/>
  <c r="Z16" i="32"/>
  <c r="BP29" i="32"/>
  <c r="BP41" i="31"/>
  <c r="BM41" i="31"/>
  <c r="BN13" i="31" s="1"/>
  <c r="BP37" i="31"/>
  <c r="BP39" i="31"/>
  <c r="BP38" i="31"/>
  <c r="AL40" i="31"/>
  <c r="AI40" i="31"/>
  <c r="D41" i="31"/>
  <c r="D42" i="31"/>
  <c r="AN41" i="31"/>
  <c r="AN42" i="31"/>
  <c r="AN43" i="31"/>
  <c r="BX2" i="32"/>
  <c r="CE2" i="32"/>
  <c r="CA2" i="32"/>
  <c r="AE35" i="32"/>
  <c r="AF22" i="32" s="1"/>
  <c r="AC4" i="32"/>
  <c r="AQ35" i="32"/>
  <c r="AR22" i="32" s="1"/>
  <c r="AO4" i="32"/>
  <c r="BS4" i="32"/>
  <c r="BR4" i="32"/>
  <c r="K10" i="32"/>
  <c r="BY10" i="32" s="1"/>
  <c r="N10" i="32"/>
  <c r="BJ10" i="32"/>
  <c r="BG10" i="32"/>
  <c r="BH10" i="32" s="1"/>
  <c r="BW16" i="32"/>
  <c r="E16" i="32"/>
  <c r="D16" i="32"/>
  <c r="BY17" i="32"/>
  <c r="CA17" i="32" s="1"/>
  <c r="BY19" i="32"/>
  <c r="CA19" i="32" s="1"/>
  <c r="BY21" i="32"/>
  <c r="CA21" i="32" s="1"/>
  <c r="AF29" i="32"/>
  <c r="AC29" i="32"/>
  <c r="BA29" i="32"/>
  <c r="BL35" i="32"/>
  <c r="BL37" i="32"/>
  <c r="BL36" i="32"/>
  <c r="S41" i="31"/>
  <c r="T37" i="31" s="1"/>
  <c r="BC41" i="31"/>
  <c r="BD28" i="31" s="1"/>
  <c r="AL27" i="31"/>
  <c r="BP27" i="31"/>
  <c r="T28" i="31"/>
  <c r="BP28" i="31"/>
  <c r="BX29" i="31"/>
  <c r="CE29" i="31"/>
  <c r="E31" i="31"/>
  <c r="AL31" i="31"/>
  <c r="BD31" i="31"/>
  <c r="BY32" i="31"/>
  <c r="BP32" i="31"/>
  <c r="BY33" i="31"/>
  <c r="CA33" i="31" s="1"/>
  <c r="K35" i="31"/>
  <c r="AC35" i="31"/>
  <c r="AU35" i="31"/>
  <c r="BM35" i="31"/>
  <c r="BA37" i="31"/>
  <c r="BP10" i="32"/>
  <c r="AV19" i="32"/>
  <c r="AK43" i="31"/>
  <c r="AI41" i="31"/>
  <c r="AJ33" i="31" s="1"/>
  <c r="AL39" i="31"/>
  <c r="AL38" i="31"/>
  <c r="AL36" i="31"/>
  <c r="AL35" i="31"/>
  <c r="AL34" i="31"/>
  <c r="AL33" i="31"/>
  <c r="CE32" i="31"/>
  <c r="BX32" i="31"/>
  <c r="CE34" i="31"/>
  <c r="BX34" i="31"/>
  <c r="AK37" i="32"/>
  <c r="AL35" i="32"/>
  <c r="AI35" i="32"/>
  <c r="AJ8" i="32" s="1"/>
  <c r="AL34" i="32"/>
  <c r="AL30" i="32"/>
  <c r="AL29" i="32"/>
  <c r="AL25" i="32"/>
  <c r="AL23" i="32"/>
  <c r="AL22" i="32"/>
  <c r="AL13" i="32"/>
  <c r="AL33" i="32"/>
  <c r="AL28" i="32"/>
  <c r="AL21" i="32"/>
  <c r="AL19" i="32"/>
  <c r="AL17" i="32"/>
  <c r="AL16" i="32"/>
  <c r="AL12" i="32"/>
  <c r="AL11" i="32"/>
  <c r="AL9" i="32"/>
  <c r="AL8" i="32"/>
  <c r="AL7" i="32"/>
  <c r="AL6" i="32"/>
  <c r="AL5" i="32"/>
  <c r="AL3" i="32"/>
  <c r="AL2" i="32"/>
  <c r="AL31" i="32"/>
  <c r="AL24" i="32"/>
  <c r="AL20" i="32"/>
  <c r="AL18" i="32"/>
  <c r="AL27" i="32"/>
  <c r="AL15" i="32"/>
  <c r="BX8" i="32"/>
  <c r="CE8" i="32"/>
  <c r="BS10" i="32"/>
  <c r="BR10" i="32"/>
  <c r="AO22" i="32"/>
  <c r="CG23" i="32"/>
  <c r="CH23" i="32" s="1"/>
  <c r="CF23" i="32"/>
  <c r="CG25" i="32"/>
  <c r="CH25" i="32" s="1"/>
  <c r="CF25" i="32"/>
  <c r="AB36" i="32"/>
  <c r="AB35" i="32"/>
  <c r="BW37" i="32"/>
  <c r="AB37" i="32"/>
  <c r="BP10" i="31"/>
  <c r="BP13" i="31"/>
  <c r="BP19" i="31"/>
  <c r="BP22" i="31"/>
  <c r="BX27" i="31"/>
  <c r="CE27" i="31"/>
  <c r="AL30" i="31"/>
  <c r="BP30" i="31"/>
  <c r="T31" i="31"/>
  <c r="BP31" i="31"/>
  <c r="BP34" i="31"/>
  <c r="E35" i="31"/>
  <c r="AO35" i="31"/>
  <c r="BP35" i="31"/>
  <c r="BY39" i="31"/>
  <c r="BN39" i="31"/>
  <c r="BO43" i="31"/>
  <c r="BH2" i="32"/>
  <c r="BY7" i="32"/>
  <c r="CA7" i="32" s="1"/>
  <c r="BH17" i="32"/>
  <c r="BH21" i="32"/>
  <c r="BY23" i="32"/>
  <c r="BY25" i="32"/>
  <c r="AL26" i="32"/>
  <c r="BJ26" i="32"/>
  <c r="BY28" i="32"/>
  <c r="BJ31" i="32"/>
  <c r="CA32" i="32"/>
  <c r="BY36" i="32"/>
  <c r="BX42" i="31"/>
  <c r="CE42" i="31"/>
  <c r="BX3" i="32"/>
  <c r="CE3" i="32"/>
  <c r="BX5" i="32"/>
  <c r="CE5" i="32"/>
  <c r="BX9" i="32"/>
  <c r="CE9" i="32"/>
  <c r="BX11" i="32"/>
  <c r="CE11" i="32"/>
  <c r="BW22" i="32"/>
  <c r="E22" i="32"/>
  <c r="W22" i="32"/>
  <c r="K26" i="32"/>
  <c r="AR26" i="32"/>
  <c r="AO26" i="32"/>
  <c r="BM26" i="32"/>
  <c r="BL26" i="32"/>
  <c r="AC31" i="32"/>
  <c r="AO34" i="32"/>
  <c r="P36" i="32"/>
  <c r="P37" i="32"/>
  <c r="P35" i="32"/>
  <c r="BY36" i="31"/>
  <c r="CA36" i="31" s="1"/>
  <c r="AC37" i="31"/>
  <c r="BM37" i="31"/>
  <c r="BN37" i="31" s="1"/>
  <c r="K40" i="31"/>
  <c r="BY2" i="32"/>
  <c r="BY8" i="32"/>
  <c r="AJ9" i="32"/>
  <c r="BW13" i="32"/>
  <c r="AJ16" i="32"/>
  <c r="AJ18" i="32"/>
  <c r="CA18" i="32"/>
  <c r="AJ23" i="32"/>
  <c r="T26" i="32"/>
  <c r="BY27" i="32"/>
  <c r="BJ29" i="32"/>
  <c r="BP40" i="31"/>
  <c r="BM40" i="31"/>
  <c r="BX6" i="32"/>
  <c r="CE6" i="32"/>
  <c r="BJ13" i="32"/>
  <c r="BG13" i="32"/>
  <c r="AF26" i="32"/>
  <c r="AC26" i="32"/>
  <c r="AO29" i="32"/>
  <c r="CG30" i="32"/>
  <c r="CH30" i="32" s="1"/>
  <c r="CF30" i="32"/>
  <c r="AL37" i="31"/>
  <c r="AU37" i="31"/>
  <c r="BD40" i="31"/>
  <c r="BY42" i="31"/>
  <c r="BY3" i="32"/>
  <c r="BY5" i="32"/>
  <c r="BY9" i="32"/>
  <c r="BY11" i="32"/>
  <c r="AJ12" i="32"/>
  <c r="BJ22" i="32"/>
  <c r="AJ29" i="32"/>
  <c r="BH30" i="32"/>
  <c r="BH31" i="32"/>
  <c r="AF34" i="32"/>
  <c r="Y35" i="32"/>
  <c r="Z34" i="32" s="1"/>
  <c r="N16" i="32"/>
  <c r="K16" i="32"/>
  <c r="BW26" i="32"/>
  <c r="E26" i="32"/>
  <c r="BW31" i="32"/>
  <c r="E31" i="32"/>
  <c r="J42" i="31"/>
  <c r="AT42" i="31"/>
  <c r="AX2" i="32"/>
  <c r="AX3" i="32"/>
  <c r="H4" i="32"/>
  <c r="AL4" i="32"/>
  <c r="AX4" i="32"/>
  <c r="BC35" i="32"/>
  <c r="BP4" i="32"/>
  <c r="AX5" i="32"/>
  <c r="AX6" i="32"/>
  <c r="AX7" i="32"/>
  <c r="AX8" i="32"/>
  <c r="AX9" i="32"/>
  <c r="AX11" i="32"/>
  <c r="AX12" i="32"/>
  <c r="CE12" i="32"/>
  <c r="D13" i="32"/>
  <c r="N13" i="32"/>
  <c r="AX14" i="32"/>
  <c r="CE14" i="32"/>
  <c r="AX15" i="32"/>
  <c r="CE15" i="32"/>
  <c r="AX16" i="32"/>
  <c r="CF17" i="32"/>
  <c r="AX18" i="32"/>
  <c r="CF19" i="32"/>
  <c r="AX20" i="32"/>
  <c r="BH20" i="32"/>
  <c r="CF21" i="32"/>
  <c r="H22" i="32"/>
  <c r="BL22" i="32"/>
  <c r="BS22" i="32"/>
  <c r="AJ24" i="32"/>
  <c r="BA26" i="32"/>
  <c r="AX27" i="32"/>
  <c r="BH27" i="32"/>
  <c r="CA28" i="32"/>
  <c r="CF28" i="32"/>
  <c r="H29" i="32"/>
  <c r="BL29" i="32"/>
  <c r="BS29" i="32"/>
  <c r="BA31" i="32"/>
  <c r="AX32" i="32"/>
  <c r="BH32" i="32"/>
  <c r="CA33" i="32"/>
  <c r="CF33" i="32"/>
  <c r="BL34" i="32"/>
  <c r="BS34" i="32"/>
  <c r="AU35" i="32"/>
  <c r="AV34" i="32" s="1"/>
  <c r="H33" i="32"/>
  <c r="H32" i="32"/>
  <c r="H30" i="32"/>
  <c r="H28" i="32"/>
  <c r="H27" i="32"/>
  <c r="H25" i="32"/>
  <c r="H24" i="32"/>
  <c r="H23" i="32"/>
  <c r="H21" i="32"/>
  <c r="H20" i="32"/>
  <c r="H19" i="32"/>
  <c r="H18" i="32"/>
  <c r="H17" i="32"/>
  <c r="H35" i="32"/>
  <c r="AO16" i="32"/>
  <c r="K22" i="32"/>
  <c r="K29" i="32"/>
  <c r="K34" i="32"/>
  <c r="H13" i="32"/>
  <c r="W16" i="32"/>
  <c r="AF16" i="32"/>
  <c r="BJ16" i="32"/>
  <c r="AV18" i="32"/>
  <c r="AJ19" i="32"/>
  <c r="T22" i="32"/>
  <c r="AX22" i="32"/>
  <c r="CA23" i="32"/>
  <c r="AX24" i="32"/>
  <c r="CA25" i="32"/>
  <c r="H26" i="32"/>
  <c r="BS26" i="32"/>
  <c r="AX29" i="32"/>
  <c r="CA30" i="32"/>
  <c r="H31" i="32"/>
  <c r="BS31" i="32"/>
  <c r="AV32" i="32"/>
  <c r="AJ33" i="32"/>
  <c r="T34" i="32"/>
  <c r="AX34" i="32"/>
  <c r="E35" i="32"/>
  <c r="BX17" i="32"/>
  <c r="BX18" i="32"/>
  <c r="BX19" i="32"/>
  <c r="BX20" i="32"/>
  <c r="BX21" i="32"/>
  <c r="BX23" i="32"/>
  <c r="BX24" i="32"/>
  <c r="BX25" i="32"/>
  <c r="BX27" i="32"/>
  <c r="BX28" i="32"/>
  <c r="BX30" i="32"/>
  <c r="BX32" i="32"/>
  <c r="BX33" i="32"/>
  <c r="BX35" i="32"/>
  <c r="J36" i="32"/>
  <c r="BR36" i="32"/>
  <c r="BX36" i="32"/>
  <c r="X27" i="29" l="1"/>
  <c r="BN35" i="31"/>
  <c r="BD2" i="30"/>
  <c r="X18" i="29"/>
  <c r="BY16" i="28"/>
  <c r="CG39" i="28"/>
  <c r="CF15" i="28"/>
  <c r="CF8" i="28"/>
  <c r="CF31" i="28"/>
  <c r="BD13" i="30"/>
  <c r="BD22" i="30"/>
  <c r="BD17" i="30"/>
  <c r="BD4" i="30"/>
  <c r="BD25" i="30"/>
  <c r="BD9" i="30"/>
  <c r="AR29" i="32"/>
  <c r="BD10" i="30"/>
  <c r="X31" i="29"/>
  <c r="BD7" i="30"/>
  <c r="CG26" i="28"/>
  <c r="CH26" i="28" s="1"/>
  <c r="CF26" i="28"/>
  <c r="AR16" i="32"/>
  <c r="X43" i="29"/>
  <c r="X15" i="29"/>
  <c r="BD11" i="30"/>
  <c r="BD14" i="30"/>
  <c r="BD27" i="30"/>
  <c r="X34" i="29"/>
  <c r="X19" i="29"/>
  <c r="BB2" i="28"/>
  <c r="CF24" i="28"/>
  <c r="CF27" i="28"/>
  <c r="AX15" i="30"/>
  <c r="BD18" i="30"/>
  <c r="CF14" i="31"/>
  <c r="BD29" i="29"/>
  <c r="X13" i="29"/>
  <c r="BD12" i="30"/>
  <c r="BD30" i="30"/>
  <c r="BD33" i="30"/>
  <c r="X12" i="29"/>
  <c r="BB6" i="28"/>
  <c r="BP34" i="32"/>
  <c r="BP7" i="32"/>
  <c r="Q39" i="28"/>
  <c r="Q41" i="28" s="1"/>
  <c r="R41" i="28" s="1"/>
  <c r="T39" i="28"/>
  <c r="T28" i="28"/>
  <c r="T38" i="28"/>
  <c r="T13" i="28"/>
  <c r="T32" i="28"/>
  <c r="T4" i="28"/>
  <c r="S41" i="28"/>
  <c r="CF14" i="28"/>
  <c r="BP36" i="31"/>
  <c r="BP18" i="31"/>
  <c r="BP7" i="31"/>
  <c r="BP20" i="31"/>
  <c r="BP12" i="31"/>
  <c r="BP33" i="31"/>
  <c r="BP25" i="31"/>
  <c r="BP17" i="31"/>
  <c r="BP14" i="31"/>
  <c r="BP9" i="31"/>
  <c r="BP6" i="31"/>
  <c r="BP3" i="31"/>
  <c r="BP11" i="31"/>
  <c r="BP24" i="31"/>
  <c r="BP16" i="31"/>
  <c r="BP8" i="31"/>
  <c r="BP21" i="31"/>
  <c r="BP5" i="31"/>
  <c r="BP2" i="31"/>
  <c r="BP29" i="31"/>
  <c r="BP26" i="31"/>
  <c r="BP15" i="31"/>
  <c r="BP23" i="31"/>
  <c r="CF20" i="28"/>
  <c r="CF36" i="28"/>
  <c r="CH27" i="28"/>
  <c r="AX19" i="31"/>
  <c r="X11" i="29"/>
  <c r="BD24" i="30"/>
  <c r="BD38" i="30"/>
  <c r="BD35" i="30"/>
  <c r="X25" i="29"/>
  <c r="CF17" i="29"/>
  <c r="CF12" i="28"/>
  <c r="CF21" i="28"/>
  <c r="CF29" i="28"/>
  <c r="CH31" i="28"/>
  <c r="BY28" i="31"/>
  <c r="CA28" i="31" s="1"/>
  <c r="BD23" i="30"/>
  <c r="AR13" i="32"/>
  <c r="BN38" i="31"/>
  <c r="X28" i="29"/>
  <c r="X9" i="29"/>
  <c r="BD26" i="30"/>
  <c r="BD3" i="30"/>
  <c r="BD37" i="30"/>
  <c r="H10" i="29"/>
  <c r="BB38" i="28"/>
  <c r="L23" i="28"/>
  <c r="BD31" i="30"/>
  <c r="CG9" i="28"/>
  <c r="CH9" i="28" s="1"/>
  <c r="CF9" i="28"/>
  <c r="CH21" i="28"/>
  <c r="CH29" i="28"/>
  <c r="AR34" i="32"/>
  <c r="BN22" i="31"/>
  <c r="BD28" i="30"/>
  <c r="BD21" i="30"/>
  <c r="BA38" i="30"/>
  <c r="BA40" i="30" s="1"/>
  <c r="BB40" i="30" s="1"/>
  <c r="X30" i="29"/>
  <c r="BY28" i="28"/>
  <c r="H36" i="32"/>
  <c r="H37" i="32"/>
  <c r="CG30" i="28"/>
  <c r="CH30" i="28" s="1"/>
  <c r="CF30" i="28"/>
  <c r="CF3" i="28"/>
  <c r="X24" i="29"/>
  <c r="CF7" i="28"/>
  <c r="T35" i="28"/>
  <c r="CF5" i="28"/>
  <c r="BD29" i="30"/>
  <c r="BN40" i="31"/>
  <c r="AF31" i="32"/>
  <c r="T35" i="31"/>
  <c r="BY31" i="31"/>
  <c r="CA31" i="31" s="1"/>
  <c r="BD34" i="30"/>
  <c r="BD20" i="30"/>
  <c r="BB22" i="28"/>
  <c r="H23" i="29"/>
  <c r="X26" i="29"/>
  <c r="AX28" i="28"/>
  <c r="L6" i="28"/>
  <c r="H4" i="31"/>
  <c r="CF37" i="28"/>
  <c r="CF11" i="28"/>
  <c r="CF23" i="28"/>
  <c r="BY19" i="31"/>
  <c r="CA19" i="31" s="1"/>
  <c r="BD16" i="30"/>
  <c r="X21" i="29"/>
  <c r="L12" i="28"/>
  <c r="AV25" i="32"/>
  <c r="BN36" i="31"/>
  <c r="BD8" i="30"/>
  <c r="BD5" i="30"/>
  <c r="BD32" i="30"/>
  <c r="L5" i="28"/>
  <c r="L19" i="28"/>
  <c r="CF9" i="29"/>
  <c r="AX38" i="28"/>
  <c r="AL32" i="31"/>
  <c r="AL14" i="31"/>
  <c r="AL24" i="31"/>
  <c r="AL8" i="31"/>
  <c r="AL21" i="31"/>
  <c r="AL29" i="31"/>
  <c r="AL18" i="31"/>
  <c r="CF34" i="28"/>
  <c r="CH23" i="28"/>
  <c r="CF18" i="28"/>
  <c r="BY40" i="31"/>
  <c r="CF12" i="31"/>
  <c r="BD15" i="30"/>
  <c r="BD36" i="30"/>
  <c r="AX13" i="28"/>
  <c r="X4" i="29"/>
  <c r="CF21" i="29"/>
  <c r="BY22" i="28"/>
  <c r="AF41" i="28"/>
  <c r="AF40" i="28"/>
  <c r="T10" i="28"/>
  <c r="CH18" i="28"/>
  <c r="Z29" i="32"/>
  <c r="Z22" i="32"/>
  <c r="AJ21" i="32"/>
  <c r="AJ26" i="32"/>
  <c r="AJ14" i="32"/>
  <c r="AJ6" i="32"/>
  <c r="AJ34" i="32"/>
  <c r="AJ25" i="32"/>
  <c r="AJ11" i="32"/>
  <c r="AJ3" i="32"/>
  <c r="AJ2" i="32"/>
  <c r="AJ30" i="32"/>
  <c r="AJ7" i="32"/>
  <c r="AJ32" i="32"/>
  <c r="AJ27" i="32"/>
  <c r="AJ28" i="32"/>
  <c r="AJ17" i="32"/>
  <c r="AJ31" i="32"/>
  <c r="AJ20" i="32"/>
  <c r="AJ5" i="32"/>
  <c r="AV33" i="32"/>
  <c r="AV20" i="32"/>
  <c r="AV14" i="32"/>
  <c r="AV26" i="32"/>
  <c r="AV23" i="32"/>
  <c r="AV7" i="32"/>
  <c r="AV31" i="32"/>
  <c r="AV11" i="32"/>
  <c r="AV15" i="32"/>
  <c r="AV30" i="32"/>
  <c r="AV12" i="32"/>
  <c r="AV6" i="32"/>
  <c r="AV9" i="32"/>
  <c r="AV16" i="32"/>
  <c r="BY4" i="32"/>
  <c r="CA4" i="32" s="1"/>
  <c r="N19" i="31"/>
  <c r="Z22" i="31"/>
  <c r="Z19" i="31"/>
  <c r="Z13" i="31"/>
  <c r="BJ28" i="31"/>
  <c r="BJ13" i="31"/>
  <c r="BJ10" i="31"/>
  <c r="BJ22" i="31"/>
  <c r="BJ19" i="31"/>
  <c r="BJ15" i="30"/>
  <c r="BY7" i="30"/>
  <c r="CA7" i="30" s="1"/>
  <c r="BV28" i="30"/>
  <c r="BV14" i="29"/>
  <c r="BV10" i="29"/>
  <c r="BY4" i="29"/>
  <c r="CA4" i="29" s="1"/>
  <c r="AX32" i="28"/>
  <c r="AL18" i="28"/>
  <c r="AL30" i="28"/>
  <c r="AL29" i="28"/>
  <c r="AL34" i="28"/>
  <c r="AL2" i="28"/>
  <c r="AL11" i="28"/>
  <c r="AL17" i="28"/>
  <c r="AL21" i="28"/>
  <c r="AL27" i="28"/>
  <c r="AL14" i="28"/>
  <c r="AL28" i="28"/>
  <c r="AL33" i="28"/>
  <c r="AL37" i="28"/>
  <c r="AL4" i="28"/>
  <c r="AL22" i="28"/>
  <c r="AL15" i="28"/>
  <c r="AL38" i="28"/>
  <c r="AL6" i="28"/>
  <c r="AL16" i="28"/>
  <c r="AL20" i="28"/>
  <c r="AL26" i="28"/>
  <c r="AL24" i="28"/>
  <c r="AL32" i="28"/>
  <c r="AL8" i="28"/>
  <c r="AL5" i="28"/>
  <c r="AL13" i="28"/>
  <c r="AL12" i="28"/>
  <c r="AL9" i="28"/>
  <c r="AL7" i="28"/>
  <c r="AL19" i="28"/>
  <c r="AL25" i="28"/>
  <c r="AI39" i="28"/>
  <c r="AI41" i="28" s="1"/>
  <c r="AJ41" i="28" s="1"/>
  <c r="AL23" i="28"/>
  <c r="AL31" i="28"/>
  <c r="AL35" i="28"/>
  <c r="AK41" i="28"/>
  <c r="AL41" i="28" s="1"/>
  <c r="L11" i="28"/>
  <c r="L9" i="28"/>
  <c r="L8" i="28"/>
  <c r="L15" i="28"/>
  <c r="L17" i="28"/>
  <c r="CA11" i="30"/>
  <c r="E37" i="32"/>
  <c r="CG15" i="32"/>
  <c r="CH15" i="32" s="1"/>
  <c r="CF15" i="32"/>
  <c r="BX31" i="32"/>
  <c r="CE31" i="32"/>
  <c r="CA5" i="32"/>
  <c r="CG11" i="32"/>
  <c r="CH11" i="32" s="1"/>
  <c r="CF11" i="32"/>
  <c r="CG5" i="32"/>
  <c r="CH5" i="32" s="1"/>
  <c r="CF5" i="32"/>
  <c r="CG42" i="31"/>
  <c r="T15" i="27"/>
  <c r="AI43" i="31"/>
  <c r="AJ41" i="31" s="1"/>
  <c r="AJ39" i="31"/>
  <c r="AJ38" i="31"/>
  <c r="AJ35" i="31"/>
  <c r="AJ28" i="31"/>
  <c r="AJ25" i="31"/>
  <c r="AJ24" i="31"/>
  <c r="AJ23" i="31"/>
  <c r="AJ21" i="31"/>
  <c r="AJ20" i="31"/>
  <c r="AJ18" i="31"/>
  <c r="AJ17" i="31"/>
  <c r="AJ16" i="31"/>
  <c r="AJ15" i="31"/>
  <c r="AJ14" i="31"/>
  <c r="AJ12" i="31"/>
  <c r="AJ11" i="31"/>
  <c r="AJ9" i="31"/>
  <c r="AJ8" i="31"/>
  <c r="AJ7" i="31"/>
  <c r="AJ6" i="31"/>
  <c r="AJ5" i="31"/>
  <c r="AJ3" i="31"/>
  <c r="AJ2" i="31"/>
  <c r="AJ31" i="31"/>
  <c r="AJ36" i="31"/>
  <c r="CF29" i="31"/>
  <c r="CG29" i="31"/>
  <c r="Q35" i="32"/>
  <c r="Q37" i="32" s="1"/>
  <c r="R37" i="32" s="1"/>
  <c r="T24" i="32"/>
  <c r="S37" i="32"/>
  <c r="T35" i="32" s="1"/>
  <c r="T32" i="32"/>
  <c r="T27" i="32"/>
  <c r="T20" i="32"/>
  <c r="T18" i="32"/>
  <c r="T15" i="32"/>
  <c r="T14" i="32"/>
  <c r="T25" i="32"/>
  <c r="T23" i="32"/>
  <c r="T21" i="32"/>
  <c r="T19" i="32"/>
  <c r="T17" i="32"/>
  <c r="T11" i="32"/>
  <c r="T9" i="32"/>
  <c r="T5" i="32"/>
  <c r="T3" i="32"/>
  <c r="T30" i="32"/>
  <c r="T28" i="32"/>
  <c r="T8" i="32"/>
  <c r="T2" i="32"/>
  <c r="T33" i="32"/>
  <c r="T6" i="32"/>
  <c r="T7" i="32"/>
  <c r="T12" i="32"/>
  <c r="AC41" i="31"/>
  <c r="AC43" i="31" s="1"/>
  <c r="AD43" i="31" s="1"/>
  <c r="AF39" i="31"/>
  <c r="AF38" i="31"/>
  <c r="AF36" i="31"/>
  <c r="AF37" i="31"/>
  <c r="AF34" i="31"/>
  <c r="AF33" i="31"/>
  <c r="AF40" i="31"/>
  <c r="AF35" i="31"/>
  <c r="AF32" i="31"/>
  <c r="AF28" i="31"/>
  <c r="AF27" i="31"/>
  <c r="AE43" i="31"/>
  <c r="AF29" i="31"/>
  <c r="AF31" i="31"/>
  <c r="AF30" i="31"/>
  <c r="AF20" i="31"/>
  <c r="AF11" i="31"/>
  <c r="AF25" i="31"/>
  <c r="AF23" i="31"/>
  <c r="AF18" i="31"/>
  <c r="AF16" i="31"/>
  <c r="AF14" i="31"/>
  <c r="AF9" i="31"/>
  <c r="AF7" i="31"/>
  <c r="AF5" i="31"/>
  <c r="AF3" i="31"/>
  <c r="AF15" i="31"/>
  <c r="AF2" i="31"/>
  <c r="AF17" i="31"/>
  <c r="AF6" i="31"/>
  <c r="AF26" i="31"/>
  <c r="AF24" i="31"/>
  <c r="AF21" i="31"/>
  <c r="AF12" i="31"/>
  <c r="AF8" i="31"/>
  <c r="CA15" i="32"/>
  <c r="CG36" i="31"/>
  <c r="CF36" i="31"/>
  <c r="BU43" i="31"/>
  <c r="BV41" i="31" s="1"/>
  <c r="BV36" i="31"/>
  <c r="BV35" i="31"/>
  <c r="BS41" i="31"/>
  <c r="BT13" i="31" s="1"/>
  <c r="BV40" i="31"/>
  <c r="BV38" i="31"/>
  <c r="BV30" i="31"/>
  <c r="BV28" i="31"/>
  <c r="BV39" i="31"/>
  <c r="BV34" i="31"/>
  <c r="BV32" i="31"/>
  <c r="BV27" i="31"/>
  <c r="BV21" i="31"/>
  <c r="BV12" i="31"/>
  <c r="BV37" i="31"/>
  <c r="BV33" i="31"/>
  <c r="BV29" i="31"/>
  <c r="BV24" i="31"/>
  <c r="BV17" i="31"/>
  <c r="BV15" i="31"/>
  <c r="BV8" i="31"/>
  <c r="BV6" i="31"/>
  <c r="BV2" i="31"/>
  <c r="BV25" i="31"/>
  <c r="BV22" i="31"/>
  <c r="BV20" i="31"/>
  <c r="BV14" i="31"/>
  <c r="BV26" i="31"/>
  <c r="BV16" i="31"/>
  <c r="BV13" i="31"/>
  <c r="BV11" i="31"/>
  <c r="BV5" i="31"/>
  <c r="BV3" i="31"/>
  <c r="BV7" i="31"/>
  <c r="BV23" i="31"/>
  <c r="BV31" i="31"/>
  <c r="BV18" i="31"/>
  <c r="BV4" i="31"/>
  <c r="BV9" i="31"/>
  <c r="BY28" i="30"/>
  <c r="CG26" i="31"/>
  <c r="CF26" i="31"/>
  <c r="CG25" i="30"/>
  <c r="CA5" i="30"/>
  <c r="AO41" i="31"/>
  <c r="AO43" i="31" s="1"/>
  <c r="AP43" i="31" s="1"/>
  <c r="AQ43" i="31"/>
  <c r="AR41" i="31"/>
  <c r="AR39" i="31"/>
  <c r="AR38" i="31"/>
  <c r="AR34" i="31"/>
  <c r="AR33" i="31"/>
  <c r="AR32" i="31"/>
  <c r="AR30" i="31"/>
  <c r="AR29" i="31"/>
  <c r="AR27" i="31"/>
  <c r="AR26" i="31"/>
  <c r="AR36" i="31"/>
  <c r="AR25" i="31"/>
  <c r="AR24" i="31"/>
  <c r="AR23" i="31"/>
  <c r="AR21" i="31"/>
  <c r="AR20" i="31"/>
  <c r="AR18" i="31"/>
  <c r="AR17" i="31"/>
  <c r="AR16" i="31"/>
  <c r="AR15" i="31"/>
  <c r="AR14" i="31"/>
  <c r="AR12" i="31"/>
  <c r="AR11" i="31"/>
  <c r="AR9" i="31"/>
  <c r="AR8" i="31"/>
  <c r="AR7" i="31"/>
  <c r="AR6" i="31"/>
  <c r="AR5" i="31"/>
  <c r="AR3" i="31"/>
  <c r="AR2" i="31"/>
  <c r="AR40" i="31"/>
  <c r="AR37" i="31"/>
  <c r="AR35" i="31"/>
  <c r="P15" i="27"/>
  <c r="AK46" i="29"/>
  <c r="AL44" i="29" s="1"/>
  <c r="AL41" i="29"/>
  <c r="AL39" i="29"/>
  <c r="AL37" i="29"/>
  <c r="AL35" i="29"/>
  <c r="AL34" i="29"/>
  <c r="AL31" i="29"/>
  <c r="AL30" i="29"/>
  <c r="AL28" i="29"/>
  <c r="AL27" i="29"/>
  <c r="AL26" i="29"/>
  <c r="AL25" i="29"/>
  <c r="AL24" i="29"/>
  <c r="AL22" i="29"/>
  <c r="AL21" i="29"/>
  <c r="AL19" i="29"/>
  <c r="AL18" i="29"/>
  <c r="AL17" i="29"/>
  <c r="AL16" i="29"/>
  <c r="AL15" i="29"/>
  <c r="AL13" i="29"/>
  <c r="AL12" i="29"/>
  <c r="AL11" i="29"/>
  <c r="AL9" i="29"/>
  <c r="AL8" i="29"/>
  <c r="AL33" i="29"/>
  <c r="AL32" i="29"/>
  <c r="AI44" i="29"/>
  <c r="AL42" i="29"/>
  <c r="AL40" i="29"/>
  <c r="AL38" i="29"/>
  <c r="AL36" i="29"/>
  <c r="AL7" i="29"/>
  <c r="AL6" i="29"/>
  <c r="AL5" i="29"/>
  <c r="AL4" i="29"/>
  <c r="AL3" i="29"/>
  <c r="AL2" i="29"/>
  <c r="M37" i="32"/>
  <c r="N33" i="32"/>
  <c r="N32" i="32"/>
  <c r="N30" i="32"/>
  <c r="N28" i="32"/>
  <c r="N27" i="32"/>
  <c r="N25" i="32"/>
  <c r="N24" i="32"/>
  <c r="N23" i="32"/>
  <c r="N21" i="32"/>
  <c r="N20" i="32"/>
  <c r="N19" i="32"/>
  <c r="N18" i="32"/>
  <c r="N17" i="32"/>
  <c r="N14" i="32"/>
  <c r="N8" i="32"/>
  <c r="N2" i="32"/>
  <c r="N7" i="32"/>
  <c r="K35" i="32"/>
  <c r="L34" i="32" s="1"/>
  <c r="N9" i="32"/>
  <c r="N11" i="32"/>
  <c r="N3" i="32"/>
  <c r="N15" i="32"/>
  <c r="N35" i="32"/>
  <c r="N12" i="32"/>
  <c r="N5" i="32"/>
  <c r="N6" i="32"/>
  <c r="H31" i="30"/>
  <c r="H29" i="30"/>
  <c r="H25" i="30"/>
  <c r="H21" i="30"/>
  <c r="G40" i="30"/>
  <c r="H38" i="30" s="1"/>
  <c r="H34" i="30"/>
  <c r="H30" i="30"/>
  <c r="H26" i="30"/>
  <c r="H22" i="30"/>
  <c r="H36" i="30"/>
  <c r="H23" i="30"/>
  <c r="H18" i="30"/>
  <c r="H17" i="30"/>
  <c r="H13" i="30"/>
  <c r="H9" i="30"/>
  <c r="H5" i="30"/>
  <c r="H16" i="30"/>
  <c r="H12" i="30"/>
  <c r="H8" i="30"/>
  <c r="H4" i="30"/>
  <c r="H3" i="30"/>
  <c r="E38" i="30"/>
  <c r="H14" i="30"/>
  <c r="H2" i="30"/>
  <c r="H35" i="30"/>
  <c r="H20" i="30"/>
  <c r="H19" i="30"/>
  <c r="H6" i="30"/>
  <c r="H10" i="30"/>
  <c r="H33" i="30"/>
  <c r="H27" i="30"/>
  <c r="H32" i="30"/>
  <c r="CG39" i="29"/>
  <c r="CF39" i="29"/>
  <c r="CG35" i="29"/>
  <c r="CF35" i="29"/>
  <c r="BY29" i="29"/>
  <c r="BG37" i="32"/>
  <c r="BH35" i="32" s="1"/>
  <c r="BH16" i="32"/>
  <c r="BH11" i="32"/>
  <c r="BH9" i="32"/>
  <c r="BH5" i="32"/>
  <c r="BH3" i="32"/>
  <c r="BH22" i="32"/>
  <c r="BH14" i="32"/>
  <c r="BH15" i="32"/>
  <c r="BH12" i="32"/>
  <c r="BH6" i="32"/>
  <c r="BH29" i="32"/>
  <c r="BH34" i="32"/>
  <c r="CE35" i="31"/>
  <c r="BX35" i="31"/>
  <c r="CE32" i="29"/>
  <c r="BX32" i="29"/>
  <c r="D15" i="27"/>
  <c r="CF7" i="32"/>
  <c r="CG7" i="32"/>
  <c r="CH7" i="32" s="1"/>
  <c r="CG33" i="31"/>
  <c r="CF33" i="31"/>
  <c r="CG34" i="30"/>
  <c r="T31" i="30"/>
  <c r="T29" i="30"/>
  <c r="T25" i="30"/>
  <c r="T21" i="30"/>
  <c r="S40" i="30"/>
  <c r="T38" i="30" s="1"/>
  <c r="Q38" i="30"/>
  <c r="T34" i="30"/>
  <c r="T30" i="30"/>
  <c r="T26" i="30"/>
  <c r="T22" i="30"/>
  <c r="T32" i="30"/>
  <c r="T23" i="30"/>
  <c r="T18" i="30"/>
  <c r="T13" i="30"/>
  <c r="T9" i="30"/>
  <c r="T5" i="30"/>
  <c r="T20" i="30"/>
  <c r="T16" i="30"/>
  <c r="T12" i="30"/>
  <c r="T8" i="30"/>
  <c r="T4" i="30"/>
  <c r="T19" i="30"/>
  <c r="T17" i="30"/>
  <c r="T36" i="30"/>
  <c r="T14" i="30"/>
  <c r="T2" i="30"/>
  <c r="T27" i="30"/>
  <c r="T3" i="30"/>
  <c r="T33" i="30"/>
  <c r="T10" i="30"/>
  <c r="T6" i="30"/>
  <c r="T35" i="30"/>
  <c r="CA39" i="29"/>
  <c r="CA35" i="29"/>
  <c r="BX20" i="29"/>
  <c r="CE20" i="29"/>
  <c r="T45" i="29"/>
  <c r="T46" i="29"/>
  <c r="AO44" i="29"/>
  <c r="AO46" i="29" s="1"/>
  <c r="AP46" i="29" s="1"/>
  <c r="AR34" i="29"/>
  <c r="AR29" i="29"/>
  <c r="AR23" i="29"/>
  <c r="AR20" i="29"/>
  <c r="AQ46" i="29"/>
  <c r="AR41" i="29"/>
  <c r="AR39" i="29"/>
  <c r="AR37" i="29"/>
  <c r="AR35" i="29"/>
  <c r="AR42" i="29"/>
  <c r="AR40" i="29"/>
  <c r="AR38" i="29"/>
  <c r="AR36" i="29"/>
  <c r="AR32" i="29"/>
  <c r="AR28" i="29"/>
  <c r="AR24" i="29"/>
  <c r="AR16" i="29"/>
  <c r="AR27" i="29"/>
  <c r="AR14" i="29"/>
  <c r="AR7" i="29"/>
  <c r="AR3" i="29"/>
  <c r="AR33" i="29"/>
  <c r="AR25" i="29"/>
  <c r="AR21" i="29"/>
  <c r="AR17" i="29"/>
  <c r="AR12" i="29"/>
  <c r="AR8" i="29"/>
  <c r="AR31" i="29"/>
  <c r="AR19" i="29"/>
  <c r="AR15" i="29"/>
  <c r="AR13" i="29"/>
  <c r="AR11" i="29"/>
  <c r="AR10" i="29"/>
  <c r="AR9" i="29"/>
  <c r="AR6" i="29"/>
  <c r="AR5" i="29"/>
  <c r="AR2" i="29"/>
  <c r="AR26" i="29"/>
  <c r="AR22" i="29"/>
  <c r="AR30" i="29"/>
  <c r="AR18" i="29"/>
  <c r="CA3" i="29"/>
  <c r="BX38" i="28"/>
  <c r="CE38" i="28"/>
  <c r="BU41" i="28"/>
  <c r="BV39" i="28" s="1"/>
  <c r="BS39" i="28"/>
  <c r="BT4" i="28" s="1"/>
  <c r="BV38" i="28"/>
  <c r="BV35" i="28"/>
  <c r="BV32" i="28"/>
  <c r="BV28" i="28"/>
  <c r="BV22" i="28"/>
  <c r="BV16" i="28"/>
  <c r="BV13" i="28"/>
  <c r="BV11" i="28"/>
  <c r="BV7" i="28"/>
  <c r="BV3" i="28"/>
  <c r="BV36" i="28"/>
  <c r="BV34" i="28"/>
  <c r="BV27" i="28"/>
  <c r="BV24" i="28"/>
  <c r="BV23" i="28"/>
  <c r="BV20" i="28"/>
  <c r="BV14" i="28"/>
  <c r="BV6" i="28"/>
  <c r="BV5" i="28"/>
  <c r="BV12" i="28"/>
  <c r="BV8" i="28"/>
  <c r="BV37" i="28"/>
  <c r="BV33" i="28"/>
  <c r="BV31" i="28"/>
  <c r="BV30" i="28"/>
  <c r="BV29" i="28"/>
  <c r="BV26" i="28"/>
  <c r="BV25" i="28"/>
  <c r="BV21" i="28"/>
  <c r="BV19" i="28"/>
  <c r="BV18" i="28"/>
  <c r="BV17" i="28"/>
  <c r="BV15" i="28"/>
  <c r="BV4" i="28"/>
  <c r="BV2" i="28"/>
  <c r="BV9" i="28"/>
  <c r="CG45" i="29"/>
  <c r="H15" i="27"/>
  <c r="AF38" i="30"/>
  <c r="AF31" i="30"/>
  <c r="AF29" i="30"/>
  <c r="AF25" i="30"/>
  <c r="AF21" i="30"/>
  <c r="AE40" i="30"/>
  <c r="AF34" i="30"/>
  <c r="AF30" i="30"/>
  <c r="AF26" i="30"/>
  <c r="AF22" i="30"/>
  <c r="AF36" i="30"/>
  <c r="AF23" i="30"/>
  <c r="AF18" i="30"/>
  <c r="AF17" i="30"/>
  <c r="AF13" i="30"/>
  <c r="AF9" i="30"/>
  <c r="AF5" i="30"/>
  <c r="AC38" i="30"/>
  <c r="AF16" i="30"/>
  <c r="AF12" i="30"/>
  <c r="AF8" i="30"/>
  <c r="AF4" i="30"/>
  <c r="AF3" i="30"/>
  <c r="AF32" i="30"/>
  <c r="AF20" i="30"/>
  <c r="AF14" i="30"/>
  <c r="AF2" i="30"/>
  <c r="AF35" i="30"/>
  <c r="AF37" i="30"/>
  <c r="AF10" i="30"/>
  <c r="AF6" i="30"/>
  <c r="AF19" i="30"/>
  <c r="AF27" i="30"/>
  <c r="CF4" i="29"/>
  <c r="CG4" i="29"/>
  <c r="H12" i="27"/>
  <c r="BY14" i="29"/>
  <c r="BP41" i="28"/>
  <c r="BP40" i="28"/>
  <c r="AR37" i="28"/>
  <c r="AR36" i="28"/>
  <c r="AR34" i="28"/>
  <c r="AR33" i="28"/>
  <c r="AR31" i="28"/>
  <c r="AR30" i="28"/>
  <c r="AR29" i="28"/>
  <c r="AR27" i="28"/>
  <c r="AR26" i="28"/>
  <c r="AR25" i="28"/>
  <c r="AR24" i="28"/>
  <c r="AR23" i="28"/>
  <c r="AR21" i="28"/>
  <c r="AR20" i="28"/>
  <c r="AR19" i="28"/>
  <c r="AR18" i="28"/>
  <c r="AR17" i="28"/>
  <c r="AR15" i="28"/>
  <c r="AR14" i="28"/>
  <c r="AR12" i="28"/>
  <c r="AR11" i="28"/>
  <c r="AR9" i="28"/>
  <c r="AR8" i="28"/>
  <c r="AR7" i="28"/>
  <c r="AR6" i="28"/>
  <c r="AR5" i="28"/>
  <c r="AR3" i="28"/>
  <c r="AR2" i="28"/>
  <c r="AO39" i="28"/>
  <c r="AO41" i="28" s="1"/>
  <c r="AP41" i="28" s="1"/>
  <c r="AR13" i="28"/>
  <c r="AR38" i="28"/>
  <c r="AR35" i="28"/>
  <c r="AR32" i="28"/>
  <c r="AR28" i="28"/>
  <c r="AR22" i="28"/>
  <c r="AR16" i="28"/>
  <c r="AQ41" i="28"/>
  <c r="AR39" i="28" s="1"/>
  <c r="AR4" i="28"/>
  <c r="CF3" i="29"/>
  <c r="CG3" i="29"/>
  <c r="BX13" i="28"/>
  <c r="CA13" i="28"/>
  <c r="CE13" i="28"/>
  <c r="CG14" i="32"/>
  <c r="CH14" i="32" s="1"/>
  <c r="CF14" i="32"/>
  <c r="BA35" i="32"/>
  <c r="BA37" i="32" s="1"/>
  <c r="BB37" i="32" s="1"/>
  <c r="BD33" i="32"/>
  <c r="BD32" i="32"/>
  <c r="BD30" i="32"/>
  <c r="BD28" i="32"/>
  <c r="BD27" i="32"/>
  <c r="BD25" i="32"/>
  <c r="BD24" i="32"/>
  <c r="BD23" i="32"/>
  <c r="BD21" i="32"/>
  <c r="BD20" i="32"/>
  <c r="BD19" i="32"/>
  <c r="BD18" i="32"/>
  <c r="BD17" i="32"/>
  <c r="BD15" i="32"/>
  <c r="BD14" i="32"/>
  <c r="BD12" i="32"/>
  <c r="BD11" i="32"/>
  <c r="BD9" i="32"/>
  <c r="BD8" i="32"/>
  <c r="BD7" i="32"/>
  <c r="BD6" i="32"/>
  <c r="BD5" i="32"/>
  <c r="BD3" i="32"/>
  <c r="BD2" i="32"/>
  <c r="BD22" i="32"/>
  <c r="BD26" i="32"/>
  <c r="BC37" i="32"/>
  <c r="BD35" i="32" s="1"/>
  <c r="BD4" i="32"/>
  <c r="BD13" i="32"/>
  <c r="BD10" i="32"/>
  <c r="BD34" i="32"/>
  <c r="BD31" i="32"/>
  <c r="Y37" i="32"/>
  <c r="W35" i="32"/>
  <c r="X13" i="32" s="1"/>
  <c r="Z24" i="32"/>
  <c r="Z32" i="32"/>
  <c r="Z27" i="32"/>
  <c r="Z20" i="32"/>
  <c r="Z18" i="32"/>
  <c r="Z15" i="32"/>
  <c r="Z14" i="32"/>
  <c r="Z21" i="32"/>
  <c r="Z19" i="32"/>
  <c r="Z17" i="32"/>
  <c r="Z12" i="32"/>
  <c r="Z6" i="32"/>
  <c r="Z28" i="32"/>
  <c r="Z25" i="32"/>
  <c r="Z23" i="32"/>
  <c r="Z11" i="32"/>
  <c r="Z10" i="32"/>
  <c r="Z9" i="32"/>
  <c r="Z5" i="32"/>
  <c r="Z4" i="32"/>
  <c r="Z3" i="32"/>
  <c r="Z33" i="32"/>
  <c r="Z13" i="32"/>
  <c r="Z2" i="32"/>
  <c r="Z30" i="32"/>
  <c r="Z7" i="32"/>
  <c r="Z8" i="32"/>
  <c r="Z26" i="32"/>
  <c r="Z31" i="32"/>
  <c r="CA9" i="32"/>
  <c r="CA42" i="31"/>
  <c r="BX22" i="32"/>
  <c r="CE22" i="32"/>
  <c r="AJ13" i="32"/>
  <c r="AJ10" i="32"/>
  <c r="AJ4" i="32"/>
  <c r="AI37" i="32"/>
  <c r="CG34" i="31"/>
  <c r="CF34" i="31"/>
  <c r="CA32" i="31"/>
  <c r="T40" i="31"/>
  <c r="T39" i="31"/>
  <c r="T38" i="31"/>
  <c r="Q41" i="31"/>
  <c r="Q43" i="31" s="1"/>
  <c r="R43" i="31" s="1"/>
  <c r="T29" i="31"/>
  <c r="T22" i="31"/>
  <c r="T19" i="31"/>
  <c r="T13" i="31"/>
  <c r="T10" i="31"/>
  <c r="T4" i="31"/>
  <c r="T34" i="31"/>
  <c r="T26" i="31"/>
  <c r="S43" i="31"/>
  <c r="T41" i="31" s="1"/>
  <c r="T36" i="31"/>
  <c r="T33" i="31"/>
  <c r="T24" i="31"/>
  <c r="T17" i="31"/>
  <c r="T15" i="31"/>
  <c r="T8" i="31"/>
  <c r="T6" i="31"/>
  <c r="T2" i="31"/>
  <c r="T30" i="31"/>
  <c r="T20" i="31"/>
  <c r="T11" i="31"/>
  <c r="T32" i="31"/>
  <c r="T16" i="31"/>
  <c r="T5" i="31"/>
  <c r="T3" i="31"/>
  <c r="T21" i="31"/>
  <c r="T18" i="31"/>
  <c r="T7" i="31"/>
  <c r="T14" i="31"/>
  <c r="T23" i="31"/>
  <c r="T9" i="31"/>
  <c r="T27" i="31"/>
  <c r="T25" i="31"/>
  <c r="T12" i="31"/>
  <c r="BX16" i="32"/>
  <c r="CE16" i="32"/>
  <c r="AR33" i="32"/>
  <c r="AR28" i="32"/>
  <c r="AR21" i="32"/>
  <c r="AR19" i="32"/>
  <c r="AR17" i="32"/>
  <c r="AR24" i="32"/>
  <c r="AR12" i="32"/>
  <c r="AR11" i="32"/>
  <c r="AR9" i="32"/>
  <c r="AR8" i="32"/>
  <c r="AR7" i="32"/>
  <c r="AR6" i="32"/>
  <c r="AR5" i="32"/>
  <c r="AR3" i="32"/>
  <c r="AR2" i="32"/>
  <c r="AQ37" i="32"/>
  <c r="AR14" i="32"/>
  <c r="AO35" i="32"/>
  <c r="AR20" i="32"/>
  <c r="AR18" i="32"/>
  <c r="AR4" i="32"/>
  <c r="AR25" i="32"/>
  <c r="AR15" i="32"/>
  <c r="AR27" i="32"/>
  <c r="AR10" i="32"/>
  <c r="AR32" i="32"/>
  <c r="AR30" i="32"/>
  <c r="AR23" i="32"/>
  <c r="CF2" i="32"/>
  <c r="CG2" i="32"/>
  <c r="CH2" i="32" s="1"/>
  <c r="BM43" i="31"/>
  <c r="BN34" i="31"/>
  <c r="BN33" i="31"/>
  <c r="BN26" i="31"/>
  <c r="BN30" i="31"/>
  <c r="BN29" i="31"/>
  <c r="BN24" i="31"/>
  <c r="BN17" i="31"/>
  <c r="BN15" i="31"/>
  <c r="BN8" i="31"/>
  <c r="BN6" i="31"/>
  <c r="BN2" i="31"/>
  <c r="BN32" i="31"/>
  <c r="BN27" i="31"/>
  <c r="BN20" i="31"/>
  <c r="BN11" i="31"/>
  <c r="BN23" i="31"/>
  <c r="BN12" i="31"/>
  <c r="BN9" i="31"/>
  <c r="BN28" i="31"/>
  <c r="BN25" i="31"/>
  <c r="BN14" i="31"/>
  <c r="BN16" i="31"/>
  <c r="BN3" i="31"/>
  <c r="BN5" i="31"/>
  <c r="BN21" i="31"/>
  <c r="BN7" i="31"/>
  <c r="BN18" i="31"/>
  <c r="CA30" i="30"/>
  <c r="BX29" i="32"/>
  <c r="CE29" i="32"/>
  <c r="CG4" i="32"/>
  <c r="CF4" i="32"/>
  <c r="Z9" i="27"/>
  <c r="BP36" i="32"/>
  <c r="BP37" i="32"/>
  <c r="N37" i="30"/>
  <c r="N33" i="30"/>
  <c r="N29" i="30"/>
  <c r="N25" i="30"/>
  <c r="N21" i="30"/>
  <c r="N34" i="30"/>
  <c r="N30" i="30"/>
  <c r="N26" i="30"/>
  <c r="N22" i="30"/>
  <c r="N23" i="30"/>
  <c r="N13" i="30"/>
  <c r="N9" i="30"/>
  <c r="N5" i="30"/>
  <c r="K38" i="30"/>
  <c r="N32" i="30"/>
  <c r="N16" i="30"/>
  <c r="N12" i="30"/>
  <c r="N8" i="30"/>
  <c r="N4" i="30"/>
  <c r="N36" i="30"/>
  <c r="N28" i="30"/>
  <c r="N20" i="30"/>
  <c r="N11" i="30"/>
  <c r="M40" i="30"/>
  <c r="N38" i="30" s="1"/>
  <c r="N14" i="30"/>
  <c r="N7" i="30"/>
  <c r="N3" i="30"/>
  <c r="N2" i="30"/>
  <c r="N6" i="30"/>
  <c r="N15" i="30"/>
  <c r="N35" i="30"/>
  <c r="N19" i="30"/>
  <c r="N17" i="30"/>
  <c r="N10" i="30"/>
  <c r="N27" i="30"/>
  <c r="N24" i="30"/>
  <c r="BX7" i="30"/>
  <c r="CE7" i="30"/>
  <c r="BX4" i="31"/>
  <c r="CE4" i="31"/>
  <c r="CG4" i="30"/>
  <c r="CA4" i="30"/>
  <c r="CE43" i="31"/>
  <c r="CF42" i="31" s="1"/>
  <c r="BX22" i="31"/>
  <c r="CE22" i="31"/>
  <c r="BX19" i="31"/>
  <c r="CE19" i="31"/>
  <c r="BU46" i="29"/>
  <c r="BV44" i="29" s="1"/>
  <c r="BS44" i="29"/>
  <c r="BS46" i="29" s="1"/>
  <c r="BT46" i="29" s="1"/>
  <c r="BV40" i="29"/>
  <c r="BV38" i="29"/>
  <c r="BV36" i="29"/>
  <c r="BV34" i="29"/>
  <c r="BV33" i="29"/>
  <c r="BV30" i="29"/>
  <c r="BV26" i="29"/>
  <c r="BV22" i="29"/>
  <c r="BV20" i="29"/>
  <c r="BV18" i="29"/>
  <c r="BV13" i="29"/>
  <c r="BV11" i="29"/>
  <c r="BV9" i="29"/>
  <c r="BV43" i="29"/>
  <c r="BV21" i="29"/>
  <c r="BV17" i="29"/>
  <c r="BV7" i="29"/>
  <c r="BV6" i="29"/>
  <c r="BV2" i="29"/>
  <c r="BV42" i="29"/>
  <c r="BV41" i="29"/>
  <c r="BV39" i="29"/>
  <c r="BV37" i="29"/>
  <c r="BV35" i="29"/>
  <c r="BV31" i="29"/>
  <c r="BV27" i="29"/>
  <c r="BV19" i="29"/>
  <c r="BV15" i="29"/>
  <c r="BV25" i="29"/>
  <c r="BV23" i="29"/>
  <c r="BV5" i="29"/>
  <c r="BV4" i="29"/>
  <c r="BV3" i="29"/>
  <c r="BV28" i="29"/>
  <c r="BV16" i="29"/>
  <c r="BV8" i="29"/>
  <c r="BV32" i="29"/>
  <c r="BV12" i="29"/>
  <c r="BV24" i="29"/>
  <c r="BP34" i="30"/>
  <c r="BP30" i="30"/>
  <c r="BP28" i="30"/>
  <c r="BP26" i="30"/>
  <c r="BP24" i="30"/>
  <c r="BP22" i="30"/>
  <c r="BO40" i="30"/>
  <c r="BP38" i="30" s="1"/>
  <c r="BP35" i="30"/>
  <c r="BP27" i="30"/>
  <c r="BP23" i="30"/>
  <c r="BP19" i="30"/>
  <c r="BP16" i="30"/>
  <c r="BP14" i="30"/>
  <c r="BP10" i="30"/>
  <c r="BP6" i="30"/>
  <c r="BP2" i="30"/>
  <c r="BM38" i="30"/>
  <c r="BM40" i="30" s="1"/>
  <c r="BN40" i="30" s="1"/>
  <c r="BP32" i="30"/>
  <c r="BP29" i="30"/>
  <c r="BP13" i="30"/>
  <c r="BP9" i="30"/>
  <c r="BP5" i="30"/>
  <c r="BP31" i="30"/>
  <c r="BP4" i="30"/>
  <c r="BP3" i="30"/>
  <c r="BP25" i="30"/>
  <c r="BP21" i="30"/>
  <c r="BP18" i="30"/>
  <c r="BP17" i="30"/>
  <c r="BP36" i="30"/>
  <c r="BP8" i="30"/>
  <c r="BP12" i="30"/>
  <c r="BP20" i="30"/>
  <c r="CG9" i="30"/>
  <c r="CG22" i="30"/>
  <c r="CG12" i="30"/>
  <c r="BY10" i="29"/>
  <c r="M46" i="29"/>
  <c r="K44" i="29"/>
  <c r="L34" i="29" s="1"/>
  <c r="N42" i="29"/>
  <c r="N41" i="29"/>
  <c r="N40" i="29"/>
  <c r="N39" i="29"/>
  <c r="N38" i="29"/>
  <c r="N37" i="29"/>
  <c r="N36" i="29"/>
  <c r="N35" i="29"/>
  <c r="N33" i="29"/>
  <c r="N28" i="29"/>
  <c r="N24" i="29"/>
  <c r="N16" i="29"/>
  <c r="N8" i="29"/>
  <c r="N7" i="29"/>
  <c r="N6" i="29"/>
  <c r="N5" i="29"/>
  <c r="N4" i="29"/>
  <c r="N3" i="29"/>
  <c r="N2" i="29"/>
  <c r="N31" i="29"/>
  <c r="N29" i="29"/>
  <c r="N19" i="29"/>
  <c r="N25" i="29"/>
  <c r="N23" i="29"/>
  <c r="N21" i="29"/>
  <c r="N17" i="29"/>
  <c r="N15" i="29"/>
  <c r="N13" i="29"/>
  <c r="N11" i="29"/>
  <c r="N9" i="29"/>
  <c r="N27" i="29"/>
  <c r="N12" i="29"/>
  <c r="N30" i="29"/>
  <c r="N18" i="29"/>
  <c r="N10" i="29"/>
  <c r="N14" i="29"/>
  <c r="N44" i="29"/>
  <c r="N22" i="29"/>
  <c r="N32" i="29"/>
  <c r="N26" i="29"/>
  <c r="N20" i="29"/>
  <c r="BI43" i="31"/>
  <c r="BG41" i="31"/>
  <c r="BJ39" i="31"/>
  <c r="BJ38" i="31"/>
  <c r="BJ37" i="31"/>
  <c r="BJ31" i="31"/>
  <c r="BJ30" i="31"/>
  <c r="BJ36" i="31"/>
  <c r="BJ33" i="31"/>
  <c r="BJ32" i="31"/>
  <c r="BJ27" i="31"/>
  <c r="BJ40" i="31"/>
  <c r="BJ35" i="31"/>
  <c r="BJ34" i="31"/>
  <c r="BJ26" i="31"/>
  <c r="BJ21" i="31"/>
  <c r="BJ12" i="31"/>
  <c r="BJ29" i="31"/>
  <c r="BJ24" i="31"/>
  <c r="BJ17" i="31"/>
  <c r="BJ15" i="31"/>
  <c r="BJ8" i="31"/>
  <c r="BJ6" i="31"/>
  <c r="BJ2" i="31"/>
  <c r="BJ25" i="31"/>
  <c r="BJ14" i="31"/>
  <c r="BJ16" i="31"/>
  <c r="BJ5" i="31"/>
  <c r="BJ3" i="31"/>
  <c r="BJ20" i="31"/>
  <c r="BJ7" i="31"/>
  <c r="BJ23" i="31"/>
  <c r="BJ18" i="31"/>
  <c r="BJ11" i="31"/>
  <c r="BJ9" i="31"/>
  <c r="CG21" i="30"/>
  <c r="CG18" i="30"/>
  <c r="N11" i="27"/>
  <c r="CE33" i="30"/>
  <c r="BX33" i="30"/>
  <c r="AW41" i="28"/>
  <c r="AX37" i="28"/>
  <c r="AX36" i="28"/>
  <c r="AX34" i="28"/>
  <c r="AX33" i="28"/>
  <c r="AX31" i="28"/>
  <c r="AX30" i="28"/>
  <c r="AX29" i="28"/>
  <c r="AX27" i="28"/>
  <c r="AX26" i="28"/>
  <c r="AX25" i="28"/>
  <c r="AX24" i="28"/>
  <c r="AX23" i="28"/>
  <c r="AX21" i="28"/>
  <c r="AX20" i="28"/>
  <c r="AX19" i="28"/>
  <c r="AX18" i="28"/>
  <c r="AX17" i="28"/>
  <c r="AX15" i="28"/>
  <c r="AX14" i="28"/>
  <c r="AX12" i="28"/>
  <c r="AX11" i="28"/>
  <c r="AX9" i="28"/>
  <c r="AX8" i="28"/>
  <c r="AX7" i="28"/>
  <c r="AX6" i="28"/>
  <c r="AX5" i="28"/>
  <c r="AX3" i="28"/>
  <c r="AX2" i="28"/>
  <c r="AU39" i="28"/>
  <c r="AU41" i="28" s="1"/>
  <c r="AV41" i="28" s="1"/>
  <c r="BY23" i="29"/>
  <c r="CE41" i="28"/>
  <c r="BX40" i="28"/>
  <c r="BX39" i="28"/>
  <c r="BX34" i="32"/>
  <c r="CE34" i="32"/>
  <c r="W46" i="29"/>
  <c r="X44" i="29" s="1"/>
  <c r="X41" i="29"/>
  <c r="X39" i="29"/>
  <c r="X37" i="29"/>
  <c r="X35" i="29"/>
  <c r="X29" i="29"/>
  <c r="X32" i="29"/>
  <c r="X20" i="29"/>
  <c r="X33" i="29"/>
  <c r="X42" i="29"/>
  <c r="X40" i="29"/>
  <c r="X14" i="29"/>
  <c r="X38" i="29"/>
  <c r="X6" i="29"/>
  <c r="X5" i="29"/>
  <c r="X36" i="29"/>
  <c r="X23" i="29"/>
  <c r="X10" i="29"/>
  <c r="X3" i="29"/>
  <c r="X2" i="29"/>
  <c r="X8" i="29"/>
  <c r="X7" i="29"/>
  <c r="BX29" i="29"/>
  <c r="CA29" i="29"/>
  <c r="CE29" i="29"/>
  <c r="CF5" i="29"/>
  <c r="CG5" i="29"/>
  <c r="AP26" i="32"/>
  <c r="AP22" i="32"/>
  <c r="CA8" i="32"/>
  <c r="BH13" i="31"/>
  <c r="BY13" i="31"/>
  <c r="CA13" i="31" s="1"/>
  <c r="AF22" i="31"/>
  <c r="AF13" i="31"/>
  <c r="CA10" i="32"/>
  <c r="BH10" i="31"/>
  <c r="AJ37" i="31"/>
  <c r="BV10" i="31"/>
  <c r="AJ4" i="31"/>
  <c r="BY37" i="30"/>
  <c r="AJ10" i="31"/>
  <c r="BX17" i="30"/>
  <c r="AP31" i="32"/>
  <c r="BX26" i="30"/>
  <c r="H24" i="30"/>
  <c r="BV15" i="30"/>
  <c r="BX12" i="30"/>
  <c r="AJ20" i="29"/>
  <c r="CF3" i="31"/>
  <c r="T37" i="30"/>
  <c r="AR22" i="31"/>
  <c r="CF28" i="31"/>
  <c r="CF11" i="31"/>
  <c r="T31" i="32"/>
  <c r="BV10" i="28"/>
  <c r="BY10" i="28"/>
  <c r="Z35" i="28"/>
  <c r="Z22" i="28"/>
  <c r="AL43" i="29"/>
  <c r="T44" i="29"/>
  <c r="AV27" i="32"/>
  <c r="BH24" i="32"/>
  <c r="N29" i="32"/>
  <c r="T16" i="32"/>
  <c r="T13" i="32"/>
  <c r="BY31" i="32"/>
  <c r="CA31" i="32" s="1"/>
  <c r="AV28" i="32"/>
  <c r="AV22" i="32"/>
  <c r="AV13" i="32"/>
  <c r="AP29" i="32"/>
  <c r="BH13" i="32"/>
  <c r="AV29" i="32"/>
  <c r="AV5" i="32"/>
  <c r="N26" i="32"/>
  <c r="AV2" i="32"/>
  <c r="BD35" i="31"/>
  <c r="AJ26" i="31"/>
  <c r="BH26" i="32"/>
  <c r="AV17" i="32"/>
  <c r="AJ30" i="31"/>
  <c r="BD29" i="32"/>
  <c r="BH7" i="32"/>
  <c r="BH22" i="31"/>
  <c r="BY22" i="31"/>
  <c r="CA22" i="31" s="1"/>
  <c r="AF19" i="31"/>
  <c r="AX10" i="31"/>
  <c r="CA7" i="31"/>
  <c r="T4" i="32"/>
  <c r="AR31" i="31"/>
  <c r="AF4" i="31"/>
  <c r="T10" i="32"/>
  <c r="BN31" i="31"/>
  <c r="AJ27" i="31"/>
  <c r="AX22" i="31"/>
  <c r="AX13" i="31"/>
  <c r="BT4" i="31"/>
  <c r="BJ28" i="30"/>
  <c r="T28" i="30"/>
  <c r="BN19" i="31"/>
  <c r="CF23" i="31"/>
  <c r="Z4" i="31"/>
  <c r="BX25" i="30"/>
  <c r="AJ22" i="32"/>
  <c r="BV13" i="32"/>
  <c r="BX41" i="31"/>
  <c r="BY10" i="31"/>
  <c r="H37" i="30"/>
  <c r="AD11" i="30"/>
  <c r="L4" i="32"/>
  <c r="AR10" i="31"/>
  <c r="CA17" i="30"/>
  <c r="H7" i="30"/>
  <c r="BY24" i="30"/>
  <c r="AL20" i="29"/>
  <c r="AR13" i="31"/>
  <c r="BD20" i="29"/>
  <c r="T7" i="30"/>
  <c r="BJ24" i="30"/>
  <c r="BP11" i="30"/>
  <c r="L7" i="28"/>
  <c r="L2" i="28"/>
  <c r="CA27" i="28"/>
  <c r="BB10" i="28"/>
  <c r="BD10" i="29"/>
  <c r="AJ23" i="29"/>
  <c r="AF7" i="30"/>
  <c r="AX22" i="28"/>
  <c r="BB13" i="28"/>
  <c r="BX13" i="30"/>
  <c r="BX11" i="30"/>
  <c r="L36" i="28"/>
  <c r="L33" i="28"/>
  <c r="L30" i="28"/>
  <c r="L27" i="28"/>
  <c r="L25" i="28"/>
  <c r="L20" i="28"/>
  <c r="BD16" i="32"/>
  <c r="N34" i="29"/>
  <c r="CG12" i="32"/>
  <c r="CH12" i="32" s="1"/>
  <c r="CF12" i="32"/>
  <c r="BX26" i="32"/>
  <c r="CE26" i="32"/>
  <c r="CA11" i="32"/>
  <c r="BX13" i="32"/>
  <c r="CA13" i="32"/>
  <c r="CE13" i="32"/>
  <c r="CG9" i="32"/>
  <c r="CH9" i="32" s="1"/>
  <c r="CF9" i="32"/>
  <c r="CG3" i="32"/>
  <c r="CH3" i="32" s="1"/>
  <c r="CF3" i="32"/>
  <c r="BA41" i="31"/>
  <c r="BA43" i="31" s="1"/>
  <c r="BB43" i="31" s="1"/>
  <c r="BC43" i="31"/>
  <c r="BD41" i="31" s="1"/>
  <c r="BD36" i="31"/>
  <c r="BD39" i="31"/>
  <c r="BD37" i="31"/>
  <c r="BD33" i="31"/>
  <c r="BD30" i="31"/>
  <c r="BD22" i="31"/>
  <c r="BD19" i="31"/>
  <c r="BD13" i="31"/>
  <c r="BD10" i="31"/>
  <c r="BD4" i="31"/>
  <c r="BD32" i="31"/>
  <c r="BD27" i="31"/>
  <c r="BD21" i="31"/>
  <c r="BD12" i="31"/>
  <c r="BD34" i="31"/>
  <c r="BD29" i="31"/>
  <c r="BD26" i="31"/>
  <c r="BD24" i="31"/>
  <c r="BD17" i="31"/>
  <c r="BD15" i="31"/>
  <c r="BD8" i="31"/>
  <c r="BD6" i="31"/>
  <c r="BD2" i="31"/>
  <c r="BD38" i="31"/>
  <c r="BD25" i="31"/>
  <c r="BD14" i="31"/>
  <c r="BD20" i="31"/>
  <c r="BD16" i="31"/>
  <c r="BD5" i="31"/>
  <c r="BD3" i="31"/>
  <c r="BD23" i="31"/>
  <c r="BD11" i="31"/>
  <c r="BD9" i="31"/>
  <c r="BD7" i="31"/>
  <c r="BD18" i="31"/>
  <c r="AW43" i="31"/>
  <c r="AU41" i="31"/>
  <c r="AU43" i="31" s="1"/>
  <c r="AV43" i="31" s="1"/>
  <c r="AX36" i="31"/>
  <c r="AX35" i="31"/>
  <c r="AX32" i="31"/>
  <c r="AX27" i="31"/>
  <c r="AX34" i="31"/>
  <c r="AX29" i="31"/>
  <c r="AX25" i="31"/>
  <c r="AX24" i="31"/>
  <c r="AX23" i="31"/>
  <c r="AX21" i="31"/>
  <c r="AX20" i="31"/>
  <c r="AX18" i="31"/>
  <c r="AX17" i="31"/>
  <c r="AX16" i="31"/>
  <c r="AX15" i="31"/>
  <c r="AX14" i="31"/>
  <c r="AX12" i="31"/>
  <c r="AX11" i="31"/>
  <c r="AX9" i="31"/>
  <c r="AX8" i="31"/>
  <c r="AX7" i="31"/>
  <c r="AX6" i="31"/>
  <c r="AX5" i="31"/>
  <c r="AX3" i="31"/>
  <c r="AX2" i="31"/>
  <c r="AX40" i="31"/>
  <c r="AX41" i="31"/>
  <c r="AX33" i="31"/>
  <c r="AX28" i="31"/>
  <c r="AX39" i="31"/>
  <c r="AX30" i="31"/>
  <c r="AX26" i="31"/>
  <c r="AX38" i="31"/>
  <c r="AX37" i="31"/>
  <c r="M43" i="31"/>
  <c r="N40" i="31"/>
  <c r="K41" i="31"/>
  <c r="K43" i="31" s="1"/>
  <c r="L43" i="31" s="1"/>
  <c r="N36" i="31"/>
  <c r="N39" i="31"/>
  <c r="N37" i="31"/>
  <c r="N35" i="31"/>
  <c r="N34" i="31"/>
  <c r="N31" i="31"/>
  <c r="N26" i="31"/>
  <c r="N30" i="31"/>
  <c r="N25" i="31"/>
  <c r="N24" i="31"/>
  <c r="N23" i="31"/>
  <c r="N21" i="31"/>
  <c r="N20" i="31"/>
  <c r="N18" i="31"/>
  <c r="N17" i="31"/>
  <c r="N16" i="31"/>
  <c r="N15" i="31"/>
  <c r="N14" i="31"/>
  <c r="N12" i="31"/>
  <c r="N11" i="31"/>
  <c r="N9" i="31"/>
  <c r="N8" i="31"/>
  <c r="N7" i="31"/>
  <c r="N6" i="31"/>
  <c r="N5" i="31"/>
  <c r="N3" i="31"/>
  <c r="N2" i="31"/>
  <c r="N33" i="31"/>
  <c r="N29" i="31"/>
  <c r="N38" i="31"/>
  <c r="N27" i="31"/>
  <c r="N32" i="31"/>
  <c r="AL37" i="30"/>
  <c r="AL33" i="30"/>
  <c r="AL29" i="30"/>
  <c r="AL25" i="30"/>
  <c r="AL21" i="30"/>
  <c r="AL34" i="30"/>
  <c r="AL30" i="30"/>
  <c r="AL26" i="30"/>
  <c r="AL22" i="30"/>
  <c r="AI38" i="30"/>
  <c r="AL23" i="30"/>
  <c r="AL13" i="30"/>
  <c r="AL9" i="30"/>
  <c r="AL5" i="30"/>
  <c r="AL32" i="30"/>
  <c r="AL16" i="30"/>
  <c r="AL12" i="30"/>
  <c r="AL8" i="30"/>
  <c r="AL4" i="30"/>
  <c r="AL24" i="30"/>
  <c r="AL11" i="30"/>
  <c r="AK40" i="30"/>
  <c r="AL17" i="30"/>
  <c r="AL14" i="30"/>
  <c r="AL7" i="30"/>
  <c r="AL3" i="30"/>
  <c r="AL2" i="30"/>
  <c r="AL36" i="30"/>
  <c r="AL6" i="30"/>
  <c r="AL27" i="30"/>
  <c r="AL35" i="30"/>
  <c r="AL20" i="30"/>
  <c r="AL15" i="30"/>
  <c r="AL10" i="30"/>
  <c r="AL19" i="30"/>
  <c r="AL28" i="30"/>
  <c r="BX36" i="30"/>
  <c r="BX32" i="30"/>
  <c r="BX20" i="30"/>
  <c r="BX35" i="30"/>
  <c r="BX27" i="30"/>
  <c r="BX23" i="30"/>
  <c r="BX16" i="30"/>
  <c r="BX14" i="30"/>
  <c r="BX2" i="30"/>
  <c r="CE40" i="30"/>
  <c r="BX38" i="30"/>
  <c r="BX19" i="30"/>
  <c r="BX10" i="30"/>
  <c r="BX30" i="30"/>
  <c r="BX9" i="30"/>
  <c r="BX5" i="30"/>
  <c r="BX39" i="30"/>
  <c r="BX6" i="30"/>
  <c r="CG29" i="30"/>
  <c r="BX28" i="30"/>
  <c r="CA28" i="30"/>
  <c r="CE28" i="30"/>
  <c r="CA42" i="29"/>
  <c r="BV34" i="30"/>
  <c r="BV30" i="30"/>
  <c r="BV26" i="30"/>
  <c r="BV22" i="30"/>
  <c r="BV18" i="30"/>
  <c r="BV35" i="30"/>
  <c r="BV27" i="30"/>
  <c r="BV23" i="30"/>
  <c r="BV19" i="30"/>
  <c r="BV29" i="30"/>
  <c r="BV16" i="30"/>
  <c r="BV14" i="30"/>
  <c r="BV10" i="30"/>
  <c r="BV6" i="30"/>
  <c r="BV2" i="30"/>
  <c r="BV33" i="30"/>
  <c r="BV32" i="30"/>
  <c r="BV25" i="30"/>
  <c r="BV13" i="30"/>
  <c r="BV9" i="30"/>
  <c r="BV5" i="30"/>
  <c r="BV24" i="30"/>
  <c r="BV21" i="30"/>
  <c r="BV17" i="30"/>
  <c r="BV8" i="30"/>
  <c r="BV4" i="30"/>
  <c r="BV3" i="30"/>
  <c r="BV12" i="30"/>
  <c r="BV20" i="30"/>
  <c r="BV36" i="30"/>
  <c r="BV11" i="30"/>
  <c r="BV7" i="30"/>
  <c r="BU40" i="30"/>
  <c r="BV38" i="30" s="1"/>
  <c r="BV37" i="30"/>
  <c r="BS38" i="30"/>
  <c r="BT31" i="30" s="1"/>
  <c r="BY43" i="29"/>
  <c r="BU37" i="32"/>
  <c r="BV35" i="32" s="1"/>
  <c r="BS35" i="32"/>
  <c r="BS37" i="32" s="1"/>
  <c r="BT37" i="32" s="1"/>
  <c r="BV33" i="32"/>
  <c r="BV28" i="32"/>
  <c r="BV21" i="32"/>
  <c r="BV19" i="32"/>
  <c r="BV17" i="32"/>
  <c r="BV15" i="32"/>
  <c r="BV14" i="32"/>
  <c r="BV12" i="32"/>
  <c r="BV24" i="32"/>
  <c r="BV34" i="32"/>
  <c r="BV32" i="32"/>
  <c r="BV7" i="32"/>
  <c r="BV6" i="32"/>
  <c r="BV20" i="32"/>
  <c r="BV18" i="32"/>
  <c r="BV11" i="32"/>
  <c r="BV3" i="32"/>
  <c r="BV8" i="32"/>
  <c r="BV5" i="32"/>
  <c r="BV27" i="32"/>
  <c r="BV25" i="32"/>
  <c r="BV22" i="32"/>
  <c r="BV10" i="32"/>
  <c r="BV9" i="32"/>
  <c r="BV29" i="32"/>
  <c r="BV4" i="32"/>
  <c r="BV2" i="32"/>
  <c r="BV30" i="32"/>
  <c r="BV23" i="32"/>
  <c r="CF41" i="31"/>
  <c r="CF39" i="31"/>
  <c r="CF38" i="31"/>
  <c r="CG41" i="31"/>
  <c r="CH16" i="31" s="1"/>
  <c r="CF25" i="31"/>
  <c r="CF15" i="31"/>
  <c r="CF2" i="31"/>
  <c r="CF17" i="31"/>
  <c r="CF6" i="31"/>
  <c r="CF8" i="31"/>
  <c r="CF30" i="31"/>
  <c r="CF24" i="31"/>
  <c r="CA29" i="30"/>
  <c r="BG38" i="30"/>
  <c r="BJ35" i="30"/>
  <c r="BJ31" i="30"/>
  <c r="BJ27" i="30"/>
  <c r="BJ23" i="30"/>
  <c r="BJ19" i="30"/>
  <c r="BJ36" i="30"/>
  <c r="BJ32" i="30"/>
  <c r="BJ20" i="30"/>
  <c r="BJ16" i="30"/>
  <c r="BJ30" i="30"/>
  <c r="BJ21" i="30"/>
  <c r="BJ18" i="30"/>
  <c r="BJ3" i="30"/>
  <c r="BJ34" i="30"/>
  <c r="BJ26" i="30"/>
  <c r="BJ14" i="30"/>
  <c r="BJ10" i="30"/>
  <c r="BJ6" i="30"/>
  <c r="BJ2" i="30"/>
  <c r="BJ9" i="30"/>
  <c r="BI40" i="30"/>
  <c r="BJ12" i="30"/>
  <c r="BJ5" i="30"/>
  <c r="BJ22" i="30"/>
  <c r="BJ8" i="30"/>
  <c r="BJ4" i="30"/>
  <c r="BJ13" i="30"/>
  <c r="BJ25" i="30"/>
  <c r="BJ17" i="30"/>
  <c r="BJ29" i="30"/>
  <c r="BJ37" i="30"/>
  <c r="CE34" i="29"/>
  <c r="BX34" i="29"/>
  <c r="BX13" i="31"/>
  <c r="CE13" i="31"/>
  <c r="AR36" i="30"/>
  <c r="AR32" i="30"/>
  <c r="AR20" i="30"/>
  <c r="AR18" i="30"/>
  <c r="AQ40" i="30"/>
  <c r="AO38" i="30"/>
  <c r="AO40" i="30" s="1"/>
  <c r="AP40" i="30" s="1"/>
  <c r="AR29" i="30"/>
  <c r="AR25" i="30"/>
  <c r="AR21" i="30"/>
  <c r="AR17" i="30"/>
  <c r="AR22" i="30"/>
  <c r="AR16" i="30"/>
  <c r="AR12" i="30"/>
  <c r="AR8" i="30"/>
  <c r="AR4" i="30"/>
  <c r="AR33" i="30"/>
  <c r="AR19" i="30"/>
  <c r="AR3" i="30"/>
  <c r="AR35" i="30"/>
  <c r="AR34" i="30"/>
  <c r="AR30" i="30"/>
  <c r="AR27" i="30"/>
  <c r="AR26" i="30"/>
  <c r="AR15" i="30"/>
  <c r="AR6" i="30"/>
  <c r="AR24" i="30"/>
  <c r="AR13" i="30"/>
  <c r="AR38" i="30"/>
  <c r="AR23" i="30"/>
  <c r="AR2" i="30"/>
  <c r="AR37" i="30"/>
  <c r="AR14" i="30"/>
  <c r="AR7" i="30"/>
  <c r="AR10" i="30"/>
  <c r="AR9" i="30"/>
  <c r="AR5" i="30"/>
  <c r="CG41" i="29"/>
  <c r="CF41" i="29"/>
  <c r="CG37" i="29"/>
  <c r="CF37" i="29"/>
  <c r="BX23" i="29"/>
  <c r="CA23" i="29"/>
  <c r="CE23" i="29"/>
  <c r="BX40" i="31"/>
  <c r="CE40" i="31"/>
  <c r="CA40" i="31"/>
  <c r="CG26" i="30"/>
  <c r="BY20" i="29"/>
  <c r="BX15" i="30"/>
  <c r="CE15" i="30"/>
  <c r="BY34" i="29"/>
  <c r="AX36" i="30"/>
  <c r="AX32" i="30"/>
  <c r="AX28" i="30"/>
  <c r="AX24" i="30"/>
  <c r="AX20" i="30"/>
  <c r="AU38" i="30"/>
  <c r="AV37" i="30" s="1"/>
  <c r="AX29" i="30"/>
  <c r="AX25" i="30"/>
  <c r="AX21" i="30"/>
  <c r="AX17" i="30"/>
  <c r="AX22" i="30"/>
  <c r="AX19" i="30"/>
  <c r="AX16" i="30"/>
  <c r="AX12" i="30"/>
  <c r="AX8" i="30"/>
  <c r="AX4" i="30"/>
  <c r="AX35" i="30"/>
  <c r="AX27" i="30"/>
  <c r="AX3" i="30"/>
  <c r="AX34" i="30"/>
  <c r="AX26" i="30"/>
  <c r="AX23" i="30"/>
  <c r="AX10" i="30"/>
  <c r="AX31" i="30"/>
  <c r="AX30" i="30"/>
  <c r="AX13" i="30"/>
  <c r="AX6" i="30"/>
  <c r="AW40" i="30"/>
  <c r="AX38" i="30" s="1"/>
  <c r="AX14" i="30"/>
  <c r="AX2" i="30"/>
  <c r="AX5" i="30"/>
  <c r="AX9" i="30"/>
  <c r="BA44" i="29"/>
  <c r="BA46" i="29" s="1"/>
  <c r="BB46" i="29" s="1"/>
  <c r="BD42" i="29"/>
  <c r="BD41" i="29"/>
  <c r="BD40" i="29"/>
  <c r="BD39" i="29"/>
  <c r="BD38" i="29"/>
  <c r="BD37" i="29"/>
  <c r="BD36" i="29"/>
  <c r="BD35" i="29"/>
  <c r="BD33" i="29"/>
  <c r="BD32" i="29"/>
  <c r="BD43" i="29"/>
  <c r="BD31" i="29"/>
  <c r="BD27" i="29"/>
  <c r="BD19" i="29"/>
  <c r="BD15" i="29"/>
  <c r="BD13" i="29"/>
  <c r="BD11" i="29"/>
  <c r="BD9" i="29"/>
  <c r="BD7" i="29"/>
  <c r="BD6" i="29"/>
  <c r="BD5" i="29"/>
  <c r="BD3" i="29"/>
  <c r="BD2" i="29"/>
  <c r="BD34" i="29"/>
  <c r="BD26" i="29"/>
  <c r="BD22" i="29"/>
  <c r="BC46" i="29"/>
  <c r="BD44" i="29" s="1"/>
  <c r="BD28" i="29"/>
  <c r="BD24" i="29"/>
  <c r="BD16" i="29"/>
  <c r="BD30" i="29"/>
  <c r="BD18" i="29"/>
  <c r="BD21" i="29"/>
  <c r="BD12" i="29"/>
  <c r="BD25" i="29"/>
  <c r="BD4" i="29"/>
  <c r="BD17" i="29"/>
  <c r="BD8" i="29"/>
  <c r="CA41" i="29"/>
  <c r="CA37" i="29"/>
  <c r="BY31" i="30"/>
  <c r="BY32" i="29"/>
  <c r="Y41" i="28"/>
  <c r="Z39" i="28" s="1"/>
  <c r="W39" i="28"/>
  <c r="X13" i="28" s="1"/>
  <c r="Z37" i="28"/>
  <c r="Z36" i="28"/>
  <c r="Z34" i="28"/>
  <c r="Z33" i="28"/>
  <c r="Z31" i="28"/>
  <c r="Z30" i="28"/>
  <c r="Z29" i="28"/>
  <c r="Z27" i="28"/>
  <c r="Z26" i="28"/>
  <c r="Z25" i="28"/>
  <c r="Z24" i="28"/>
  <c r="Z23" i="28"/>
  <c r="Z21" i="28"/>
  <c r="Z20" i="28"/>
  <c r="Z19" i="28"/>
  <c r="Z18" i="28"/>
  <c r="Z17" i="28"/>
  <c r="Z15" i="28"/>
  <c r="Z14" i="28"/>
  <c r="Z12" i="28"/>
  <c r="Z11" i="28"/>
  <c r="Z9" i="28"/>
  <c r="Z8" i="28"/>
  <c r="Z7" i="28"/>
  <c r="Z6" i="28"/>
  <c r="Z5" i="28"/>
  <c r="Z3" i="28"/>
  <c r="Z2" i="28"/>
  <c r="CE37" i="30"/>
  <c r="BX37" i="30"/>
  <c r="CA37" i="30"/>
  <c r="CA2" i="29"/>
  <c r="BX35" i="28"/>
  <c r="CE35" i="28"/>
  <c r="BX32" i="28"/>
  <c r="CE32" i="28"/>
  <c r="BX28" i="28"/>
  <c r="CA28" i="28"/>
  <c r="CE28" i="28"/>
  <c r="BX22" i="28"/>
  <c r="CE22" i="28"/>
  <c r="CA22" i="28"/>
  <c r="BX16" i="28"/>
  <c r="CA16" i="28"/>
  <c r="CE16" i="28"/>
  <c r="BX4" i="28"/>
  <c r="CE4" i="28"/>
  <c r="CF7" i="29"/>
  <c r="CG7" i="29"/>
  <c r="BX43" i="29"/>
  <c r="CE43" i="29"/>
  <c r="H40" i="31"/>
  <c r="H36" i="31"/>
  <c r="G43" i="31"/>
  <c r="H34" i="31"/>
  <c r="H33" i="31"/>
  <c r="H32" i="31"/>
  <c r="H30" i="31"/>
  <c r="H29" i="31"/>
  <c r="H27" i="31"/>
  <c r="H26" i="31"/>
  <c r="H37" i="31"/>
  <c r="H31" i="31"/>
  <c r="H25" i="31"/>
  <c r="H24" i="31"/>
  <c r="H23" i="31"/>
  <c r="H21" i="31"/>
  <c r="H20" i="31"/>
  <c r="H18" i="31"/>
  <c r="H17" i="31"/>
  <c r="H16" i="31"/>
  <c r="H15" i="31"/>
  <c r="H14" i="31"/>
  <c r="H12" i="31"/>
  <c r="H11" i="31"/>
  <c r="H9" i="31"/>
  <c r="H8" i="31"/>
  <c r="H7" i="31"/>
  <c r="H6" i="31"/>
  <c r="H5" i="31"/>
  <c r="H3" i="31"/>
  <c r="H2" i="31"/>
  <c r="H39" i="31"/>
  <c r="H35" i="31"/>
  <c r="H38" i="31"/>
  <c r="E41" i="31"/>
  <c r="CG11" i="30"/>
  <c r="N9" i="27"/>
  <c r="CF2" i="29"/>
  <c r="CG2" i="29"/>
  <c r="H37" i="28"/>
  <c r="H36" i="28"/>
  <c r="H34" i="28"/>
  <c r="H33" i="28"/>
  <c r="H31" i="28"/>
  <c r="H30" i="28"/>
  <c r="H29" i="28"/>
  <c r="H27" i="28"/>
  <c r="H26" i="28"/>
  <c r="H25" i="28"/>
  <c r="H24" i="28"/>
  <c r="H23" i="28"/>
  <c r="H21" i="28"/>
  <c r="H20" i="28"/>
  <c r="H19" i="28"/>
  <c r="H18" i="28"/>
  <c r="H17" i="28"/>
  <c r="H15" i="28"/>
  <c r="H14" i="28"/>
  <c r="H12" i="28"/>
  <c r="H11" i="28"/>
  <c r="H9" i="28"/>
  <c r="H8" i="28"/>
  <c r="H7" i="28"/>
  <c r="H6" i="28"/>
  <c r="H5" i="28"/>
  <c r="H3" i="28"/>
  <c r="H2" i="28"/>
  <c r="E39" i="28"/>
  <c r="H10" i="28"/>
  <c r="H38" i="28"/>
  <c r="H35" i="28"/>
  <c r="H22" i="28"/>
  <c r="H4" i="28"/>
  <c r="H13" i="28"/>
  <c r="G41" i="28"/>
  <c r="H39" i="28" s="1"/>
  <c r="H32" i="28"/>
  <c r="H28" i="28"/>
  <c r="H16" i="28"/>
  <c r="CG8" i="30"/>
  <c r="BI46" i="29"/>
  <c r="BG44" i="29"/>
  <c r="BG46" i="29" s="1"/>
  <c r="BH46" i="29" s="1"/>
  <c r="BJ42" i="29"/>
  <c r="BJ32" i="29"/>
  <c r="BJ31" i="29"/>
  <c r="BJ30" i="29"/>
  <c r="BJ29" i="29"/>
  <c r="BJ28" i="29"/>
  <c r="BJ27" i="29"/>
  <c r="BJ26" i="29"/>
  <c r="BJ25" i="29"/>
  <c r="BJ24" i="29"/>
  <c r="BJ23" i="29"/>
  <c r="BJ22" i="29"/>
  <c r="BJ21" i="29"/>
  <c r="BJ20" i="29"/>
  <c r="BJ19" i="29"/>
  <c r="BJ18" i="29"/>
  <c r="BJ17" i="29"/>
  <c r="BJ16" i="29"/>
  <c r="BJ15" i="29"/>
  <c r="BJ41" i="29"/>
  <c r="BJ39" i="29"/>
  <c r="BJ37" i="29"/>
  <c r="BJ35" i="29"/>
  <c r="BJ34" i="29"/>
  <c r="BJ12" i="29"/>
  <c r="BJ8" i="29"/>
  <c r="BJ40" i="29"/>
  <c r="BJ38" i="29"/>
  <c r="BJ36" i="29"/>
  <c r="BJ14" i="29"/>
  <c r="BJ13" i="29"/>
  <c r="BJ11" i="29"/>
  <c r="BJ10" i="29"/>
  <c r="BJ9" i="29"/>
  <c r="BJ7" i="29"/>
  <c r="BJ6" i="29"/>
  <c r="BJ5" i="29"/>
  <c r="BJ3" i="29"/>
  <c r="BJ2" i="29"/>
  <c r="BJ33" i="29"/>
  <c r="AV10" i="32"/>
  <c r="AV4" i="32"/>
  <c r="AU37" i="32"/>
  <c r="AV35" i="32" s="1"/>
  <c r="CA3" i="32"/>
  <c r="CG6" i="32"/>
  <c r="CH6" i="32" s="1"/>
  <c r="CF6" i="32"/>
  <c r="BP43" i="31"/>
  <c r="BP42" i="31"/>
  <c r="CA39" i="31"/>
  <c r="CF27" i="31"/>
  <c r="CG27" i="31"/>
  <c r="CH27" i="31" s="1"/>
  <c r="CE37" i="32"/>
  <c r="CG8" i="32"/>
  <c r="CH8" i="32" s="1"/>
  <c r="CF8" i="32"/>
  <c r="AL37" i="32"/>
  <c r="AL36" i="32"/>
  <c r="CG32" i="31"/>
  <c r="CH32" i="31" s="1"/>
  <c r="CF32" i="31"/>
  <c r="AL43" i="31"/>
  <c r="AL42" i="31"/>
  <c r="AL41" i="31"/>
  <c r="AC35" i="32"/>
  <c r="AC37" i="32" s="1"/>
  <c r="AD37" i="32" s="1"/>
  <c r="AE37" i="32"/>
  <c r="AF35" i="32" s="1"/>
  <c r="AF32" i="32"/>
  <c r="AF27" i="32"/>
  <c r="AF20" i="32"/>
  <c r="AF18" i="32"/>
  <c r="AF15" i="32"/>
  <c r="AF14" i="32"/>
  <c r="AF30" i="32"/>
  <c r="AF25" i="32"/>
  <c r="AF23" i="32"/>
  <c r="AF12" i="32"/>
  <c r="AF11" i="32"/>
  <c r="AF9" i="32"/>
  <c r="AF8" i="32"/>
  <c r="AF7" i="32"/>
  <c r="AF6" i="32"/>
  <c r="AF5" i="32"/>
  <c r="AF3" i="32"/>
  <c r="AF2" i="32"/>
  <c r="AF13" i="32"/>
  <c r="AF21" i="32"/>
  <c r="AF19" i="32"/>
  <c r="AF17" i="32"/>
  <c r="AF28" i="32"/>
  <c r="AF24" i="32"/>
  <c r="AF4" i="32"/>
  <c r="AF33" i="32"/>
  <c r="AF10" i="32"/>
  <c r="CA31" i="30"/>
  <c r="CE31" i="30"/>
  <c r="BX31" i="30"/>
  <c r="CE37" i="31"/>
  <c r="BX37" i="31"/>
  <c r="CF10" i="32"/>
  <c r="CG10" i="32"/>
  <c r="Z10" i="27"/>
  <c r="CG38" i="30"/>
  <c r="Y43" i="31"/>
  <c r="Z41" i="31" s="1"/>
  <c r="Z37" i="31"/>
  <c r="W41" i="31"/>
  <c r="X10" i="31" s="1"/>
  <c r="Z39" i="31"/>
  <c r="Z38" i="31"/>
  <c r="Z40" i="31"/>
  <c r="Z36" i="31"/>
  <c r="Z33" i="31"/>
  <c r="Z29" i="31"/>
  <c r="Z28" i="31"/>
  <c r="Z26" i="31"/>
  <c r="Z24" i="31"/>
  <c r="Z17" i="31"/>
  <c r="Z15" i="31"/>
  <c r="Z8" i="31"/>
  <c r="Z6" i="31"/>
  <c r="Z2" i="31"/>
  <c r="Z35" i="31"/>
  <c r="Z32" i="31"/>
  <c r="Z31" i="31"/>
  <c r="Z30" i="31"/>
  <c r="Z27" i="31"/>
  <c r="Z20" i="31"/>
  <c r="Z11" i="31"/>
  <c r="Z25" i="31"/>
  <c r="Z14" i="31"/>
  <c r="Z21" i="31"/>
  <c r="Z16" i="31"/>
  <c r="Z5" i="31"/>
  <c r="Z3" i="31"/>
  <c r="Z23" i="31"/>
  <c r="Z9" i="31"/>
  <c r="Z7" i="31"/>
  <c r="Z34" i="31"/>
  <c r="Z18" i="31"/>
  <c r="Z12" i="31"/>
  <c r="CG44" i="29"/>
  <c r="CH21" i="29" s="1"/>
  <c r="CF44" i="29"/>
  <c r="CF28" i="29"/>
  <c r="CF24" i="29"/>
  <c r="CF16" i="29"/>
  <c r="CF31" i="29"/>
  <c r="CF27" i="29"/>
  <c r="CF15" i="29"/>
  <c r="CF12" i="29"/>
  <c r="CF40" i="29"/>
  <c r="CF38" i="29"/>
  <c r="CF36" i="29"/>
  <c r="CF19" i="29"/>
  <c r="CF8" i="29"/>
  <c r="CF33" i="29"/>
  <c r="CF18" i="29"/>
  <c r="CF26" i="29"/>
  <c r="CF22" i="29"/>
  <c r="CF30" i="29"/>
  <c r="BX24" i="30"/>
  <c r="CA24" i="30"/>
  <c r="CE24" i="30"/>
  <c r="CG42" i="29"/>
  <c r="CF42" i="29"/>
  <c r="AW46" i="29"/>
  <c r="AX42" i="29"/>
  <c r="AX40" i="29"/>
  <c r="AX38" i="29"/>
  <c r="AX36" i="29"/>
  <c r="AX33" i="29"/>
  <c r="AX32" i="29"/>
  <c r="AX43" i="29"/>
  <c r="AX29" i="29"/>
  <c r="AX28" i="29"/>
  <c r="AX24" i="29"/>
  <c r="AX16" i="29"/>
  <c r="AX41" i="29"/>
  <c r="AX31" i="29"/>
  <c r="AX27" i="29"/>
  <c r="AX20" i="29"/>
  <c r="AX19" i="29"/>
  <c r="AX15" i="29"/>
  <c r="AX13" i="29"/>
  <c r="AX11" i="29"/>
  <c r="AX9" i="29"/>
  <c r="AX5" i="29"/>
  <c r="AX4" i="29"/>
  <c r="AX2" i="29"/>
  <c r="AX25" i="29"/>
  <c r="AX21" i="29"/>
  <c r="AX17" i="29"/>
  <c r="AX12" i="29"/>
  <c r="AX8" i="29"/>
  <c r="AX39" i="29"/>
  <c r="AX37" i="29"/>
  <c r="AX35" i="29"/>
  <c r="AX34" i="29"/>
  <c r="AX7" i="29"/>
  <c r="AX6" i="29"/>
  <c r="AX3" i="29"/>
  <c r="AX23" i="29"/>
  <c r="AX22" i="29"/>
  <c r="AX30" i="29"/>
  <c r="AX18" i="29"/>
  <c r="AU44" i="29"/>
  <c r="AV10" i="29" s="1"/>
  <c r="AX26" i="29"/>
  <c r="AX14" i="29"/>
  <c r="AX10" i="29"/>
  <c r="H42" i="29"/>
  <c r="H41" i="29"/>
  <c r="H40" i="29"/>
  <c r="H39" i="29"/>
  <c r="H38" i="29"/>
  <c r="H37" i="29"/>
  <c r="H36" i="29"/>
  <c r="H35" i="29"/>
  <c r="H33" i="29"/>
  <c r="H43" i="29"/>
  <c r="G46" i="29"/>
  <c r="H44" i="29"/>
  <c r="H34" i="29"/>
  <c r="H25" i="29"/>
  <c r="H21" i="29"/>
  <c r="H17" i="29"/>
  <c r="H8" i="29"/>
  <c r="H7" i="29"/>
  <c r="H6" i="29"/>
  <c r="H5" i="29"/>
  <c r="H3" i="29"/>
  <c r="H2" i="29"/>
  <c r="H12" i="29"/>
  <c r="E44" i="29"/>
  <c r="H30" i="29"/>
  <c r="H26" i="29"/>
  <c r="H22" i="29"/>
  <c r="H18" i="29"/>
  <c r="H15" i="29"/>
  <c r="H13" i="29"/>
  <c r="H11" i="29"/>
  <c r="H9" i="29"/>
  <c r="H28" i="29"/>
  <c r="H24" i="29"/>
  <c r="H16" i="29"/>
  <c r="H31" i="29"/>
  <c r="H4" i="29"/>
  <c r="H27" i="29"/>
  <c r="H19" i="29"/>
  <c r="CG17" i="30"/>
  <c r="BD40" i="30"/>
  <c r="BD39" i="30"/>
  <c r="BJ37" i="32"/>
  <c r="BJ36" i="32"/>
  <c r="CG31" i="31"/>
  <c r="CF31" i="31"/>
  <c r="T3" i="27"/>
  <c r="BX10" i="31"/>
  <c r="CE10" i="31"/>
  <c r="BM44" i="29"/>
  <c r="BM46" i="29" s="1"/>
  <c r="BN46" i="29" s="1"/>
  <c r="BP40" i="29"/>
  <c r="BP38" i="29"/>
  <c r="BP36" i="29"/>
  <c r="BP33" i="29"/>
  <c r="BP42" i="29"/>
  <c r="BP31" i="29"/>
  <c r="BP30" i="29"/>
  <c r="BP28" i="29"/>
  <c r="BP27" i="29"/>
  <c r="BP26" i="29"/>
  <c r="BP25" i="29"/>
  <c r="BP24" i="29"/>
  <c r="BP22" i="29"/>
  <c r="BP21" i="29"/>
  <c r="BP19" i="29"/>
  <c r="BP18" i="29"/>
  <c r="BP17" i="29"/>
  <c r="BP16" i="29"/>
  <c r="BP15" i="29"/>
  <c r="BP13" i="29"/>
  <c r="BP12" i="29"/>
  <c r="BP11" i="29"/>
  <c r="BP9" i="29"/>
  <c r="BP8" i="29"/>
  <c r="BP41" i="29"/>
  <c r="BP39" i="29"/>
  <c r="BP37" i="29"/>
  <c r="BP35" i="29"/>
  <c r="BP29" i="29"/>
  <c r="BP4" i="29"/>
  <c r="BP20" i="29"/>
  <c r="BP44" i="29"/>
  <c r="BO46" i="29"/>
  <c r="BP23" i="29"/>
  <c r="BP3" i="29"/>
  <c r="BP2" i="29"/>
  <c r="BP7" i="29"/>
  <c r="BP6" i="29"/>
  <c r="BP5" i="29"/>
  <c r="L39" i="28"/>
  <c r="L10" i="28"/>
  <c r="L13" i="28"/>
  <c r="L32" i="28"/>
  <c r="L28" i="28"/>
  <c r="L16" i="28"/>
  <c r="L4" i="28"/>
  <c r="K41" i="28"/>
  <c r="L38" i="28"/>
  <c r="L35" i="28"/>
  <c r="L22" i="28"/>
  <c r="AF45" i="29"/>
  <c r="AF46" i="29"/>
  <c r="BG35" i="28"/>
  <c r="V9" i="27"/>
  <c r="CA10" i="29"/>
  <c r="CE10" i="29"/>
  <c r="BX10" i="29"/>
  <c r="BA41" i="28"/>
  <c r="BB37" i="28"/>
  <c r="BB36" i="28"/>
  <c r="BB34" i="28"/>
  <c r="BB33" i="28"/>
  <c r="BB31" i="28"/>
  <c r="BB30" i="28"/>
  <c r="BB29" i="28"/>
  <c r="BB27" i="28"/>
  <c r="BB26" i="28"/>
  <c r="BB25" i="28"/>
  <c r="BB24" i="28"/>
  <c r="BB23" i="28"/>
  <c r="BB21" i="28"/>
  <c r="BB20" i="28"/>
  <c r="BB19" i="28"/>
  <c r="BB18" i="28"/>
  <c r="BB17" i="28"/>
  <c r="BB15" i="28"/>
  <c r="BB14" i="28"/>
  <c r="BB9" i="28"/>
  <c r="BB5" i="28"/>
  <c r="BB12" i="28"/>
  <c r="BB11" i="28"/>
  <c r="BB7" i="28"/>
  <c r="BB3" i="28"/>
  <c r="BB8" i="28"/>
  <c r="CF13" i="30"/>
  <c r="CG13" i="30"/>
  <c r="CE46" i="29"/>
  <c r="W38" i="30"/>
  <c r="Z37" i="30"/>
  <c r="Z33" i="30"/>
  <c r="Z29" i="30"/>
  <c r="Z25" i="30"/>
  <c r="Z21" i="30"/>
  <c r="Z34" i="30"/>
  <c r="Z30" i="30"/>
  <c r="Z26" i="30"/>
  <c r="Z22" i="30"/>
  <c r="Z23" i="30"/>
  <c r="Z20" i="30"/>
  <c r="Z13" i="30"/>
  <c r="Z9" i="30"/>
  <c r="Z5" i="30"/>
  <c r="Z36" i="30"/>
  <c r="Z17" i="30"/>
  <c r="Z16" i="30"/>
  <c r="Z12" i="30"/>
  <c r="Z8" i="30"/>
  <c r="Z4" i="30"/>
  <c r="Z32" i="30"/>
  <c r="Z11" i="30"/>
  <c r="Z28" i="30"/>
  <c r="Z19" i="30"/>
  <c r="Z14" i="30"/>
  <c r="Z7" i="30"/>
  <c r="Z2" i="30"/>
  <c r="Z15" i="30"/>
  <c r="Z35" i="30"/>
  <c r="Z24" i="30"/>
  <c r="Z27" i="30"/>
  <c r="Z10" i="30"/>
  <c r="Z3" i="30"/>
  <c r="Y40" i="30"/>
  <c r="Z6" i="30"/>
  <c r="Z45" i="29"/>
  <c r="Z46" i="29"/>
  <c r="CE14" i="29"/>
  <c r="BX14" i="29"/>
  <c r="CF6" i="29"/>
  <c r="CG6" i="29"/>
  <c r="BX10" i="28"/>
  <c r="CA10" i="28"/>
  <c r="CE10" i="28"/>
  <c r="AP16" i="32"/>
  <c r="AP34" i="32"/>
  <c r="BY22" i="32"/>
  <c r="CA22" i="32" s="1"/>
  <c r="BY35" i="31"/>
  <c r="CA35" i="31" s="1"/>
  <c r="BY16" i="32"/>
  <c r="AP4" i="32"/>
  <c r="AJ40" i="31"/>
  <c r="AJ13" i="31"/>
  <c r="BT28" i="30"/>
  <c r="BY29" i="32"/>
  <c r="BY37" i="31"/>
  <c r="CA37" i="31" s="1"/>
  <c r="BT22" i="31"/>
  <c r="AD37" i="30"/>
  <c r="BY33" i="30"/>
  <c r="CA33" i="30" s="1"/>
  <c r="AD28" i="30"/>
  <c r="BV19" i="31"/>
  <c r="R24" i="30"/>
  <c r="BY18" i="30"/>
  <c r="CA38" i="29"/>
  <c r="AD24" i="30"/>
  <c r="AL14" i="29"/>
  <c r="BH23" i="32"/>
  <c r="N4" i="32"/>
  <c r="CH5" i="31"/>
  <c r="AJ29" i="29"/>
  <c r="AR28" i="31"/>
  <c r="CF18" i="31"/>
  <c r="BX22" i="30"/>
  <c r="BH4" i="31"/>
  <c r="BX34" i="30"/>
  <c r="BX21" i="30"/>
  <c r="BX18" i="30"/>
  <c r="R7" i="30"/>
  <c r="CA20" i="30"/>
  <c r="AR4" i="29"/>
  <c r="AV18" i="30"/>
  <c r="AL23" i="29"/>
  <c r="X28" i="28"/>
  <c r="AD7" i="30"/>
  <c r="Z4" i="28"/>
  <c r="AR10" i="28"/>
  <c r="BY32" i="28"/>
  <c r="CA32" i="28" s="1"/>
  <c r="BY34" i="32"/>
  <c r="CF7" i="31"/>
  <c r="Z38" i="28"/>
  <c r="Z32" i="28"/>
  <c r="Z16" i="28"/>
  <c r="BP39" i="28"/>
  <c r="T29" i="32"/>
  <c r="N34" i="32"/>
  <c r="N22" i="32"/>
  <c r="BH18" i="32"/>
  <c r="BY26" i="32"/>
  <c r="BH33" i="32"/>
  <c r="AV24" i="32"/>
  <c r="CA36" i="32"/>
  <c r="BV26" i="32"/>
  <c r="AV3" i="32"/>
  <c r="BV31" i="32"/>
  <c r="BH19" i="32"/>
  <c r="BH28" i="32"/>
  <c r="AV21" i="32"/>
  <c r="AJ22" i="31"/>
  <c r="BT19" i="31"/>
  <c r="CA18" i="31"/>
  <c r="N10" i="31"/>
  <c r="CA3" i="31"/>
  <c r="AX4" i="31"/>
  <c r="N4" i="31"/>
  <c r="CA27" i="32"/>
  <c r="AV8" i="32"/>
  <c r="AJ32" i="31"/>
  <c r="AJ29" i="31"/>
  <c r="N22" i="31"/>
  <c r="N13" i="31"/>
  <c r="AX7" i="30"/>
  <c r="BX3" i="30"/>
  <c r="AJ15" i="32"/>
  <c r="H28" i="31"/>
  <c r="BX29" i="30"/>
  <c r="AF28" i="30"/>
  <c r="H22" i="31"/>
  <c r="AR28" i="30"/>
  <c r="H15" i="30"/>
  <c r="H19" i="31"/>
  <c r="CF9" i="31"/>
  <c r="T24" i="30"/>
  <c r="AL18" i="30"/>
  <c r="BT7" i="30"/>
  <c r="BN10" i="31"/>
  <c r="AX11" i="30"/>
  <c r="CH14" i="31"/>
  <c r="AR4" i="31"/>
  <c r="AX37" i="30"/>
  <c r="BJ33" i="30"/>
  <c r="AF24" i="30"/>
  <c r="BY15" i="30"/>
  <c r="CA15" i="30" s="1"/>
  <c r="AL10" i="29"/>
  <c r="BH25" i="32"/>
  <c r="AJ34" i="31"/>
  <c r="CA26" i="29"/>
  <c r="CF5" i="31"/>
  <c r="N18" i="30"/>
  <c r="AL29" i="29"/>
  <c r="AR31" i="32"/>
  <c r="BH19" i="31"/>
  <c r="CA26" i="30"/>
  <c r="CA22" i="30"/>
  <c r="BT15" i="30"/>
  <c r="H20" i="29"/>
  <c r="AL31" i="30"/>
  <c r="BP7" i="30"/>
  <c r="CA12" i="29"/>
  <c r="AR43" i="29"/>
  <c r="CF20" i="31"/>
  <c r="CH3" i="31"/>
  <c r="CA21" i="30"/>
  <c r="BJ7" i="30"/>
  <c r="N31" i="30"/>
  <c r="H32" i="29"/>
  <c r="L3" i="28"/>
  <c r="AJ19" i="31"/>
  <c r="CA34" i="28"/>
  <c r="CA25" i="28"/>
  <c r="CA6" i="28"/>
  <c r="BJ43" i="29"/>
  <c r="BD23" i="29"/>
  <c r="Z10" i="28"/>
  <c r="AX18" i="30"/>
  <c r="Z28" i="28"/>
  <c r="AX16" i="28"/>
  <c r="CA5" i="29"/>
  <c r="AX10" i="28"/>
  <c r="CA25" i="29"/>
  <c r="BY38" i="28"/>
  <c r="CA38" i="28" s="1"/>
  <c r="BB16" i="28"/>
  <c r="AX4" i="28"/>
  <c r="CA33" i="28"/>
  <c r="CA18" i="28"/>
  <c r="N31" i="32"/>
  <c r="BY4" i="31"/>
  <c r="CA4" i="31" s="1"/>
  <c r="CF25" i="29"/>
  <c r="BP10" i="29"/>
  <c r="L37" i="28"/>
  <c r="L34" i="28"/>
  <c r="L31" i="28"/>
  <c r="L29" i="28"/>
  <c r="L26" i="28"/>
  <c r="L24" i="28"/>
  <c r="L21" i="28"/>
  <c r="L14" i="28"/>
  <c r="X35" i="28"/>
  <c r="AR19" i="31"/>
  <c r="CA8" i="30"/>
  <c r="AJ43" i="29"/>
  <c r="CA7" i="29"/>
  <c r="AL40" i="28" l="1"/>
  <c r="L29" i="32"/>
  <c r="CH26" i="31"/>
  <c r="L10" i="29"/>
  <c r="CH36" i="28"/>
  <c r="CH14" i="28"/>
  <c r="CH24" i="28"/>
  <c r="CH15" i="28"/>
  <c r="CH8" i="28"/>
  <c r="CH6" i="28"/>
  <c r="CH20" i="28"/>
  <c r="CH12" i="28"/>
  <c r="CH7" i="28"/>
  <c r="CH17" i="28"/>
  <c r="CH37" i="28"/>
  <c r="CH2" i="28"/>
  <c r="CH34" i="28"/>
  <c r="CH5" i="28"/>
  <c r="CH11" i="28"/>
  <c r="CH25" i="28"/>
  <c r="CH33" i="28"/>
  <c r="CH19" i="28"/>
  <c r="X19" i="31"/>
  <c r="BT13" i="28"/>
  <c r="X22" i="31"/>
  <c r="CH33" i="31"/>
  <c r="T41" i="28"/>
  <c r="T40" i="28"/>
  <c r="CH3" i="28"/>
  <c r="CH36" i="31"/>
  <c r="L22" i="32"/>
  <c r="CH34" i="31"/>
  <c r="L31" i="32"/>
  <c r="X29" i="32"/>
  <c r="X34" i="32"/>
  <c r="X22" i="32"/>
  <c r="X13" i="31"/>
  <c r="X4" i="31"/>
  <c r="BT31" i="31"/>
  <c r="BT10" i="31"/>
  <c r="BT24" i="30"/>
  <c r="AV14" i="29"/>
  <c r="AL39" i="28"/>
  <c r="CA18" i="30"/>
  <c r="Z40" i="30"/>
  <c r="Z39" i="30"/>
  <c r="X9" i="27"/>
  <c r="E46" i="29"/>
  <c r="BY44" i="29"/>
  <c r="BZ43" i="29" s="1"/>
  <c r="F31" i="29"/>
  <c r="F30" i="29"/>
  <c r="F28" i="29"/>
  <c r="F27" i="29"/>
  <c r="F26" i="29"/>
  <c r="F25" i="29"/>
  <c r="F24" i="29"/>
  <c r="F22" i="29"/>
  <c r="F21" i="29"/>
  <c r="F19" i="29"/>
  <c r="F18" i="29"/>
  <c r="F17" i="29"/>
  <c r="F16" i="29"/>
  <c r="F12" i="29"/>
  <c r="F42" i="29"/>
  <c r="F40" i="29"/>
  <c r="F38" i="29"/>
  <c r="F36" i="29"/>
  <c r="F33" i="29"/>
  <c r="F13" i="29"/>
  <c r="F15" i="29"/>
  <c r="F9" i="29"/>
  <c r="F11" i="29"/>
  <c r="F5" i="29"/>
  <c r="F7" i="29"/>
  <c r="F2" i="29"/>
  <c r="F37" i="29"/>
  <c r="F41" i="29"/>
  <c r="F6" i="29"/>
  <c r="F8" i="29"/>
  <c r="F3" i="29"/>
  <c r="F35" i="29"/>
  <c r="F39" i="29"/>
  <c r="F4" i="29"/>
  <c r="AX46" i="29"/>
  <c r="AX45" i="29"/>
  <c r="CH12" i="29"/>
  <c r="CH8" i="29"/>
  <c r="CH18" i="29"/>
  <c r="CH28" i="29"/>
  <c r="CH27" i="29"/>
  <c r="CH36" i="29"/>
  <c r="CH40" i="29"/>
  <c r="CH22" i="29"/>
  <c r="CH16" i="29"/>
  <c r="CH30" i="29"/>
  <c r="CH33" i="29"/>
  <c r="CH15" i="29"/>
  <c r="CH38" i="29"/>
  <c r="CH26" i="29"/>
  <c r="CH24" i="29"/>
  <c r="CH19" i="29"/>
  <c r="CH31" i="29"/>
  <c r="CG43" i="29"/>
  <c r="CF43" i="29"/>
  <c r="H13" i="27"/>
  <c r="CG35" i="28"/>
  <c r="CF35" i="28"/>
  <c r="B5" i="27"/>
  <c r="BH34" i="30"/>
  <c r="BH30" i="30"/>
  <c r="BH26" i="30"/>
  <c r="BH22" i="30"/>
  <c r="BG40" i="30"/>
  <c r="BH38" i="30" s="1"/>
  <c r="BH29" i="30"/>
  <c r="BH4" i="30"/>
  <c r="BH3" i="30"/>
  <c r="BH25" i="30"/>
  <c r="BH32" i="30"/>
  <c r="BH8" i="30"/>
  <c r="BH21" i="30"/>
  <c r="BH17" i="30"/>
  <c r="BH12" i="30"/>
  <c r="BH16" i="30"/>
  <c r="BH2" i="30"/>
  <c r="BH20" i="30"/>
  <c r="BH10" i="30"/>
  <c r="BH23" i="30"/>
  <c r="BH14" i="30"/>
  <c r="BH6" i="30"/>
  <c r="BH31" i="30"/>
  <c r="BH5" i="30"/>
  <c r="BH36" i="30"/>
  <c r="BH13" i="30"/>
  <c r="BH27" i="30"/>
  <c r="BH35" i="30"/>
  <c r="BH19" i="30"/>
  <c r="BH18" i="30"/>
  <c r="BH9" i="30"/>
  <c r="CG40" i="30"/>
  <c r="CH17" i="30" s="1"/>
  <c r="CF40" i="30"/>
  <c r="CF20" i="30"/>
  <c r="CF3" i="30"/>
  <c r="CF32" i="30"/>
  <c r="CF16" i="30"/>
  <c r="CF10" i="30"/>
  <c r="CF27" i="30"/>
  <c r="CF5" i="30"/>
  <c r="CF23" i="30"/>
  <c r="CF6" i="30"/>
  <c r="CF14" i="30"/>
  <c r="CF35" i="30"/>
  <c r="CF39" i="30"/>
  <c r="CF19" i="30"/>
  <c r="CF2" i="30"/>
  <c r="CF36" i="30"/>
  <c r="CF30" i="30"/>
  <c r="L36" i="30"/>
  <c r="L32" i="30"/>
  <c r="L20" i="30"/>
  <c r="K40" i="30"/>
  <c r="L38" i="30" s="1"/>
  <c r="L19" i="30"/>
  <c r="L35" i="30"/>
  <c r="L27" i="30"/>
  <c r="L13" i="30"/>
  <c r="L6" i="30"/>
  <c r="L2" i="30"/>
  <c r="L23" i="30"/>
  <c r="L33" i="30"/>
  <c r="L5" i="30"/>
  <c r="L14" i="30"/>
  <c r="L10" i="30"/>
  <c r="L37" i="30"/>
  <c r="L8" i="30"/>
  <c r="L4" i="30"/>
  <c r="L29" i="30"/>
  <c r="L26" i="30"/>
  <c r="L7" i="30"/>
  <c r="L11" i="30"/>
  <c r="L9" i="30"/>
  <c r="L22" i="30"/>
  <c r="L28" i="30"/>
  <c r="L30" i="30"/>
  <c r="L25" i="30"/>
  <c r="L34" i="30"/>
  <c r="L17" i="30"/>
  <c r="L16" i="30"/>
  <c r="L21" i="30"/>
  <c r="L3" i="30"/>
  <c r="L12" i="30"/>
  <c r="L15" i="30"/>
  <c r="L24" i="30"/>
  <c r="BN43" i="31"/>
  <c r="BN42" i="31"/>
  <c r="Z37" i="32"/>
  <c r="Z36" i="32"/>
  <c r="T40" i="30"/>
  <c r="T39" i="30"/>
  <c r="B10" i="27"/>
  <c r="CG10" i="28"/>
  <c r="CF10" i="28"/>
  <c r="X36" i="30"/>
  <c r="X32" i="30"/>
  <c r="X20" i="30"/>
  <c r="W40" i="30"/>
  <c r="X38" i="30" s="1"/>
  <c r="X19" i="30"/>
  <c r="X35" i="30"/>
  <c r="X27" i="30"/>
  <c r="X23" i="30"/>
  <c r="X6" i="30"/>
  <c r="X5" i="30"/>
  <c r="X26" i="30"/>
  <c r="X14" i="30"/>
  <c r="X9" i="30"/>
  <c r="X2" i="30"/>
  <c r="X33" i="30"/>
  <c r="X13" i="30"/>
  <c r="X10" i="30"/>
  <c r="X34" i="30"/>
  <c r="X22" i="30"/>
  <c r="X21" i="30"/>
  <c r="X28" i="30"/>
  <c r="X11" i="30"/>
  <c r="X29" i="30"/>
  <c r="X16" i="30"/>
  <c r="X4" i="30"/>
  <c r="X37" i="30"/>
  <c r="X12" i="30"/>
  <c r="X15" i="30"/>
  <c r="X3" i="30"/>
  <c r="X30" i="30"/>
  <c r="X24" i="30"/>
  <c r="X7" i="30"/>
  <c r="X8" i="30"/>
  <c r="X25" i="30"/>
  <c r="X17" i="30"/>
  <c r="CG31" i="30"/>
  <c r="CF31" i="30"/>
  <c r="N12" i="27"/>
  <c r="H42" i="31"/>
  <c r="H43" i="31"/>
  <c r="B11" i="27"/>
  <c r="CG16" i="28"/>
  <c r="CF16" i="28"/>
  <c r="CG34" i="29"/>
  <c r="H3" i="27"/>
  <c r="CF34" i="29"/>
  <c r="AJ36" i="30"/>
  <c r="AJ32" i="30"/>
  <c r="AJ20" i="30"/>
  <c r="AI40" i="30"/>
  <c r="AJ38" i="30" s="1"/>
  <c r="AJ19" i="30"/>
  <c r="AJ35" i="30"/>
  <c r="AJ27" i="30"/>
  <c r="AJ13" i="30"/>
  <c r="AJ6" i="30"/>
  <c r="AJ23" i="30"/>
  <c r="AJ30" i="30"/>
  <c r="AJ37" i="30"/>
  <c r="AJ2" i="30"/>
  <c r="AJ14" i="30"/>
  <c r="AJ10" i="30"/>
  <c r="AJ5" i="30"/>
  <c r="AJ7" i="30"/>
  <c r="AJ11" i="30"/>
  <c r="AJ26" i="30"/>
  <c r="AJ33" i="30"/>
  <c r="AJ29" i="30"/>
  <c r="AJ16" i="30"/>
  <c r="AJ34" i="30"/>
  <c r="AJ12" i="30"/>
  <c r="AJ15" i="30"/>
  <c r="AJ24" i="30"/>
  <c r="AJ22" i="30"/>
  <c r="AJ3" i="30"/>
  <c r="AJ25" i="30"/>
  <c r="AJ8" i="30"/>
  <c r="AJ9" i="30"/>
  <c r="AJ17" i="30"/>
  <c r="AJ4" i="30"/>
  <c r="AJ21" i="30"/>
  <c r="AJ28" i="30"/>
  <c r="CG34" i="32"/>
  <c r="CF34" i="32"/>
  <c r="Z13" i="27"/>
  <c r="CG19" i="31"/>
  <c r="CF19" i="31"/>
  <c r="T10" i="27"/>
  <c r="AD36" i="30"/>
  <c r="AD32" i="30"/>
  <c r="AD20" i="30"/>
  <c r="AD19" i="30"/>
  <c r="AC40" i="30"/>
  <c r="AD35" i="30"/>
  <c r="AD27" i="30"/>
  <c r="AD22" i="30"/>
  <c r="AD9" i="30"/>
  <c r="AD6" i="30"/>
  <c r="AD23" i="30"/>
  <c r="AD13" i="30"/>
  <c r="AD38" i="30"/>
  <c r="AD14" i="30"/>
  <c r="AD2" i="30"/>
  <c r="AD10" i="30"/>
  <c r="AD4" i="30"/>
  <c r="AD16" i="30"/>
  <c r="AD31" i="30"/>
  <c r="AD5" i="30"/>
  <c r="AD3" i="30"/>
  <c r="AD21" i="30"/>
  <c r="AD34" i="30"/>
  <c r="AD25" i="30"/>
  <c r="AD12" i="30"/>
  <c r="AD18" i="30"/>
  <c r="AD30" i="30"/>
  <c r="AD26" i="30"/>
  <c r="AD8" i="30"/>
  <c r="AD17" i="30"/>
  <c r="AD29" i="30"/>
  <c r="R36" i="30"/>
  <c r="R32" i="30"/>
  <c r="R20" i="30"/>
  <c r="R19" i="30"/>
  <c r="R35" i="30"/>
  <c r="R27" i="30"/>
  <c r="R6" i="30"/>
  <c r="R30" i="30"/>
  <c r="R9" i="30"/>
  <c r="R5" i="30"/>
  <c r="R2" i="30"/>
  <c r="R14" i="30"/>
  <c r="Q40" i="30"/>
  <c r="R38" i="30" s="1"/>
  <c r="R26" i="30"/>
  <c r="R10" i="30"/>
  <c r="R23" i="30"/>
  <c r="R16" i="30"/>
  <c r="R8" i="30"/>
  <c r="R17" i="30"/>
  <c r="R29" i="30"/>
  <c r="R33" i="30"/>
  <c r="R4" i="30"/>
  <c r="R18" i="30"/>
  <c r="R22" i="30"/>
  <c r="R31" i="30"/>
  <c r="R21" i="30"/>
  <c r="R25" i="30"/>
  <c r="R34" i="30"/>
  <c r="R13" i="30"/>
  <c r="R3" i="30"/>
  <c r="R12" i="30"/>
  <c r="CG32" i="29"/>
  <c r="CF32" i="29"/>
  <c r="H9" i="27"/>
  <c r="BH37" i="32"/>
  <c r="BH36" i="32"/>
  <c r="AF42" i="31"/>
  <c r="AF43" i="31"/>
  <c r="F37" i="32"/>
  <c r="CG14" i="29"/>
  <c r="CF14" i="29"/>
  <c r="H8" i="27"/>
  <c r="L41" i="28"/>
  <c r="L40" i="28"/>
  <c r="CG10" i="31"/>
  <c r="CF10" i="31"/>
  <c r="T4" i="27"/>
  <c r="H45" i="29"/>
  <c r="H46" i="29"/>
  <c r="Z43" i="31"/>
  <c r="Z42" i="31"/>
  <c r="CH10" i="32"/>
  <c r="AB10" i="27"/>
  <c r="AD10" i="27" s="1"/>
  <c r="CF37" i="31"/>
  <c r="CG37" i="31"/>
  <c r="T5" i="27"/>
  <c r="AF37" i="32"/>
  <c r="AF36" i="32"/>
  <c r="AV37" i="32"/>
  <c r="AV36" i="32"/>
  <c r="H40" i="28"/>
  <c r="H41" i="28"/>
  <c r="E41" i="28"/>
  <c r="B9" i="27"/>
  <c r="CG28" i="28"/>
  <c r="CF28" i="28"/>
  <c r="B8" i="27"/>
  <c r="CG32" i="28"/>
  <c r="CF32" i="28"/>
  <c r="Z40" i="28"/>
  <c r="Z41" i="28"/>
  <c r="BD45" i="29"/>
  <c r="BD46" i="29"/>
  <c r="AV35" i="30"/>
  <c r="AV27" i="30"/>
  <c r="AV23" i="30"/>
  <c r="AV19" i="30"/>
  <c r="AU40" i="30"/>
  <c r="AV38" i="30" s="1"/>
  <c r="AV30" i="30"/>
  <c r="AV29" i="30"/>
  <c r="AV12" i="30"/>
  <c r="AV5" i="30"/>
  <c r="AV34" i="30"/>
  <c r="AV26" i="30"/>
  <c r="AV24" i="30"/>
  <c r="AV22" i="30"/>
  <c r="AV7" i="30"/>
  <c r="AV16" i="30"/>
  <c r="AV9" i="30"/>
  <c r="AV13" i="30"/>
  <c r="AV4" i="30"/>
  <c r="AV11" i="30"/>
  <c r="AV20" i="30"/>
  <c r="AV15" i="30"/>
  <c r="AV3" i="30"/>
  <c r="AV25" i="30"/>
  <c r="AV14" i="30"/>
  <c r="AV8" i="30"/>
  <c r="AV10" i="30"/>
  <c r="AV17" i="30"/>
  <c r="AV28" i="30"/>
  <c r="AV31" i="30"/>
  <c r="AV36" i="30"/>
  <c r="AV6" i="30"/>
  <c r="AV21" i="30"/>
  <c r="AV2" i="30"/>
  <c r="AV32" i="30"/>
  <c r="CG15" i="30"/>
  <c r="CF15" i="30"/>
  <c r="N8" i="27"/>
  <c r="CG40" i="31"/>
  <c r="CF40" i="31"/>
  <c r="T13" i="27"/>
  <c r="AR40" i="30"/>
  <c r="AR39" i="30"/>
  <c r="BT29" i="30"/>
  <c r="BT25" i="30"/>
  <c r="BT21" i="30"/>
  <c r="BS40" i="30"/>
  <c r="BT32" i="30"/>
  <c r="BT20" i="30"/>
  <c r="BT17" i="30"/>
  <c r="BT36" i="30"/>
  <c r="BT6" i="30"/>
  <c r="BT35" i="30"/>
  <c r="BT27" i="30"/>
  <c r="BT3" i="30"/>
  <c r="BT2" i="30"/>
  <c r="BT23" i="30"/>
  <c r="BT18" i="30"/>
  <c r="BT14" i="30"/>
  <c r="BT10" i="30"/>
  <c r="BT16" i="30"/>
  <c r="BT8" i="30"/>
  <c r="BT13" i="30"/>
  <c r="BT9" i="30"/>
  <c r="BT30" i="30"/>
  <c r="BT11" i="30"/>
  <c r="BT4" i="30"/>
  <c r="BT22" i="30"/>
  <c r="BT5" i="30"/>
  <c r="BT19" i="30"/>
  <c r="BT33" i="30"/>
  <c r="BT12" i="30"/>
  <c r="BT26" i="30"/>
  <c r="BT34" i="30"/>
  <c r="BT37" i="30"/>
  <c r="CG29" i="29"/>
  <c r="CF29" i="29"/>
  <c r="H7" i="27"/>
  <c r="BH34" i="31"/>
  <c r="BH33" i="31"/>
  <c r="BH37" i="31"/>
  <c r="BH26" i="31"/>
  <c r="BH30" i="31"/>
  <c r="BH29" i="31"/>
  <c r="BH24" i="31"/>
  <c r="BH17" i="31"/>
  <c r="BH15" i="31"/>
  <c r="BH8" i="31"/>
  <c r="BH6" i="31"/>
  <c r="BH2" i="31"/>
  <c r="BH20" i="31"/>
  <c r="BH11" i="31"/>
  <c r="BH27" i="31"/>
  <c r="BH23" i="31"/>
  <c r="BH9" i="31"/>
  <c r="BG43" i="31"/>
  <c r="BH41" i="31" s="1"/>
  <c r="BH32" i="31"/>
  <c r="BH25" i="31"/>
  <c r="BH14" i="31"/>
  <c r="BH21" i="31"/>
  <c r="BH16" i="31"/>
  <c r="BH7" i="31"/>
  <c r="BH3" i="31"/>
  <c r="BH18" i="31"/>
  <c r="BH12" i="31"/>
  <c r="BH5" i="31"/>
  <c r="BH39" i="31"/>
  <c r="BH28" i="31"/>
  <c r="BH38" i="31"/>
  <c r="BH36" i="31"/>
  <c r="BH40" i="31"/>
  <c r="BH31" i="31"/>
  <c r="BH35" i="31"/>
  <c r="L42" i="29"/>
  <c r="L40" i="29"/>
  <c r="L38" i="29"/>
  <c r="L36" i="29"/>
  <c r="L33" i="29"/>
  <c r="L31" i="29"/>
  <c r="L30" i="29"/>
  <c r="L28" i="29"/>
  <c r="L27" i="29"/>
  <c r="L26" i="29"/>
  <c r="L25" i="29"/>
  <c r="L24" i="29"/>
  <c r="L22" i="29"/>
  <c r="L21" i="29"/>
  <c r="L19" i="29"/>
  <c r="L18" i="29"/>
  <c r="L17" i="29"/>
  <c r="L16" i="29"/>
  <c r="L12" i="29"/>
  <c r="L41" i="29"/>
  <c r="L15" i="29"/>
  <c r="L39" i="29"/>
  <c r="L11" i="29"/>
  <c r="L4" i="29"/>
  <c r="L35" i="29"/>
  <c r="L13" i="29"/>
  <c r="L9" i="29"/>
  <c r="K46" i="29"/>
  <c r="L37" i="29"/>
  <c r="L14" i="29"/>
  <c r="L7" i="29"/>
  <c r="L23" i="29"/>
  <c r="L3" i="29"/>
  <c r="L6" i="29"/>
  <c r="L20" i="29"/>
  <c r="L32" i="29"/>
  <c r="L43" i="29"/>
  <c r="L8" i="29"/>
  <c r="L2" i="29"/>
  <c r="L5" i="29"/>
  <c r="L29" i="29"/>
  <c r="AO37" i="32"/>
  <c r="AP35" i="32"/>
  <c r="AP13" i="32"/>
  <c r="AP7" i="32"/>
  <c r="AP21" i="32"/>
  <c r="AP30" i="32"/>
  <c r="AP14" i="32"/>
  <c r="AP24" i="32"/>
  <c r="AP3" i="32"/>
  <c r="AP12" i="32"/>
  <c r="AP2" i="32"/>
  <c r="AP15" i="32"/>
  <c r="AP20" i="32"/>
  <c r="AP25" i="32"/>
  <c r="AP23" i="32"/>
  <c r="AP33" i="32"/>
  <c r="AP6" i="32"/>
  <c r="AP10" i="32"/>
  <c r="AP17" i="32"/>
  <c r="AP18" i="32"/>
  <c r="AP9" i="32"/>
  <c r="AP11" i="32"/>
  <c r="AP5" i="32"/>
  <c r="AP28" i="32"/>
  <c r="AP19" i="32"/>
  <c r="AP8" i="32"/>
  <c r="AP27" i="32"/>
  <c r="AP32" i="32"/>
  <c r="AJ37" i="32"/>
  <c r="AJ36" i="32"/>
  <c r="CG13" i="28"/>
  <c r="CF13" i="28"/>
  <c r="B3" i="27"/>
  <c r="AF15" i="27"/>
  <c r="BT37" i="28"/>
  <c r="BT36" i="28"/>
  <c r="BT34" i="28"/>
  <c r="BT33" i="28"/>
  <c r="BT31" i="28"/>
  <c r="BT30" i="28"/>
  <c r="BT29" i="28"/>
  <c r="BT23" i="28"/>
  <c r="BT17" i="28"/>
  <c r="BT15" i="28"/>
  <c r="BT27" i="28"/>
  <c r="BT26" i="28"/>
  <c r="BT25" i="28"/>
  <c r="BT24" i="28"/>
  <c r="BT21" i="28"/>
  <c r="BT20" i="28"/>
  <c r="BT19" i="28"/>
  <c r="BT18" i="28"/>
  <c r="BT14" i="28"/>
  <c r="BT6" i="28"/>
  <c r="BT2" i="28"/>
  <c r="BT9" i="28"/>
  <c r="BT12" i="28"/>
  <c r="BT8" i="28"/>
  <c r="BT11" i="28"/>
  <c r="BT7" i="28"/>
  <c r="BT3" i="28"/>
  <c r="BT5" i="28"/>
  <c r="BS41" i="28"/>
  <c r="BT16" i="28"/>
  <c r="BT32" i="28"/>
  <c r="BT28" i="28"/>
  <c r="BT38" i="28"/>
  <c r="BT10" i="28"/>
  <c r="BT22" i="28"/>
  <c r="BT35" i="28"/>
  <c r="CG20" i="29"/>
  <c r="CF20" i="29"/>
  <c r="H10" i="27"/>
  <c r="BY38" i="30"/>
  <c r="E40" i="30"/>
  <c r="F40" i="30" s="1"/>
  <c r="AI46" i="29"/>
  <c r="AJ44" i="29" s="1"/>
  <c r="AJ41" i="29"/>
  <c r="AJ39" i="29"/>
  <c r="AJ37" i="29"/>
  <c r="AJ35" i="29"/>
  <c r="AJ42" i="29"/>
  <c r="AJ40" i="29"/>
  <c r="AJ38" i="29"/>
  <c r="AJ36" i="29"/>
  <c r="AJ25" i="29"/>
  <c r="AJ21" i="29"/>
  <c r="AJ17" i="29"/>
  <c r="AJ12" i="29"/>
  <c r="AJ8" i="29"/>
  <c r="AJ28" i="29"/>
  <c r="AJ16" i="29"/>
  <c r="AJ6" i="29"/>
  <c r="AJ5" i="29"/>
  <c r="AJ2" i="29"/>
  <c r="AJ33" i="29"/>
  <c r="AJ24" i="29"/>
  <c r="AJ7" i="29"/>
  <c r="AJ3" i="29"/>
  <c r="AJ11" i="29"/>
  <c r="AJ31" i="29"/>
  <c r="AJ13" i="29"/>
  <c r="AJ15" i="29"/>
  <c r="AJ9" i="29"/>
  <c r="AJ19" i="29"/>
  <c r="AJ27" i="29"/>
  <c r="AJ10" i="29"/>
  <c r="AJ18" i="29"/>
  <c r="AJ32" i="29"/>
  <c r="AJ4" i="29"/>
  <c r="AJ26" i="29"/>
  <c r="AJ22" i="29"/>
  <c r="AJ14" i="29"/>
  <c r="AJ30" i="29"/>
  <c r="AJ34" i="29"/>
  <c r="AL46" i="29"/>
  <c r="AL45" i="29"/>
  <c r="AR42" i="31"/>
  <c r="AR43" i="31"/>
  <c r="CG31" i="32"/>
  <c r="CF31" i="32"/>
  <c r="Z3" i="27"/>
  <c r="BH24" i="30"/>
  <c r="F10" i="29"/>
  <c r="F14" i="29"/>
  <c r="CH35" i="29"/>
  <c r="X22" i="28"/>
  <c r="BH37" i="30"/>
  <c r="L26" i="32"/>
  <c r="CF38" i="30"/>
  <c r="F34" i="29"/>
  <c r="CH37" i="29"/>
  <c r="F43" i="29"/>
  <c r="X32" i="28"/>
  <c r="CH7" i="31"/>
  <c r="BH28" i="30"/>
  <c r="AJ31" i="30"/>
  <c r="CH5" i="29"/>
  <c r="CH29" i="31"/>
  <c r="AD15" i="30"/>
  <c r="CH17" i="29"/>
  <c r="CH11" i="31"/>
  <c r="R11" i="30"/>
  <c r="CH20" i="31"/>
  <c r="AV29" i="29"/>
  <c r="BH33" i="30"/>
  <c r="CH9" i="31"/>
  <c r="X31" i="31"/>
  <c r="Z38" i="30"/>
  <c r="CH28" i="31"/>
  <c r="AX44" i="29"/>
  <c r="CF8" i="30"/>
  <c r="CF11" i="30"/>
  <c r="L31" i="30"/>
  <c r="F20" i="29"/>
  <c r="CH41" i="29"/>
  <c r="CH9" i="29"/>
  <c r="AD33" i="30"/>
  <c r="BH15" i="30"/>
  <c r="L10" i="32"/>
  <c r="L16" i="32"/>
  <c r="CA34" i="32"/>
  <c r="CF18" i="30"/>
  <c r="CF12" i="30"/>
  <c r="CH9" i="30"/>
  <c r="CF4" i="30"/>
  <c r="CA29" i="32"/>
  <c r="BN41" i="31"/>
  <c r="AJ35" i="32"/>
  <c r="CH34" i="30"/>
  <c r="CA32" i="29"/>
  <c r="F29" i="29"/>
  <c r="BB41" i="28"/>
  <c r="BB40" i="28"/>
  <c r="B12" i="27"/>
  <c r="CG4" i="28"/>
  <c r="CF4" i="28"/>
  <c r="X37" i="28"/>
  <c r="X36" i="28"/>
  <c r="X34" i="28"/>
  <c r="X33" i="28"/>
  <c r="X31" i="28"/>
  <c r="X30" i="28"/>
  <c r="X29" i="28"/>
  <c r="X27" i="28"/>
  <c r="X26" i="28"/>
  <c r="X25" i="28"/>
  <c r="X24" i="28"/>
  <c r="X23" i="28"/>
  <c r="X21" i="28"/>
  <c r="X20" i="28"/>
  <c r="X19" i="28"/>
  <c r="X18" i="28"/>
  <c r="X17" i="28"/>
  <c r="X15" i="28"/>
  <c r="X14" i="28"/>
  <c r="X12" i="28"/>
  <c r="X8" i="28"/>
  <c r="X11" i="28"/>
  <c r="X3" i="28"/>
  <c r="X2" i="28"/>
  <c r="X7" i="28"/>
  <c r="W41" i="28"/>
  <c r="X39" i="28" s="1"/>
  <c r="X6" i="28"/>
  <c r="X9" i="28"/>
  <c r="X5" i="28"/>
  <c r="N43" i="31"/>
  <c r="N42" i="31"/>
  <c r="AX43" i="31"/>
  <c r="AX42" i="31"/>
  <c r="BD43" i="31"/>
  <c r="BD42" i="31"/>
  <c r="CG26" i="32"/>
  <c r="CF26" i="32"/>
  <c r="Z8" i="27"/>
  <c r="CH18" i="30"/>
  <c r="P11" i="27"/>
  <c r="CG16" i="32"/>
  <c r="CF16" i="32"/>
  <c r="Z12" i="27"/>
  <c r="AR46" i="29"/>
  <c r="AR45" i="29"/>
  <c r="K37" i="32"/>
  <c r="L30" i="32"/>
  <c r="L13" i="32"/>
  <c r="L11" i="32"/>
  <c r="L9" i="32"/>
  <c r="L5" i="32"/>
  <c r="L3" i="32"/>
  <c r="L20" i="32"/>
  <c r="L18" i="32"/>
  <c r="L8" i="32"/>
  <c r="L2" i="32"/>
  <c r="L7" i="32"/>
  <c r="L6" i="32"/>
  <c r="L27" i="32"/>
  <c r="L25" i="32"/>
  <c r="L23" i="32"/>
  <c r="L12" i="32"/>
  <c r="L32" i="32"/>
  <c r="L15" i="32"/>
  <c r="L14" i="32"/>
  <c r="L33" i="32"/>
  <c r="L19" i="32"/>
  <c r="L24" i="32"/>
  <c r="L17" i="32"/>
  <c r="L21" i="32"/>
  <c r="L28" i="32"/>
  <c r="T37" i="32"/>
  <c r="T36" i="32"/>
  <c r="BY35" i="28"/>
  <c r="BP46" i="29"/>
  <c r="BP45" i="29"/>
  <c r="AV34" i="29"/>
  <c r="AU46" i="29"/>
  <c r="AV32" i="29"/>
  <c r="AV31" i="29"/>
  <c r="AV27" i="29"/>
  <c r="AV19" i="29"/>
  <c r="AV15" i="29"/>
  <c r="AV13" i="29"/>
  <c r="AV11" i="29"/>
  <c r="AV9" i="29"/>
  <c r="AV7" i="29"/>
  <c r="AV6" i="29"/>
  <c r="AV5" i="29"/>
  <c r="AV3" i="29"/>
  <c r="AV2" i="29"/>
  <c r="AV30" i="29"/>
  <c r="AV18" i="29"/>
  <c r="AV28" i="29"/>
  <c r="AV24" i="29"/>
  <c r="AV16" i="29"/>
  <c r="AV26" i="29"/>
  <c r="AV22" i="29"/>
  <c r="AV21" i="29"/>
  <c r="AV12" i="29"/>
  <c r="AV17" i="29"/>
  <c r="AV25" i="29"/>
  <c r="AV8" i="29"/>
  <c r="AV23" i="29"/>
  <c r="AV43" i="29"/>
  <c r="AV36" i="29"/>
  <c r="AV40" i="29"/>
  <c r="AV4" i="29"/>
  <c r="AV35" i="29"/>
  <c r="AV39" i="29"/>
  <c r="AV38" i="29"/>
  <c r="AV42" i="29"/>
  <c r="AV37" i="29"/>
  <c r="AV41" i="29"/>
  <c r="AV33" i="29"/>
  <c r="CG24" i="30"/>
  <c r="N10" i="27"/>
  <c r="CF24" i="30"/>
  <c r="BJ45" i="29"/>
  <c r="BJ46" i="29"/>
  <c r="E43" i="31"/>
  <c r="F43" i="31" s="1"/>
  <c r="BY41" i="31"/>
  <c r="BZ22" i="31" s="1"/>
  <c r="CG22" i="28"/>
  <c r="B4" i="27"/>
  <c r="CF22" i="28"/>
  <c r="CG23" i="29"/>
  <c r="CF23" i="29"/>
  <c r="H11" i="27"/>
  <c r="CH39" i="31"/>
  <c r="CH38" i="31"/>
  <c r="CH30" i="31"/>
  <c r="CH6" i="31"/>
  <c r="CH15" i="31"/>
  <c r="CH24" i="31"/>
  <c r="CH12" i="31"/>
  <c r="CH2" i="31"/>
  <c r="CH8" i="31"/>
  <c r="CH17" i="31"/>
  <c r="CH25" i="31"/>
  <c r="CH21" i="31"/>
  <c r="BV39" i="30"/>
  <c r="BV40" i="30"/>
  <c r="CG28" i="30"/>
  <c r="CF28" i="30"/>
  <c r="N7" i="27"/>
  <c r="CG13" i="32"/>
  <c r="CF13" i="32"/>
  <c r="Z11" i="27"/>
  <c r="AX40" i="28"/>
  <c r="AX41" i="28"/>
  <c r="BJ43" i="31"/>
  <c r="BJ42" i="31"/>
  <c r="CG4" i="31"/>
  <c r="CF4" i="31"/>
  <c r="T11" i="27"/>
  <c r="CG29" i="32"/>
  <c r="CF29" i="32"/>
  <c r="Z5" i="27"/>
  <c r="AR37" i="32"/>
  <c r="AR36" i="32"/>
  <c r="T42" i="31"/>
  <c r="T43" i="31"/>
  <c r="W37" i="32"/>
  <c r="X35" i="32" s="1"/>
  <c r="X32" i="32"/>
  <c r="X27" i="32"/>
  <c r="X20" i="32"/>
  <c r="X18" i="32"/>
  <c r="X15" i="32"/>
  <c r="X14" i="32"/>
  <c r="X30" i="32"/>
  <c r="X25" i="32"/>
  <c r="X23" i="32"/>
  <c r="X21" i="32"/>
  <c r="X19" i="32"/>
  <c r="X17" i="32"/>
  <c r="X33" i="32"/>
  <c r="X28" i="32"/>
  <c r="X24" i="32"/>
  <c r="X3" i="32"/>
  <c r="X4" i="32"/>
  <c r="X8" i="32"/>
  <c r="X7" i="32"/>
  <c r="X10" i="32"/>
  <c r="X2" i="32"/>
  <c r="X11" i="32"/>
  <c r="X6" i="32"/>
  <c r="X5" i="32"/>
  <c r="X12" i="32"/>
  <c r="X31" i="32"/>
  <c r="X9" i="32"/>
  <c r="X26" i="32"/>
  <c r="AR40" i="28"/>
  <c r="AR41" i="28"/>
  <c r="AF40" i="30"/>
  <c r="AF39" i="30"/>
  <c r="J15" i="27"/>
  <c r="B13" i="27"/>
  <c r="CG38" i="28"/>
  <c r="CF38" i="28"/>
  <c r="F15" i="27"/>
  <c r="CF46" i="29"/>
  <c r="CG46" i="29"/>
  <c r="CH46" i="29" s="1"/>
  <c r="CG10" i="29"/>
  <c r="H4" i="27"/>
  <c r="CF10" i="29"/>
  <c r="CH31" i="31"/>
  <c r="V3" i="27"/>
  <c r="X40" i="31"/>
  <c r="X34" i="31"/>
  <c r="X33" i="31"/>
  <c r="X32" i="31"/>
  <c r="X27" i="31"/>
  <c r="W43" i="31"/>
  <c r="X41" i="31" s="1"/>
  <c r="X29" i="31"/>
  <c r="X30" i="31"/>
  <c r="X20" i="31"/>
  <c r="X11" i="31"/>
  <c r="X25" i="31"/>
  <c r="X23" i="31"/>
  <c r="X18" i="31"/>
  <c r="X16" i="31"/>
  <c r="X14" i="31"/>
  <c r="X9" i="31"/>
  <c r="X7" i="31"/>
  <c r="X5" i="31"/>
  <c r="X3" i="31"/>
  <c r="X17" i="31"/>
  <c r="X6" i="31"/>
  <c r="X8" i="31"/>
  <c r="X26" i="31"/>
  <c r="X24" i="31"/>
  <c r="X21" i="31"/>
  <c r="X15" i="31"/>
  <c r="X2" i="31"/>
  <c r="X12" i="31"/>
  <c r="X38" i="31"/>
  <c r="X28" i="31"/>
  <c r="X35" i="31"/>
  <c r="X37" i="31"/>
  <c r="X39" i="31"/>
  <c r="X36" i="31"/>
  <c r="CF37" i="32"/>
  <c r="CF36" i="32"/>
  <c r="CG37" i="32"/>
  <c r="CF35" i="32"/>
  <c r="CH11" i="30"/>
  <c r="P9" i="27"/>
  <c r="CG37" i="30"/>
  <c r="CF37" i="30"/>
  <c r="N13" i="27"/>
  <c r="AX40" i="30"/>
  <c r="AX39" i="30"/>
  <c r="CG13" i="31"/>
  <c r="CF13" i="31"/>
  <c r="T12" i="27"/>
  <c r="BJ39" i="30"/>
  <c r="BJ40" i="30"/>
  <c r="BV37" i="32"/>
  <c r="BV36" i="32"/>
  <c r="AL40" i="30"/>
  <c r="AL39" i="30"/>
  <c r="X45" i="29"/>
  <c r="X46" i="29"/>
  <c r="CF41" i="28"/>
  <c r="CG41" i="28"/>
  <c r="CF39" i="28"/>
  <c r="CF40" i="28"/>
  <c r="CF33" i="30"/>
  <c r="CG33" i="30"/>
  <c r="N3" i="27"/>
  <c r="N46" i="29"/>
  <c r="N45" i="29"/>
  <c r="BP40" i="30"/>
  <c r="BP39" i="30"/>
  <c r="BV46" i="29"/>
  <c r="BV45" i="29"/>
  <c r="CG22" i="31"/>
  <c r="CF22" i="31"/>
  <c r="T6" i="27"/>
  <c r="CF43" i="31"/>
  <c r="CG43" i="31"/>
  <c r="CH43" i="31" s="1"/>
  <c r="CG7" i="30"/>
  <c r="CF7" i="30"/>
  <c r="N4" i="27"/>
  <c r="N40" i="30"/>
  <c r="N39" i="30"/>
  <c r="CH4" i="32"/>
  <c r="AB9" i="27"/>
  <c r="CG22" i="32"/>
  <c r="CF22" i="32"/>
  <c r="Z4" i="27"/>
  <c r="BD36" i="32"/>
  <c r="BD37" i="32"/>
  <c r="J12" i="27"/>
  <c r="CH4" i="29"/>
  <c r="BV41" i="28"/>
  <c r="BV40" i="28"/>
  <c r="CG35" i="31"/>
  <c r="CF35" i="31"/>
  <c r="T8" i="27"/>
  <c r="H40" i="30"/>
  <c r="H39" i="30"/>
  <c r="N36" i="32"/>
  <c r="N37" i="32"/>
  <c r="R15" i="27"/>
  <c r="BT37" i="31"/>
  <c r="BT34" i="31"/>
  <c r="BT33" i="31"/>
  <c r="BT35" i="31"/>
  <c r="BT26" i="31"/>
  <c r="BT30" i="31"/>
  <c r="BT32" i="31"/>
  <c r="BT29" i="31"/>
  <c r="BT27" i="31"/>
  <c r="BT24" i="31"/>
  <c r="BT17" i="31"/>
  <c r="BT15" i="31"/>
  <c r="BT8" i="31"/>
  <c r="BT6" i="31"/>
  <c r="BT2" i="31"/>
  <c r="BT20" i="31"/>
  <c r="BT11" i="31"/>
  <c r="BT23" i="31"/>
  <c r="BT12" i="31"/>
  <c r="BT9" i="31"/>
  <c r="BS43" i="31"/>
  <c r="BT25" i="31"/>
  <c r="BT14" i="31"/>
  <c r="BT16" i="31"/>
  <c r="BT3" i="31"/>
  <c r="BT21" i="31"/>
  <c r="BT7" i="31"/>
  <c r="BT5" i="31"/>
  <c r="BT18" i="31"/>
  <c r="BT38" i="31"/>
  <c r="BT36" i="31"/>
  <c r="BT28" i="31"/>
  <c r="BT40" i="31"/>
  <c r="BT39" i="31"/>
  <c r="BV43" i="31"/>
  <c r="BV42" i="31"/>
  <c r="AJ43" i="31"/>
  <c r="AJ42" i="31"/>
  <c r="CH42" i="31"/>
  <c r="V15" i="27"/>
  <c r="X15" i="27" s="1"/>
  <c r="X38" i="28"/>
  <c r="X4" i="28"/>
  <c r="F23" i="29"/>
  <c r="CF22" i="30"/>
  <c r="CH3" i="29"/>
  <c r="CH25" i="29"/>
  <c r="X10" i="28"/>
  <c r="BH11" i="30"/>
  <c r="CF17" i="30"/>
  <c r="CA43" i="29"/>
  <c r="CF26" i="30"/>
  <c r="CF29" i="30"/>
  <c r="N41" i="31"/>
  <c r="CH21" i="30"/>
  <c r="AR35" i="32"/>
  <c r="CB2" i="31"/>
  <c r="L18" i="30"/>
  <c r="AV20" i="29"/>
  <c r="AJ18" i="30"/>
  <c r="R37" i="30"/>
  <c r="CH6" i="29"/>
  <c r="CA14" i="29"/>
  <c r="BB39" i="28"/>
  <c r="CA10" i="31"/>
  <c r="CH42" i="29"/>
  <c r="CH38" i="30"/>
  <c r="BJ44" i="29"/>
  <c r="CH2" i="29"/>
  <c r="H41" i="31"/>
  <c r="CH7" i="29"/>
  <c r="F32" i="29"/>
  <c r="CH26" i="30"/>
  <c r="CA34" i="29"/>
  <c r="BJ38" i="30"/>
  <c r="AL38" i="30"/>
  <c r="CA26" i="32"/>
  <c r="X16" i="28"/>
  <c r="X18" i="30"/>
  <c r="CH13" i="29"/>
  <c r="CH18" i="31"/>
  <c r="R15" i="30"/>
  <c r="CH11" i="29"/>
  <c r="BH7" i="30"/>
  <c r="X31" i="30"/>
  <c r="CH23" i="31"/>
  <c r="AV33" i="30"/>
  <c r="X16" i="32"/>
  <c r="AX39" i="28"/>
  <c r="CF21" i="30"/>
  <c r="BJ41" i="31"/>
  <c r="CF9" i="30"/>
  <c r="CA16" i="32"/>
  <c r="Z35" i="32"/>
  <c r="CF45" i="29"/>
  <c r="AR44" i="29"/>
  <c r="CA20" i="29"/>
  <c r="CF34" i="30"/>
  <c r="CH39" i="29"/>
  <c r="CF25" i="30"/>
  <c r="R28" i="30"/>
  <c r="AF41" i="31"/>
  <c r="BY35" i="32"/>
  <c r="BZ22" i="32" s="1"/>
  <c r="CH45" i="29" l="1"/>
  <c r="BZ34" i="32"/>
  <c r="BZ35" i="31"/>
  <c r="BZ10" i="29"/>
  <c r="BZ14" i="29"/>
  <c r="BZ20" i="29"/>
  <c r="BT43" i="31"/>
  <c r="BT42" i="31"/>
  <c r="CH37" i="30"/>
  <c r="P13" i="27"/>
  <c r="CH37" i="32"/>
  <c r="CH36" i="32"/>
  <c r="CH35" i="32"/>
  <c r="CH4" i="31"/>
  <c r="V11" i="27"/>
  <c r="X11" i="27" s="1"/>
  <c r="CH23" i="29"/>
  <c r="J11" i="27"/>
  <c r="BY43" i="31"/>
  <c r="BZ41" i="31" s="1"/>
  <c r="BZ25" i="31"/>
  <c r="BZ14" i="31"/>
  <c r="BZ12" i="31"/>
  <c r="BZ6" i="31"/>
  <c r="BZ24" i="31"/>
  <c r="BZ15" i="31"/>
  <c r="BZ30" i="31"/>
  <c r="BZ21" i="31"/>
  <c r="BZ5" i="31"/>
  <c r="BZ8" i="31"/>
  <c r="CA41" i="31"/>
  <c r="CB10" i="31" s="1"/>
  <c r="BZ34" i="31"/>
  <c r="BZ2" i="31"/>
  <c r="BZ11" i="31"/>
  <c r="BZ38" i="31"/>
  <c r="BZ17" i="31"/>
  <c r="BZ27" i="31"/>
  <c r="BZ29" i="31"/>
  <c r="BZ26" i="31"/>
  <c r="BZ18" i="31"/>
  <c r="BZ39" i="31"/>
  <c r="BZ31" i="31"/>
  <c r="BZ19" i="31"/>
  <c r="BZ16" i="31"/>
  <c r="BZ3" i="31"/>
  <c r="BZ23" i="31"/>
  <c r="BZ40" i="31"/>
  <c r="BZ32" i="31"/>
  <c r="BZ7" i="31"/>
  <c r="BZ36" i="31"/>
  <c r="BZ28" i="31"/>
  <c r="BZ9" i="31"/>
  <c r="BZ33" i="31"/>
  <c r="BZ20" i="31"/>
  <c r="AV46" i="29"/>
  <c r="AV45" i="29"/>
  <c r="L37" i="32"/>
  <c r="L36" i="32"/>
  <c r="CH20" i="29"/>
  <c r="J10" i="27"/>
  <c r="BT40" i="28"/>
  <c r="BT41" i="28"/>
  <c r="CH29" i="29"/>
  <c r="J7" i="27"/>
  <c r="F41" i="28"/>
  <c r="CH37" i="31"/>
  <c r="V5" i="27"/>
  <c r="H14" i="27"/>
  <c r="I3" i="27" s="1"/>
  <c r="AF11" i="27"/>
  <c r="AF10" i="27"/>
  <c r="CH35" i="28"/>
  <c r="D5" i="27"/>
  <c r="BY46" i="29"/>
  <c r="BZ44" i="29" s="1"/>
  <c r="F46" i="29"/>
  <c r="F45" i="29"/>
  <c r="CH22" i="32"/>
  <c r="AB4" i="27"/>
  <c r="CH22" i="31"/>
  <c r="V6" i="27"/>
  <c r="CH33" i="30"/>
  <c r="P3" i="27"/>
  <c r="CH41" i="28"/>
  <c r="CH39" i="28"/>
  <c r="CH40" i="28"/>
  <c r="CH13" i="31"/>
  <c r="V12" i="27"/>
  <c r="X12" i="27" s="1"/>
  <c r="X43" i="31"/>
  <c r="X42" i="31"/>
  <c r="CH13" i="32"/>
  <c r="AB11" i="27"/>
  <c r="AD11" i="27" s="1"/>
  <c r="CH22" i="28"/>
  <c r="D4" i="27"/>
  <c r="F4" i="27" s="1"/>
  <c r="CH26" i="32"/>
  <c r="AB8" i="27"/>
  <c r="CH31" i="32"/>
  <c r="AB3" i="27"/>
  <c r="AJ46" i="29"/>
  <c r="AJ45" i="29"/>
  <c r="B14" i="27"/>
  <c r="C5" i="27" s="1"/>
  <c r="AF3" i="27"/>
  <c r="AP37" i="32"/>
  <c r="AP36" i="32"/>
  <c r="BH43" i="31"/>
  <c r="BH42" i="31"/>
  <c r="AV40" i="30"/>
  <c r="AV39" i="30"/>
  <c r="AF8" i="27"/>
  <c r="X5" i="27"/>
  <c r="J8" i="27"/>
  <c r="CH14" i="29"/>
  <c r="J9" i="27"/>
  <c r="CH32" i="29"/>
  <c r="AJ40" i="30"/>
  <c r="AJ39" i="30"/>
  <c r="CH16" i="28"/>
  <c r="D11" i="27"/>
  <c r="F11" i="27" s="1"/>
  <c r="CH10" i="28"/>
  <c r="D10" i="27"/>
  <c r="F10" i="27" s="1"/>
  <c r="CH43" i="29"/>
  <c r="J13" i="27"/>
  <c r="L13" i="27" s="1"/>
  <c r="T14" i="27"/>
  <c r="U8" i="27" s="1"/>
  <c r="BY37" i="32"/>
  <c r="BZ35" i="32" s="1"/>
  <c r="AD9" i="27"/>
  <c r="BZ29" i="29"/>
  <c r="CH4" i="30"/>
  <c r="CH29" i="30"/>
  <c r="BZ23" i="29"/>
  <c r="CH13" i="30"/>
  <c r="AH15" i="27"/>
  <c r="AJ15" i="27" s="1"/>
  <c r="BZ13" i="31"/>
  <c r="L15" i="27"/>
  <c r="R11" i="27"/>
  <c r="F44" i="29"/>
  <c r="CH35" i="31"/>
  <c r="V8" i="27"/>
  <c r="CH7" i="30"/>
  <c r="P4" i="27"/>
  <c r="N14" i="27"/>
  <c r="O4" i="27" s="1"/>
  <c r="R3" i="27"/>
  <c r="J4" i="27"/>
  <c r="L4" i="27" s="1"/>
  <c r="CH10" i="29"/>
  <c r="AF13" i="27"/>
  <c r="CH28" i="30"/>
  <c r="P7" i="27"/>
  <c r="L11" i="27"/>
  <c r="AF4" i="27"/>
  <c r="CH24" i="30"/>
  <c r="P10" i="27"/>
  <c r="CH16" i="32"/>
  <c r="AB12" i="27"/>
  <c r="AF12" i="27"/>
  <c r="L10" i="27"/>
  <c r="L7" i="27"/>
  <c r="AF7" i="27"/>
  <c r="BT40" i="30"/>
  <c r="BT39" i="30"/>
  <c r="CH40" i="31"/>
  <c r="V13" i="27"/>
  <c r="CH32" i="28"/>
  <c r="D8" i="27"/>
  <c r="F8" i="27" s="1"/>
  <c r="AF9" i="27"/>
  <c r="CH10" i="31"/>
  <c r="V4" i="27"/>
  <c r="R40" i="30"/>
  <c r="R39" i="30"/>
  <c r="AD40" i="30"/>
  <c r="AD39" i="30"/>
  <c r="CH34" i="32"/>
  <c r="AB13" i="27"/>
  <c r="X40" i="30"/>
  <c r="X39" i="30"/>
  <c r="CH40" i="30"/>
  <c r="CH32" i="30"/>
  <c r="CH3" i="30"/>
  <c r="CH20" i="30"/>
  <c r="CH19" i="30"/>
  <c r="CH27" i="30"/>
  <c r="CH16" i="30"/>
  <c r="CH5" i="30"/>
  <c r="CH35" i="30"/>
  <c r="CH30" i="30"/>
  <c r="CH23" i="30"/>
  <c r="CH36" i="30"/>
  <c r="CH6" i="30"/>
  <c r="CH14" i="30"/>
  <c r="CH39" i="30"/>
  <c r="CH10" i="30"/>
  <c r="CH2" i="30"/>
  <c r="AF5" i="27"/>
  <c r="CA44" i="29"/>
  <c r="CB43" i="29" s="1"/>
  <c r="BZ16" i="29"/>
  <c r="BZ11" i="29"/>
  <c r="BZ21" i="29"/>
  <c r="BZ13" i="29"/>
  <c r="BZ31" i="29"/>
  <c r="BZ28" i="29"/>
  <c r="BZ19" i="29"/>
  <c r="BZ24" i="29"/>
  <c r="BZ9" i="29"/>
  <c r="BZ15" i="29"/>
  <c r="BZ27" i="29"/>
  <c r="BZ12" i="29"/>
  <c r="BZ40" i="29"/>
  <c r="BZ42" i="29"/>
  <c r="BZ30" i="29"/>
  <c r="BZ7" i="29"/>
  <c r="BZ25" i="29"/>
  <c r="BZ39" i="29"/>
  <c r="BZ38" i="29"/>
  <c r="BZ37" i="29"/>
  <c r="BZ4" i="29"/>
  <c r="BZ26" i="29"/>
  <c r="BZ22" i="29"/>
  <c r="BZ35" i="29"/>
  <c r="BZ8" i="29"/>
  <c r="BZ41" i="29"/>
  <c r="BZ17" i="29"/>
  <c r="BZ5" i="29"/>
  <c r="BZ36" i="29"/>
  <c r="BZ3" i="29"/>
  <c r="BZ18" i="29"/>
  <c r="BZ2" i="29"/>
  <c r="BZ33" i="29"/>
  <c r="BZ6" i="29"/>
  <c r="BZ14" i="32"/>
  <c r="BZ6" i="32"/>
  <c r="BZ18" i="32"/>
  <c r="BZ12" i="32"/>
  <c r="BZ24" i="32"/>
  <c r="BZ30" i="32"/>
  <c r="BZ33" i="32"/>
  <c r="BZ32" i="32"/>
  <c r="BZ20" i="32"/>
  <c r="CA35" i="32"/>
  <c r="CB29" i="32" s="1"/>
  <c r="BZ27" i="32"/>
  <c r="BZ17" i="32"/>
  <c r="BZ28" i="32"/>
  <c r="BZ10" i="32"/>
  <c r="BZ23" i="32"/>
  <c r="BZ5" i="32"/>
  <c r="BZ7" i="32"/>
  <c r="BZ19" i="32"/>
  <c r="BZ4" i="32"/>
  <c r="BZ15" i="32"/>
  <c r="BZ8" i="32"/>
  <c r="BZ2" i="32"/>
  <c r="BZ25" i="32"/>
  <c r="BZ21" i="32"/>
  <c r="BZ11" i="32"/>
  <c r="BZ13" i="32"/>
  <c r="BZ9" i="32"/>
  <c r="BZ3" i="32"/>
  <c r="AD4" i="27"/>
  <c r="AF6" i="27"/>
  <c r="X6" i="27"/>
  <c r="CH38" i="28"/>
  <c r="D13" i="27"/>
  <c r="F13" i="27" s="1"/>
  <c r="X37" i="32"/>
  <c r="X36" i="32"/>
  <c r="CH29" i="32"/>
  <c r="AB5" i="27"/>
  <c r="R10" i="27"/>
  <c r="CA35" i="28"/>
  <c r="X41" i="28"/>
  <c r="X40" i="28"/>
  <c r="CH4" i="28"/>
  <c r="D12" i="27"/>
  <c r="F12" i="27" s="1"/>
  <c r="Z14" i="27"/>
  <c r="AA13" i="27" s="1"/>
  <c r="AD3" i="27"/>
  <c r="BY40" i="30"/>
  <c r="BZ38" i="30" s="1"/>
  <c r="CA38" i="30"/>
  <c r="CH13" i="28"/>
  <c r="D3" i="27"/>
  <c r="F3" i="27" s="1"/>
  <c r="L46" i="29"/>
  <c r="L45" i="29"/>
  <c r="CH15" i="30"/>
  <c r="P8" i="27"/>
  <c r="R8" i="27" s="1"/>
  <c r="CH28" i="28"/>
  <c r="D9" i="27"/>
  <c r="L8" i="27"/>
  <c r="L9" i="27"/>
  <c r="CH19" i="31"/>
  <c r="V10" i="27"/>
  <c r="X10" i="27" s="1"/>
  <c r="CH34" i="29"/>
  <c r="J3" i="27"/>
  <c r="P12" i="27"/>
  <c r="R12" i="27" s="1"/>
  <c r="CH31" i="30"/>
  <c r="L40" i="30"/>
  <c r="L39" i="30"/>
  <c r="BH40" i="30"/>
  <c r="BH39" i="30"/>
  <c r="CB20" i="29"/>
  <c r="AV44" i="29"/>
  <c r="BZ4" i="31"/>
  <c r="CH12" i="30"/>
  <c r="BZ31" i="32"/>
  <c r="BZ37" i="31"/>
  <c r="CH22" i="30"/>
  <c r="BZ10" i="31"/>
  <c r="BZ26" i="32"/>
  <c r="BZ34" i="29"/>
  <c r="BT41" i="31"/>
  <c r="CH41" i="31"/>
  <c r="L35" i="32"/>
  <c r="X3" i="27"/>
  <c r="CH25" i="30"/>
  <c r="BZ16" i="32"/>
  <c r="BZ32" i="29"/>
  <c r="BZ29" i="32"/>
  <c r="CH8" i="30"/>
  <c r="BT39" i="28"/>
  <c r="L12" i="27"/>
  <c r="L44" i="29"/>
  <c r="BT38" i="30"/>
  <c r="R9" i="27"/>
  <c r="CH44" i="29"/>
  <c r="O12" i="27" l="1"/>
  <c r="AA3" i="27"/>
  <c r="O10" i="27"/>
  <c r="O13" i="27"/>
  <c r="AA8" i="27"/>
  <c r="AA11" i="27"/>
  <c r="AA4" i="27"/>
  <c r="O3" i="27"/>
  <c r="AA5" i="27"/>
  <c r="CB34" i="32"/>
  <c r="CB32" i="29"/>
  <c r="CB34" i="29"/>
  <c r="CB14" i="29"/>
  <c r="I8" i="27"/>
  <c r="I11" i="27"/>
  <c r="I13" i="27"/>
  <c r="I7" i="27"/>
  <c r="I9" i="27"/>
  <c r="I4" i="27"/>
  <c r="I10" i="27"/>
  <c r="AH5" i="27"/>
  <c r="B16" i="27"/>
  <c r="C14" i="27" s="1"/>
  <c r="C6" i="27"/>
  <c r="C7" i="27"/>
  <c r="P14" i="27"/>
  <c r="R14" i="27" s="1"/>
  <c r="BZ13" i="30"/>
  <c r="BZ3" i="30"/>
  <c r="BZ12" i="30"/>
  <c r="BZ39" i="30"/>
  <c r="BZ32" i="30"/>
  <c r="BZ2" i="30"/>
  <c r="BZ23" i="30"/>
  <c r="BZ14" i="30"/>
  <c r="BZ27" i="30"/>
  <c r="BZ35" i="30"/>
  <c r="BZ17" i="30"/>
  <c r="BZ36" i="30"/>
  <c r="BZ29" i="30"/>
  <c r="BZ20" i="30"/>
  <c r="BZ10" i="30"/>
  <c r="CA40" i="30"/>
  <c r="CB38" i="30" s="1"/>
  <c r="BZ16" i="30"/>
  <c r="BZ19" i="30"/>
  <c r="BZ7" i="30"/>
  <c r="BZ21" i="30"/>
  <c r="BZ25" i="30"/>
  <c r="BZ8" i="30"/>
  <c r="BZ26" i="30"/>
  <c r="BZ34" i="30"/>
  <c r="BZ11" i="30"/>
  <c r="BZ30" i="30"/>
  <c r="BZ4" i="30"/>
  <c r="BZ22" i="30"/>
  <c r="BZ9" i="30"/>
  <c r="BZ5" i="30"/>
  <c r="BZ6" i="30"/>
  <c r="BZ33" i="30"/>
  <c r="BZ18" i="30"/>
  <c r="BZ31" i="30"/>
  <c r="BZ15" i="30"/>
  <c r="BZ24" i="30"/>
  <c r="BZ28" i="30"/>
  <c r="BZ37" i="30"/>
  <c r="Z16" i="27"/>
  <c r="AA14" i="27" s="1"/>
  <c r="AA6" i="27"/>
  <c r="AA7" i="27"/>
  <c r="AA10" i="27"/>
  <c r="AA9" i="27"/>
  <c r="CB30" i="29"/>
  <c r="CB17" i="29"/>
  <c r="CB8" i="29"/>
  <c r="CB22" i="29"/>
  <c r="CB13" i="29"/>
  <c r="CB11" i="29"/>
  <c r="CB27" i="29"/>
  <c r="CB36" i="29"/>
  <c r="CB28" i="29"/>
  <c r="CB40" i="29"/>
  <c r="CB18" i="29"/>
  <c r="CB16" i="29"/>
  <c r="CB24" i="29"/>
  <c r="CB19" i="29"/>
  <c r="CB9" i="29"/>
  <c r="CB33" i="29"/>
  <c r="CB15" i="29"/>
  <c r="CB31" i="29"/>
  <c r="CB21" i="29"/>
  <c r="CB6" i="29"/>
  <c r="CB4" i="29"/>
  <c r="CB42" i="29"/>
  <c r="CB2" i="29"/>
  <c r="CB29" i="29"/>
  <c r="CB39" i="29"/>
  <c r="CB38" i="29"/>
  <c r="CB41" i="29"/>
  <c r="CB5" i="29"/>
  <c r="CB12" i="29"/>
  <c r="CB10" i="29"/>
  <c r="CB26" i="29"/>
  <c r="CB37" i="29"/>
  <c r="CB25" i="29"/>
  <c r="CB35" i="29"/>
  <c r="CB7" i="29"/>
  <c r="CB23" i="29"/>
  <c r="CB3" i="29"/>
  <c r="AH8" i="27"/>
  <c r="AJ8" i="27" s="1"/>
  <c r="O5" i="27"/>
  <c r="N16" i="27"/>
  <c r="O14" i="27" s="1"/>
  <c r="O6" i="27"/>
  <c r="O11" i="27"/>
  <c r="O9" i="27"/>
  <c r="AH10" i="27"/>
  <c r="AJ10" i="27" s="1"/>
  <c r="AH11" i="27"/>
  <c r="W6" i="27"/>
  <c r="AH6" i="27"/>
  <c r="I5" i="27"/>
  <c r="H16" i="27"/>
  <c r="I6" i="27"/>
  <c r="I12" i="27"/>
  <c r="V14" i="27"/>
  <c r="W13" i="27" s="1"/>
  <c r="AD13" i="27"/>
  <c r="X8" i="27"/>
  <c r="AD8" i="27"/>
  <c r="U12" i="27"/>
  <c r="Q10" i="27"/>
  <c r="U5" i="27"/>
  <c r="U4" i="27"/>
  <c r="U6" i="27"/>
  <c r="U11" i="27"/>
  <c r="C8" i="27"/>
  <c r="C3" i="27"/>
  <c r="C11" i="27"/>
  <c r="W5" i="27"/>
  <c r="X13" i="27"/>
  <c r="AA12" i="27"/>
  <c r="O7" i="27"/>
  <c r="J14" i="27"/>
  <c r="K9" i="27" s="1"/>
  <c r="AH9" i="27"/>
  <c r="AJ9" i="27" s="1"/>
  <c r="T16" i="27"/>
  <c r="U7" i="27"/>
  <c r="U9" i="27"/>
  <c r="U3" i="27"/>
  <c r="CB6" i="32"/>
  <c r="CB14" i="32"/>
  <c r="CB25" i="32"/>
  <c r="CB28" i="32"/>
  <c r="CB19" i="32"/>
  <c r="CB24" i="32"/>
  <c r="CB17" i="32"/>
  <c r="CB30" i="32"/>
  <c r="CB21" i="32"/>
  <c r="CB23" i="32"/>
  <c r="CB20" i="32"/>
  <c r="CB18" i="32"/>
  <c r="CB32" i="32"/>
  <c r="CB12" i="32"/>
  <c r="CB2" i="32"/>
  <c r="CB33" i="32"/>
  <c r="CB7" i="32"/>
  <c r="CB27" i="32"/>
  <c r="CB13" i="32"/>
  <c r="CB11" i="32"/>
  <c r="CB31" i="32"/>
  <c r="CB8" i="32"/>
  <c r="CB22" i="32"/>
  <c r="CB9" i="32"/>
  <c r="CB5" i="32"/>
  <c r="CB15" i="32"/>
  <c r="CB10" i="32"/>
  <c r="CB4" i="32"/>
  <c r="CB3" i="32"/>
  <c r="BZ45" i="29"/>
  <c r="CA46" i="29"/>
  <c r="BZ46" i="29" s="1"/>
  <c r="AH7" i="27"/>
  <c r="D14" i="27"/>
  <c r="E10" i="27" s="1"/>
  <c r="AH3" i="27"/>
  <c r="AH12" i="27"/>
  <c r="AJ12" i="27" s="1"/>
  <c r="AH13" i="27"/>
  <c r="AJ13" i="27" s="1"/>
  <c r="CA37" i="32"/>
  <c r="BZ37" i="32" s="1"/>
  <c r="BZ36" i="32"/>
  <c r="AF14" i="27"/>
  <c r="AG13" i="27" s="1"/>
  <c r="AB14" i="27"/>
  <c r="AC8" i="27" s="1"/>
  <c r="AH4" i="27"/>
  <c r="AJ11" i="27"/>
  <c r="CA43" i="31"/>
  <c r="CB41" i="31" s="1"/>
  <c r="CB38" i="31"/>
  <c r="CB24" i="31"/>
  <c r="CB11" i="31"/>
  <c r="CB16" i="31"/>
  <c r="CB33" i="31"/>
  <c r="CB21" i="31"/>
  <c r="CB9" i="31"/>
  <c r="CB27" i="31"/>
  <c r="CB15" i="31"/>
  <c r="CB20" i="31"/>
  <c r="CB28" i="31"/>
  <c r="CB14" i="31"/>
  <c r="CB23" i="31"/>
  <c r="CB30" i="31"/>
  <c r="CB6" i="31"/>
  <c r="CB36" i="31"/>
  <c r="CB34" i="31"/>
  <c r="CB12" i="31"/>
  <c r="CB17" i="31"/>
  <c r="CB29" i="31"/>
  <c r="CB8" i="31"/>
  <c r="CB25" i="31"/>
  <c r="CB5" i="31"/>
  <c r="CB26" i="31"/>
  <c r="CB40" i="31"/>
  <c r="CB3" i="31"/>
  <c r="CB39" i="31"/>
  <c r="CB37" i="31"/>
  <c r="CB18" i="31"/>
  <c r="CB35" i="31"/>
  <c r="CB4" i="31"/>
  <c r="CB31" i="31"/>
  <c r="CB7" i="31"/>
  <c r="CB19" i="31"/>
  <c r="CB13" i="31"/>
  <c r="CB22" i="31"/>
  <c r="CB32" i="31"/>
  <c r="BZ42" i="31"/>
  <c r="F9" i="27"/>
  <c r="X4" i="27"/>
  <c r="Q12" i="27"/>
  <c r="CB16" i="32"/>
  <c r="W10" i="27"/>
  <c r="F5" i="27"/>
  <c r="C9" i="27"/>
  <c r="C12" i="27"/>
  <c r="C4" i="27"/>
  <c r="C13" i="27"/>
  <c r="R13" i="27"/>
  <c r="CB26" i="32"/>
  <c r="U10" i="27"/>
  <c r="O8" i="27"/>
  <c r="AD5" i="27"/>
  <c r="W12" i="27"/>
  <c r="C10" i="27"/>
  <c r="L3" i="27"/>
  <c r="U13" i="27"/>
  <c r="AD12" i="27"/>
  <c r="R7" i="27"/>
  <c r="R4" i="27"/>
  <c r="S9" i="27" l="1"/>
  <c r="S11" i="27"/>
  <c r="S4" i="27"/>
  <c r="S13" i="27"/>
  <c r="Q13" i="27"/>
  <c r="BZ43" i="31"/>
  <c r="K4" i="27"/>
  <c r="K13" i="27"/>
  <c r="K10" i="27"/>
  <c r="AG3" i="27"/>
  <c r="AG11" i="27"/>
  <c r="E4" i="27"/>
  <c r="E12" i="27"/>
  <c r="E13" i="27"/>
  <c r="E3" i="27"/>
  <c r="AG12" i="27"/>
  <c r="F14" i="27"/>
  <c r="G9" i="27" s="1"/>
  <c r="AG10" i="27"/>
  <c r="AG8" i="27"/>
  <c r="AG6" i="27"/>
  <c r="AG4" i="27"/>
  <c r="AG9" i="27"/>
  <c r="E9" i="27"/>
  <c r="E8" i="27"/>
  <c r="AH14" i="27"/>
  <c r="AI12" i="27" s="1"/>
  <c r="I15" i="27"/>
  <c r="C15" i="27"/>
  <c r="CB37" i="32"/>
  <c r="BX37" i="32"/>
  <c r="CB36" i="32"/>
  <c r="U15" i="27"/>
  <c r="J16" i="27"/>
  <c r="L16" i="27" s="1"/>
  <c r="K6" i="27"/>
  <c r="K5" i="27"/>
  <c r="K12" i="27"/>
  <c r="W7" i="27"/>
  <c r="V16" i="27"/>
  <c r="W14" i="27" s="1"/>
  <c r="W9" i="27"/>
  <c r="W3" i="27"/>
  <c r="S6" i="27"/>
  <c r="S5" i="27"/>
  <c r="P16" i="27"/>
  <c r="Q14" i="27"/>
  <c r="Q6" i="27"/>
  <c r="Q5" i="27"/>
  <c r="Q9" i="27"/>
  <c r="Q11" i="27"/>
  <c r="G7" i="27"/>
  <c r="AF16" i="27"/>
  <c r="AG14" i="27" s="1"/>
  <c r="AA15" i="27"/>
  <c r="AC13" i="27"/>
  <c r="AC11" i="27"/>
  <c r="AC3" i="27"/>
  <c r="AJ3" i="27"/>
  <c r="AC12" i="27"/>
  <c r="W4" i="27"/>
  <c r="CB44" i="29"/>
  <c r="K8" i="27"/>
  <c r="Q4" i="27"/>
  <c r="Q7" i="27"/>
  <c r="Q8" i="27"/>
  <c r="K11" i="27"/>
  <c r="S10" i="27"/>
  <c r="AJ6" i="27"/>
  <c r="K7" i="27"/>
  <c r="AJ4" i="27"/>
  <c r="AG7" i="27"/>
  <c r="CB35" i="32"/>
  <c r="U14" i="27"/>
  <c r="K3" i="27"/>
  <c r="S3" i="27"/>
  <c r="W8" i="27"/>
  <c r="L14" i="27"/>
  <c r="M3" i="27" s="1"/>
  <c r="Q3" i="27"/>
  <c r="AJ5" i="27"/>
  <c r="AC7" i="27"/>
  <c r="AB16" i="27"/>
  <c r="AD16" i="27" s="1"/>
  <c r="AE15" i="27" s="1"/>
  <c r="AC6" i="27"/>
  <c r="AC9" i="27"/>
  <c r="AC10" i="27"/>
  <c r="CB46" i="29"/>
  <c r="CB45" i="29"/>
  <c r="BX46" i="29"/>
  <c r="CB43" i="31"/>
  <c r="BX43" i="31"/>
  <c r="CB42" i="31"/>
  <c r="E7" i="27"/>
  <c r="E6" i="27"/>
  <c r="D16" i="27"/>
  <c r="F16" i="27" s="1"/>
  <c r="G15" i="27" s="1"/>
  <c r="R16" i="27"/>
  <c r="S15" i="27" s="1"/>
  <c r="O15" i="27"/>
  <c r="CB40" i="30"/>
  <c r="CB39" i="30"/>
  <c r="CB32" i="30"/>
  <c r="CB10" i="30"/>
  <c r="CB2" i="30"/>
  <c r="CB16" i="30"/>
  <c r="CB14" i="30"/>
  <c r="CB23" i="30"/>
  <c r="CB12" i="30"/>
  <c r="CB27" i="30"/>
  <c r="CB25" i="30"/>
  <c r="CB34" i="30"/>
  <c r="CB19" i="30"/>
  <c r="CB35" i="30"/>
  <c r="CB9" i="30"/>
  <c r="CB13" i="30"/>
  <c r="BX40" i="30"/>
  <c r="CB6" i="30"/>
  <c r="CB36" i="30"/>
  <c r="CB3" i="30"/>
  <c r="CB5" i="30"/>
  <c r="CB17" i="30"/>
  <c r="CB24" i="30"/>
  <c r="CB31" i="30"/>
  <c r="CB33" i="30"/>
  <c r="CB26" i="30"/>
  <c r="CB29" i="30"/>
  <c r="CB28" i="30"/>
  <c r="CB15" i="30"/>
  <c r="CB30" i="30"/>
  <c r="CB21" i="30"/>
  <c r="CB37" i="30"/>
  <c r="CB7" i="30"/>
  <c r="CB8" i="30"/>
  <c r="CB20" i="30"/>
  <c r="CB22" i="30"/>
  <c r="CB4" i="30"/>
  <c r="CB11" i="30"/>
  <c r="CB18" i="30"/>
  <c r="AC4" i="27"/>
  <c r="S7" i="27"/>
  <c r="AC5" i="27"/>
  <c r="W11" i="27"/>
  <c r="S8" i="27"/>
  <c r="AJ7" i="27"/>
  <c r="X14" i="27"/>
  <c r="Y13" i="27" s="1"/>
  <c r="S12" i="27"/>
  <c r="I14" i="27"/>
  <c r="E11" i="27"/>
  <c r="AD14" i="27"/>
  <c r="AE5" i="27" s="1"/>
  <c r="BZ40" i="30"/>
  <c r="E5" i="27"/>
  <c r="AG5" i="27"/>
  <c r="AC14" i="27" l="1"/>
  <c r="G10" i="27"/>
  <c r="O16" i="27"/>
  <c r="G6" i="27"/>
  <c r="AI6" i="27"/>
  <c r="K14" i="27"/>
  <c r="AI11" i="27"/>
  <c r="AI10" i="27"/>
  <c r="G12" i="27"/>
  <c r="G5" i="27"/>
  <c r="G4" i="27"/>
  <c r="G8" i="27"/>
  <c r="E14" i="27"/>
  <c r="G13" i="27"/>
  <c r="G3" i="27"/>
  <c r="G11" i="27"/>
  <c r="M15" i="27"/>
  <c r="I16" i="27"/>
  <c r="Y7" i="27"/>
  <c r="Y9" i="27"/>
  <c r="Y6" i="27"/>
  <c r="Y10" i="27"/>
  <c r="Y3" i="27"/>
  <c r="Y11" i="27"/>
  <c r="Y5" i="27"/>
  <c r="Y12" i="27"/>
  <c r="AH16" i="27"/>
  <c r="AJ16" i="27" s="1"/>
  <c r="AK15" i="27" s="1"/>
  <c r="E16" i="27"/>
  <c r="E15" i="27"/>
  <c r="M14" i="27"/>
  <c r="M6" i="27"/>
  <c r="M5" i="27"/>
  <c r="M11" i="27"/>
  <c r="M4" i="27"/>
  <c r="M13" i="27"/>
  <c r="M10" i="27"/>
  <c r="M9" i="27"/>
  <c r="M7" i="27"/>
  <c r="M12" i="27"/>
  <c r="M8" i="27"/>
  <c r="AG15" i="27"/>
  <c r="Q16" i="27"/>
  <c r="Q15" i="27"/>
  <c r="AA16" i="27"/>
  <c r="S14" i="27"/>
  <c r="AI8" i="27"/>
  <c r="AE13" i="27"/>
  <c r="AE8" i="27"/>
  <c r="AI4" i="27"/>
  <c r="AI7" i="27"/>
  <c r="G14" i="27"/>
  <c r="AE7" i="27"/>
  <c r="AE14" i="27"/>
  <c r="AE6" i="27"/>
  <c r="AE10" i="27"/>
  <c r="AE4" i="27"/>
  <c r="AE11" i="27"/>
  <c r="AE3" i="27"/>
  <c r="AE9" i="27"/>
  <c r="W16" i="27"/>
  <c r="W15" i="27"/>
  <c r="AC16" i="27"/>
  <c r="AC15" i="27"/>
  <c r="K16" i="27"/>
  <c r="K15" i="27"/>
  <c r="X16" i="27"/>
  <c r="Y14" i="27" s="1"/>
  <c r="Y8" i="27"/>
  <c r="AI9" i="27"/>
  <c r="Y4" i="27"/>
  <c r="AI13" i="27"/>
  <c r="AI5" i="27"/>
  <c r="AE12" i="27"/>
  <c r="AJ14" i="27"/>
  <c r="AK5" i="27" s="1"/>
  <c r="C16" i="27"/>
  <c r="AI3" i="27"/>
  <c r="AK7" i="27" l="1"/>
  <c r="AK4" i="27"/>
  <c r="AG16" i="27"/>
  <c r="AK3" i="27"/>
  <c r="AK6" i="27"/>
  <c r="AI16" i="27"/>
  <c r="AI15" i="27"/>
  <c r="AK14" i="27"/>
  <c r="AK9" i="27"/>
  <c r="AK13" i="27"/>
  <c r="AK8" i="27"/>
  <c r="AK12" i="27"/>
  <c r="AK10" i="27"/>
  <c r="AK11" i="27"/>
  <c r="Y15" i="27"/>
  <c r="U16" i="27"/>
  <c r="AI14" i="27"/>
  <c r="BI39" i="28"/>
  <c r="BJ30" i="28" s="1"/>
  <c r="BG4" i="28"/>
  <c r="BJ26" i="28" l="1"/>
  <c r="BJ4" i="28"/>
  <c r="BJ25" i="28"/>
  <c r="BJ32" i="28"/>
  <c r="BJ6" i="28"/>
  <c r="BJ12" i="28"/>
  <c r="BJ22" i="28"/>
  <c r="BJ21" i="28"/>
  <c r="BJ9" i="28"/>
  <c r="BJ7" i="28"/>
  <c r="BJ18" i="28"/>
  <c r="BJ10" i="28"/>
  <c r="BJ15" i="28"/>
  <c r="BJ17" i="28"/>
  <c r="BI41" i="28"/>
  <c r="BJ41" i="28" s="1"/>
  <c r="BJ3" i="28"/>
  <c r="BJ29" i="28"/>
  <c r="BJ38" i="28"/>
  <c r="BJ20" i="28"/>
  <c r="BJ39" i="28"/>
  <c r="BJ11" i="28"/>
  <c r="BJ33" i="28"/>
  <c r="BJ5" i="28"/>
  <c r="BJ2" i="28"/>
  <c r="BJ8" i="28"/>
  <c r="BJ36" i="28"/>
  <c r="BJ14" i="28"/>
  <c r="BJ37" i="28"/>
  <c r="BJ35" i="28"/>
  <c r="BJ27" i="28"/>
  <c r="BY4" i="28"/>
  <c r="BG39" i="28"/>
  <c r="BJ19" i="28"/>
  <c r="BJ23" i="28"/>
  <c r="BJ16" i="28"/>
  <c r="BJ31" i="28"/>
  <c r="BJ28" i="28"/>
  <c r="BJ34" i="28"/>
  <c r="BJ13" i="28"/>
  <c r="BJ24" i="28"/>
  <c r="BJ40" i="28" l="1"/>
  <c r="CA4" i="28"/>
  <c r="BH18" i="28"/>
  <c r="BH13" i="28"/>
  <c r="BH2" i="28"/>
  <c r="BH25" i="28"/>
  <c r="BH26" i="28"/>
  <c r="BH33" i="28"/>
  <c r="BH36" i="28"/>
  <c r="BH6" i="28"/>
  <c r="BH28" i="28"/>
  <c r="BH12" i="28"/>
  <c r="BH11" i="28"/>
  <c r="BH7" i="28"/>
  <c r="BH29" i="28"/>
  <c r="BH22" i="28"/>
  <c r="BH21" i="28"/>
  <c r="BH24" i="28"/>
  <c r="BH34" i="28"/>
  <c r="BH15" i="28"/>
  <c r="BH3" i="28"/>
  <c r="BH16" i="28"/>
  <c r="BH32" i="28"/>
  <c r="BH9" i="28"/>
  <c r="BH8" i="28"/>
  <c r="BH5" i="28"/>
  <c r="BH27" i="28"/>
  <c r="BH20" i="28"/>
  <c r="BH14" i="28"/>
  <c r="BH38" i="28"/>
  <c r="BH10" i="28"/>
  <c r="BH31" i="28"/>
  <c r="BH19" i="28"/>
  <c r="BH37" i="28"/>
  <c r="BH23" i="28"/>
  <c r="BG41" i="28"/>
  <c r="BH17" i="28"/>
  <c r="BH30" i="28"/>
  <c r="BH35" i="28"/>
  <c r="BY39" i="28"/>
  <c r="BH4" i="28"/>
  <c r="BZ27" i="28" l="1"/>
  <c r="BZ10" i="28"/>
  <c r="BZ11" i="28"/>
  <c r="BZ8" i="28"/>
  <c r="BZ28" i="28"/>
  <c r="BZ38" i="28"/>
  <c r="BZ24" i="28"/>
  <c r="BZ29" i="28"/>
  <c r="BZ20" i="28"/>
  <c r="BZ5" i="28"/>
  <c r="BZ33" i="28"/>
  <c r="BZ15" i="28"/>
  <c r="BZ35" i="28"/>
  <c r="BZ6" i="28"/>
  <c r="BZ25" i="28"/>
  <c r="CA39" i="28"/>
  <c r="BZ21" i="28"/>
  <c r="BZ13" i="28"/>
  <c r="BZ22" i="28"/>
  <c r="BZ23" i="28"/>
  <c r="BZ31" i="28"/>
  <c r="BZ16" i="28"/>
  <c r="BZ34" i="28"/>
  <c r="BZ9" i="28"/>
  <c r="BZ17" i="28"/>
  <c r="BZ14" i="28"/>
  <c r="BZ19" i="28"/>
  <c r="BZ32" i="28"/>
  <c r="BZ2" i="28"/>
  <c r="BZ36" i="28"/>
  <c r="BZ30" i="28"/>
  <c r="BZ18" i="28"/>
  <c r="BZ37" i="28"/>
  <c r="BZ7" i="28"/>
  <c r="BZ3" i="28"/>
  <c r="BZ12" i="28"/>
  <c r="BZ26" i="28"/>
  <c r="BY41" i="28"/>
  <c r="BZ39" i="28" s="1"/>
  <c r="BH40" i="28"/>
  <c r="BH41" i="28"/>
  <c r="BH39" i="28"/>
  <c r="BZ4" i="28"/>
  <c r="CB27" i="28" l="1"/>
  <c r="CB12" i="28"/>
  <c r="CB20" i="28"/>
  <c r="CB5" i="28"/>
  <c r="CB16" i="28"/>
  <c r="CB11" i="28"/>
  <c r="CB34" i="28"/>
  <c r="CB8" i="28"/>
  <c r="CB22" i="28"/>
  <c r="CB21" i="28"/>
  <c r="CB19" i="28"/>
  <c r="CB32" i="28"/>
  <c r="CB36" i="28"/>
  <c r="CB15" i="28"/>
  <c r="CB3" i="28"/>
  <c r="CB35" i="28"/>
  <c r="CB29" i="28"/>
  <c r="CB18" i="28"/>
  <c r="CB33" i="28"/>
  <c r="CB13" i="28"/>
  <c r="CB7" i="28"/>
  <c r="CB2" i="28"/>
  <c r="CB26" i="28"/>
  <c r="CB37" i="28"/>
  <c r="CB17" i="28"/>
  <c r="CB38" i="28"/>
  <c r="CB9" i="28"/>
  <c r="CB25" i="28"/>
  <c r="CB23" i="28"/>
  <c r="CB28" i="28"/>
  <c r="CB14" i="28"/>
  <c r="CB24" i="28"/>
  <c r="CB10" i="28"/>
  <c r="CB31" i="28"/>
  <c r="CB6" i="28"/>
  <c r="CB30" i="28"/>
  <c r="CA41" i="28"/>
  <c r="BZ40" i="28"/>
  <c r="CB4" i="28"/>
  <c r="CB40" i="28" l="1"/>
  <c r="BX41" i="28"/>
  <c r="CB41" i="28"/>
  <c r="BZ41" i="28"/>
  <c r="CB39" i="28"/>
</calcChain>
</file>

<file path=xl/sharedStrings.xml><?xml version="1.0" encoding="utf-8"?>
<sst xmlns="http://schemas.openxmlformats.org/spreadsheetml/2006/main" count="2181" uniqueCount="414">
  <si>
    <t>Polling place</t>
  </si>
  <si>
    <t>Brindabella</t>
  </si>
  <si>
    <t>Ginninderra</t>
  </si>
  <si>
    <t>Kurrajong</t>
  </si>
  <si>
    <t>Murrumbidgee</t>
  </si>
  <si>
    <t>Yerrabi</t>
  </si>
  <si>
    <t>Amaroo</t>
  </si>
  <si>
    <t>Aranda</t>
  </si>
  <si>
    <t>Belconnen</t>
  </si>
  <si>
    <t>Belconnen (Pre-Poll)</t>
  </si>
  <si>
    <t>Bonython</t>
  </si>
  <si>
    <t>Bruce East</t>
  </si>
  <si>
    <t>Calvary Hospital</t>
  </si>
  <si>
    <t>Calwell</t>
  </si>
  <si>
    <t>Chapman</t>
  </si>
  <si>
    <t>Charnwood</t>
  </si>
  <si>
    <t>Charnwood North</t>
  </si>
  <si>
    <t>Chisholm</t>
  </si>
  <si>
    <t>City</t>
  </si>
  <si>
    <t>City East</t>
  </si>
  <si>
    <t>City East (Pre-Poll)</t>
  </si>
  <si>
    <t>Conder</t>
  </si>
  <si>
    <t>Deakin</t>
  </si>
  <si>
    <t>Dickson</t>
  </si>
  <si>
    <t>Downer</t>
  </si>
  <si>
    <t>Duffy</t>
  </si>
  <si>
    <t>Evatt</t>
  </si>
  <si>
    <t>Evatt South</t>
  </si>
  <si>
    <t>Fadden</t>
  </si>
  <si>
    <t>Farrer</t>
  </si>
  <si>
    <t>Florey</t>
  </si>
  <si>
    <t>Forde</t>
  </si>
  <si>
    <t>Franklin</t>
  </si>
  <si>
    <t>Fraser</t>
  </si>
  <si>
    <t>Gilmore</t>
  </si>
  <si>
    <t>Giralang</t>
  </si>
  <si>
    <t>Gordon</t>
  </si>
  <si>
    <t>Gowrie</t>
  </si>
  <si>
    <t>Gungahlin</t>
  </si>
  <si>
    <t>Gungahlin (Pre-poll)</t>
  </si>
  <si>
    <t>Hall</t>
  </si>
  <si>
    <t>Harrison</t>
  </si>
  <si>
    <t>Holder</t>
  </si>
  <si>
    <t>Holt</t>
  </si>
  <si>
    <t>Hughes</t>
  </si>
  <si>
    <t>Isabella Plains</t>
  </si>
  <si>
    <t>Kaleen</t>
  </si>
  <si>
    <t>Kaleen South</t>
  </si>
  <si>
    <t>Kambah North</t>
  </si>
  <si>
    <t>Kambah South</t>
  </si>
  <si>
    <t>Kambah West</t>
  </si>
  <si>
    <t>Latham</t>
  </si>
  <si>
    <t>Lyons</t>
  </si>
  <si>
    <t>Macgregor</t>
  </si>
  <si>
    <t>Macquarie</t>
  </si>
  <si>
    <t>Mawson</t>
  </si>
  <si>
    <t>Melba</t>
  </si>
  <si>
    <t>Monash</t>
  </si>
  <si>
    <t>Ngunnawal</t>
  </si>
  <si>
    <t>Nicholls</t>
  </si>
  <si>
    <t>Oaks Estate</t>
  </si>
  <si>
    <t>Page</t>
  </si>
  <si>
    <t>Palmerston</t>
  </si>
  <si>
    <t>Pearce</t>
  </si>
  <si>
    <t>Richardson</t>
  </si>
  <si>
    <t>Scullin</t>
  </si>
  <si>
    <t>Tharwa</t>
  </si>
  <si>
    <t>Theodore</t>
  </si>
  <si>
    <t>Tuggeranong</t>
  </si>
  <si>
    <t>Tuggeranong (Pre-Poll)</t>
  </si>
  <si>
    <t>Turner</t>
  </si>
  <si>
    <t>Wanniassa</t>
  </si>
  <si>
    <t>Wanniassa Hills</t>
  </si>
  <si>
    <t>Waramanga</t>
  </si>
  <si>
    <t>Weetangera</t>
  </si>
  <si>
    <t>Woden</t>
  </si>
  <si>
    <t>Woden (Pre-Poll)</t>
  </si>
  <si>
    <t>Yarralumla</t>
  </si>
  <si>
    <t>Total</t>
  </si>
  <si>
    <t>Candidate</t>
  </si>
  <si>
    <t>Party/ Group</t>
  </si>
  <si>
    <t>Ainslie</t>
  </si>
  <si>
    <t>Ainslie North</t>
  </si>
  <si>
    <t>Barton</t>
  </si>
  <si>
    <t>Bonner</t>
  </si>
  <si>
    <t>Campbell</t>
  </si>
  <si>
    <t>Central Scrutiny</t>
  </si>
  <si>
    <t>City (Pre-Poll)</t>
  </si>
  <si>
    <t>Coombs</t>
  </si>
  <si>
    <t>Curtin</t>
  </si>
  <si>
    <t>Declaration</t>
  </si>
  <si>
    <t>Garran</t>
  </si>
  <si>
    <t>Griffith</t>
  </si>
  <si>
    <t>Interstate</t>
  </si>
  <si>
    <t>Lyneham</t>
  </si>
  <si>
    <t>Mobile Team 1 (Southside)</t>
  </si>
  <si>
    <t>Mobile Team 2 (Northside)</t>
  </si>
  <si>
    <t>Mobile Team 3 (Central)</t>
  </si>
  <si>
    <t>Narrabundah</t>
  </si>
  <si>
    <t>Postal</t>
  </si>
  <si>
    <t>Red Hill</t>
  </si>
  <si>
    <t>Watson</t>
  </si>
  <si>
    <t>Weston</t>
  </si>
  <si>
    <t>Dave GREEN</t>
  </si>
  <si>
    <t>LDP</t>
  </si>
  <si>
    <t>Declan KEATING</t>
  </si>
  <si>
    <t>Alistair COE</t>
  </si>
  <si>
    <t>LIB</t>
  </si>
  <si>
    <t>Amanda LYNCH</t>
  </si>
  <si>
    <t>James MILLIGAN</t>
  </si>
  <si>
    <t>Justin STATES</t>
  </si>
  <si>
    <t>Jacob VADAKKEDATHU</t>
  </si>
  <si>
    <t>Tim BOHM</t>
  </si>
  <si>
    <t>LIKE</t>
  </si>
  <si>
    <t>Casey HEFFERNAN</t>
  </si>
  <si>
    <t>Paul GABRIEL</t>
  </si>
  <si>
    <t>SUST</t>
  </si>
  <si>
    <t>Violet SHERIDAN</t>
  </si>
  <si>
    <t>Meegan FITZHARRIS</t>
  </si>
  <si>
    <t>ALP</t>
  </si>
  <si>
    <t>Deepak-Raj GUPTA</t>
  </si>
  <si>
    <t>Jayson HINDER</t>
  </si>
  <si>
    <t>Suzanne ORR</t>
  </si>
  <si>
    <t>Michael PETTERSSON</t>
  </si>
  <si>
    <t>Andrew BRADDOCK</t>
  </si>
  <si>
    <t>GREEN</t>
  </si>
  <si>
    <t>Tobias HOLM</t>
  </si>
  <si>
    <t>Veronica WENSING</t>
  </si>
  <si>
    <t>Andrew DEWSON</t>
  </si>
  <si>
    <t>ASP</t>
  </si>
  <si>
    <t>Susie KENNETT</t>
  </si>
  <si>
    <t>Mandy COTTINGHAM</t>
  </si>
  <si>
    <t>AJP</t>
  </si>
  <si>
    <t>Daniel EVANS</t>
  </si>
  <si>
    <t>UNG</t>
  </si>
  <si>
    <t>David POLLARD</t>
  </si>
  <si>
    <t>Informal</t>
  </si>
  <si>
    <t>Formal</t>
  </si>
  <si>
    <t>Polling place total</t>
  </si>
  <si>
    <t>Group total</t>
  </si>
  <si>
    <t>Shelley DICKERSON</t>
  </si>
  <si>
    <t>Rod VICKERS</t>
  </si>
  <si>
    <t>Bec CODY</t>
  </si>
  <si>
    <t>Mark KULASINGHAM</t>
  </si>
  <si>
    <t>Brendan LONG</t>
  </si>
  <si>
    <t>Jennifer NEWMAN</t>
  </si>
  <si>
    <t>Chris STEEL</t>
  </si>
  <si>
    <t>Jill MAIL</t>
  </si>
  <si>
    <t>Mark O'CONNOR</t>
  </si>
  <si>
    <t>Jessica ADELAN-LANGFORD</t>
  </si>
  <si>
    <t>Jeremy HANSON</t>
  </si>
  <si>
    <t>Peter HOSKING</t>
  </si>
  <si>
    <t>Paul HOUSE</t>
  </si>
  <si>
    <t>Giulia JONES</t>
  </si>
  <si>
    <t>Michael LINDFIELD</t>
  </si>
  <si>
    <t>CAP</t>
  </si>
  <si>
    <t>Nancy-Louise SCHERGER</t>
  </si>
  <si>
    <t>Fergus BROWN</t>
  </si>
  <si>
    <t>Brendan CUMPSTON</t>
  </si>
  <si>
    <t>Roman GOWOR</t>
  </si>
  <si>
    <t>Tom HAMER</t>
  </si>
  <si>
    <t>Alexander KLINKON</t>
  </si>
  <si>
    <t>Deborah FIELD</t>
  </si>
  <si>
    <t>Jessica MONTAGNE</t>
  </si>
  <si>
    <t>Emma DAVIDSON</t>
  </si>
  <si>
    <t>Jennifer FAERBER</t>
  </si>
  <si>
    <t>Caroline LE COUTEUR</t>
  </si>
  <si>
    <t>Robbie SWAN</t>
  </si>
  <si>
    <t>Margaret WEBBER</t>
  </si>
  <si>
    <t>Brendan WHYTE</t>
  </si>
  <si>
    <t>Andrew BARR</t>
  </si>
  <si>
    <t>Josh CERAMIDAS</t>
  </si>
  <si>
    <t>Leah DWYER</t>
  </si>
  <si>
    <t>Richard NIVEN</t>
  </si>
  <si>
    <t>Rachel STEPHEN-SMITH</t>
  </si>
  <si>
    <t>Mark ELLIS</t>
  </si>
  <si>
    <t>Michael O'ROURKE</t>
  </si>
  <si>
    <t>Hugh UPTON</t>
  </si>
  <si>
    <t>Shane RATTENBURY</t>
  </si>
  <si>
    <t>Jill THOMSEN</t>
  </si>
  <si>
    <t>Rebecca VASSAROTTI</t>
  </si>
  <si>
    <t>Chris BUCKNELL</t>
  </si>
  <si>
    <t>Maryann MUSSARED</t>
  </si>
  <si>
    <t>Candice BURCH</t>
  </si>
  <si>
    <t>Brooke CURTIN</t>
  </si>
  <si>
    <t>Steve DOSZPOT</t>
  </si>
  <si>
    <t>Elizabeth LEE</t>
  </si>
  <si>
    <t>Peter McKAY</t>
  </si>
  <si>
    <t>Richard FARMER</t>
  </si>
  <si>
    <t>CCV</t>
  </si>
  <si>
    <t>Mike HETTINGER</t>
  </si>
  <si>
    <t>Lucinda SPIER</t>
  </si>
  <si>
    <t>John HAYDON</t>
  </si>
  <si>
    <t>Oliver TYE</t>
  </si>
  <si>
    <t>Jeff ISAACS</t>
  </si>
  <si>
    <t>Marea FATSEAS</t>
  </si>
  <si>
    <t>Peter ROBINSON</t>
  </si>
  <si>
    <t>Graeme STRACHAN</t>
  </si>
  <si>
    <t>Geoff BUCKMASTER</t>
  </si>
  <si>
    <t>Martin TYE</t>
  </si>
  <si>
    <t>Yvette BERRY</t>
  </si>
  <si>
    <t>Chris BOURKE</t>
  </si>
  <si>
    <t>Tara CHEYNE</t>
  </si>
  <si>
    <t>Kim FISCHER</t>
  </si>
  <si>
    <t>Gordon RAMSAY</t>
  </si>
  <si>
    <t>Jason CHAPPEL</t>
  </si>
  <si>
    <t>Indra ESGUERRA</t>
  </si>
  <si>
    <t>Richard MERZIAN</t>
  </si>
  <si>
    <t>Vicki DUNNE</t>
  </si>
  <si>
    <t>Denise FISHER</t>
  </si>
  <si>
    <t>Elizabeth KIKKERT</t>
  </si>
  <si>
    <t>Ignatius ROZARIO</t>
  </si>
  <si>
    <t>Paul SWEENEY</t>
  </si>
  <si>
    <t>Richard HARRISS</t>
  </si>
  <si>
    <t>Sam HUGGINS</t>
  </si>
  <si>
    <t>Beth GOOCH</t>
  </si>
  <si>
    <t>Mick KAYE</t>
  </si>
  <si>
    <t>Geoff KETTLE</t>
  </si>
  <si>
    <t>Gilbert REILLY</t>
  </si>
  <si>
    <t>Alan TUTT</t>
  </si>
  <si>
    <t>Naomi GOWOR</t>
  </si>
  <si>
    <t>Guy JAKEMAN</t>
  </si>
  <si>
    <t>Bernie BRENNAN</t>
  </si>
  <si>
    <t>Ian COOMBES</t>
  </si>
  <si>
    <t>Vijay DUBEY</t>
  </si>
  <si>
    <t>David EDWARDS</t>
  </si>
  <si>
    <t>Emmanuel EZEKIEL-HART</t>
  </si>
  <si>
    <t>Kim HUYNH</t>
  </si>
  <si>
    <t>Vanessa JONES</t>
  </si>
  <si>
    <t>Leigh WATSON</t>
  </si>
  <si>
    <t>Lea ZANGL</t>
  </si>
  <si>
    <t>Claude HASTIR</t>
  </si>
  <si>
    <t>Melissa KEMP</t>
  </si>
  <si>
    <t>Ed COCKS</t>
  </si>
  <si>
    <t>Annette FAZEY-SOUTHWELL</t>
  </si>
  <si>
    <t>Nicole LAWDER</t>
  </si>
  <si>
    <t>Mark PARTON</t>
  </si>
  <si>
    <t>Andrew WALL</t>
  </si>
  <si>
    <t>Sarah O'BRIEN</t>
  </si>
  <si>
    <t>Robyn SOXSMITH</t>
  </si>
  <si>
    <t>Timothy FRIEL</t>
  </si>
  <si>
    <t>Richard TUFFIN</t>
  </si>
  <si>
    <t>Joy BURCH</t>
  </si>
  <si>
    <t>Angie DRAKE</t>
  </si>
  <si>
    <t>Mick GENTLEMAN</t>
  </si>
  <si>
    <t>Karl MAFTOUM</t>
  </si>
  <si>
    <t>Taimus WERNER-GIBBINGS</t>
  </si>
  <si>
    <t>Matt DONNELLY</t>
  </si>
  <si>
    <t>Jacob GOWOR</t>
  </si>
  <si>
    <t>Greg RENET</t>
  </si>
  <si>
    <t>Vera SARAGIH</t>
  </si>
  <si>
    <t>Matt STRASCHKO</t>
  </si>
  <si>
    <t>Johnathan DAVIS</t>
  </si>
  <si>
    <t>Michael MAZENGARB</t>
  </si>
  <si>
    <t>Ben MURPHY</t>
  </si>
  <si>
    <t>Steven BAILEY</t>
  </si>
  <si>
    <t>Monique SHEPHERD</t>
  </si>
  <si>
    <t>Andrew HOLT</t>
  </si>
  <si>
    <t>Joel McKAY</t>
  </si>
  <si>
    <t>Ordinary votes</t>
  </si>
  <si>
    <t>Postal votes</t>
  </si>
  <si>
    <t>Pre-poll votes</t>
  </si>
  <si>
    <t>Declaration votes</t>
  </si>
  <si>
    <t>Candidates nominated</t>
  </si>
  <si>
    <t>Candidates elected</t>
  </si>
  <si>
    <t>Table 2.2  First preference votes by polling place: Ginninderra</t>
  </si>
  <si>
    <t>Table 2.1  First preference votes by polling place: Brindabella</t>
  </si>
  <si>
    <t>Table 2 - First preference votes by polling place</t>
  </si>
  <si>
    <t>Table 1.1  Summary of first preference votes by electorate/ACT total</t>
  </si>
  <si>
    <t>Table 1 - First preference vote summaries</t>
  </si>
  <si>
    <t>Enrolment</t>
  </si>
  <si>
    <t>Types of votes</t>
  </si>
  <si>
    <t>Explanation of percentages</t>
  </si>
  <si>
    <t>Abbreviations</t>
  </si>
  <si>
    <t>Table of contents</t>
  </si>
  <si>
    <t>Ungrouped</t>
  </si>
  <si>
    <t>Liberal Democratic Party</t>
  </si>
  <si>
    <t>The ACT Greens</t>
  </si>
  <si>
    <t>Party name</t>
  </si>
  <si>
    <t>Abbreviation</t>
  </si>
  <si>
    <t>Total votes for each polling place are expressed as a percentage of the total votes for the electorate.</t>
  </si>
  <si>
    <t>Total votes for the ACT are expressed as a percentage of the enrolment for the ACT.</t>
  </si>
  <si>
    <t>Total votes for an electorate are expressed as a percentage of the enrolment for the electorate.</t>
  </si>
  <si>
    <t>Total ordinary, postal, pre-poll and declaration votes for the ACT are expressed as a percentage of the total votes for the ACT.</t>
  </si>
  <si>
    <t>Total ordinary, postal, pre-poll and declaration votes for an electorate are expressed as a percentage of the total votes for the electorate.</t>
  </si>
  <si>
    <t>Formal and informal votes are always expressed as a percentage of the total votes in the same column.</t>
  </si>
  <si>
    <r>
      <t xml:space="preserve">To preserve the secrecy of the ballot, under the </t>
    </r>
    <r>
      <rPr>
        <i/>
        <sz val="11"/>
        <rFont val="Tahoma"/>
        <family val="2"/>
      </rPr>
      <t>Electoral Act 1992</t>
    </r>
    <r>
      <rPr>
        <sz val="11"/>
        <rFont val="Tahoma"/>
        <family val="2"/>
      </rPr>
      <t xml:space="preserve"> any ballot papers counted for an electorate that totalled less than 20 at a polling place could not be sorted to candidates at that polling place.  Instead, they were taken unsorted to the central scrutiny centre where they were combined with other ballot papers before they were sorted.  In these cases, the statistics record that no votes were counted at those polling places for that electorate.  The number of votes issued at each of these polling places is shown in table 2.4.</t>
    </r>
  </si>
  <si>
    <t>“Home and away” votes for polling places</t>
  </si>
  <si>
    <t>- cannot be found on the roll but the elector claims to be entitled to vote.</t>
  </si>
  <si>
    <t>A declaration vote is a vote cast at a polling place or pre-poll voting centre by an elector whose name:</t>
  </si>
  <si>
    <t>A pre-poll vote is a vote cast by an elector who is unable to attend a polling place within the ACT on election day.  Pre-poll votes must be made in person and can be cast from three weeks prior to election day until the day before polling day at any pre-poll voting centre in the ACT or at the state electoral authority office in each interstate capital city.</t>
  </si>
  <si>
    <t>An ordinary vote is a vote cast on election day by an elector enrolled for any electorate at any polling place within the Australian Capital Territory.</t>
  </si>
  <si>
    <t>Enrolment totals</t>
  </si>
  <si>
    <t>Swings</t>
  </si>
  <si>
    <t>For parties that contested the 2012 election, the swing shown is the percentage of the votes received by the party in 2016 less the percentage of the votes received by the party in 2012.</t>
  </si>
  <si>
    <t>For parties that did not contest the 2012 election, the swing shown is the percentage of the votes received by the party in 2016.</t>
  </si>
  <si>
    <t>The swing figure for “other” candidates compares results for 2016 non-party candidates with the results obtained for 2012 non-party candidates combined with any results cast in 2012 for parties that are not contesting the 2016 election.</t>
  </si>
  <si>
    <t>2016 ACT Legislative Assembly election statistics</t>
  </si>
  <si>
    <t>Animal Justice Party</t>
  </si>
  <si>
    <t>Australian Sex Party ACT</t>
  </si>
  <si>
    <t>Australian Labor Party (ACT Branch)</t>
  </si>
  <si>
    <t>Canberra Community Voters</t>
  </si>
  <si>
    <t>Liberal Party of Australia (A.C.T. Division)</t>
  </si>
  <si>
    <t>Like Canberra</t>
  </si>
  <si>
    <t>Sustainable Australia (ACT)</t>
  </si>
  <si>
    <t>The Community Alliance Party (ACT)</t>
  </si>
  <si>
    <t>Votes for parties and candidates are always expressed as a percentage of the total formal vote in the same column.</t>
  </si>
  <si>
    <t xml:space="preserve">A postal vote is a vote cast by an elector who is unable to attend a polling place within the ACT on election day.  Postal votes can be cast at any time from the 19th day before polling day until polling day itself.  As the name suggests, postal votes can be sent through the postal system.
</t>
  </si>
  <si>
    <t>- is incorrectly marked on the roll in the polling place or pre-poll voting centre to indicate that the elector has already; or</t>
  </si>
  <si>
    <t>Electronic votes</t>
  </si>
  <si>
    <t>Unlike Commonwealth elections, an elector could cast an ordinary vote in a polling place in an electorate other than the electorate the elector was enrolled for.  In other words, an elector could cast an ordinary vote in his or her “home” electorate, or cast an ordinary vote in an “away” electorate.</t>
  </si>
  <si>
    <t xml:space="preserve">These combined ballot papers are shown for each electorate under a polling place entitled “Central Scrutiny”.  </t>
  </si>
  <si>
    <t>Table 2.3  First preference votes by polling place: Kurrajong</t>
  </si>
  <si>
    <t>Table 2.4  First preference votes by polling place: Murrumbidgee</t>
  </si>
  <si>
    <t>Table 2.5  First preference votes by polling place: Yerrabi</t>
  </si>
  <si>
    <t>Table 2.6  Polling places issuing fewer than 20 votes</t>
  </si>
  <si>
    <t>ACT Total</t>
  </si>
  <si>
    <t>Total electronic</t>
  </si>
  <si>
    <t xml:space="preserve">Total paper </t>
  </si>
  <si>
    <t>Belconnen electronic</t>
  </si>
  <si>
    <t>Belconnen paper</t>
  </si>
  <si>
    <t>Belconnen
total</t>
  </si>
  <si>
    <t>City electronic</t>
  </si>
  <si>
    <t>City paper</t>
  </si>
  <si>
    <t>City total</t>
  </si>
  <si>
    <t>City East electronic</t>
  </si>
  <si>
    <t>City East paper</t>
  </si>
  <si>
    <t>City East total</t>
  </si>
  <si>
    <t>Gungahlin electronic</t>
  </si>
  <si>
    <t>Gungahlin paper</t>
  </si>
  <si>
    <t>Gungahlin total</t>
  </si>
  <si>
    <t>Tuggeranong electronic</t>
  </si>
  <si>
    <t>Tuggeranong paper</t>
  </si>
  <si>
    <t>Tuggeranong total</t>
  </si>
  <si>
    <t>Woden electronic</t>
  </si>
  <si>
    <t>Woden paper</t>
  </si>
  <si>
    <t>Woden total</t>
  </si>
  <si>
    <t>Belconnen total</t>
  </si>
  <si>
    <t>Table 3 - First preference vote summaries electronic/paper</t>
  </si>
  <si>
    <t xml:space="preserve">Table 3.1 Summary of electroninc/paper first preference votes by electorate/party </t>
  </si>
  <si>
    <t>Table 3.2 Electronic/paper first preference votes by electronic polling place: Brindabella</t>
  </si>
  <si>
    <t>Table 3.3 Electronic/paper first preference votes by electronic polling place: Ginninderra</t>
  </si>
  <si>
    <t>Table 3.4 Electronic/paper first preference votes by electronic polling place: Kurrajong</t>
  </si>
  <si>
    <t>Table 3.5 Electronic/paper first preference votes by electronic polling place: Murrumbidgee</t>
  </si>
  <si>
    <t>Table 3.6 Electronic/paper first preference votes by electronic polling place: Yerrabi</t>
  </si>
  <si>
    <t>Belconnen 
(Pre-Poll) electronic</t>
  </si>
  <si>
    <t>Belconnen
 (Pre-Poll) paper</t>
  </si>
  <si>
    <t>Belconnen 
(Pre-Poll) total</t>
  </si>
  <si>
    <t>City 
(Pre-Poll) electronic</t>
  </si>
  <si>
    <t>City 
(Pre-Poll) paper</t>
  </si>
  <si>
    <t>City 
(Pre-Poll) total</t>
  </si>
  <si>
    <t>City East 
(Pre-Poll) electronic</t>
  </si>
  <si>
    <t>City East 
(Pre-Poll) paper</t>
  </si>
  <si>
    <t>City East 
(Pre-Poll) total</t>
  </si>
  <si>
    <t>Gungahlin 
(Pre-poll) electronic</t>
  </si>
  <si>
    <t>Gungahlin 
(Pre-poll) paper</t>
  </si>
  <si>
    <t>Gungahlin 
(Pre-poll) total</t>
  </si>
  <si>
    <t>Woden 
(Pre- Poll) electronic</t>
  </si>
  <si>
    <t>Woden 
(Pre-Poll) paper</t>
  </si>
  <si>
    <t>Woden 
(Pre-Poll) total</t>
  </si>
  <si>
    <t>Total paper 
(at e-vote centres)</t>
  </si>
  <si>
    <t>Total 
(at e-vote centres)</t>
  </si>
  <si>
    <t>Tuggeranong   (Pre-Poll) paper</t>
  </si>
  <si>
    <t>Tuggeranong   (Pre-Poll) total</t>
  </si>
  <si>
    <t>Tuggeranong              (Pre-Poll) electronic</t>
  </si>
  <si>
    <t>Belconnen 
(Pre-Poll) paper</t>
  </si>
  <si>
    <t>Woden 
(Pre-Poll) electronic</t>
  </si>
  <si>
    <t>Tuggeranong
(Pre-Poll) electronic</t>
  </si>
  <si>
    <t>Tuggeranong
(Pre-Poll) paper</t>
  </si>
  <si>
    <t>Tuggeranong
(Pre-Poll) total</t>
  </si>
  <si>
    <t>Gungahlin
(Pre-poll) total</t>
  </si>
  <si>
    <t>Gungahlin
(Pre-poll) paper</t>
  </si>
  <si>
    <t>City East
(Pre-Poll) total</t>
  </si>
  <si>
    <t>City East
(Pre-Poll) paper</t>
  </si>
  <si>
    <t>City East
(Pre-Poll) electronic</t>
  </si>
  <si>
    <t>City
(Pre-Poll) total</t>
  </si>
  <si>
    <t>City
(Pre-Poll) paper</t>
  </si>
  <si>
    <t>City
(Pre-Poll) electronic</t>
  </si>
  <si>
    <t>Belconnen
(Pre-Poll) total</t>
  </si>
  <si>
    <t>Belconnen
(Pre-Poll) paper</t>
  </si>
  <si>
    <t>Belconnen
(Pre-Poll) electronic</t>
  </si>
  <si>
    <t>Total
(at e-vote centres)</t>
  </si>
  <si>
    <t>Total paper
(at e-vote centres)</t>
  </si>
  <si>
    <t>Woden
(Pre-Poll) total</t>
  </si>
  <si>
    <t>Woden
(Pre-Poll) paper</t>
  </si>
  <si>
    <t>Woden
(Pre-Poll) electronic</t>
  </si>
  <si>
    <t>Gungahlin
(Pre-poll) electronic</t>
  </si>
  <si>
    <t xml:space="preserve">Brindabella </t>
  </si>
  <si>
    <t>2016 votes</t>
  </si>
  <si>
    <t>Swing %</t>
  </si>
  <si>
    <t>ACT total</t>
  </si>
  <si>
    <t>2012 votes using 2016 boundaries</t>
  </si>
  <si>
    <t>Electorate</t>
  </si>
  <si>
    <t>Turnout based on enrolment</t>
  </si>
  <si>
    <t>Turnout based on EEP</t>
  </si>
  <si>
    <t>Estimated eligible population (EEP)</t>
  </si>
  <si>
    <t>Total votes</t>
  </si>
  <si>
    <t>EEP is calculated every quarter by the Australian Electoral Commission, using base data provided by the Australian Bureau of Statistics and applying a method developed by the AEC in consultation with the ABS.  The EEP is an estimate of the number of persons who are eligible to be enrolled at a particular point in time. EEP data is available only on an Territory basis and is not availble by electorate.</t>
  </si>
  <si>
    <t>Table 1.2 Swing</t>
  </si>
  <si>
    <t>Table 1.3 Voter turnout</t>
  </si>
  <si>
    <t>Table 1.4  Summary of first preference votes by party/vote type: ACT total</t>
  </si>
  <si>
    <t>Table 1.5  Summary of first preference votes by party/vote type: Brindabella</t>
  </si>
  <si>
    <t>Table 1.6  Summary of first preference votes by party/vote type: Ginninderra</t>
  </si>
  <si>
    <t>Table 1.7  Summary of first preference votes by party/vote type: Kurrajong</t>
  </si>
  <si>
    <t>Table 1.8  Summary of first preference votes by party/vote type: Murrumbidgee</t>
  </si>
  <si>
    <t>Table 1.9  Summary of first preference votes by party/vote type: Yerrabi</t>
  </si>
  <si>
    <t>Table 1.10  First preference votes by candidate/vote type: Brindabella</t>
  </si>
  <si>
    <t>Table 1.11  First preference votes by candidate/vote type: Ginninderra</t>
  </si>
  <si>
    <t>Table 1.12  First preference votes by candidate/vote type: Kurrajong</t>
  </si>
  <si>
    <t>Table 1.13  First preference votes by candidate/vote type: Murrumbidgee</t>
  </si>
  <si>
    <t>Table 1.14  First preference votes by candidate/vote type: Yerrabi</t>
  </si>
  <si>
    <t>Six pre-poll voting centres and the same polling places on polling day issued votes electronically.  These votes are included in the total votes for each of these polling places shown in table 2 of this report.  Tables 3.1 - 3.6 show the breakdown of electronic votes and paper votes cast at each of the electronic polling places, together with electorate and ACT totals.</t>
  </si>
  <si>
    <t>Swing percentage represents the difference in percentage terms between the result for each party and “other” candidates and the corresponding result for the 2012 election. The figures used for 2012 are an estimate based on the number of votes received in 2012 extrapolated on the new 2016 electorate boundaries.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</si>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</sst>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 "/>
    <numFmt numFmtId="165" formatCode="_(&quot;$&quot;* #,##0.00_);_(&quot;$&quot;* \(#,##0.00\);_(&quot;$&quot;* &quot;-&quot;??_);_(@_)"/>
    <numFmt numFmtId="166" formatCode="General__"/>
    <numFmt numFmtId="167" formatCode="0.00000\ \ "/>
    <numFmt numFmtId="168" formatCode="_(0.000000_)"/>
    <numFmt numFmtId="169" formatCode="_(0.000000_);\(0.000000\)"/>
    <numFmt numFmtId="170" formatCode="_(0.000000\ _)"/>
    <numFmt numFmtId="171" formatCode="_(0_)"/>
    <numFmt numFmtId="172" formatCode="0__"/>
    <numFmt numFmtId="173" formatCode="0.0%"/>
  </numFmts>
  <fonts count="27" x14ac:knownFonts="1">
    <font>
      <sz val="11"/>
      <color theme="1"/>
      <name val="Calibri"/>
      <family val="2"/>
      <scheme val="minor"/>
    </font>
    <font>
      <sz val="11"/>
      <color theme="1"/>
      <name val="Tahoma"/>
      <family val="2"/>
    </font>
    <font>
      <b/>
      <sz val="8"/>
      <color theme="1"/>
      <name val="Arial"/>
      <family val="2"/>
    </font>
    <font>
      <sz val="8"/>
      <color theme="1"/>
      <name val="Arial"/>
      <family val="2"/>
    </font>
    <font>
      <sz val="12"/>
      <name val="Arial"/>
      <family val="2"/>
    </font>
    <font>
      <sz val="11"/>
      <name val="Tahoma"/>
      <family val="2"/>
    </font>
    <font>
      <u/>
      <sz val="10"/>
      <color indexed="12"/>
      <name val="Arial"/>
      <family val="2"/>
    </font>
    <font>
      <u/>
      <sz val="11"/>
      <color indexed="12"/>
      <name val="Tahoma"/>
      <family val="2"/>
    </font>
    <font>
      <b/>
      <sz val="11"/>
      <name val="Tahoma"/>
      <family val="2"/>
    </font>
    <font>
      <b/>
      <sz val="14"/>
      <name val="Tahoma"/>
      <family val="2"/>
    </font>
    <font>
      <b/>
      <sz val="16"/>
      <color theme="1"/>
      <name val="Tahoma"/>
      <family val="2"/>
    </font>
    <font>
      <b/>
      <sz val="12"/>
      <name val="Arial"/>
      <family val="2"/>
    </font>
    <font>
      <b/>
      <sz val="16"/>
      <name val="Arial"/>
      <family val="2"/>
    </font>
    <font>
      <sz val="10"/>
      <name val="Arial"/>
      <family val="2"/>
    </font>
    <font>
      <b/>
      <sz val="14"/>
      <name val="Arial"/>
      <family val="2"/>
    </font>
    <font>
      <sz val="16"/>
      <name val="Arial"/>
      <family val="2"/>
    </font>
    <font>
      <sz val="10"/>
      <name val="Courier New"/>
      <family val="3"/>
    </font>
    <font>
      <b/>
      <sz val="10"/>
      <name val="Arial"/>
      <family val="2"/>
    </font>
    <font>
      <sz val="10"/>
      <color indexed="9"/>
      <name val="Courier New"/>
      <family val="3"/>
    </font>
    <font>
      <sz val="6"/>
      <name val="Arial"/>
      <family val="2"/>
    </font>
    <font>
      <sz val="10"/>
      <name val="Courier"/>
      <family val="3"/>
    </font>
    <font>
      <b/>
      <sz val="7"/>
      <name val="Courier New"/>
      <family val="3"/>
    </font>
    <font>
      <sz val="8"/>
      <name val="Arial"/>
      <family val="2"/>
    </font>
    <font>
      <sz val="7"/>
      <name val="Arial"/>
      <family val="2"/>
    </font>
    <font>
      <sz val="14"/>
      <name val="Arial"/>
      <family val="2"/>
    </font>
    <font>
      <i/>
      <sz val="11"/>
      <name val="Tahoma"/>
      <family val="2"/>
    </font>
    <font>
      <b/>
      <sz val="11"/>
      <color theme="1"/>
      <name val="Calibri"/>
      <family val="2"/>
      <scheme val="minor"/>
    </font>
  </fonts>
  <fills count="17">
    <fill>
      <patternFill patternType="none"/>
    </fill>
    <fill>
      <patternFill patternType="gray125"/>
    </fill>
    <fill>
      <patternFill patternType="solid">
        <fgColor indexed="22"/>
        <bgColor indexed="64"/>
      </patternFill>
    </fill>
    <fill>
      <patternFill patternType="lightGray"/>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style="thin">
        <color indexed="64"/>
      </top>
      <bottom style="thin">
        <color indexed="64"/>
      </bottom>
      <diagonal/>
    </border>
    <border>
      <left/>
      <right style="thick">
        <color indexed="64"/>
      </right>
      <top style="double">
        <color indexed="64"/>
      </top>
      <bottom/>
      <diagonal/>
    </border>
    <border>
      <left style="thin">
        <color indexed="64"/>
      </left>
      <right style="thin">
        <color indexed="64"/>
      </right>
      <top style="double">
        <color indexed="64"/>
      </top>
      <bottom style="medium">
        <color indexed="64"/>
      </bottom>
      <diagonal/>
    </border>
    <border>
      <left style="thin">
        <color indexed="64"/>
      </left>
      <right style="thin">
        <color indexed="64"/>
      </right>
      <top/>
      <bottom style="thick">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thin">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rgb="FFB2B2B2"/>
      </left>
      <right style="thin">
        <color rgb="FFB2B2B2"/>
      </right>
      <top style="thin">
        <color rgb="FFB2B2B2"/>
      </top>
      <bottom style="thin">
        <color rgb="FFB2B2B2"/>
      </bottom>
      <diagonal/>
    </border>
  </borders>
  <cellStyleXfs count="122">
    <xf numFmtId="0" fontId="0" fillId="0" borderId="0"/>
    <xf numFmtId="0" fontId="4" fillId="0" borderId="0"/>
    <xf numFmtId="0" fontId="6" fillId="0" borderId="0" applyNumberFormat="0" applyFill="0" applyBorder="0" applyAlignment="0" applyProtection="0">
      <alignment vertical="top"/>
      <protection locked="0"/>
    </xf>
    <xf numFmtId="0" fontId="11" fillId="0" borderId="0"/>
    <xf numFmtId="0" fontId="4" fillId="0" borderId="0">
      <alignment horizontal="left"/>
    </xf>
    <xf numFmtId="0" fontId="12" fillId="0" borderId="0">
      <alignment vertical="center"/>
    </xf>
    <xf numFmtId="0" fontId="13" fillId="0" borderId="16"/>
    <xf numFmtId="0" fontId="11" fillId="0" borderId="0"/>
    <xf numFmtId="0" fontId="14" fillId="0" borderId="0"/>
    <xf numFmtId="0" fontId="13" fillId="0" borderId="0"/>
    <xf numFmtId="0" fontId="12" fillId="0" borderId="0"/>
    <xf numFmtId="0" fontId="15" fillId="0" borderId="0">
      <alignment horizontal="left"/>
    </xf>
    <xf numFmtId="0" fontId="13" fillId="0" borderId="0"/>
    <xf numFmtId="0" fontId="13" fillId="0" borderId="6">
      <alignment horizontal="center" vertical="center"/>
    </xf>
    <xf numFmtId="0" fontId="13" fillId="1" borderId="6">
      <alignment horizontal="center" vertical="center"/>
    </xf>
    <xf numFmtId="1" fontId="11" fillId="0" borderId="6">
      <alignment horizontal="center" vertical="center"/>
    </xf>
    <xf numFmtId="0" fontId="11" fillId="0" borderId="6">
      <alignment horizontal="center" vertical="center"/>
    </xf>
    <xf numFmtId="164" fontId="4" fillId="0" borderId="6">
      <alignment horizontal="center" vertical="center"/>
    </xf>
    <xf numFmtId="165" fontId="4" fillId="0" borderId="6">
      <alignment horizontal="center" vertical="center"/>
    </xf>
    <xf numFmtId="166" fontId="16" fillId="0" borderId="6">
      <alignment horizontal="right" vertical="center"/>
      <protection locked="0"/>
    </xf>
    <xf numFmtId="0" fontId="16" fillId="3" borderId="6"/>
    <xf numFmtId="166" fontId="16" fillId="0" borderId="6">
      <alignment horizontal="right" vertical="center"/>
      <protection locked="0"/>
    </xf>
    <xf numFmtId="166" fontId="16" fillId="1" borderId="6">
      <alignment horizontal="right" vertical="center"/>
    </xf>
    <xf numFmtId="0" fontId="17" fillId="0" borderId="6">
      <alignment horizontal="center" vertical="center"/>
    </xf>
    <xf numFmtId="166" fontId="16" fillId="0" borderId="6">
      <alignment horizontal="right" vertical="center"/>
    </xf>
    <xf numFmtId="0" fontId="14" fillId="0" borderId="0">
      <alignment horizontal="centerContinuous" vertical="center"/>
    </xf>
    <xf numFmtId="165" fontId="11" fillId="0" borderId="6">
      <alignment horizontal="center" vertical="center"/>
    </xf>
    <xf numFmtId="167" fontId="11" fillId="0" borderId="6" applyNumberFormat="0">
      <alignment horizontal="center" vertical="center"/>
    </xf>
    <xf numFmtId="167" fontId="16" fillId="0" borderId="6" applyNumberFormat="0" applyFill="0">
      <alignment horizontal="right" vertical="center"/>
    </xf>
    <xf numFmtId="167" fontId="16" fillId="0" borderId="6" applyNumberFormat="0" applyFill="0">
      <alignment horizontal="right" vertical="center"/>
    </xf>
    <xf numFmtId="167" fontId="16" fillId="0" borderId="6" applyNumberFormat="0">
      <alignment horizontal="right" vertical="center"/>
    </xf>
    <xf numFmtId="167" fontId="18" fillId="1" borderId="6" applyNumberFormat="0">
      <alignment horizontal="right" vertical="center"/>
    </xf>
    <xf numFmtId="167" fontId="16" fillId="0" borderId="6" applyNumberFormat="0">
      <alignment horizontal="right" vertical="center"/>
    </xf>
    <xf numFmtId="0" fontId="13" fillId="0" borderId="17">
      <alignment horizontal="left" vertical="center"/>
    </xf>
    <xf numFmtId="0" fontId="14" fillId="0" borderId="17">
      <alignment horizontal="center" vertical="center"/>
    </xf>
    <xf numFmtId="0" fontId="17" fillId="0" borderId="18">
      <alignment horizontal="center" vertical="center"/>
    </xf>
    <xf numFmtId="0" fontId="14" fillId="0" borderId="0">
      <alignment horizontal="centerContinuous"/>
    </xf>
    <xf numFmtId="0" fontId="17" fillId="0" borderId="0"/>
    <xf numFmtId="0" fontId="14" fillId="0" borderId="0"/>
    <xf numFmtId="49" fontId="13" fillId="0" borderId="0">
      <alignment horizontal="left"/>
    </xf>
    <xf numFmtId="0" fontId="19" fillId="0" borderId="0">
      <alignment horizontal="left" vertical="center" wrapText="1"/>
    </xf>
    <xf numFmtId="0" fontId="11" fillId="0" borderId="19"/>
    <xf numFmtId="0" fontId="11" fillId="0" borderId="0"/>
    <xf numFmtId="0" fontId="4" fillId="0" borderId="0">
      <alignment horizontal="left"/>
    </xf>
    <xf numFmtId="0" fontId="14" fillId="0" borderId="0"/>
    <xf numFmtId="0" fontId="13" fillId="0" borderId="20">
      <alignment horizontal="right" vertical="center"/>
    </xf>
    <xf numFmtId="0" fontId="17" fillId="0" borderId="21">
      <alignment horizontal="right" vertical="center"/>
    </xf>
    <xf numFmtId="0" fontId="19" fillId="0" borderId="0">
      <alignment horizontal="left" vertical="center" wrapText="1"/>
    </xf>
    <xf numFmtId="49" fontId="11" fillId="0" borderId="22">
      <alignment horizontal="right"/>
    </xf>
    <xf numFmtId="0" fontId="13" fillId="0" borderId="6">
      <alignment horizontal="right" vertical="center"/>
    </xf>
    <xf numFmtId="168" fontId="20" fillId="0" borderId="6" applyFont="0" applyFill="0" applyBorder="0" applyAlignment="0" applyProtection="0">
      <alignment horizontal="right" vertical="center"/>
    </xf>
    <xf numFmtId="169" fontId="20" fillId="0" borderId="6" applyFont="0" applyFill="0" applyBorder="0" applyAlignment="0" applyProtection="0">
      <alignment horizontal="right" vertical="center"/>
    </xf>
    <xf numFmtId="170" fontId="20" fillId="0" borderId="11" applyFont="0" applyFill="0" applyBorder="0" applyAlignment="0" applyProtection="0"/>
    <xf numFmtId="0" fontId="13" fillId="0" borderId="0"/>
    <xf numFmtId="1" fontId="17" fillId="0" borderId="9">
      <alignment horizontal="center" vertical="top"/>
    </xf>
    <xf numFmtId="1" fontId="21" fillId="0" borderId="9">
      <alignment horizontal="right" vertical="top"/>
    </xf>
    <xf numFmtId="1" fontId="21" fillId="0" borderId="23">
      <alignment horizontal="right" vertical="top"/>
    </xf>
    <xf numFmtId="1" fontId="16" fillId="0" borderId="23" applyNumberFormat="0">
      <alignment horizontal="right" vertical="top"/>
    </xf>
    <xf numFmtId="0" fontId="22" fillId="0" borderId="9">
      <alignment horizontal="left" vertical="top" wrapText="1"/>
    </xf>
    <xf numFmtId="0" fontId="13" fillId="0" borderId="9">
      <alignment horizontal="left" vertical="top"/>
    </xf>
    <xf numFmtId="167" fontId="16" fillId="0" borderId="9" applyNumberFormat="0">
      <alignment horizontal="right" vertical="top"/>
    </xf>
    <xf numFmtId="1" fontId="17" fillId="0" borderId="11">
      <alignment horizontal="center" vertical="center"/>
    </xf>
    <xf numFmtId="171" fontId="16" fillId="0" borderId="11">
      <alignment horizontal="right" vertical="center"/>
    </xf>
    <xf numFmtId="171" fontId="16" fillId="0" borderId="24">
      <alignment horizontal="right" vertical="center"/>
    </xf>
    <xf numFmtId="172" fontId="16" fillId="0" borderId="24" applyNumberFormat="0">
      <alignment horizontal="right" vertical="center"/>
    </xf>
    <xf numFmtId="0" fontId="22" fillId="0" borderId="11">
      <alignment horizontal="left" vertical="center" wrapText="1"/>
    </xf>
    <xf numFmtId="0" fontId="13" fillId="0" borderId="11">
      <alignment horizontal="left" vertical="center"/>
    </xf>
    <xf numFmtId="167" fontId="16" fillId="0" borderId="11" applyNumberFormat="0">
      <alignment horizontal="right" vertical="center"/>
    </xf>
    <xf numFmtId="167" fontId="16" fillId="0" borderId="11" applyNumberFormat="0">
      <alignment horizontal="right" vertical="center"/>
    </xf>
    <xf numFmtId="0" fontId="17" fillId="0" borderId="6">
      <alignment horizontal="center" vertical="top" textRotation="180"/>
    </xf>
    <xf numFmtId="0" fontId="22" fillId="0" borderId="11">
      <alignment horizontal="center" vertical="center" wrapText="1"/>
    </xf>
    <xf numFmtId="0" fontId="13" fillId="0" borderId="25"/>
    <xf numFmtId="0" fontId="13" fillId="0" borderId="9"/>
    <xf numFmtId="0" fontId="22" fillId="0" borderId="11">
      <alignment horizontal="center" vertical="center" textRotation="180" wrapText="1"/>
    </xf>
    <xf numFmtId="167" fontId="23" fillId="0" borderId="10" applyNumberFormat="0">
      <alignment horizontal="center" vertical="center"/>
    </xf>
    <xf numFmtId="167" fontId="20" fillId="1" borderId="10" applyNumberFormat="0" applyFont="0" applyBorder="0" applyAlignment="0" applyProtection="0"/>
    <xf numFmtId="167" fontId="23" fillId="0" borderId="10" applyNumberFormat="0">
      <alignment horizontal="center" vertical="center"/>
    </xf>
    <xf numFmtId="167" fontId="20" fillId="0" borderId="10" applyNumberFormat="0" applyFont="0" applyAlignment="0" applyProtection="0"/>
    <xf numFmtId="0" fontId="24" fillId="0" borderId="0">
      <alignment vertical="center"/>
    </xf>
    <xf numFmtId="0" fontId="14" fillId="0" borderId="0">
      <alignment vertical="center"/>
    </xf>
    <xf numFmtId="0" fontId="13" fillId="0" borderId="0">
      <alignment horizontal="left" vertical="center"/>
    </xf>
    <xf numFmtId="0" fontId="17" fillId="0" borderId="0">
      <alignment vertical="center"/>
    </xf>
    <xf numFmtId="0" fontId="14" fillId="0" borderId="0">
      <alignment vertical="center"/>
    </xf>
    <xf numFmtId="0" fontId="22" fillId="0" borderId="0"/>
    <xf numFmtId="0" fontId="22" fillId="0" borderId="0">
      <alignment horizontal="left" vertical="center"/>
    </xf>
    <xf numFmtId="49" fontId="16" fillId="0" borderId="0">
      <alignment horizontal="center"/>
    </xf>
    <xf numFmtId="0" fontId="16" fillId="0" borderId="0">
      <alignment horizontal="center" vertical="top"/>
    </xf>
    <xf numFmtId="49" fontId="16" fillId="0" borderId="0">
      <alignment horizontal="left" vertical="center"/>
    </xf>
    <xf numFmtId="49" fontId="16" fillId="0" borderId="0">
      <alignment horizontal="center" vertical="center"/>
    </xf>
    <xf numFmtId="0" fontId="17" fillId="0" borderId="0"/>
    <xf numFmtId="0" fontId="14" fillId="0" borderId="0">
      <alignment vertical="center"/>
    </xf>
    <xf numFmtId="0" fontId="19" fillId="0" borderId="6">
      <alignment horizontal="centerContinuous" vertical="center" wrapText="1"/>
    </xf>
    <xf numFmtId="0" fontId="17" fillId="0" borderId="26">
      <alignment horizontal="center" vertical="top" textRotation="180"/>
    </xf>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0" borderId="0"/>
    <xf numFmtId="0" fontId="1" fillId="0" borderId="0"/>
    <xf numFmtId="0" fontId="1" fillId="4" borderId="27" applyNumberFormat="0" applyFont="0" applyAlignment="0" applyProtection="0"/>
    <xf numFmtId="0" fontId="1" fillId="4" borderId="27" applyNumberFormat="0" applyFont="0" applyAlignment="0" applyProtection="0"/>
    <xf numFmtId="0" fontId="1" fillId="4" borderId="27" applyNumberFormat="0" applyFont="0" applyAlignment="0" applyProtection="0"/>
  </cellStyleXfs>
  <cellXfs count="73">
    <xf numFmtId="0" fontId="0" fillId="0" borderId="0" xfId="0"/>
    <xf numFmtId="0" fontId="0" fillId="0" borderId="0" xfId="0" applyAlignment="1">
      <alignment wrapText="1"/>
    </xf>
    <xf numFmtId="0" fontId="2" fillId="0" borderId="4" xfId="0" applyFont="1" applyBorder="1" applyAlignment="1">
      <alignment horizontal="left" vertical="center"/>
    </xf>
    <xf numFmtId="0" fontId="3" fillId="0" borderId="0" xfId="0" applyFont="1" applyBorder="1" applyAlignment="1">
      <alignment horizontal="center" vertical="center"/>
    </xf>
    <xf numFmtId="0" fontId="2" fillId="2" borderId="5"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2" xfId="0" applyFont="1" applyFill="1" applyBorder="1" applyAlignment="1">
      <alignment horizontal="left" wrapText="1"/>
    </xf>
    <xf numFmtId="0" fontId="2" fillId="2" borderId="12" xfId="0" applyFont="1" applyFill="1" applyBorder="1" applyAlignment="1">
      <alignment horizontal="center" wrapText="1"/>
    </xf>
    <xf numFmtId="0" fontId="2" fillId="0" borderId="13" xfId="0" applyFont="1" applyBorder="1" applyAlignment="1">
      <alignment horizontal="left" vertical="center"/>
    </xf>
    <xf numFmtId="0" fontId="3" fillId="0" borderId="13" xfId="0" applyFont="1" applyBorder="1" applyAlignment="1">
      <alignment horizontal="center" vertical="center"/>
    </xf>
    <xf numFmtId="0" fontId="2" fillId="2" borderId="14" xfId="0" applyFont="1" applyFill="1" applyBorder="1" applyAlignment="1">
      <alignment horizontal="left" vertical="center"/>
    </xf>
    <xf numFmtId="0" fontId="2" fillId="2" borderId="14" xfId="0" applyFont="1" applyFill="1" applyBorder="1" applyAlignment="1">
      <alignment horizontal="center" vertical="center"/>
    </xf>
    <xf numFmtId="0" fontId="0" fillId="0" borderId="0" xfId="0" applyBorder="1"/>
    <xf numFmtId="0" fontId="2" fillId="2" borderId="3" xfId="0" applyFont="1" applyFill="1" applyBorder="1" applyAlignment="1">
      <alignment horizontal="left" wrapText="1"/>
    </xf>
    <xf numFmtId="0" fontId="3" fillId="0" borderId="4" xfId="0" applyFont="1" applyBorder="1" applyAlignment="1">
      <alignment horizontal="right" vertical="center"/>
    </xf>
    <xf numFmtId="10" fontId="3" fillId="0" borderId="7" xfId="0" applyNumberFormat="1" applyFont="1" applyBorder="1" applyAlignment="1">
      <alignment horizontal="right" vertical="center"/>
    </xf>
    <xf numFmtId="0" fontId="3" fillId="0" borderId="7" xfId="0" applyFont="1" applyBorder="1" applyAlignment="1">
      <alignment horizontal="right" vertical="center"/>
    </xf>
    <xf numFmtId="0" fontId="2" fillId="2" borderId="4" xfId="0" applyFont="1" applyFill="1" applyBorder="1" applyAlignment="1">
      <alignment horizontal="right" vertical="center"/>
    </xf>
    <xf numFmtId="10" fontId="2" fillId="2" borderId="7" xfId="0" applyNumberFormat="1" applyFont="1" applyFill="1" applyBorder="1" applyAlignment="1">
      <alignment horizontal="right" vertical="center"/>
    </xf>
    <xf numFmtId="0" fontId="2" fillId="2" borderId="3" xfId="0" applyFont="1" applyFill="1" applyBorder="1" applyAlignment="1">
      <alignment horizontal="left" vertical="center"/>
    </xf>
    <xf numFmtId="0" fontId="2" fillId="2" borderId="3" xfId="0" applyFont="1" applyFill="1" applyBorder="1" applyAlignment="1">
      <alignment horizontal="right" vertical="center"/>
    </xf>
    <xf numFmtId="10" fontId="2" fillId="2" borderId="15" xfId="0" applyNumberFormat="1" applyFont="1" applyFill="1" applyBorder="1" applyAlignment="1">
      <alignment horizontal="right" vertical="center"/>
    </xf>
    <xf numFmtId="0" fontId="2" fillId="2" borderId="15" xfId="0" applyFont="1" applyFill="1" applyBorder="1" applyAlignment="1">
      <alignment horizontal="right" vertical="center"/>
    </xf>
    <xf numFmtId="0" fontId="2" fillId="2" borderId="5" xfId="0" applyFont="1" applyFill="1" applyBorder="1" applyAlignment="1">
      <alignment horizontal="right" vertical="center"/>
    </xf>
    <xf numFmtId="10" fontId="2" fillId="2" borderId="8" xfId="0" applyNumberFormat="1" applyFont="1" applyFill="1" applyBorder="1" applyAlignment="1">
      <alignment horizontal="right" vertical="center"/>
    </xf>
    <xf numFmtId="0" fontId="2" fillId="2" borderId="8" xfId="0" applyFont="1" applyFill="1" applyBorder="1" applyAlignment="1">
      <alignment horizontal="right" vertical="center"/>
    </xf>
    <xf numFmtId="0" fontId="2" fillId="2" borderId="2" xfId="0" applyFont="1" applyFill="1" applyBorder="1" applyAlignment="1">
      <alignment horizontal="center" wrapText="1"/>
    </xf>
    <xf numFmtId="0" fontId="2" fillId="2" borderId="2" xfId="0" applyFont="1" applyFill="1" applyBorder="1" applyAlignment="1">
      <alignment horizontal="center" vertical="center"/>
    </xf>
    <xf numFmtId="0" fontId="0" fillId="0" borderId="0" xfId="0" applyAlignment="1">
      <alignment horizontal="center"/>
    </xf>
    <xf numFmtId="0" fontId="2" fillId="0" borderId="5" xfId="0" applyFont="1" applyBorder="1" applyAlignment="1">
      <alignment horizontal="left" vertical="center"/>
    </xf>
    <xf numFmtId="0" fontId="3" fillId="0" borderId="1" xfId="0" applyFont="1" applyBorder="1" applyAlignment="1">
      <alignment horizontal="center" vertical="center"/>
    </xf>
    <xf numFmtId="0" fontId="3" fillId="0" borderId="5" xfId="0" applyFont="1" applyBorder="1" applyAlignment="1">
      <alignment horizontal="right" vertical="center"/>
    </xf>
    <xf numFmtId="10" fontId="3" fillId="0" borderId="8" xfId="0" applyNumberFormat="1" applyFont="1" applyBorder="1" applyAlignment="1">
      <alignment horizontal="right" vertical="center"/>
    </xf>
    <xf numFmtId="0" fontId="5" fillId="0" borderId="0" xfId="1" applyFont="1"/>
    <xf numFmtId="0" fontId="7" fillId="0" borderId="0" xfId="2" applyFont="1" applyAlignment="1" applyProtection="1"/>
    <xf numFmtId="0" fontId="8" fillId="0" borderId="0" xfId="2" applyFont="1" applyAlignment="1" applyProtection="1"/>
    <xf numFmtId="0" fontId="9" fillId="0" borderId="0" xfId="1" applyFont="1"/>
    <xf numFmtId="0" fontId="10" fillId="0" borderId="0" xfId="0" applyFont="1"/>
    <xf numFmtId="0" fontId="8" fillId="0" borderId="0" xfId="1" applyFont="1"/>
    <xf numFmtId="0" fontId="5" fillId="0" borderId="0" xfId="1" applyFont="1" applyAlignment="1">
      <alignment horizontal="left"/>
    </xf>
    <xf numFmtId="0" fontId="5" fillId="0" borderId="0" xfId="1" applyFont="1" applyAlignment="1">
      <alignment horizontal="left" vertical="top" wrapText="1"/>
    </xf>
    <xf numFmtId="0" fontId="8" fillId="0" borderId="0" xfId="1" applyFont="1" applyAlignment="1">
      <alignment horizontal="left" vertical="top"/>
    </xf>
    <xf numFmtId="0" fontId="5" fillId="0" borderId="0" xfId="1" applyFont="1" applyAlignment="1">
      <alignment horizontal="left" wrapText="1"/>
    </xf>
    <xf numFmtId="0" fontId="5" fillId="0" borderId="0" xfId="1" quotePrefix="1" applyFont="1" applyAlignment="1">
      <alignment horizontal="left" wrapText="1"/>
    </xf>
    <xf numFmtId="0" fontId="8" fillId="0" borderId="0" xfId="1" applyFont="1" applyAlignment="1">
      <alignment horizontal="left" wrapText="1"/>
    </xf>
    <xf numFmtId="0" fontId="1" fillId="0" borderId="0" xfId="0" applyFont="1" applyAlignment="1">
      <alignment vertical="top" wrapText="1"/>
    </xf>
    <xf numFmtId="0" fontId="1" fillId="0" borderId="0" xfId="0" applyFont="1" applyAlignment="1">
      <alignment wrapText="1"/>
    </xf>
    <xf numFmtId="0" fontId="26" fillId="0" borderId="0" xfId="0" applyFont="1" applyAlignment="1">
      <alignment vertical="center"/>
    </xf>
    <xf numFmtId="0" fontId="8" fillId="0" borderId="0" xfId="1" applyFont="1" applyAlignment="1">
      <alignment horizontal="center" vertical="top"/>
    </xf>
    <xf numFmtId="0" fontId="1" fillId="0" borderId="0" xfId="0" applyFont="1" applyAlignment="1">
      <alignment horizontal="left" vertical="top" wrapText="1"/>
    </xf>
    <xf numFmtId="0" fontId="2" fillId="2" borderId="3" xfId="0" applyFont="1" applyFill="1" applyBorder="1" applyAlignment="1">
      <alignment horizontal="center" wrapText="1"/>
    </xf>
    <xf numFmtId="0" fontId="2" fillId="2" borderId="15" xfId="0" applyFont="1" applyFill="1" applyBorder="1" applyAlignment="1">
      <alignment horizontal="center" wrapText="1"/>
    </xf>
    <xf numFmtId="173" fontId="3" fillId="0" borderId="7" xfId="0" applyNumberFormat="1" applyFont="1" applyBorder="1" applyAlignment="1">
      <alignment horizontal="right" vertical="center"/>
    </xf>
    <xf numFmtId="173" fontId="3" fillId="0" borderId="8" xfId="0" applyNumberFormat="1" applyFont="1" applyBorder="1" applyAlignment="1">
      <alignment horizontal="right" vertical="center"/>
    </xf>
    <xf numFmtId="173" fontId="2" fillId="2" borderId="8" xfId="0" applyNumberFormat="1" applyFont="1" applyFill="1" applyBorder="1" applyAlignment="1">
      <alignment horizontal="right" vertical="center"/>
    </xf>
    <xf numFmtId="173" fontId="0" fillId="0" borderId="0" xfId="0" applyNumberFormat="1"/>
    <xf numFmtId="173" fontId="2" fillId="2" borderId="7" xfId="0" applyNumberFormat="1" applyFont="1" applyFill="1" applyBorder="1" applyAlignment="1">
      <alignment horizontal="right" vertical="center"/>
    </xf>
    <xf numFmtId="0" fontId="3" fillId="0" borderId="0" xfId="0" applyFont="1" applyBorder="1" applyAlignment="1">
      <alignment horizontal="right" vertical="center"/>
    </xf>
    <xf numFmtId="0" fontId="3" fillId="0" borderId="1" xfId="0" applyFont="1" applyBorder="1" applyAlignment="1">
      <alignment horizontal="right" vertical="center"/>
    </xf>
    <xf numFmtId="0" fontId="2" fillId="2" borderId="1" xfId="0" applyFont="1" applyFill="1" applyBorder="1" applyAlignment="1">
      <alignment horizontal="right" vertical="center"/>
    </xf>
    <xf numFmtId="0" fontId="2" fillId="2" borderId="0" xfId="0" applyFont="1" applyFill="1" applyBorder="1" applyAlignment="1">
      <alignment horizontal="right" vertical="center"/>
    </xf>
    <xf numFmtId="1" fontId="3" fillId="0" borderId="0" xfId="0" applyNumberFormat="1" applyFont="1" applyBorder="1" applyAlignment="1">
      <alignment horizontal="right" vertical="center"/>
    </xf>
    <xf numFmtId="1" fontId="3" fillId="0" borderId="1" xfId="0" applyNumberFormat="1" applyFont="1" applyBorder="1" applyAlignment="1">
      <alignment horizontal="right" vertical="center"/>
    </xf>
    <xf numFmtId="0" fontId="2" fillId="2" borderId="6" xfId="0" applyFont="1" applyFill="1" applyBorder="1" applyAlignment="1">
      <alignment horizontal="center" wrapText="1"/>
    </xf>
    <xf numFmtId="173" fontId="3" fillId="0" borderId="0" xfId="0" applyNumberFormat="1" applyFont="1" applyBorder="1" applyAlignment="1">
      <alignment horizontal="right" vertical="center"/>
    </xf>
    <xf numFmtId="173" fontId="2" fillId="2" borderId="1" xfId="0" applyNumberFormat="1" applyFont="1" applyFill="1" applyBorder="1" applyAlignment="1">
      <alignment horizontal="right" vertical="center"/>
    </xf>
    <xf numFmtId="1" fontId="0" fillId="0" borderId="0" xfId="0" applyNumberFormat="1"/>
    <xf numFmtId="1" fontId="2" fillId="2" borderId="1" xfId="0" applyNumberFormat="1" applyFont="1" applyFill="1" applyBorder="1" applyAlignment="1">
      <alignment horizontal="right" vertical="center"/>
    </xf>
    <xf numFmtId="0" fontId="2" fillId="2" borderId="3" xfId="0" applyFont="1" applyFill="1" applyBorder="1" applyAlignment="1">
      <alignment horizontal="center" wrapText="1"/>
    </xf>
    <xf numFmtId="0" fontId="2" fillId="2" borderId="15" xfId="0" applyFont="1" applyFill="1" applyBorder="1" applyAlignment="1">
      <alignment horizontal="center" wrapText="1"/>
    </xf>
    <xf numFmtId="0" fontId="1" fillId="0" borderId="0" xfId="0" applyFont="1" applyAlignment="1">
      <alignment horizontal="left" vertical="top" wrapText="1"/>
    </xf>
    <xf numFmtId="0" fontId="26" fillId="0" borderId="1" xfId="0" applyFont="1" applyBorder="1" applyAlignment="1">
      <alignment horizontal="center"/>
    </xf>
    <xf numFmtId="0" fontId="8" fillId="0" borderId="0" xfId="1" applyFont="1" applyAlignment="1">
      <alignment horizontal="center" vertical="top"/>
    </xf>
  </cellXfs>
  <cellStyles count="122">
    <cellStyle name="20% - Accent1 2" xfId="93" xr:uid="{00000000-0005-0000-0000-000000000000}"/>
    <cellStyle name="20% - Accent1 3" xfId="94" xr:uid="{00000000-0005-0000-0000-000001000000}"/>
    <cellStyle name="20% - Accent2 2" xfId="95" xr:uid="{00000000-0005-0000-0000-000002000000}"/>
    <cellStyle name="20% - Accent2 3" xfId="96" xr:uid="{00000000-0005-0000-0000-000003000000}"/>
    <cellStyle name="20% - Accent3 2" xfId="97" xr:uid="{00000000-0005-0000-0000-000004000000}"/>
    <cellStyle name="20% - Accent3 3" xfId="98" xr:uid="{00000000-0005-0000-0000-000005000000}"/>
    <cellStyle name="20% - Accent4 2" xfId="99" xr:uid="{00000000-0005-0000-0000-000006000000}"/>
    <cellStyle name="20% - Accent4 3" xfId="100" xr:uid="{00000000-0005-0000-0000-000007000000}"/>
    <cellStyle name="20% - Accent5 2" xfId="101" xr:uid="{00000000-0005-0000-0000-000008000000}"/>
    <cellStyle name="20% - Accent5 3" xfId="102" xr:uid="{00000000-0005-0000-0000-000009000000}"/>
    <cellStyle name="20% - Accent6 2" xfId="103" xr:uid="{00000000-0005-0000-0000-00000A000000}"/>
    <cellStyle name="20% - Accent6 3" xfId="104" xr:uid="{00000000-0005-0000-0000-00000B000000}"/>
    <cellStyle name="40% - Accent1 2" xfId="105" xr:uid="{00000000-0005-0000-0000-00000C000000}"/>
    <cellStyle name="40% - Accent1 3" xfId="106" xr:uid="{00000000-0005-0000-0000-00000D000000}"/>
    <cellStyle name="40% - Accent2 2" xfId="107" xr:uid="{00000000-0005-0000-0000-00000E000000}"/>
    <cellStyle name="40% - Accent2 3" xfId="108" xr:uid="{00000000-0005-0000-0000-00000F000000}"/>
    <cellStyle name="40% - Accent3 2" xfId="109" xr:uid="{00000000-0005-0000-0000-000010000000}"/>
    <cellStyle name="40% - Accent3 3" xfId="110" xr:uid="{00000000-0005-0000-0000-000011000000}"/>
    <cellStyle name="40% - Accent4 2" xfId="111" xr:uid="{00000000-0005-0000-0000-000012000000}"/>
    <cellStyle name="40% - Accent4 3" xfId="112" xr:uid="{00000000-0005-0000-0000-000013000000}"/>
    <cellStyle name="40% - Accent5 2" xfId="113" xr:uid="{00000000-0005-0000-0000-000014000000}"/>
    <cellStyle name="40% - Accent5 3" xfId="114" xr:uid="{00000000-0005-0000-0000-000015000000}"/>
    <cellStyle name="40% - Accent6 2" xfId="115" xr:uid="{00000000-0005-0000-0000-000016000000}"/>
    <cellStyle name="40% - Accent6 3" xfId="116" xr:uid="{00000000-0005-0000-0000-000017000000}"/>
    <cellStyle name="ccshFromText" xfId="3" xr:uid="{00000000-0005-0000-0000-000018000000}"/>
    <cellStyle name="ccshFromValue" xfId="4" xr:uid="{00000000-0005-0000-0000-000019000000}"/>
    <cellStyle name="ccshPapersText" xfId="5" xr:uid="{00000000-0005-0000-0000-00001A000000}"/>
    <cellStyle name="ccshPapersValue" xfId="6" xr:uid="{00000000-0005-0000-0000-00001B000000}"/>
    <cellStyle name="ccshText" xfId="7" xr:uid="{00000000-0005-0000-0000-00001C000000}"/>
    <cellStyle name="ccshTitleText" xfId="8" xr:uid="{00000000-0005-0000-0000-00001D000000}"/>
    <cellStyle name="ccshTitleValue" xfId="9" xr:uid="{00000000-0005-0000-0000-00001E000000}"/>
    <cellStyle name="ccshToText" xfId="10" xr:uid="{00000000-0005-0000-0000-00001F000000}"/>
    <cellStyle name="ccshToValue" xfId="11" xr:uid="{00000000-0005-0000-0000-000020000000}"/>
    <cellStyle name="ccshValue" xfId="12" xr:uid="{00000000-0005-0000-0000-000021000000}"/>
    <cellStyle name="cssCandidateText" xfId="13" xr:uid="{00000000-0005-0000-0000-000022000000}"/>
    <cellStyle name="cssCandidateTextE" xfId="14" xr:uid="{00000000-0005-0000-0000-000023000000}"/>
    <cellStyle name="cssCountInfoNumber" xfId="15" xr:uid="{00000000-0005-0000-0000-000024000000}"/>
    <cellStyle name="cssCountInfoText" xfId="16" xr:uid="{00000000-0005-0000-0000-000025000000}"/>
    <cellStyle name="cssExhaustText" xfId="17" xr:uid="{00000000-0005-0000-0000-000026000000}"/>
    <cellStyle name="cssLossText" xfId="18" xr:uid="{00000000-0005-0000-0000-000027000000}"/>
    <cellStyle name="cssPapersExhaustNumber" xfId="19" xr:uid="{00000000-0005-0000-0000-000028000000}"/>
    <cellStyle name="cssPapersLossNumber" xfId="20" xr:uid="{00000000-0005-0000-0000-000029000000}"/>
    <cellStyle name="cssPapersNumber" xfId="21" xr:uid="{00000000-0005-0000-0000-00002A000000}"/>
    <cellStyle name="cssPapersNumberE" xfId="22" xr:uid="{00000000-0005-0000-0000-00002B000000}"/>
    <cellStyle name="cssPapersText" xfId="23" xr:uid="{00000000-0005-0000-0000-00002C000000}"/>
    <cellStyle name="cssPapersTotalNumber" xfId="24" xr:uid="{00000000-0005-0000-0000-00002D000000}"/>
    <cellStyle name="cssTitle" xfId="25" xr:uid="{00000000-0005-0000-0000-00002E000000}"/>
    <cellStyle name="cssTotalText" xfId="26" xr:uid="{00000000-0005-0000-0000-00002F000000}"/>
    <cellStyle name="cssTransferValueNumber" xfId="27" xr:uid="{00000000-0005-0000-0000-000030000000}"/>
    <cellStyle name="cssVotesExhaustNumber" xfId="28" xr:uid="{00000000-0005-0000-0000-000031000000}"/>
    <cellStyle name="cssVotesLossNumber" xfId="29" xr:uid="{00000000-0005-0000-0000-000032000000}"/>
    <cellStyle name="cssVotesNumber" xfId="30" xr:uid="{00000000-0005-0000-0000-000033000000}"/>
    <cellStyle name="cssVotesNumberE" xfId="31" xr:uid="{00000000-0005-0000-0000-000034000000}"/>
    <cellStyle name="cssVotesTotalNumber" xfId="32" xr:uid="{00000000-0005-0000-0000-000035000000}"/>
    <cellStyle name="ersCandidate" xfId="33" xr:uid="{00000000-0005-0000-0000-000036000000}"/>
    <cellStyle name="ersColumn1Text" xfId="34" xr:uid="{00000000-0005-0000-0000-000037000000}"/>
    <cellStyle name="ersColumn2Text" xfId="35" xr:uid="{00000000-0005-0000-0000-000038000000}"/>
    <cellStyle name="ersTitle" xfId="36" xr:uid="{00000000-0005-0000-0000-000039000000}"/>
    <cellStyle name="esshText" xfId="37" xr:uid="{00000000-0005-0000-0000-00003A000000}"/>
    <cellStyle name="esshTitle" xfId="38" xr:uid="{00000000-0005-0000-0000-00003B000000}"/>
    <cellStyle name="esshValue" xfId="39" xr:uid="{00000000-0005-0000-0000-00003C000000}"/>
    <cellStyle name="evsshCountHeadingText" xfId="40" xr:uid="{00000000-0005-0000-0000-00003D000000}"/>
    <cellStyle name="evsshCountHeadingValue" xfId="41" xr:uid="{00000000-0005-0000-0000-00003E000000}"/>
    <cellStyle name="evsshHeadingText" xfId="42" xr:uid="{00000000-0005-0000-0000-00003F000000}"/>
    <cellStyle name="evsshHeadingValue" xfId="43" xr:uid="{00000000-0005-0000-0000-000040000000}"/>
    <cellStyle name="evsshTitle" xfId="44" xr:uid="{00000000-0005-0000-0000-000041000000}"/>
    <cellStyle name="evsshTotalText" xfId="45" xr:uid="{00000000-0005-0000-0000-000042000000}"/>
    <cellStyle name="evsshTotalValue" xfId="46" xr:uid="{00000000-0005-0000-0000-000043000000}"/>
    <cellStyle name="evsshTVHeadingText" xfId="47" xr:uid="{00000000-0005-0000-0000-000044000000}"/>
    <cellStyle name="evsshTVHeadingValue" xfId="48" xr:uid="{00000000-0005-0000-0000-000045000000}"/>
    <cellStyle name="evsshValue" xfId="49" xr:uid="{00000000-0005-0000-0000-000046000000}"/>
    <cellStyle name="hcQuotaVote1" xfId="50" xr:uid="{00000000-0005-0000-0000-000047000000}"/>
    <cellStyle name="hcQuotaVote2" xfId="51" xr:uid="{00000000-0005-0000-0000-000048000000}"/>
    <cellStyle name="hcTransferValue" xfId="52" xr:uid="{00000000-0005-0000-0000-000049000000}"/>
    <cellStyle name="Hyperlink" xfId="2" builtinId="8"/>
    <cellStyle name="Normal" xfId="0" builtinId="0"/>
    <cellStyle name="Normal 2" xfId="53" xr:uid="{00000000-0005-0000-0000-00004C000000}"/>
    <cellStyle name="Normal 3" xfId="117" xr:uid="{00000000-0005-0000-0000-00004D000000}"/>
    <cellStyle name="Normal 4" xfId="118" xr:uid="{00000000-0005-0000-0000-00004E000000}"/>
    <cellStyle name="Normal_Web-FirstPref" xfId="1" xr:uid="{00000000-0005-0000-0000-00004F000000}"/>
    <cellStyle name="Note 2" xfId="119" xr:uid="{00000000-0005-0000-0000-000050000000}"/>
    <cellStyle name="Note 3" xfId="120" xr:uid="{00000000-0005-0000-0000-000051000000}"/>
    <cellStyle name="Note 4" xfId="121" xr:uid="{00000000-0005-0000-0000-000052000000}"/>
    <cellStyle name="ssC1Count" xfId="54" xr:uid="{00000000-0005-0000-0000-000053000000}"/>
    <cellStyle name="ssC1Paper" xfId="55" xr:uid="{00000000-0005-0000-0000-000054000000}"/>
    <cellStyle name="ssC1PartyTotalsPaper" xfId="56" xr:uid="{00000000-0005-0000-0000-000055000000}"/>
    <cellStyle name="ssC1PartyTotalsVote" xfId="57" xr:uid="{00000000-0005-0000-0000-000056000000}"/>
    <cellStyle name="ssC1Remark" xfId="58" xr:uid="{00000000-0005-0000-0000-000057000000}"/>
    <cellStyle name="ssC1Text" xfId="59" xr:uid="{00000000-0005-0000-0000-000058000000}"/>
    <cellStyle name="ssC1Vote" xfId="60" xr:uid="{00000000-0005-0000-0000-000059000000}"/>
    <cellStyle name="ssC2Count" xfId="61" xr:uid="{00000000-0005-0000-0000-00005A000000}"/>
    <cellStyle name="ssC2Paper" xfId="62" xr:uid="{00000000-0005-0000-0000-00005B000000}"/>
    <cellStyle name="ssC2PartyTotalsPaper" xfId="63" xr:uid="{00000000-0005-0000-0000-00005C000000}"/>
    <cellStyle name="ssC2PartyTotalsVote" xfId="64" xr:uid="{00000000-0005-0000-0000-00005D000000}"/>
    <cellStyle name="ssC2Remark" xfId="65" xr:uid="{00000000-0005-0000-0000-00005E000000}"/>
    <cellStyle name="ssC2Text" xfId="66" xr:uid="{00000000-0005-0000-0000-00005F000000}"/>
    <cellStyle name="ssC2TransferValue" xfId="67" xr:uid="{00000000-0005-0000-0000-000060000000}"/>
    <cellStyle name="ssC2Vote" xfId="68" xr:uid="{00000000-0005-0000-0000-000061000000}"/>
    <cellStyle name="ssCandidateText" xfId="69" xr:uid="{00000000-0005-0000-0000-000062000000}"/>
    <cellStyle name="ssColumnHText" xfId="70" xr:uid="{00000000-0005-0000-0000-000063000000}"/>
    <cellStyle name="ssColumnTPartyTotalsText" xfId="71" xr:uid="{00000000-0005-0000-0000-000064000000}"/>
    <cellStyle name="ssColumnTText" xfId="72" xr:uid="{00000000-0005-0000-0000-000065000000}"/>
    <cellStyle name="ssColumnVText" xfId="73" xr:uid="{00000000-0005-0000-0000-000066000000}"/>
    <cellStyle name="ssElectedPaper" xfId="74" xr:uid="{00000000-0005-0000-0000-000067000000}"/>
    <cellStyle name="ssElectedVote" xfId="75" xr:uid="{00000000-0005-0000-0000-000068000000}"/>
    <cellStyle name="ssExcludedPaper" xfId="76" xr:uid="{00000000-0005-0000-0000-000069000000}"/>
    <cellStyle name="ssExcludedVote" xfId="77" xr:uid="{00000000-0005-0000-0000-00006A000000}"/>
    <cellStyle name="ssH1ElectionName" xfId="78" xr:uid="{00000000-0005-0000-0000-00006B000000}"/>
    <cellStyle name="ssH1Title" xfId="79" xr:uid="{00000000-0005-0000-0000-00006C000000}"/>
    <cellStyle name="ssH2Text" xfId="80" xr:uid="{00000000-0005-0000-0000-00006D000000}"/>
    <cellStyle name="ssH3Text" xfId="81" xr:uid="{00000000-0005-0000-0000-00006E000000}"/>
    <cellStyle name="ssHElectionName" xfId="82" xr:uid="{00000000-0005-0000-0000-00006F000000}"/>
    <cellStyle name="ssHFormalPapers" xfId="83" xr:uid="{00000000-0005-0000-0000-000070000000}"/>
    <cellStyle name="ssHQuota1" xfId="84" xr:uid="{00000000-0005-0000-0000-000071000000}"/>
    <cellStyle name="ssHQuota2" xfId="85" xr:uid="{00000000-0005-0000-0000-000072000000}"/>
    <cellStyle name="ssHQuota3" xfId="86" xr:uid="{00000000-0005-0000-0000-000073000000}"/>
    <cellStyle name="ssHQuota4" xfId="87" xr:uid="{00000000-0005-0000-0000-000074000000}"/>
    <cellStyle name="ssHQuota5" xfId="88" xr:uid="{00000000-0005-0000-0000-000075000000}"/>
    <cellStyle name="ssHTableHeading" xfId="89" xr:uid="{00000000-0005-0000-0000-000076000000}"/>
    <cellStyle name="ssHTitle" xfId="90" xr:uid="{00000000-0005-0000-0000-000077000000}"/>
    <cellStyle name="ssPartyText" xfId="91" xr:uid="{00000000-0005-0000-0000-000078000000}"/>
    <cellStyle name="ssPartyTotalsText" xfId="92" xr:uid="{00000000-0005-0000-0000-00007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workbookViewId="0">
      <selection activeCell="I13" sqref="I13"/>
    </sheetView>
  </sheetViews>
  <sheetFormatPr defaultColWidth="11.42578125" defaultRowHeight="14.25" x14ac:dyDescent="0.2"/>
  <cols>
    <col min="1" max="1" width="3.7109375" style="33" customWidth="1"/>
    <col min="2" max="2" width="77.5703125" style="33" customWidth="1"/>
    <col min="3" max="256" width="11.42578125" style="33"/>
    <col min="257" max="257" width="3.7109375" style="33" customWidth="1"/>
    <col min="258" max="258" width="63.140625" style="33" bestFit="1" customWidth="1"/>
    <col min="259" max="512" width="11.42578125" style="33"/>
    <col min="513" max="513" width="3.7109375" style="33" customWidth="1"/>
    <col min="514" max="514" width="63.140625" style="33" bestFit="1" customWidth="1"/>
    <col min="515" max="768" width="11.42578125" style="33"/>
    <col min="769" max="769" width="3.7109375" style="33" customWidth="1"/>
    <col min="770" max="770" width="63.140625" style="33" bestFit="1" customWidth="1"/>
    <col min="771" max="1024" width="11.42578125" style="33"/>
    <col min="1025" max="1025" width="3.7109375" style="33" customWidth="1"/>
    <col min="1026" max="1026" width="63.140625" style="33" bestFit="1" customWidth="1"/>
    <col min="1027" max="1280" width="11.42578125" style="33"/>
    <col min="1281" max="1281" width="3.7109375" style="33" customWidth="1"/>
    <col min="1282" max="1282" width="63.140625" style="33" bestFit="1" customWidth="1"/>
    <col min="1283" max="1536" width="11.42578125" style="33"/>
    <col min="1537" max="1537" width="3.7109375" style="33" customWidth="1"/>
    <col min="1538" max="1538" width="63.140625" style="33" bestFit="1" customWidth="1"/>
    <col min="1539" max="1792" width="11.42578125" style="33"/>
    <col min="1793" max="1793" width="3.7109375" style="33" customWidth="1"/>
    <col min="1794" max="1794" width="63.140625" style="33" bestFit="1" customWidth="1"/>
    <col min="1795" max="2048" width="11.42578125" style="33"/>
    <col min="2049" max="2049" width="3.7109375" style="33" customWidth="1"/>
    <col min="2050" max="2050" width="63.140625" style="33" bestFit="1" customWidth="1"/>
    <col min="2051" max="2304" width="11.42578125" style="33"/>
    <col min="2305" max="2305" width="3.7109375" style="33" customWidth="1"/>
    <col min="2306" max="2306" width="63.140625" style="33" bestFit="1" customWidth="1"/>
    <col min="2307" max="2560" width="11.42578125" style="33"/>
    <col min="2561" max="2561" width="3.7109375" style="33" customWidth="1"/>
    <col min="2562" max="2562" width="63.140625" style="33" bestFit="1" customWidth="1"/>
    <col min="2563" max="2816" width="11.42578125" style="33"/>
    <col min="2817" max="2817" width="3.7109375" style="33" customWidth="1"/>
    <col min="2818" max="2818" width="63.140625" style="33" bestFit="1" customWidth="1"/>
    <col min="2819" max="3072" width="11.42578125" style="33"/>
    <col min="3073" max="3073" width="3.7109375" style="33" customWidth="1"/>
    <col min="3074" max="3074" width="63.140625" style="33" bestFit="1" customWidth="1"/>
    <col min="3075" max="3328" width="11.42578125" style="33"/>
    <col min="3329" max="3329" width="3.7109375" style="33" customWidth="1"/>
    <col min="3330" max="3330" width="63.140625" style="33" bestFit="1" customWidth="1"/>
    <col min="3331" max="3584" width="11.42578125" style="33"/>
    <col min="3585" max="3585" width="3.7109375" style="33" customWidth="1"/>
    <col min="3586" max="3586" width="63.140625" style="33" bestFit="1" customWidth="1"/>
    <col min="3587" max="3840" width="11.42578125" style="33"/>
    <col min="3841" max="3841" width="3.7109375" style="33" customWidth="1"/>
    <col min="3842" max="3842" width="63.140625" style="33" bestFit="1" customWidth="1"/>
    <col min="3843" max="4096" width="11.42578125" style="33"/>
    <col min="4097" max="4097" width="3.7109375" style="33" customWidth="1"/>
    <col min="4098" max="4098" width="63.140625" style="33" bestFit="1" customWidth="1"/>
    <col min="4099" max="4352" width="11.42578125" style="33"/>
    <col min="4353" max="4353" width="3.7109375" style="33" customWidth="1"/>
    <col min="4354" max="4354" width="63.140625" style="33" bestFit="1" customWidth="1"/>
    <col min="4355" max="4608" width="11.42578125" style="33"/>
    <col min="4609" max="4609" width="3.7109375" style="33" customWidth="1"/>
    <col min="4610" max="4610" width="63.140625" style="33" bestFit="1" customWidth="1"/>
    <col min="4611" max="4864" width="11.42578125" style="33"/>
    <col min="4865" max="4865" width="3.7109375" style="33" customWidth="1"/>
    <col min="4866" max="4866" width="63.140625" style="33" bestFit="1" customWidth="1"/>
    <col min="4867" max="5120" width="11.42578125" style="33"/>
    <col min="5121" max="5121" width="3.7109375" style="33" customWidth="1"/>
    <col min="5122" max="5122" width="63.140625" style="33" bestFit="1" customWidth="1"/>
    <col min="5123" max="5376" width="11.42578125" style="33"/>
    <col min="5377" max="5377" width="3.7109375" style="33" customWidth="1"/>
    <col min="5378" max="5378" width="63.140625" style="33" bestFit="1" customWidth="1"/>
    <col min="5379" max="5632" width="11.42578125" style="33"/>
    <col min="5633" max="5633" width="3.7109375" style="33" customWidth="1"/>
    <col min="5634" max="5634" width="63.140625" style="33" bestFit="1" customWidth="1"/>
    <col min="5635" max="5888" width="11.42578125" style="33"/>
    <col min="5889" max="5889" width="3.7109375" style="33" customWidth="1"/>
    <col min="5890" max="5890" width="63.140625" style="33" bestFit="1" customWidth="1"/>
    <col min="5891" max="6144" width="11.42578125" style="33"/>
    <col min="6145" max="6145" width="3.7109375" style="33" customWidth="1"/>
    <col min="6146" max="6146" width="63.140625" style="33" bestFit="1" customWidth="1"/>
    <col min="6147" max="6400" width="11.42578125" style="33"/>
    <col min="6401" max="6401" width="3.7109375" style="33" customWidth="1"/>
    <col min="6402" max="6402" width="63.140625" style="33" bestFit="1" customWidth="1"/>
    <col min="6403" max="6656" width="11.42578125" style="33"/>
    <col min="6657" max="6657" width="3.7109375" style="33" customWidth="1"/>
    <col min="6658" max="6658" width="63.140625" style="33" bestFit="1" customWidth="1"/>
    <col min="6659" max="6912" width="11.42578125" style="33"/>
    <col min="6913" max="6913" width="3.7109375" style="33" customWidth="1"/>
    <col min="6914" max="6914" width="63.140625" style="33" bestFit="1" customWidth="1"/>
    <col min="6915" max="7168" width="11.42578125" style="33"/>
    <col min="7169" max="7169" width="3.7109375" style="33" customWidth="1"/>
    <col min="7170" max="7170" width="63.140625" style="33" bestFit="1" customWidth="1"/>
    <col min="7171" max="7424" width="11.42578125" style="33"/>
    <col min="7425" max="7425" width="3.7109375" style="33" customWidth="1"/>
    <col min="7426" max="7426" width="63.140625" style="33" bestFit="1" customWidth="1"/>
    <col min="7427" max="7680" width="11.42578125" style="33"/>
    <col min="7681" max="7681" width="3.7109375" style="33" customWidth="1"/>
    <col min="7682" max="7682" width="63.140625" style="33" bestFit="1" customWidth="1"/>
    <col min="7683" max="7936" width="11.42578125" style="33"/>
    <col min="7937" max="7937" width="3.7109375" style="33" customWidth="1"/>
    <col min="7938" max="7938" width="63.140625" style="33" bestFit="1" customWidth="1"/>
    <col min="7939" max="8192" width="11.42578125" style="33"/>
    <col min="8193" max="8193" width="3.7109375" style="33" customWidth="1"/>
    <col min="8194" max="8194" width="63.140625" style="33" bestFit="1" customWidth="1"/>
    <col min="8195" max="8448" width="11.42578125" style="33"/>
    <col min="8449" max="8449" width="3.7109375" style="33" customWidth="1"/>
    <col min="8450" max="8450" width="63.140625" style="33" bestFit="1" customWidth="1"/>
    <col min="8451" max="8704" width="11.42578125" style="33"/>
    <col min="8705" max="8705" width="3.7109375" style="33" customWidth="1"/>
    <col min="8706" max="8706" width="63.140625" style="33" bestFit="1" customWidth="1"/>
    <col min="8707" max="8960" width="11.42578125" style="33"/>
    <col min="8961" max="8961" width="3.7109375" style="33" customWidth="1"/>
    <col min="8962" max="8962" width="63.140625" style="33" bestFit="1" customWidth="1"/>
    <col min="8963" max="9216" width="11.42578125" style="33"/>
    <col min="9217" max="9217" width="3.7109375" style="33" customWidth="1"/>
    <col min="9218" max="9218" width="63.140625" style="33" bestFit="1" customWidth="1"/>
    <col min="9219" max="9472" width="11.42578125" style="33"/>
    <col min="9473" max="9473" width="3.7109375" style="33" customWidth="1"/>
    <col min="9474" max="9474" width="63.140625" style="33" bestFit="1" customWidth="1"/>
    <col min="9475" max="9728" width="11.42578125" style="33"/>
    <col min="9729" max="9729" width="3.7109375" style="33" customWidth="1"/>
    <col min="9730" max="9730" width="63.140625" style="33" bestFit="1" customWidth="1"/>
    <col min="9731" max="9984" width="11.42578125" style="33"/>
    <col min="9985" max="9985" width="3.7109375" style="33" customWidth="1"/>
    <col min="9986" max="9986" width="63.140625" style="33" bestFit="1" customWidth="1"/>
    <col min="9987" max="10240" width="11.42578125" style="33"/>
    <col min="10241" max="10241" width="3.7109375" style="33" customWidth="1"/>
    <col min="10242" max="10242" width="63.140625" style="33" bestFit="1" customWidth="1"/>
    <col min="10243" max="10496" width="11.42578125" style="33"/>
    <col min="10497" max="10497" width="3.7109375" style="33" customWidth="1"/>
    <col min="10498" max="10498" width="63.140625" style="33" bestFit="1" customWidth="1"/>
    <col min="10499" max="10752" width="11.42578125" style="33"/>
    <col min="10753" max="10753" width="3.7109375" style="33" customWidth="1"/>
    <col min="10754" max="10754" width="63.140625" style="33" bestFit="1" customWidth="1"/>
    <col min="10755" max="11008" width="11.42578125" style="33"/>
    <col min="11009" max="11009" width="3.7109375" style="33" customWidth="1"/>
    <col min="11010" max="11010" width="63.140625" style="33" bestFit="1" customWidth="1"/>
    <col min="11011" max="11264" width="11.42578125" style="33"/>
    <col min="11265" max="11265" width="3.7109375" style="33" customWidth="1"/>
    <col min="11266" max="11266" width="63.140625" style="33" bestFit="1" customWidth="1"/>
    <col min="11267" max="11520" width="11.42578125" style="33"/>
    <col min="11521" max="11521" width="3.7109375" style="33" customWidth="1"/>
    <col min="11522" max="11522" width="63.140625" style="33" bestFit="1" customWidth="1"/>
    <col min="11523" max="11776" width="11.42578125" style="33"/>
    <col min="11777" max="11777" width="3.7109375" style="33" customWidth="1"/>
    <col min="11778" max="11778" width="63.140625" style="33" bestFit="1" customWidth="1"/>
    <col min="11779" max="12032" width="11.42578125" style="33"/>
    <col min="12033" max="12033" width="3.7109375" style="33" customWidth="1"/>
    <col min="12034" max="12034" width="63.140625" style="33" bestFit="1" customWidth="1"/>
    <col min="12035" max="12288" width="11.42578125" style="33"/>
    <col min="12289" max="12289" width="3.7109375" style="33" customWidth="1"/>
    <col min="12290" max="12290" width="63.140625" style="33" bestFit="1" customWidth="1"/>
    <col min="12291" max="12544" width="11.42578125" style="33"/>
    <col min="12545" max="12545" width="3.7109375" style="33" customWidth="1"/>
    <col min="12546" max="12546" width="63.140625" style="33" bestFit="1" customWidth="1"/>
    <col min="12547" max="12800" width="11.42578125" style="33"/>
    <col min="12801" max="12801" width="3.7109375" style="33" customWidth="1"/>
    <col min="12802" max="12802" width="63.140625" style="33" bestFit="1" customWidth="1"/>
    <col min="12803" max="13056" width="11.42578125" style="33"/>
    <col min="13057" max="13057" width="3.7109375" style="33" customWidth="1"/>
    <col min="13058" max="13058" width="63.140625" style="33" bestFit="1" customWidth="1"/>
    <col min="13059" max="13312" width="11.42578125" style="33"/>
    <col min="13313" max="13313" width="3.7109375" style="33" customWidth="1"/>
    <col min="13314" max="13314" width="63.140625" style="33" bestFit="1" customWidth="1"/>
    <col min="13315" max="13568" width="11.42578125" style="33"/>
    <col min="13569" max="13569" width="3.7109375" style="33" customWidth="1"/>
    <col min="13570" max="13570" width="63.140625" style="33" bestFit="1" customWidth="1"/>
    <col min="13571" max="13824" width="11.42578125" style="33"/>
    <col min="13825" max="13825" width="3.7109375" style="33" customWidth="1"/>
    <col min="13826" max="13826" width="63.140625" style="33" bestFit="1" customWidth="1"/>
    <col min="13827" max="14080" width="11.42578125" style="33"/>
    <col min="14081" max="14081" width="3.7109375" style="33" customWidth="1"/>
    <col min="14082" max="14082" width="63.140625" style="33" bestFit="1" customWidth="1"/>
    <col min="14083" max="14336" width="11.42578125" style="33"/>
    <col min="14337" max="14337" width="3.7109375" style="33" customWidth="1"/>
    <col min="14338" max="14338" width="63.140625" style="33" bestFit="1" customWidth="1"/>
    <col min="14339" max="14592" width="11.42578125" style="33"/>
    <col min="14593" max="14593" width="3.7109375" style="33" customWidth="1"/>
    <col min="14594" max="14594" width="63.140625" style="33" bestFit="1" customWidth="1"/>
    <col min="14595" max="14848" width="11.42578125" style="33"/>
    <col min="14849" max="14849" width="3.7109375" style="33" customWidth="1"/>
    <col min="14850" max="14850" width="63.140625" style="33" bestFit="1" customWidth="1"/>
    <col min="14851" max="15104" width="11.42578125" style="33"/>
    <col min="15105" max="15105" width="3.7109375" style="33" customWidth="1"/>
    <col min="15106" max="15106" width="63.140625" style="33" bestFit="1" customWidth="1"/>
    <col min="15107" max="15360" width="11.42578125" style="33"/>
    <col min="15361" max="15361" width="3.7109375" style="33" customWidth="1"/>
    <col min="15362" max="15362" width="63.140625" style="33" bestFit="1" customWidth="1"/>
    <col min="15363" max="15616" width="11.42578125" style="33"/>
    <col min="15617" max="15617" width="3.7109375" style="33" customWidth="1"/>
    <col min="15618" max="15618" width="63.140625" style="33" bestFit="1" customWidth="1"/>
    <col min="15619" max="15872" width="11.42578125" style="33"/>
    <col min="15873" max="15873" width="3.7109375" style="33" customWidth="1"/>
    <col min="15874" max="15874" width="63.140625" style="33" bestFit="1" customWidth="1"/>
    <col min="15875" max="16128" width="11.42578125" style="33"/>
    <col min="16129" max="16129" width="3.7109375" style="33" customWidth="1"/>
    <col min="16130" max="16130" width="63.140625" style="33" bestFit="1" customWidth="1"/>
    <col min="16131" max="16384" width="11.42578125" style="33"/>
  </cols>
  <sheetData>
    <row r="1" spans="1:2" ht="19.5" x14ac:dyDescent="0.25">
      <c r="A1" s="37" t="s">
        <v>297</v>
      </c>
    </row>
    <row r="2" spans="1:2" ht="27" customHeight="1" x14ac:dyDescent="0.25">
      <c r="A2" s="36" t="s">
        <v>274</v>
      </c>
    </row>
    <row r="3" spans="1:2" x14ac:dyDescent="0.2">
      <c r="B3" s="34" t="s">
        <v>273</v>
      </c>
    </row>
    <row r="4" spans="1:2" x14ac:dyDescent="0.2">
      <c r="B4" s="34" t="s">
        <v>272</v>
      </c>
    </row>
    <row r="5" spans="1:2" x14ac:dyDescent="0.2">
      <c r="B5" s="34" t="s">
        <v>271</v>
      </c>
    </row>
    <row r="6" spans="1:2" x14ac:dyDescent="0.2">
      <c r="B6" s="34" t="s">
        <v>270</v>
      </c>
    </row>
    <row r="7" spans="1:2" ht="28.5" customHeight="1" x14ac:dyDescent="0.2">
      <c r="A7" s="35" t="s">
        <v>269</v>
      </c>
    </row>
    <row r="8" spans="1:2" x14ac:dyDescent="0.2">
      <c r="B8" s="34" t="s">
        <v>268</v>
      </c>
    </row>
    <row r="9" spans="1:2" x14ac:dyDescent="0.2">
      <c r="B9" s="34" t="s">
        <v>398</v>
      </c>
    </row>
    <row r="10" spans="1:2" x14ac:dyDescent="0.2">
      <c r="B10" s="34" t="s">
        <v>399</v>
      </c>
    </row>
    <row r="11" spans="1:2" x14ac:dyDescent="0.2">
      <c r="B11" s="34" t="s">
        <v>400</v>
      </c>
    </row>
    <row r="12" spans="1:2" x14ac:dyDescent="0.2">
      <c r="B12" s="34" t="s">
        <v>401</v>
      </c>
    </row>
    <row r="13" spans="1:2" x14ac:dyDescent="0.2">
      <c r="B13" s="34" t="s">
        <v>402</v>
      </c>
    </row>
    <row r="14" spans="1:2" x14ac:dyDescent="0.2">
      <c r="B14" s="34" t="s">
        <v>403</v>
      </c>
    </row>
    <row r="15" spans="1:2" x14ac:dyDescent="0.2">
      <c r="B15" s="34" t="s">
        <v>404</v>
      </c>
    </row>
    <row r="16" spans="1:2" x14ac:dyDescent="0.2">
      <c r="B16" s="34" t="s">
        <v>405</v>
      </c>
    </row>
    <row r="17" spans="1:2" x14ac:dyDescent="0.2">
      <c r="B17" s="34" t="s">
        <v>406</v>
      </c>
    </row>
    <row r="18" spans="1:2" x14ac:dyDescent="0.2">
      <c r="B18" s="34" t="s">
        <v>407</v>
      </c>
    </row>
    <row r="19" spans="1:2" x14ac:dyDescent="0.2">
      <c r="B19" s="34" t="s">
        <v>408</v>
      </c>
    </row>
    <row r="20" spans="1:2" x14ac:dyDescent="0.2">
      <c r="B20" s="34" t="s">
        <v>409</v>
      </c>
    </row>
    <row r="21" spans="1:2" x14ac:dyDescent="0.2">
      <c r="B21" s="34" t="s">
        <v>410</v>
      </c>
    </row>
    <row r="22" spans="1:2" ht="28.5" customHeight="1" x14ac:dyDescent="0.2">
      <c r="A22" s="35" t="s">
        <v>267</v>
      </c>
    </row>
    <row r="23" spans="1:2" x14ac:dyDescent="0.2">
      <c r="B23" s="34" t="s">
        <v>266</v>
      </c>
    </row>
    <row r="24" spans="1:2" x14ac:dyDescent="0.2">
      <c r="B24" s="34" t="s">
        <v>265</v>
      </c>
    </row>
    <row r="25" spans="1:2" x14ac:dyDescent="0.2">
      <c r="B25" s="34" t="s">
        <v>312</v>
      </c>
    </row>
    <row r="26" spans="1:2" x14ac:dyDescent="0.2">
      <c r="B26" s="34" t="s">
        <v>313</v>
      </c>
    </row>
    <row r="27" spans="1:2" x14ac:dyDescent="0.2">
      <c r="B27" s="34" t="s">
        <v>314</v>
      </c>
    </row>
    <row r="28" spans="1:2" x14ac:dyDescent="0.2">
      <c r="B28" s="34" t="s">
        <v>315</v>
      </c>
    </row>
    <row r="29" spans="1:2" ht="28.5" customHeight="1" x14ac:dyDescent="0.2">
      <c r="A29" s="35" t="s">
        <v>338</v>
      </c>
    </row>
    <row r="30" spans="1:2" x14ac:dyDescent="0.2">
      <c r="B30" s="34" t="s">
        <v>339</v>
      </c>
    </row>
    <row r="31" spans="1:2" x14ac:dyDescent="0.2">
      <c r="B31" s="34" t="s">
        <v>340</v>
      </c>
    </row>
    <row r="32" spans="1:2" x14ac:dyDescent="0.2">
      <c r="B32" s="34" t="s">
        <v>341</v>
      </c>
    </row>
    <row r="33" spans="2:2" x14ac:dyDescent="0.2">
      <c r="B33" s="34" t="s">
        <v>342</v>
      </c>
    </row>
    <row r="34" spans="2:2" x14ac:dyDescent="0.2">
      <c r="B34" s="34" t="s">
        <v>343</v>
      </c>
    </row>
    <row r="35" spans="2:2" x14ac:dyDescent="0.2">
      <c r="B35" s="34" t="s">
        <v>344</v>
      </c>
    </row>
  </sheetData>
  <hyperlinks>
    <hyperlink ref="B8" location="Summary!A1" display="Table 1.1  Summary of first preference votes by electorate/ACT total" xr:uid="{00000000-0004-0000-0000-000000000000}"/>
    <hyperlink ref="B12" location="BrinPartySum!A1" display="Table 1.3  Summary of first preference votes by party/vote type: Brindabella" xr:uid="{00000000-0004-0000-0000-000001000000}"/>
    <hyperlink ref="B13" location="GinnPartySum!A1" display="Table 1.4  Summary of first preference votes by party/vote type: Ginninderra" xr:uid="{00000000-0004-0000-0000-000002000000}"/>
    <hyperlink ref="B14" location="KurrPartySum!A1" display="Table 1.5  Summary of first preference votes by party/vote type: Kurrajong" xr:uid="{00000000-0004-0000-0000-000003000000}"/>
    <hyperlink ref="B17" location="BrinCanSum!A1" display="BrinCanSum!A1" xr:uid="{00000000-0004-0000-0000-000004000000}"/>
    <hyperlink ref="B18" location="GinnCanSum!A1" display="GinnCanSum!A1" xr:uid="{00000000-0004-0000-0000-000005000000}"/>
    <hyperlink ref="B19" location="KurrCanSum!A1" display="Table 1.10  First preference votes by candidate/vote type: Kurrajong" xr:uid="{00000000-0004-0000-0000-000006000000}"/>
    <hyperlink ref="B23" location="BrinPP!A1" display="BrinPP!A1" xr:uid="{00000000-0004-0000-0000-000007000000}"/>
    <hyperlink ref="B24" location="GinnPP!A1" display="GinnPP!A1" xr:uid="{00000000-0004-0000-0000-000008000000}"/>
    <hyperlink ref="B27" location="YerrPP!A1" display="Table 2.5  First preference votes by polling place: Yerrabi" xr:uid="{00000000-0004-0000-0000-000009000000}"/>
    <hyperlink ref="B6" location="Enrolment!A1" display="Enrolment!A1" xr:uid="{00000000-0004-0000-0000-00000A000000}"/>
    <hyperlink ref="B3" location="Abbreviations!A1" display="Abbreviations!A1" xr:uid="{00000000-0004-0000-0000-00000B000000}"/>
    <hyperlink ref="B4" location="Percentages!A1" display="Percentages!A1" xr:uid="{00000000-0004-0000-0000-00000C000000}"/>
    <hyperlink ref="B5" location="VoteTypes!A1" display="VoteTypes!A1" xr:uid="{00000000-0004-0000-0000-00000D000000}"/>
    <hyperlink ref="B28" location="Under20!A1" display="Under20!A1" xr:uid="{00000000-0004-0000-0000-00000E000000}"/>
    <hyperlink ref="B11" location="PartySum!R27C1" display="Table 1.2  Summary of first preference votes by party/vote type: ACT total" xr:uid="{00000000-0004-0000-0000-00000F000000}"/>
    <hyperlink ref="B15" location="MurrPartySum!A1" display="Table 1.5  Summary of first preference votes by party/vote type: Murrumbidgee" xr:uid="{00000000-0004-0000-0000-000010000000}"/>
    <hyperlink ref="B16" location="YerrPartySum!A1" display="Table 1.5  Summary of first preference votes by party/vote type: Yerrabi" xr:uid="{00000000-0004-0000-0000-000011000000}"/>
    <hyperlink ref="B20" location="MurrCanSum!A1" display="Table 1.11  First preference votes by candidate/vote type: Murrumbidgee" xr:uid="{00000000-0004-0000-0000-000012000000}"/>
    <hyperlink ref="B21" location="YerrCanSum!A1" display="Table 1.12  First preference votes by candidate/vote type: Yerrabi" xr:uid="{00000000-0004-0000-0000-000013000000}"/>
    <hyperlink ref="B25" location="KurrPP!A1" display="Table 2.3  First preference votes by polling place: Kurrajong" xr:uid="{00000000-0004-0000-0000-000014000000}"/>
    <hyperlink ref="B26" location="MurrPP!A1" display="Table 2.4  First preference votes by polling place: Murrumbidgee" xr:uid="{00000000-0004-0000-0000-000015000000}"/>
    <hyperlink ref="B30" location="'PartySum electronic'!A1" display="Table 3.1 Summary of electroninc/paper first preference votes by electorate/party " xr:uid="{00000000-0004-0000-0000-000016000000}"/>
    <hyperlink ref="B31" location="'BrinPP - electronic'!A1" display="Table 3.2 Electronic/paper first preference votes by electronic polling place: Brindabella" xr:uid="{00000000-0004-0000-0000-000017000000}"/>
    <hyperlink ref="B32" location="'GinnPP - electronic'!A1" display="Table 3.3 Electronic/paper first preference votes by electronic polling place: Ginninderra" xr:uid="{00000000-0004-0000-0000-000018000000}"/>
    <hyperlink ref="B33" location="'KurrPP - electronic'!A1" display="Table 3.4 Electronic/paper first preference votes by electronic polling place: Kurrajong" xr:uid="{00000000-0004-0000-0000-000019000000}"/>
    <hyperlink ref="B34" location="'MurrPP - electronic'!A1" display="Table 3.5 Electronic/paper first preference votes by electronic polling place: Murrumbidgee" xr:uid="{00000000-0004-0000-0000-00001A000000}"/>
    <hyperlink ref="B35" location="'YerrPP - electronic'!A1" display="Table 3.6 Electronic/paper first preference votes by electronic polling place: Yerrabi" xr:uid="{00000000-0004-0000-0000-00001B000000}"/>
    <hyperlink ref="B9" location="Swing!A1" display="Table 1.2 Swing" xr:uid="{00000000-0004-0000-0000-00001C000000}"/>
    <hyperlink ref="B10" location="'Voter turnout'!A1" display="Table 1.3 Voter turnout" xr:uid="{00000000-0004-0000-0000-00001D000000}"/>
  </hyperlinks>
  <printOptions horizontalCentered="1"/>
  <pageMargins left="0.78740157480314965" right="0.78740157480314965" top="0.78740157480314965" bottom="0.78740157480314965" header="0.39370078740157483" footer="0.39370078740157483"/>
  <pageSetup paperSize="9" orientation="portrait" r:id="rId1"/>
  <headerFooter alignWithMargins="0">
    <oddHeader>&amp;CACT Legislative Assembly election - 16 October 2004</oddHeader>
    <oddFooter>&amp;LACT Electoral Commission&amp;RPage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17" sqref="B17"/>
    </sheetView>
  </sheetViews>
  <sheetFormatPr defaultColWidth="11.42578125" defaultRowHeight="14.25" x14ac:dyDescent="0.2"/>
  <cols>
    <col min="1" max="1" width="15.140625" style="33" bestFit="1" customWidth="1"/>
    <col min="2" max="2" width="43.28515625" style="33" bestFit="1" customWidth="1"/>
    <col min="3" max="3" width="11.42578125" style="33" customWidth="1"/>
    <col min="4" max="4" width="51.140625" style="33" customWidth="1"/>
    <col min="5" max="256" width="11.42578125" style="33"/>
    <col min="257" max="257" width="12.5703125" style="33" bestFit="1" customWidth="1"/>
    <col min="258" max="258" width="43.28515625" style="33" bestFit="1" customWidth="1"/>
    <col min="259" max="259" width="11.42578125" style="33" customWidth="1"/>
    <col min="260" max="260" width="51.140625" style="33" customWidth="1"/>
    <col min="261" max="512" width="11.42578125" style="33"/>
    <col min="513" max="513" width="12.5703125" style="33" bestFit="1" customWidth="1"/>
    <col min="514" max="514" width="43.28515625" style="33" bestFit="1" customWidth="1"/>
    <col min="515" max="515" width="11.42578125" style="33" customWidth="1"/>
    <col min="516" max="516" width="51.140625" style="33" customWidth="1"/>
    <col min="517" max="768" width="11.42578125" style="33"/>
    <col min="769" max="769" width="12.5703125" style="33" bestFit="1" customWidth="1"/>
    <col min="770" max="770" width="43.28515625" style="33" bestFit="1" customWidth="1"/>
    <col min="771" max="771" width="11.42578125" style="33" customWidth="1"/>
    <col min="772" max="772" width="51.140625" style="33" customWidth="1"/>
    <col min="773" max="1024" width="11.42578125" style="33"/>
    <col min="1025" max="1025" width="12.5703125" style="33" bestFit="1" customWidth="1"/>
    <col min="1026" max="1026" width="43.28515625" style="33" bestFit="1" customWidth="1"/>
    <col min="1027" max="1027" width="11.42578125" style="33" customWidth="1"/>
    <col min="1028" max="1028" width="51.140625" style="33" customWidth="1"/>
    <col min="1029" max="1280" width="11.42578125" style="33"/>
    <col min="1281" max="1281" width="12.5703125" style="33" bestFit="1" customWidth="1"/>
    <col min="1282" max="1282" width="43.28515625" style="33" bestFit="1" customWidth="1"/>
    <col min="1283" max="1283" width="11.42578125" style="33" customWidth="1"/>
    <col min="1284" max="1284" width="51.140625" style="33" customWidth="1"/>
    <col min="1285" max="1536" width="11.42578125" style="33"/>
    <col min="1537" max="1537" width="12.5703125" style="33" bestFit="1" customWidth="1"/>
    <col min="1538" max="1538" width="43.28515625" style="33" bestFit="1" customWidth="1"/>
    <col min="1539" max="1539" width="11.42578125" style="33" customWidth="1"/>
    <col min="1540" max="1540" width="51.140625" style="33" customWidth="1"/>
    <col min="1541" max="1792" width="11.42578125" style="33"/>
    <col min="1793" max="1793" width="12.5703125" style="33" bestFit="1" customWidth="1"/>
    <col min="1794" max="1794" width="43.28515625" style="33" bestFit="1" customWidth="1"/>
    <col min="1795" max="1795" width="11.42578125" style="33" customWidth="1"/>
    <col min="1796" max="1796" width="51.140625" style="33" customWidth="1"/>
    <col min="1797" max="2048" width="11.42578125" style="33"/>
    <col min="2049" max="2049" width="12.5703125" style="33" bestFit="1" customWidth="1"/>
    <col min="2050" max="2050" width="43.28515625" style="33" bestFit="1" customWidth="1"/>
    <col min="2051" max="2051" width="11.42578125" style="33" customWidth="1"/>
    <col min="2052" max="2052" width="51.140625" style="33" customWidth="1"/>
    <col min="2053" max="2304" width="11.42578125" style="33"/>
    <col min="2305" max="2305" width="12.5703125" style="33" bestFit="1" customWidth="1"/>
    <col min="2306" max="2306" width="43.28515625" style="33" bestFit="1" customWidth="1"/>
    <col min="2307" max="2307" width="11.42578125" style="33" customWidth="1"/>
    <col min="2308" max="2308" width="51.140625" style="33" customWidth="1"/>
    <col min="2309" max="2560" width="11.42578125" style="33"/>
    <col min="2561" max="2561" width="12.5703125" style="33" bestFit="1" customWidth="1"/>
    <col min="2562" max="2562" width="43.28515625" style="33" bestFit="1" customWidth="1"/>
    <col min="2563" max="2563" width="11.42578125" style="33" customWidth="1"/>
    <col min="2564" max="2564" width="51.140625" style="33" customWidth="1"/>
    <col min="2565" max="2816" width="11.42578125" style="33"/>
    <col min="2817" max="2817" width="12.5703125" style="33" bestFit="1" customWidth="1"/>
    <col min="2818" max="2818" width="43.28515625" style="33" bestFit="1" customWidth="1"/>
    <col min="2819" max="2819" width="11.42578125" style="33" customWidth="1"/>
    <col min="2820" max="2820" width="51.140625" style="33" customWidth="1"/>
    <col min="2821" max="3072" width="11.42578125" style="33"/>
    <col min="3073" max="3073" width="12.5703125" style="33" bestFit="1" customWidth="1"/>
    <col min="3074" max="3074" width="43.28515625" style="33" bestFit="1" customWidth="1"/>
    <col min="3075" max="3075" width="11.42578125" style="33" customWidth="1"/>
    <col min="3076" max="3076" width="51.140625" style="33" customWidth="1"/>
    <col min="3077" max="3328" width="11.42578125" style="33"/>
    <col min="3329" max="3329" width="12.5703125" style="33" bestFit="1" customWidth="1"/>
    <col min="3330" max="3330" width="43.28515625" style="33" bestFit="1" customWidth="1"/>
    <col min="3331" max="3331" width="11.42578125" style="33" customWidth="1"/>
    <col min="3332" max="3332" width="51.140625" style="33" customWidth="1"/>
    <col min="3333" max="3584" width="11.42578125" style="33"/>
    <col min="3585" max="3585" width="12.5703125" style="33" bestFit="1" customWidth="1"/>
    <col min="3586" max="3586" width="43.28515625" style="33" bestFit="1" customWidth="1"/>
    <col min="3587" max="3587" width="11.42578125" style="33" customWidth="1"/>
    <col min="3588" max="3588" width="51.140625" style="33" customWidth="1"/>
    <col min="3589" max="3840" width="11.42578125" style="33"/>
    <col min="3841" max="3841" width="12.5703125" style="33" bestFit="1" customWidth="1"/>
    <col min="3842" max="3842" width="43.28515625" style="33" bestFit="1" customWidth="1"/>
    <col min="3843" max="3843" width="11.42578125" style="33" customWidth="1"/>
    <col min="3844" max="3844" width="51.140625" style="33" customWidth="1"/>
    <col min="3845" max="4096" width="11.42578125" style="33"/>
    <col min="4097" max="4097" width="12.5703125" style="33" bestFit="1" customWidth="1"/>
    <col min="4098" max="4098" width="43.28515625" style="33" bestFit="1" customWidth="1"/>
    <col min="4099" max="4099" width="11.42578125" style="33" customWidth="1"/>
    <col min="4100" max="4100" width="51.140625" style="33" customWidth="1"/>
    <col min="4101" max="4352" width="11.42578125" style="33"/>
    <col min="4353" max="4353" width="12.5703125" style="33" bestFit="1" customWidth="1"/>
    <col min="4354" max="4354" width="43.28515625" style="33" bestFit="1" customWidth="1"/>
    <col min="4355" max="4355" width="11.42578125" style="33" customWidth="1"/>
    <col min="4356" max="4356" width="51.140625" style="33" customWidth="1"/>
    <col min="4357" max="4608" width="11.42578125" style="33"/>
    <col min="4609" max="4609" width="12.5703125" style="33" bestFit="1" customWidth="1"/>
    <col min="4610" max="4610" width="43.28515625" style="33" bestFit="1" customWidth="1"/>
    <col min="4611" max="4611" width="11.42578125" style="33" customWidth="1"/>
    <col min="4612" max="4612" width="51.140625" style="33" customWidth="1"/>
    <col min="4613" max="4864" width="11.42578125" style="33"/>
    <col min="4865" max="4865" width="12.5703125" style="33" bestFit="1" customWidth="1"/>
    <col min="4866" max="4866" width="43.28515625" style="33" bestFit="1" customWidth="1"/>
    <col min="4867" max="4867" width="11.42578125" style="33" customWidth="1"/>
    <col min="4868" max="4868" width="51.140625" style="33" customWidth="1"/>
    <col min="4869" max="5120" width="11.42578125" style="33"/>
    <col min="5121" max="5121" width="12.5703125" style="33" bestFit="1" customWidth="1"/>
    <col min="5122" max="5122" width="43.28515625" style="33" bestFit="1" customWidth="1"/>
    <col min="5123" max="5123" width="11.42578125" style="33" customWidth="1"/>
    <col min="5124" max="5124" width="51.140625" style="33" customWidth="1"/>
    <col min="5125" max="5376" width="11.42578125" style="33"/>
    <col min="5377" max="5377" width="12.5703125" style="33" bestFit="1" customWidth="1"/>
    <col min="5378" max="5378" width="43.28515625" style="33" bestFit="1" customWidth="1"/>
    <col min="5379" max="5379" width="11.42578125" style="33" customWidth="1"/>
    <col min="5380" max="5380" width="51.140625" style="33" customWidth="1"/>
    <col min="5381" max="5632" width="11.42578125" style="33"/>
    <col min="5633" max="5633" width="12.5703125" style="33" bestFit="1" customWidth="1"/>
    <col min="5634" max="5634" width="43.28515625" style="33" bestFit="1" customWidth="1"/>
    <col min="5635" max="5635" width="11.42578125" style="33" customWidth="1"/>
    <col min="5636" max="5636" width="51.140625" style="33" customWidth="1"/>
    <col min="5637" max="5888" width="11.42578125" style="33"/>
    <col min="5889" max="5889" width="12.5703125" style="33" bestFit="1" customWidth="1"/>
    <col min="5890" max="5890" width="43.28515625" style="33" bestFit="1" customWidth="1"/>
    <col min="5891" max="5891" width="11.42578125" style="33" customWidth="1"/>
    <col min="5892" max="5892" width="51.140625" style="33" customWidth="1"/>
    <col min="5893" max="6144" width="11.42578125" style="33"/>
    <col min="6145" max="6145" width="12.5703125" style="33" bestFit="1" customWidth="1"/>
    <col min="6146" max="6146" width="43.28515625" style="33" bestFit="1" customWidth="1"/>
    <col min="6147" max="6147" width="11.42578125" style="33" customWidth="1"/>
    <col min="6148" max="6148" width="51.140625" style="33" customWidth="1"/>
    <col min="6149" max="6400" width="11.42578125" style="33"/>
    <col min="6401" max="6401" width="12.5703125" style="33" bestFit="1" customWidth="1"/>
    <col min="6402" max="6402" width="43.28515625" style="33" bestFit="1" customWidth="1"/>
    <col min="6403" max="6403" width="11.42578125" style="33" customWidth="1"/>
    <col min="6404" max="6404" width="51.140625" style="33" customWidth="1"/>
    <col min="6405" max="6656" width="11.42578125" style="33"/>
    <col min="6657" max="6657" width="12.5703125" style="33" bestFit="1" customWidth="1"/>
    <col min="6658" max="6658" width="43.28515625" style="33" bestFit="1" customWidth="1"/>
    <col min="6659" max="6659" width="11.42578125" style="33" customWidth="1"/>
    <col min="6660" max="6660" width="51.140625" style="33" customWidth="1"/>
    <col min="6661" max="6912" width="11.42578125" style="33"/>
    <col min="6913" max="6913" width="12.5703125" style="33" bestFit="1" customWidth="1"/>
    <col min="6914" max="6914" width="43.28515625" style="33" bestFit="1" customWidth="1"/>
    <col min="6915" max="6915" width="11.42578125" style="33" customWidth="1"/>
    <col min="6916" max="6916" width="51.140625" style="33" customWidth="1"/>
    <col min="6917" max="7168" width="11.42578125" style="33"/>
    <col min="7169" max="7169" width="12.5703125" style="33" bestFit="1" customWidth="1"/>
    <col min="7170" max="7170" width="43.28515625" style="33" bestFit="1" customWidth="1"/>
    <col min="7171" max="7171" width="11.42578125" style="33" customWidth="1"/>
    <col min="7172" max="7172" width="51.140625" style="33" customWidth="1"/>
    <col min="7173" max="7424" width="11.42578125" style="33"/>
    <col min="7425" max="7425" width="12.5703125" style="33" bestFit="1" customWidth="1"/>
    <col min="7426" max="7426" width="43.28515625" style="33" bestFit="1" customWidth="1"/>
    <col min="7427" max="7427" width="11.42578125" style="33" customWidth="1"/>
    <col min="7428" max="7428" width="51.140625" style="33" customWidth="1"/>
    <col min="7429" max="7680" width="11.42578125" style="33"/>
    <col min="7681" max="7681" width="12.5703125" style="33" bestFit="1" customWidth="1"/>
    <col min="7682" max="7682" width="43.28515625" style="33" bestFit="1" customWidth="1"/>
    <col min="7683" max="7683" width="11.42578125" style="33" customWidth="1"/>
    <col min="7684" max="7684" width="51.140625" style="33" customWidth="1"/>
    <col min="7685" max="7936" width="11.42578125" style="33"/>
    <col min="7937" max="7937" width="12.5703125" style="33" bestFit="1" customWidth="1"/>
    <col min="7938" max="7938" width="43.28515625" style="33" bestFit="1" customWidth="1"/>
    <col min="7939" max="7939" width="11.42578125" style="33" customWidth="1"/>
    <col min="7940" max="7940" width="51.140625" style="33" customWidth="1"/>
    <col min="7941" max="8192" width="11.42578125" style="33"/>
    <col min="8193" max="8193" width="12.5703125" style="33" bestFit="1" customWidth="1"/>
    <col min="8194" max="8194" width="43.28515625" style="33" bestFit="1" customWidth="1"/>
    <col min="8195" max="8195" width="11.42578125" style="33" customWidth="1"/>
    <col min="8196" max="8196" width="51.140625" style="33" customWidth="1"/>
    <col min="8197" max="8448" width="11.42578125" style="33"/>
    <col min="8449" max="8449" width="12.5703125" style="33" bestFit="1" customWidth="1"/>
    <col min="8450" max="8450" width="43.28515625" style="33" bestFit="1" customWidth="1"/>
    <col min="8451" max="8451" width="11.42578125" style="33" customWidth="1"/>
    <col min="8452" max="8452" width="51.140625" style="33" customWidth="1"/>
    <col min="8453" max="8704" width="11.42578125" style="33"/>
    <col min="8705" max="8705" width="12.5703125" style="33" bestFit="1" customWidth="1"/>
    <col min="8706" max="8706" width="43.28515625" style="33" bestFit="1" customWidth="1"/>
    <col min="8707" max="8707" width="11.42578125" style="33" customWidth="1"/>
    <col min="8708" max="8708" width="51.140625" style="33" customWidth="1"/>
    <col min="8709" max="8960" width="11.42578125" style="33"/>
    <col min="8961" max="8961" width="12.5703125" style="33" bestFit="1" customWidth="1"/>
    <col min="8962" max="8962" width="43.28515625" style="33" bestFit="1" customWidth="1"/>
    <col min="8963" max="8963" width="11.42578125" style="33" customWidth="1"/>
    <col min="8964" max="8964" width="51.140625" style="33" customWidth="1"/>
    <col min="8965" max="9216" width="11.42578125" style="33"/>
    <col min="9217" max="9217" width="12.5703125" style="33" bestFit="1" customWidth="1"/>
    <col min="9218" max="9218" width="43.28515625" style="33" bestFit="1" customWidth="1"/>
    <col min="9219" max="9219" width="11.42578125" style="33" customWidth="1"/>
    <col min="9220" max="9220" width="51.140625" style="33" customWidth="1"/>
    <col min="9221" max="9472" width="11.42578125" style="33"/>
    <col min="9473" max="9473" width="12.5703125" style="33" bestFit="1" customWidth="1"/>
    <col min="9474" max="9474" width="43.28515625" style="33" bestFit="1" customWidth="1"/>
    <col min="9475" max="9475" width="11.42578125" style="33" customWidth="1"/>
    <col min="9476" max="9476" width="51.140625" style="33" customWidth="1"/>
    <col min="9477" max="9728" width="11.42578125" style="33"/>
    <col min="9729" max="9729" width="12.5703125" style="33" bestFit="1" customWidth="1"/>
    <col min="9730" max="9730" width="43.28515625" style="33" bestFit="1" customWidth="1"/>
    <col min="9731" max="9731" width="11.42578125" style="33" customWidth="1"/>
    <col min="9732" max="9732" width="51.140625" style="33" customWidth="1"/>
    <col min="9733" max="9984" width="11.42578125" style="33"/>
    <col min="9985" max="9985" width="12.5703125" style="33" bestFit="1" customWidth="1"/>
    <col min="9986" max="9986" width="43.28515625" style="33" bestFit="1" customWidth="1"/>
    <col min="9987" max="9987" width="11.42578125" style="33" customWidth="1"/>
    <col min="9988" max="9988" width="51.140625" style="33" customWidth="1"/>
    <col min="9989" max="10240" width="11.42578125" style="33"/>
    <col min="10241" max="10241" width="12.5703125" style="33" bestFit="1" customWidth="1"/>
    <col min="10242" max="10242" width="43.28515625" style="33" bestFit="1" customWidth="1"/>
    <col min="10243" max="10243" width="11.42578125" style="33" customWidth="1"/>
    <col min="10244" max="10244" width="51.140625" style="33" customWidth="1"/>
    <col min="10245" max="10496" width="11.42578125" style="33"/>
    <col min="10497" max="10497" width="12.5703125" style="33" bestFit="1" customWidth="1"/>
    <col min="10498" max="10498" width="43.28515625" style="33" bestFit="1" customWidth="1"/>
    <col min="10499" max="10499" width="11.42578125" style="33" customWidth="1"/>
    <col min="10500" max="10500" width="51.140625" style="33" customWidth="1"/>
    <col min="10501" max="10752" width="11.42578125" style="33"/>
    <col min="10753" max="10753" width="12.5703125" style="33" bestFit="1" customWidth="1"/>
    <col min="10754" max="10754" width="43.28515625" style="33" bestFit="1" customWidth="1"/>
    <col min="10755" max="10755" width="11.42578125" style="33" customWidth="1"/>
    <col min="10756" max="10756" width="51.140625" style="33" customWidth="1"/>
    <col min="10757" max="11008" width="11.42578125" style="33"/>
    <col min="11009" max="11009" width="12.5703125" style="33" bestFit="1" customWidth="1"/>
    <col min="11010" max="11010" width="43.28515625" style="33" bestFit="1" customWidth="1"/>
    <col min="11011" max="11011" width="11.42578125" style="33" customWidth="1"/>
    <col min="11012" max="11012" width="51.140625" style="33" customWidth="1"/>
    <col min="11013" max="11264" width="11.42578125" style="33"/>
    <col min="11265" max="11265" width="12.5703125" style="33" bestFit="1" customWidth="1"/>
    <col min="11266" max="11266" width="43.28515625" style="33" bestFit="1" customWidth="1"/>
    <col min="11267" max="11267" width="11.42578125" style="33" customWidth="1"/>
    <col min="11268" max="11268" width="51.140625" style="33" customWidth="1"/>
    <col min="11269" max="11520" width="11.42578125" style="33"/>
    <col min="11521" max="11521" width="12.5703125" style="33" bestFit="1" customWidth="1"/>
    <col min="11522" max="11522" width="43.28515625" style="33" bestFit="1" customWidth="1"/>
    <col min="11523" max="11523" width="11.42578125" style="33" customWidth="1"/>
    <col min="11524" max="11524" width="51.140625" style="33" customWidth="1"/>
    <col min="11525" max="11776" width="11.42578125" style="33"/>
    <col min="11777" max="11777" width="12.5703125" style="33" bestFit="1" customWidth="1"/>
    <col min="11778" max="11778" width="43.28515625" style="33" bestFit="1" customWidth="1"/>
    <col min="11779" max="11779" width="11.42578125" style="33" customWidth="1"/>
    <col min="11780" max="11780" width="51.140625" style="33" customWidth="1"/>
    <col min="11781" max="12032" width="11.42578125" style="33"/>
    <col min="12033" max="12033" width="12.5703125" style="33" bestFit="1" customWidth="1"/>
    <col min="12034" max="12034" width="43.28515625" style="33" bestFit="1" customWidth="1"/>
    <col min="12035" max="12035" width="11.42578125" style="33" customWidth="1"/>
    <col min="12036" max="12036" width="51.140625" style="33" customWidth="1"/>
    <col min="12037" max="12288" width="11.42578125" style="33"/>
    <col min="12289" max="12289" width="12.5703125" style="33" bestFit="1" customWidth="1"/>
    <col min="12290" max="12290" width="43.28515625" style="33" bestFit="1" customWidth="1"/>
    <col min="12291" max="12291" width="11.42578125" style="33" customWidth="1"/>
    <col min="12292" max="12292" width="51.140625" style="33" customWidth="1"/>
    <col min="12293" max="12544" width="11.42578125" style="33"/>
    <col min="12545" max="12545" width="12.5703125" style="33" bestFit="1" customWidth="1"/>
    <col min="12546" max="12546" width="43.28515625" style="33" bestFit="1" customWidth="1"/>
    <col min="12547" max="12547" width="11.42578125" style="33" customWidth="1"/>
    <col min="12548" max="12548" width="51.140625" style="33" customWidth="1"/>
    <col min="12549" max="12800" width="11.42578125" style="33"/>
    <col min="12801" max="12801" width="12.5703125" style="33" bestFit="1" customWidth="1"/>
    <col min="12802" max="12802" width="43.28515625" style="33" bestFit="1" customWidth="1"/>
    <col min="12803" max="12803" width="11.42578125" style="33" customWidth="1"/>
    <col min="12804" max="12804" width="51.140625" style="33" customWidth="1"/>
    <col min="12805" max="13056" width="11.42578125" style="33"/>
    <col min="13057" max="13057" width="12.5703125" style="33" bestFit="1" customWidth="1"/>
    <col min="13058" max="13058" width="43.28515625" style="33" bestFit="1" customWidth="1"/>
    <col min="13059" max="13059" width="11.42578125" style="33" customWidth="1"/>
    <col min="13060" max="13060" width="51.140625" style="33" customWidth="1"/>
    <col min="13061" max="13312" width="11.42578125" style="33"/>
    <col min="13313" max="13313" width="12.5703125" style="33" bestFit="1" customWidth="1"/>
    <col min="13314" max="13314" width="43.28515625" style="33" bestFit="1" customWidth="1"/>
    <col min="13315" max="13315" width="11.42578125" style="33" customWidth="1"/>
    <col min="13316" max="13316" width="51.140625" style="33" customWidth="1"/>
    <col min="13317" max="13568" width="11.42578125" style="33"/>
    <col min="13569" max="13569" width="12.5703125" style="33" bestFit="1" customWidth="1"/>
    <col min="13570" max="13570" width="43.28515625" style="33" bestFit="1" customWidth="1"/>
    <col min="13571" max="13571" width="11.42578125" style="33" customWidth="1"/>
    <col min="13572" max="13572" width="51.140625" style="33" customWidth="1"/>
    <col min="13573" max="13824" width="11.42578125" style="33"/>
    <col min="13825" max="13825" width="12.5703125" style="33" bestFit="1" customWidth="1"/>
    <col min="13826" max="13826" width="43.28515625" style="33" bestFit="1" customWidth="1"/>
    <col min="13827" max="13827" width="11.42578125" style="33" customWidth="1"/>
    <col min="13828" max="13828" width="51.140625" style="33" customWidth="1"/>
    <col min="13829" max="14080" width="11.42578125" style="33"/>
    <col min="14081" max="14081" width="12.5703125" style="33" bestFit="1" customWidth="1"/>
    <col min="14082" max="14082" width="43.28515625" style="33" bestFit="1" customWidth="1"/>
    <col min="14083" max="14083" width="11.42578125" style="33" customWidth="1"/>
    <col min="14084" max="14084" width="51.140625" style="33" customWidth="1"/>
    <col min="14085" max="14336" width="11.42578125" style="33"/>
    <col min="14337" max="14337" width="12.5703125" style="33" bestFit="1" customWidth="1"/>
    <col min="14338" max="14338" width="43.28515625" style="33" bestFit="1" customWidth="1"/>
    <col min="14339" max="14339" width="11.42578125" style="33" customWidth="1"/>
    <col min="14340" max="14340" width="51.140625" style="33" customWidth="1"/>
    <col min="14341" max="14592" width="11.42578125" style="33"/>
    <col min="14593" max="14593" width="12.5703125" style="33" bestFit="1" customWidth="1"/>
    <col min="14594" max="14594" width="43.28515625" style="33" bestFit="1" customWidth="1"/>
    <col min="14595" max="14595" width="11.42578125" style="33" customWidth="1"/>
    <col min="14596" max="14596" width="51.140625" style="33" customWidth="1"/>
    <col min="14597" max="14848" width="11.42578125" style="33"/>
    <col min="14849" max="14849" width="12.5703125" style="33" bestFit="1" customWidth="1"/>
    <col min="14850" max="14850" width="43.28515625" style="33" bestFit="1" customWidth="1"/>
    <col min="14851" max="14851" width="11.42578125" style="33" customWidth="1"/>
    <col min="14852" max="14852" width="51.140625" style="33" customWidth="1"/>
    <col min="14853" max="15104" width="11.42578125" style="33"/>
    <col min="15105" max="15105" width="12.5703125" style="33" bestFit="1" customWidth="1"/>
    <col min="15106" max="15106" width="43.28515625" style="33" bestFit="1" customWidth="1"/>
    <col min="15107" max="15107" width="11.42578125" style="33" customWidth="1"/>
    <col min="15108" max="15108" width="51.140625" style="33" customWidth="1"/>
    <col min="15109" max="15360" width="11.42578125" style="33"/>
    <col min="15361" max="15361" width="12.5703125" style="33" bestFit="1" customWidth="1"/>
    <col min="15362" max="15362" width="43.28515625" style="33" bestFit="1" customWidth="1"/>
    <col min="15363" max="15363" width="11.42578125" style="33" customWidth="1"/>
    <col min="15364" max="15364" width="51.140625" style="33" customWidth="1"/>
    <col min="15365" max="15616" width="11.42578125" style="33"/>
    <col min="15617" max="15617" width="12.5703125" style="33" bestFit="1" customWidth="1"/>
    <col min="15618" max="15618" width="43.28515625" style="33" bestFit="1" customWidth="1"/>
    <col min="15619" max="15619" width="11.42578125" style="33" customWidth="1"/>
    <col min="15620" max="15620" width="51.140625" style="33" customWidth="1"/>
    <col min="15621" max="15872" width="11.42578125" style="33"/>
    <col min="15873" max="15873" width="12.5703125" style="33" bestFit="1" customWidth="1"/>
    <col min="15874" max="15874" width="43.28515625" style="33" bestFit="1" customWidth="1"/>
    <col min="15875" max="15875" width="11.42578125" style="33" customWidth="1"/>
    <col min="15876" max="15876" width="51.140625" style="33" customWidth="1"/>
    <col min="15877" max="16128" width="11.42578125" style="33"/>
    <col min="16129" max="16129" width="12.5703125" style="33" bestFit="1" customWidth="1"/>
    <col min="16130" max="16130" width="43.28515625" style="33" bestFit="1" customWidth="1"/>
    <col min="16131" max="16131" width="11.42578125" style="33" customWidth="1"/>
    <col min="16132" max="16132" width="51.140625" style="33" customWidth="1"/>
    <col min="16133" max="16384" width="11.42578125" style="33"/>
  </cols>
  <sheetData>
    <row r="1" spans="1:2" x14ac:dyDescent="0.2">
      <c r="A1" s="38" t="s">
        <v>279</v>
      </c>
      <c r="B1" s="38" t="s">
        <v>278</v>
      </c>
    </row>
    <row r="2" spans="1:2" x14ac:dyDescent="0.2">
      <c r="A2" s="33" t="s">
        <v>132</v>
      </c>
      <c r="B2" s="33" t="s">
        <v>298</v>
      </c>
    </row>
    <row r="3" spans="1:2" x14ac:dyDescent="0.2">
      <c r="A3" s="33" t="s">
        <v>119</v>
      </c>
      <c r="B3" s="33" t="s">
        <v>300</v>
      </c>
    </row>
    <row r="4" spans="1:2" x14ac:dyDescent="0.2">
      <c r="A4" s="33" t="s">
        <v>129</v>
      </c>
      <c r="B4" s="33" t="s">
        <v>299</v>
      </c>
    </row>
    <row r="5" spans="1:2" x14ac:dyDescent="0.2">
      <c r="A5" s="33" t="s">
        <v>155</v>
      </c>
      <c r="B5" s="33" t="s">
        <v>305</v>
      </c>
    </row>
    <row r="6" spans="1:2" x14ac:dyDescent="0.2">
      <c r="A6" s="33" t="s">
        <v>189</v>
      </c>
      <c r="B6" s="33" t="s">
        <v>301</v>
      </c>
    </row>
    <row r="7" spans="1:2" x14ac:dyDescent="0.2">
      <c r="A7" s="33" t="s">
        <v>125</v>
      </c>
      <c r="B7" s="33" t="s">
        <v>277</v>
      </c>
    </row>
    <row r="8" spans="1:2" x14ac:dyDescent="0.2">
      <c r="A8" s="33" t="s">
        <v>104</v>
      </c>
      <c r="B8" s="33" t="s">
        <v>276</v>
      </c>
    </row>
    <row r="9" spans="1:2" x14ac:dyDescent="0.2">
      <c r="A9" s="33" t="s">
        <v>107</v>
      </c>
      <c r="B9" s="33" t="s">
        <v>302</v>
      </c>
    </row>
    <row r="10" spans="1:2" x14ac:dyDescent="0.2">
      <c r="A10" s="33" t="s">
        <v>113</v>
      </c>
      <c r="B10" s="33" t="s">
        <v>303</v>
      </c>
    </row>
    <row r="11" spans="1:2" x14ac:dyDescent="0.2">
      <c r="A11" s="33" t="s">
        <v>116</v>
      </c>
      <c r="B11" s="33" t="s">
        <v>304</v>
      </c>
    </row>
    <row r="12" spans="1:2" x14ac:dyDescent="0.2">
      <c r="A12" s="33" t="s">
        <v>134</v>
      </c>
      <c r="B12" s="33" t="s">
        <v>275</v>
      </c>
    </row>
  </sheetData>
  <printOptions horizontalCentered="1"/>
  <pageMargins left="0.78740157480314965" right="0.78740157480314965" top="0.78740157480314965" bottom="0.78740157480314965" header="0.39370078740157483" footer="0.39370078740157483"/>
  <pageSetup paperSize="9" orientation="portrait" r:id="rId1"/>
  <headerFooter alignWithMargins="0">
    <oddHeader>&amp;CACT Legislative Assembly election - 16 October 2004</oddHeader>
    <oddFooter>&amp;LACT Electoral Commission&amp;RPage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workbookViewId="0">
      <selection activeCell="A15" sqref="A15"/>
    </sheetView>
  </sheetViews>
  <sheetFormatPr defaultColWidth="11.42578125" defaultRowHeight="14.25" x14ac:dyDescent="0.2"/>
  <cols>
    <col min="1" max="1" width="89.28515625" style="39" bestFit="1" customWidth="1"/>
    <col min="2" max="249" width="11.42578125" style="39"/>
    <col min="250" max="250" width="91.5703125" style="39" customWidth="1"/>
    <col min="251" max="505" width="11.42578125" style="39"/>
    <col min="506" max="506" width="91.5703125" style="39" customWidth="1"/>
    <col min="507" max="761" width="11.42578125" style="39"/>
    <col min="762" max="762" width="91.5703125" style="39" customWidth="1"/>
    <col min="763" max="1017" width="11.42578125" style="39"/>
    <col min="1018" max="1018" width="91.5703125" style="39" customWidth="1"/>
    <col min="1019" max="1273" width="11.42578125" style="39"/>
    <col min="1274" max="1274" width="91.5703125" style="39" customWidth="1"/>
    <col min="1275" max="1529" width="11.42578125" style="39"/>
    <col min="1530" max="1530" width="91.5703125" style="39" customWidth="1"/>
    <col min="1531" max="1785" width="11.42578125" style="39"/>
    <col min="1786" max="1786" width="91.5703125" style="39" customWidth="1"/>
    <col min="1787" max="2041" width="11.42578125" style="39"/>
    <col min="2042" max="2042" width="91.5703125" style="39" customWidth="1"/>
    <col min="2043" max="2297" width="11.42578125" style="39"/>
    <col min="2298" max="2298" width="91.5703125" style="39" customWidth="1"/>
    <col min="2299" max="2553" width="11.42578125" style="39"/>
    <col min="2554" max="2554" width="91.5703125" style="39" customWidth="1"/>
    <col min="2555" max="2809" width="11.42578125" style="39"/>
    <col min="2810" max="2810" width="91.5703125" style="39" customWidth="1"/>
    <col min="2811" max="3065" width="11.42578125" style="39"/>
    <col min="3066" max="3066" width="91.5703125" style="39" customWidth="1"/>
    <col min="3067" max="3321" width="11.42578125" style="39"/>
    <col min="3322" max="3322" width="91.5703125" style="39" customWidth="1"/>
    <col min="3323" max="3577" width="11.42578125" style="39"/>
    <col min="3578" max="3578" width="91.5703125" style="39" customWidth="1"/>
    <col min="3579" max="3833" width="11.42578125" style="39"/>
    <col min="3834" max="3834" width="91.5703125" style="39" customWidth="1"/>
    <col min="3835" max="4089" width="11.42578125" style="39"/>
    <col min="4090" max="4090" width="91.5703125" style="39" customWidth="1"/>
    <col min="4091" max="4345" width="11.42578125" style="39"/>
    <col min="4346" max="4346" width="91.5703125" style="39" customWidth="1"/>
    <col min="4347" max="4601" width="11.42578125" style="39"/>
    <col min="4602" max="4602" width="91.5703125" style="39" customWidth="1"/>
    <col min="4603" max="4857" width="11.42578125" style="39"/>
    <col min="4858" max="4858" width="91.5703125" style="39" customWidth="1"/>
    <col min="4859" max="5113" width="11.42578125" style="39"/>
    <col min="5114" max="5114" width="91.5703125" style="39" customWidth="1"/>
    <col min="5115" max="5369" width="11.42578125" style="39"/>
    <col min="5370" max="5370" width="91.5703125" style="39" customWidth="1"/>
    <col min="5371" max="5625" width="11.42578125" style="39"/>
    <col min="5626" max="5626" width="91.5703125" style="39" customWidth="1"/>
    <col min="5627" max="5881" width="11.42578125" style="39"/>
    <col min="5882" max="5882" width="91.5703125" style="39" customWidth="1"/>
    <col min="5883" max="6137" width="11.42578125" style="39"/>
    <col min="6138" max="6138" width="91.5703125" style="39" customWidth="1"/>
    <col min="6139" max="6393" width="11.42578125" style="39"/>
    <col min="6394" max="6394" width="91.5703125" style="39" customWidth="1"/>
    <col min="6395" max="6649" width="11.42578125" style="39"/>
    <col min="6650" max="6650" width="91.5703125" style="39" customWidth="1"/>
    <col min="6651" max="6905" width="11.42578125" style="39"/>
    <col min="6906" max="6906" width="91.5703125" style="39" customWidth="1"/>
    <col min="6907" max="7161" width="11.42578125" style="39"/>
    <col min="7162" max="7162" width="91.5703125" style="39" customWidth="1"/>
    <col min="7163" max="7417" width="11.42578125" style="39"/>
    <col min="7418" max="7418" width="91.5703125" style="39" customWidth="1"/>
    <col min="7419" max="7673" width="11.42578125" style="39"/>
    <col min="7674" max="7674" width="91.5703125" style="39" customWidth="1"/>
    <col min="7675" max="7929" width="11.42578125" style="39"/>
    <col min="7930" max="7930" width="91.5703125" style="39" customWidth="1"/>
    <col min="7931" max="8185" width="11.42578125" style="39"/>
    <col min="8186" max="8186" width="91.5703125" style="39" customWidth="1"/>
    <col min="8187" max="8441" width="11.42578125" style="39"/>
    <col min="8442" max="8442" width="91.5703125" style="39" customWidth="1"/>
    <col min="8443" max="8697" width="11.42578125" style="39"/>
    <col min="8698" max="8698" width="91.5703125" style="39" customWidth="1"/>
    <col min="8699" max="8953" width="11.42578125" style="39"/>
    <col min="8954" max="8954" width="91.5703125" style="39" customWidth="1"/>
    <col min="8955" max="9209" width="11.42578125" style="39"/>
    <col min="9210" max="9210" width="91.5703125" style="39" customWidth="1"/>
    <col min="9211" max="9465" width="11.42578125" style="39"/>
    <col min="9466" max="9466" width="91.5703125" style="39" customWidth="1"/>
    <col min="9467" max="9721" width="11.42578125" style="39"/>
    <col min="9722" max="9722" width="91.5703125" style="39" customWidth="1"/>
    <col min="9723" max="9977" width="11.42578125" style="39"/>
    <col min="9978" max="9978" width="91.5703125" style="39" customWidth="1"/>
    <col min="9979" max="10233" width="11.42578125" style="39"/>
    <col min="10234" max="10234" width="91.5703125" style="39" customWidth="1"/>
    <col min="10235" max="10489" width="11.42578125" style="39"/>
    <col min="10490" max="10490" width="91.5703125" style="39" customWidth="1"/>
    <col min="10491" max="10745" width="11.42578125" style="39"/>
    <col min="10746" max="10746" width="91.5703125" style="39" customWidth="1"/>
    <col min="10747" max="11001" width="11.42578125" style="39"/>
    <col min="11002" max="11002" width="91.5703125" style="39" customWidth="1"/>
    <col min="11003" max="11257" width="11.42578125" style="39"/>
    <col min="11258" max="11258" width="91.5703125" style="39" customWidth="1"/>
    <col min="11259" max="11513" width="11.42578125" style="39"/>
    <col min="11514" max="11514" width="91.5703125" style="39" customWidth="1"/>
    <col min="11515" max="11769" width="11.42578125" style="39"/>
    <col min="11770" max="11770" width="91.5703125" style="39" customWidth="1"/>
    <col min="11771" max="12025" width="11.42578125" style="39"/>
    <col min="12026" max="12026" width="91.5703125" style="39" customWidth="1"/>
    <col min="12027" max="12281" width="11.42578125" style="39"/>
    <col min="12282" max="12282" width="91.5703125" style="39" customWidth="1"/>
    <col min="12283" max="12537" width="11.42578125" style="39"/>
    <col min="12538" max="12538" width="91.5703125" style="39" customWidth="1"/>
    <col min="12539" max="12793" width="11.42578125" style="39"/>
    <col min="12794" max="12794" width="91.5703125" style="39" customWidth="1"/>
    <col min="12795" max="13049" width="11.42578125" style="39"/>
    <col min="13050" max="13050" width="91.5703125" style="39" customWidth="1"/>
    <col min="13051" max="13305" width="11.42578125" style="39"/>
    <col min="13306" max="13306" width="91.5703125" style="39" customWidth="1"/>
    <col min="13307" max="13561" width="11.42578125" style="39"/>
    <col min="13562" max="13562" width="91.5703125" style="39" customWidth="1"/>
    <col min="13563" max="13817" width="11.42578125" style="39"/>
    <col min="13818" max="13818" width="91.5703125" style="39" customWidth="1"/>
    <col min="13819" max="14073" width="11.42578125" style="39"/>
    <col min="14074" max="14074" width="91.5703125" style="39" customWidth="1"/>
    <col min="14075" max="14329" width="11.42578125" style="39"/>
    <col min="14330" max="14330" width="91.5703125" style="39" customWidth="1"/>
    <col min="14331" max="14585" width="11.42578125" style="39"/>
    <col min="14586" max="14586" width="91.5703125" style="39" customWidth="1"/>
    <col min="14587" max="14841" width="11.42578125" style="39"/>
    <col min="14842" max="14842" width="91.5703125" style="39" customWidth="1"/>
    <col min="14843" max="15097" width="11.42578125" style="39"/>
    <col min="15098" max="15098" width="91.5703125" style="39" customWidth="1"/>
    <col min="15099" max="15353" width="11.42578125" style="39"/>
    <col min="15354" max="15354" width="91.5703125" style="39" customWidth="1"/>
    <col min="15355" max="15609" width="11.42578125" style="39"/>
    <col min="15610" max="15610" width="91.5703125" style="39" customWidth="1"/>
    <col min="15611" max="15865" width="11.42578125" style="39"/>
    <col min="15866" max="15866" width="91.5703125" style="39" customWidth="1"/>
    <col min="15867" max="16121" width="11.42578125" style="39"/>
    <col min="16122" max="16122" width="91.5703125" style="39" customWidth="1"/>
    <col min="16123" max="16384" width="11.42578125" style="39"/>
  </cols>
  <sheetData>
    <row r="1" spans="1:1" x14ac:dyDescent="0.2">
      <c r="A1" s="41" t="s">
        <v>272</v>
      </c>
    </row>
    <row r="2" spans="1:1" x14ac:dyDescent="0.2">
      <c r="A2" s="41"/>
    </row>
    <row r="3" spans="1:1" ht="28.5" x14ac:dyDescent="0.2">
      <c r="A3" s="40" t="s">
        <v>306</v>
      </c>
    </row>
    <row r="4" spans="1:1" x14ac:dyDescent="0.2">
      <c r="A4" s="40"/>
    </row>
    <row r="5" spans="1:1" ht="28.5" x14ac:dyDescent="0.2">
      <c r="A5" s="40" t="s">
        <v>285</v>
      </c>
    </row>
    <row r="6" spans="1:1" x14ac:dyDescent="0.2">
      <c r="A6" s="40"/>
    </row>
    <row r="7" spans="1:1" ht="28.5" x14ac:dyDescent="0.2">
      <c r="A7" s="40" t="s">
        <v>284</v>
      </c>
    </row>
    <row r="9" spans="1:1" ht="28.5" x14ac:dyDescent="0.2">
      <c r="A9" s="40" t="s">
        <v>283</v>
      </c>
    </row>
    <row r="10" spans="1:1" x14ac:dyDescent="0.2">
      <c r="A10" s="40"/>
    </row>
    <row r="11" spans="1:1" ht="28.5" x14ac:dyDescent="0.2">
      <c r="A11" s="40" t="s">
        <v>282</v>
      </c>
    </row>
    <row r="12" spans="1:1" x14ac:dyDescent="0.2">
      <c r="A12" s="40"/>
    </row>
    <row r="13" spans="1:1" x14ac:dyDescent="0.2">
      <c r="A13" s="40" t="s">
        <v>281</v>
      </c>
    </row>
    <row r="14" spans="1:1" x14ac:dyDescent="0.2">
      <c r="A14" s="40"/>
    </row>
    <row r="15" spans="1:1" ht="28.5" x14ac:dyDescent="0.2">
      <c r="A15" s="40" t="s">
        <v>280</v>
      </c>
    </row>
  </sheetData>
  <pageMargins left="0.78740157480314965" right="0.78740157480314965" top="0.78740157480314965" bottom="0.78740157480314965" header="0.39370078740157483" footer="0.39370078740157483"/>
  <pageSetup paperSize="9" orientation="portrait" r:id="rId1"/>
  <headerFooter alignWithMargins="0">
    <oddHeader>&amp;CACT Legislative Assembly election - 16 October 2004</oddHeader>
    <oddFooter>&amp;LACT Electoral Commission&amp;RPage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5"/>
  <sheetViews>
    <sheetView topLeftCell="A7" workbookViewId="0">
      <selection activeCell="A21" sqref="A21"/>
    </sheetView>
  </sheetViews>
  <sheetFormatPr defaultColWidth="11.42578125" defaultRowHeight="14.25" x14ac:dyDescent="0.2"/>
  <cols>
    <col min="1" max="1" width="95.140625" style="42" customWidth="1"/>
    <col min="2" max="256" width="11.42578125" style="42"/>
    <col min="257" max="257" width="91.42578125" style="42" customWidth="1"/>
    <col min="258" max="512" width="11.42578125" style="42"/>
    <col min="513" max="513" width="91.42578125" style="42" customWidth="1"/>
    <col min="514" max="768" width="11.42578125" style="42"/>
    <col min="769" max="769" width="91.42578125" style="42" customWidth="1"/>
    <col min="770" max="1024" width="11.42578125" style="42"/>
    <col min="1025" max="1025" width="91.42578125" style="42" customWidth="1"/>
    <col min="1026" max="1280" width="11.42578125" style="42"/>
    <col min="1281" max="1281" width="91.42578125" style="42" customWidth="1"/>
    <col min="1282" max="1536" width="11.42578125" style="42"/>
    <col min="1537" max="1537" width="91.42578125" style="42" customWidth="1"/>
    <col min="1538" max="1792" width="11.42578125" style="42"/>
    <col min="1793" max="1793" width="91.42578125" style="42" customWidth="1"/>
    <col min="1794" max="2048" width="11.42578125" style="42"/>
    <col min="2049" max="2049" width="91.42578125" style="42" customWidth="1"/>
    <col min="2050" max="2304" width="11.42578125" style="42"/>
    <col min="2305" max="2305" width="91.42578125" style="42" customWidth="1"/>
    <col min="2306" max="2560" width="11.42578125" style="42"/>
    <col min="2561" max="2561" width="91.42578125" style="42" customWidth="1"/>
    <col min="2562" max="2816" width="11.42578125" style="42"/>
    <col min="2817" max="2817" width="91.42578125" style="42" customWidth="1"/>
    <col min="2818" max="3072" width="11.42578125" style="42"/>
    <col min="3073" max="3073" width="91.42578125" style="42" customWidth="1"/>
    <col min="3074" max="3328" width="11.42578125" style="42"/>
    <col min="3329" max="3329" width="91.42578125" style="42" customWidth="1"/>
    <col min="3330" max="3584" width="11.42578125" style="42"/>
    <col min="3585" max="3585" width="91.42578125" style="42" customWidth="1"/>
    <col min="3586" max="3840" width="11.42578125" style="42"/>
    <col min="3841" max="3841" width="91.42578125" style="42" customWidth="1"/>
    <col min="3842" max="4096" width="11.42578125" style="42"/>
    <col min="4097" max="4097" width="91.42578125" style="42" customWidth="1"/>
    <col min="4098" max="4352" width="11.42578125" style="42"/>
    <col min="4353" max="4353" width="91.42578125" style="42" customWidth="1"/>
    <col min="4354" max="4608" width="11.42578125" style="42"/>
    <col min="4609" max="4609" width="91.42578125" style="42" customWidth="1"/>
    <col min="4610" max="4864" width="11.42578125" style="42"/>
    <col min="4865" max="4865" width="91.42578125" style="42" customWidth="1"/>
    <col min="4866" max="5120" width="11.42578125" style="42"/>
    <col min="5121" max="5121" width="91.42578125" style="42" customWidth="1"/>
    <col min="5122" max="5376" width="11.42578125" style="42"/>
    <col min="5377" max="5377" width="91.42578125" style="42" customWidth="1"/>
    <col min="5378" max="5632" width="11.42578125" style="42"/>
    <col min="5633" max="5633" width="91.42578125" style="42" customWidth="1"/>
    <col min="5634" max="5888" width="11.42578125" style="42"/>
    <col min="5889" max="5889" width="91.42578125" style="42" customWidth="1"/>
    <col min="5890" max="6144" width="11.42578125" style="42"/>
    <col min="6145" max="6145" width="91.42578125" style="42" customWidth="1"/>
    <col min="6146" max="6400" width="11.42578125" style="42"/>
    <col min="6401" max="6401" width="91.42578125" style="42" customWidth="1"/>
    <col min="6402" max="6656" width="11.42578125" style="42"/>
    <col min="6657" max="6657" width="91.42578125" style="42" customWidth="1"/>
    <col min="6658" max="6912" width="11.42578125" style="42"/>
    <col min="6913" max="6913" width="91.42578125" style="42" customWidth="1"/>
    <col min="6914" max="7168" width="11.42578125" style="42"/>
    <col min="7169" max="7169" width="91.42578125" style="42" customWidth="1"/>
    <col min="7170" max="7424" width="11.42578125" style="42"/>
    <col min="7425" max="7425" width="91.42578125" style="42" customWidth="1"/>
    <col min="7426" max="7680" width="11.42578125" style="42"/>
    <col min="7681" max="7681" width="91.42578125" style="42" customWidth="1"/>
    <col min="7682" max="7936" width="11.42578125" style="42"/>
    <col min="7937" max="7937" width="91.42578125" style="42" customWidth="1"/>
    <col min="7938" max="8192" width="11.42578125" style="42"/>
    <col min="8193" max="8193" width="91.42578125" style="42" customWidth="1"/>
    <col min="8194" max="8448" width="11.42578125" style="42"/>
    <col min="8449" max="8449" width="91.42578125" style="42" customWidth="1"/>
    <col min="8450" max="8704" width="11.42578125" style="42"/>
    <col min="8705" max="8705" width="91.42578125" style="42" customWidth="1"/>
    <col min="8706" max="8960" width="11.42578125" style="42"/>
    <col min="8961" max="8961" width="91.42578125" style="42" customWidth="1"/>
    <col min="8962" max="9216" width="11.42578125" style="42"/>
    <col min="9217" max="9217" width="91.42578125" style="42" customWidth="1"/>
    <col min="9218" max="9472" width="11.42578125" style="42"/>
    <col min="9473" max="9473" width="91.42578125" style="42" customWidth="1"/>
    <col min="9474" max="9728" width="11.42578125" style="42"/>
    <col min="9729" max="9729" width="91.42578125" style="42" customWidth="1"/>
    <col min="9730" max="9984" width="11.42578125" style="42"/>
    <col min="9985" max="9985" width="91.42578125" style="42" customWidth="1"/>
    <col min="9986" max="10240" width="11.42578125" style="42"/>
    <col min="10241" max="10241" width="91.42578125" style="42" customWidth="1"/>
    <col min="10242" max="10496" width="11.42578125" style="42"/>
    <col min="10497" max="10497" width="91.42578125" style="42" customWidth="1"/>
    <col min="10498" max="10752" width="11.42578125" style="42"/>
    <col min="10753" max="10753" width="91.42578125" style="42" customWidth="1"/>
    <col min="10754" max="11008" width="11.42578125" style="42"/>
    <col min="11009" max="11009" width="91.42578125" style="42" customWidth="1"/>
    <col min="11010" max="11264" width="11.42578125" style="42"/>
    <col min="11265" max="11265" width="91.42578125" style="42" customWidth="1"/>
    <col min="11266" max="11520" width="11.42578125" style="42"/>
    <col min="11521" max="11521" width="91.42578125" style="42" customWidth="1"/>
    <col min="11522" max="11776" width="11.42578125" style="42"/>
    <col min="11777" max="11777" width="91.42578125" style="42" customWidth="1"/>
    <col min="11778" max="12032" width="11.42578125" style="42"/>
    <col min="12033" max="12033" width="91.42578125" style="42" customWidth="1"/>
    <col min="12034" max="12288" width="11.42578125" style="42"/>
    <col min="12289" max="12289" width="91.42578125" style="42" customWidth="1"/>
    <col min="12290" max="12544" width="11.42578125" style="42"/>
    <col min="12545" max="12545" width="91.42578125" style="42" customWidth="1"/>
    <col min="12546" max="12800" width="11.42578125" style="42"/>
    <col min="12801" max="12801" width="91.42578125" style="42" customWidth="1"/>
    <col min="12802" max="13056" width="11.42578125" style="42"/>
    <col min="13057" max="13057" width="91.42578125" style="42" customWidth="1"/>
    <col min="13058" max="13312" width="11.42578125" style="42"/>
    <col min="13313" max="13313" width="91.42578125" style="42" customWidth="1"/>
    <col min="13314" max="13568" width="11.42578125" style="42"/>
    <col min="13569" max="13569" width="91.42578125" style="42" customWidth="1"/>
    <col min="13570" max="13824" width="11.42578125" style="42"/>
    <col min="13825" max="13825" width="91.42578125" style="42" customWidth="1"/>
    <col min="13826" max="14080" width="11.42578125" style="42"/>
    <col min="14081" max="14081" width="91.42578125" style="42" customWidth="1"/>
    <col min="14082" max="14336" width="11.42578125" style="42"/>
    <col min="14337" max="14337" width="91.42578125" style="42" customWidth="1"/>
    <col min="14338" max="14592" width="11.42578125" style="42"/>
    <col min="14593" max="14593" width="91.42578125" style="42" customWidth="1"/>
    <col min="14594" max="14848" width="11.42578125" style="42"/>
    <col min="14849" max="14849" width="91.42578125" style="42" customWidth="1"/>
    <col min="14850" max="15104" width="11.42578125" style="42"/>
    <col min="15105" max="15105" width="91.42578125" style="42" customWidth="1"/>
    <col min="15106" max="15360" width="11.42578125" style="42"/>
    <col min="15361" max="15361" width="91.42578125" style="42" customWidth="1"/>
    <col min="15362" max="15616" width="11.42578125" style="42"/>
    <col min="15617" max="15617" width="91.42578125" style="42" customWidth="1"/>
    <col min="15618" max="15872" width="11.42578125" style="42"/>
    <col min="15873" max="15873" width="91.42578125" style="42" customWidth="1"/>
    <col min="15874" max="16128" width="11.42578125" style="42"/>
    <col min="16129" max="16129" width="91.42578125" style="42" customWidth="1"/>
    <col min="16130" max="16384" width="11.42578125" style="42"/>
  </cols>
  <sheetData>
    <row r="1" spans="1:1" x14ac:dyDescent="0.2">
      <c r="A1" s="44" t="s">
        <v>271</v>
      </c>
    </row>
    <row r="3" spans="1:1" x14ac:dyDescent="0.2">
      <c r="A3" s="44" t="s">
        <v>259</v>
      </c>
    </row>
    <row r="4" spans="1:1" ht="28.5" x14ac:dyDescent="0.2">
      <c r="A4" s="42" t="s">
        <v>291</v>
      </c>
    </row>
    <row r="6" spans="1:1" x14ac:dyDescent="0.2">
      <c r="A6" s="44" t="s">
        <v>261</v>
      </c>
    </row>
    <row r="7" spans="1:1" ht="57" x14ac:dyDescent="0.2">
      <c r="A7" s="46" t="s">
        <v>290</v>
      </c>
    </row>
    <row r="9" spans="1:1" x14ac:dyDescent="0.2">
      <c r="A9" s="44" t="s">
        <v>260</v>
      </c>
    </row>
    <row r="10" spans="1:1" ht="45.75" customHeight="1" x14ac:dyDescent="0.2">
      <c r="A10" s="45" t="s">
        <v>307</v>
      </c>
    </row>
    <row r="12" spans="1:1" x14ac:dyDescent="0.2">
      <c r="A12" s="44" t="s">
        <v>262</v>
      </c>
    </row>
    <row r="13" spans="1:1" ht="28.5" x14ac:dyDescent="0.2">
      <c r="A13" s="42" t="s">
        <v>289</v>
      </c>
    </row>
    <row r="14" spans="1:1" ht="28.5" x14ac:dyDescent="0.2">
      <c r="A14" s="43" t="s">
        <v>308</v>
      </c>
    </row>
    <row r="15" spans="1:1" x14ac:dyDescent="0.2">
      <c r="A15" s="43" t="s">
        <v>288</v>
      </c>
    </row>
    <row r="17" spans="1:1" x14ac:dyDescent="0.2">
      <c r="A17" s="44" t="s">
        <v>309</v>
      </c>
    </row>
    <row r="18" spans="1:1" ht="57" x14ac:dyDescent="0.2">
      <c r="A18" s="42" t="s">
        <v>411</v>
      </c>
    </row>
    <row r="20" spans="1:1" x14ac:dyDescent="0.2">
      <c r="A20" s="44" t="s">
        <v>287</v>
      </c>
    </row>
    <row r="21" spans="1:1" ht="57" x14ac:dyDescent="0.2">
      <c r="A21" s="43" t="s">
        <v>310</v>
      </c>
    </row>
    <row r="22" spans="1:1" x14ac:dyDescent="0.2">
      <c r="A22" s="43"/>
    </row>
    <row r="23" spans="1:1" ht="85.5" x14ac:dyDescent="0.2">
      <c r="A23" s="42" t="s">
        <v>286</v>
      </c>
    </row>
    <row r="25" spans="1:1" ht="28.5" x14ac:dyDescent="0.2">
      <c r="A25" s="42" t="s">
        <v>311</v>
      </c>
    </row>
  </sheetData>
  <pageMargins left="0.78740157480314965" right="0.78740157480314965" top="0.78740157480314965" bottom="0.56000000000000005" header="0.39370078740157483" footer="0"/>
  <pageSetup paperSize="9" orientation="portrait" r:id="rId1"/>
  <headerFooter alignWithMargins="0">
    <oddHeader>&amp;CACT Legislative Assembly election - 16 October 2004</oddHeader>
    <oddFooter>&amp;LACT Electoral Commission&amp;RPage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defaultColWidth="11.42578125" defaultRowHeight="14.25" x14ac:dyDescent="0.2"/>
  <cols>
    <col min="1" max="1" width="19.140625" style="33" bestFit="1" customWidth="1"/>
    <col min="2" max="255" width="11.42578125" style="33"/>
    <col min="256" max="256" width="19.140625" style="33" bestFit="1" customWidth="1"/>
    <col min="257" max="511" width="11.42578125" style="33"/>
    <col min="512" max="512" width="19.140625" style="33" bestFit="1" customWidth="1"/>
    <col min="513" max="767" width="11.42578125" style="33"/>
    <col min="768" max="768" width="19.140625" style="33" bestFit="1" customWidth="1"/>
    <col min="769" max="1023" width="11.42578125" style="33"/>
    <col min="1024" max="1024" width="19.140625" style="33" bestFit="1" customWidth="1"/>
    <col min="1025" max="1279" width="11.42578125" style="33"/>
    <col min="1280" max="1280" width="19.140625" style="33" bestFit="1" customWidth="1"/>
    <col min="1281" max="1535" width="11.42578125" style="33"/>
    <col min="1536" max="1536" width="19.140625" style="33" bestFit="1" customWidth="1"/>
    <col min="1537" max="1791" width="11.42578125" style="33"/>
    <col min="1792" max="1792" width="19.140625" style="33" bestFit="1" customWidth="1"/>
    <col min="1793" max="2047" width="11.42578125" style="33"/>
    <col min="2048" max="2048" width="19.140625" style="33" bestFit="1" customWidth="1"/>
    <col min="2049" max="2303" width="11.42578125" style="33"/>
    <col min="2304" max="2304" width="19.140625" style="33" bestFit="1" customWidth="1"/>
    <col min="2305" max="2559" width="11.42578125" style="33"/>
    <col min="2560" max="2560" width="19.140625" style="33" bestFit="1" customWidth="1"/>
    <col min="2561" max="2815" width="11.42578125" style="33"/>
    <col min="2816" max="2816" width="19.140625" style="33" bestFit="1" customWidth="1"/>
    <col min="2817" max="3071" width="11.42578125" style="33"/>
    <col min="3072" max="3072" width="19.140625" style="33" bestFit="1" customWidth="1"/>
    <col min="3073" max="3327" width="11.42578125" style="33"/>
    <col min="3328" max="3328" width="19.140625" style="33" bestFit="1" customWidth="1"/>
    <col min="3329" max="3583" width="11.42578125" style="33"/>
    <col min="3584" max="3584" width="19.140625" style="33" bestFit="1" customWidth="1"/>
    <col min="3585" max="3839" width="11.42578125" style="33"/>
    <col min="3840" max="3840" width="19.140625" style="33" bestFit="1" customWidth="1"/>
    <col min="3841" max="4095" width="11.42578125" style="33"/>
    <col min="4096" max="4096" width="19.140625" style="33" bestFit="1" customWidth="1"/>
    <col min="4097" max="4351" width="11.42578125" style="33"/>
    <col min="4352" max="4352" width="19.140625" style="33" bestFit="1" customWidth="1"/>
    <col min="4353" max="4607" width="11.42578125" style="33"/>
    <col min="4608" max="4608" width="19.140625" style="33" bestFit="1" customWidth="1"/>
    <col min="4609" max="4863" width="11.42578125" style="33"/>
    <col min="4864" max="4864" width="19.140625" style="33" bestFit="1" customWidth="1"/>
    <col min="4865" max="5119" width="11.42578125" style="33"/>
    <col min="5120" max="5120" width="19.140625" style="33" bestFit="1" customWidth="1"/>
    <col min="5121" max="5375" width="11.42578125" style="33"/>
    <col min="5376" max="5376" width="19.140625" style="33" bestFit="1" customWidth="1"/>
    <col min="5377" max="5631" width="11.42578125" style="33"/>
    <col min="5632" max="5632" width="19.140625" style="33" bestFit="1" customWidth="1"/>
    <col min="5633" max="5887" width="11.42578125" style="33"/>
    <col min="5888" max="5888" width="19.140625" style="33" bestFit="1" customWidth="1"/>
    <col min="5889" max="6143" width="11.42578125" style="33"/>
    <col min="6144" max="6144" width="19.140625" style="33" bestFit="1" customWidth="1"/>
    <col min="6145" max="6399" width="11.42578125" style="33"/>
    <col min="6400" max="6400" width="19.140625" style="33" bestFit="1" customWidth="1"/>
    <col min="6401" max="6655" width="11.42578125" style="33"/>
    <col min="6656" max="6656" width="19.140625" style="33" bestFit="1" customWidth="1"/>
    <col min="6657" max="6911" width="11.42578125" style="33"/>
    <col min="6912" max="6912" width="19.140625" style="33" bestFit="1" customWidth="1"/>
    <col min="6913" max="7167" width="11.42578125" style="33"/>
    <col min="7168" max="7168" width="19.140625" style="33" bestFit="1" customWidth="1"/>
    <col min="7169" max="7423" width="11.42578125" style="33"/>
    <col min="7424" max="7424" width="19.140625" style="33" bestFit="1" customWidth="1"/>
    <col min="7425" max="7679" width="11.42578125" style="33"/>
    <col min="7680" max="7680" width="19.140625" style="33" bestFit="1" customWidth="1"/>
    <col min="7681" max="7935" width="11.42578125" style="33"/>
    <col min="7936" max="7936" width="19.140625" style="33" bestFit="1" customWidth="1"/>
    <col min="7937" max="8191" width="11.42578125" style="33"/>
    <col min="8192" max="8192" width="19.140625" style="33" bestFit="1" customWidth="1"/>
    <col min="8193" max="8447" width="11.42578125" style="33"/>
    <col min="8448" max="8448" width="19.140625" style="33" bestFit="1" customWidth="1"/>
    <col min="8449" max="8703" width="11.42578125" style="33"/>
    <col min="8704" max="8704" width="19.140625" style="33" bestFit="1" customWidth="1"/>
    <col min="8705" max="8959" width="11.42578125" style="33"/>
    <col min="8960" max="8960" width="19.140625" style="33" bestFit="1" customWidth="1"/>
    <col min="8961" max="9215" width="11.42578125" style="33"/>
    <col min="9216" max="9216" width="19.140625" style="33" bestFit="1" customWidth="1"/>
    <col min="9217" max="9471" width="11.42578125" style="33"/>
    <col min="9472" max="9472" width="19.140625" style="33" bestFit="1" customWidth="1"/>
    <col min="9473" max="9727" width="11.42578125" style="33"/>
    <col min="9728" max="9728" width="19.140625" style="33" bestFit="1" customWidth="1"/>
    <col min="9729" max="9983" width="11.42578125" style="33"/>
    <col min="9984" max="9984" width="19.140625" style="33" bestFit="1" customWidth="1"/>
    <col min="9985" max="10239" width="11.42578125" style="33"/>
    <col min="10240" max="10240" width="19.140625" style="33" bestFit="1" customWidth="1"/>
    <col min="10241" max="10495" width="11.42578125" style="33"/>
    <col min="10496" max="10496" width="19.140625" style="33" bestFit="1" customWidth="1"/>
    <col min="10497" max="10751" width="11.42578125" style="33"/>
    <col min="10752" max="10752" width="19.140625" style="33" bestFit="1" customWidth="1"/>
    <col min="10753" max="11007" width="11.42578125" style="33"/>
    <col min="11008" max="11008" width="19.140625" style="33" bestFit="1" customWidth="1"/>
    <col min="11009" max="11263" width="11.42578125" style="33"/>
    <col min="11264" max="11264" width="19.140625" style="33" bestFit="1" customWidth="1"/>
    <col min="11265" max="11519" width="11.42578125" style="33"/>
    <col min="11520" max="11520" width="19.140625" style="33" bestFit="1" customWidth="1"/>
    <col min="11521" max="11775" width="11.42578125" style="33"/>
    <col min="11776" max="11776" width="19.140625" style="33" bestFit="1" customWidth="1"/>
    <col min="11777" max="12031" width="11.42578125" style="33"/>
    <col min="12032" max="12032" width="19.140625" style="33" bestFit="1" customWidth="1"/>
    <col min="12033" max="12287" width="11.42578125" style="33"/>
    <col min="12288" max="12288" width="19.140625" style="33" bestFit="1" customWidth="1"/>
    <col min="12289" max="12543" width="11.42578125" style="33"/>
    <col min="12544" max="12544" width="19.140625" style="33" bestFit="1" customWidth="1"/>
    <col min="12545" max="12799" width="11.42578125" style="33"/>
    <col min="12800" max="12800" width="19.140625" style="33" bestFit="1" customWidth="1"/>
    <col min="12801" max="13055" width="11.42578125" style="33"/>
    <col min="13056" max="13056" width="19.140625" style="33" bestFit="1" customWidth="1"/>
    <col min="13057" max="13311" width="11.42578125" style="33"/>
    <col min="13312" max="13312" width="19.140625" style="33" bestFit="1" customWidth="1"/>
    <col min="13313" max="13567" width="11.42578125" style="33"/>
    <col min="13568" max="13568" width="19.140625" style="33" bestFit="1" customWidth="1"/>
    <col min="13569" max="13823" width="11.42578125" style="33"/>
    <col min="13824" max="13824" width="19.140625" style="33" bestFit="1" customWidth="1"/>
    <col min="13825" max="14079" width="11.42578125" style="33"/>
    <col min="14080" max="14080" width="19.140625" style="33" bestFit="1" customWidth="1"/>
    <col min="14081" max="14335" width="11.42578125" style="33"/>
    <col min="14336" max="14336" width="19.140625" style="33" bestFit="1" customWidth="1"/>
    <col min="14337" max="14591" width="11.42578125" style="33"/>
    <col min="14592" max="14592" width="19.140625" style="33" bestFit="1" customWidth="1"/>
    <col min="14593" max="14847" width="11.42578125" style="33"/>
    <col min="14848" max="14848" width="19.140625" style="33" bestFit="1" customWidth="1"/>
    <col min="14849" max="15103" width="11.42578125" style="33"/>
    <col min="15104" max="15104" width="19.140625" style="33" bestFit="1" customWidth="1"/>
    <col min="15105" max="15359" width="11.42578125" style="33"/>
    <col min="15360" max="15360" width="19.140625" style="33" bestFit="1" customWidth="1"/>
    <col min="15361" max="15615" width="11.42578125" style="33"/>
    <col min="15616" max="15616" width="19.140625" style="33" bestFit="1" customWidth="1"/>
    <col min="15617" max="15871" width="11.42578125" style="33"/>
    <col min="15872" max="15872" width="19.140625" style="33" bestFit="1" customWidth="1"/>
    <col min="15873" max="16127" width="11.42578125" style="33"/>
    <col min="16128" max="16128" width="19.140625" style="33" bestFit="1" customWidth="1"/>
    <col min="16129" max="16384" width="11.42578125" style="33"/>
  </cols>
  <sheetData>
    <row r="1" spans="1:2" x14ac:dyDescent="0.2">
      <c r="A1" s="38" t="s">
        <v>292</v>
      </c>
    </row>
    <row r="2" spans="1:2" x14ac:dyDescent="0.2">
      <c r="A2" s="33" t="s">
        <v>1</v>
      </c>
      <c r="B2" s="33">
        <v>53614</v>
      </c>
    </row>
    <row r="3" spans="1:2" x14ac:dyDescent="0.2">
      <c r="A3" s="33" t="s">
        <v>2</v>
      </c>
      <c r="B3" s="33">
        <v>54585</v>
      </c>
    </row>
    <row r="4" spans="1:2" x14ac:dyDescent="0.2">
      <c r="A4" s="33" t="s">
        <v>3</v>
      </c>
      <c r="B4" s="33">
        <v>59010</v>
      </c>
    </row>
    <row r="5" spans="1:2" x14ac:dyDescent="0.2">
      <c r="A5" s="33" t="s">
        <v>4</v>
      </c>
      <c r="B5" s="33">
        <v>57058</v>
      </c>
    </row>
    <row r="6" spans="1:2" x14ac:dyDescent="0.2">
      <c r="A6" s="33" t="s">
        <v>5</v>
      </c>
      <c r="B6" s="33">
        <v>58895</v>
      </c>
    </row>
    <row r="7" spans="1:2" x14ac:dyDescent="0.2">
      <c r="A7" s="38" t="s">
        <v>78</v>
      </c>
      <c r="B7" s="38">
        <f>SUM(B2:B6)</f>
        <v>283162</v>
      </c>
    </row>
  </sheetData>
  <printOptions horizontalCentered="1"/>
  <pageMargins left="0.78740157480314965" right="0.78740157480314965" top="0.78740157480314965" bottom="0.78740157480314965" header="0.39370078740157483" footer="0.39370078740157483"/>
  <pageSetup paperSize="9" orientation="portrait" r:id="rId1"/>
  <headerFooter alignWithMargins="0">
    <oddHeader>&amp;CACT Legislative Assembly election - 16 October 2004</oddHeader>
    <oddFooter>&amp;LACT Electoral Commission&amp;RPage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20"/>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8.7109375" bestFit="1" customWidth="1"/>
    <col min="2" max="13" width="6.7109375" customWidth="1"/>
  </cols>
  <sheetData>
    <row r="1" spans="1:13" s="1" customFormat="1" ht="23.25" x14ac:dyDescent="0.25">
      <c r="A1" s="13" t="s">
        <v>80</v>
      </c>
      <c r="B1" s="68" t="s">
        <v>1</v>
      </c>
      <c r="C1" s="69"/>
      <c r="D1" s="68" t="s">
        <v>2</v>
      </c>
      <c r="E1" s="69"/>
      <c r="F1" s="68" t="s">
        <v>3</v>
      </c>
      <c r="G1" s="69"/>
      <c r="H1" s="68" t="s">
        <v>4</v>
      </c>
      <c r="I1" s="69"/>
      <c r="J1" s="68" t="s">
        <v>5</v>
      </c>
      <c r="K1" s="69"/>
      <c r="L1" s="68" t="s">
        <v>78</v>
      </c>
      <c r="M1" s="69"/>
    </row>
    <row r="2" spans="1:13" x14ac:dyDescent="0.25">
      <c r="A2" s="2" t="s">
        <v>132</v>
      </c>
      <c r="B2" s="14">
        <v>1106</v>
      </c>
      <c r="C2" s="15">
        <v>2.3617339312406577E-2</v>
      </c>
      <c r="D2" s="14">
        <v>444</v>
      </c>
      <c r="E2" s="15">
        <v>9.4183530609647445E-3</v>
      </c>
      <c r="F2" s="14">
        <v>602</v>
      </c>
      <c r="G2" s="15">
        <v>1.232394366197183E-2</v>
      </c>
      <c r="H2" s="14">
        <v>1071</v>
      </c>
      <c r="I2" s="15">
        <v>2.1396463889721308E-2</v>
      </c>
      <c r="J2" s="14">
        <v>458</v>
      </c>
      <c r="K2" s="15">
        <v>8.9360622792812126E-3</v>
      </c>
      <c r="L2" s="17">
        <v>3681</v>
      </c>
      <c r="M2" s="18">
        <v>1.5078155721588675E-2</v>
      </c>
    </row>
    <row r="3" spans="1:13" x14ac:dyDescent="0.25">
      <c r="A3" s="2" t="s">
        <v>119</v>
      </c>
      <c r="B3" s="14">
        <v>15744</v>
      </c>
      <c r="C3" s="15">
        <v>0.33619474695707879</v>
      </c>
      <c r="D3" s="14">
        <v>19494</v>
      </c>
      <c r="E3" s="15">
        <v>0.41351660939289803</v>
      </c>
      <c r="F3" s="14">
        <v>18796</v>
      </c>
      <c r="G3" s="15">
        <v>0.38478545692761218</v>
      </c>
      <c r="H3" s="14">
        <v>17265</v>
      </c>
      <c r="I3" s="15">
        <v>0.34492058735391068</v>
      </c>
      <c r="J3" s="14">
        <v>22512</v>
      </c>
      <c r="K3" s="15">
        <v>0.43923282539558661</v>
      </c>
      <c r="L3" s="17">
        <v>93811</v>
      </c>
      <c r="M3" s="18">
        <v>0.38426972735614107</v>
      </c>
    </row>
    <row r="4" spans="1:13" x14ac:dyDescent="0.25">
      <c r="A4" s="2" t="s">
        <v>129</v>
      </c>
      <c r="B4" s="14">
        <v>3694</v>
      </c>
      <c r="C4" s="15">
        <v>7.888105915011745E-2</v>
      </c>
      <c r="D4" s="14">
        <v>0</v>
      </c>
      <c r="E4" s="15">
        <v>0</v>
      </c>
      <c r="F4" s="14">
        <v>0</v>
      </c>
      <c r="G4" s="15">
        <v>0</v>
      </c>
      <c r="H4" s="14">
        <v>1746</v>
      </c>
      <c r="I4" s="15">
        <v>3.4881630206772547E-2</v>
      </c>
      <c r="J4" s="14">
        <v>2034</v>
      </c>
      <c r="K4" s="15">
        <v>3.9685481825454116E-2</v>
      </c>
      <c r="L4" s="17">
        <v>7474</v>
      </c>
      <c r="M4" s="18">
        <v>3.0615087167387599E-2</v>
      </c>
    </row>
    <row r="5" spans="1:13" x14ac:dyDescent="0.25">
      <c r="A5" s="2" t="s">
        <v>155</v>
      </c>
      <c r="B5" s="14">
        <v>0</v>
      </c>
      <c r="C5" s="15">
        <v>0</v>
      </c>
      <c r="D5" s="14">
        <v>0</v>
      </c>
      <c r="E5" s="15">
        <v>0</v>
      </c>
      <c r="F5" s="14">
        <v>0</v>
      </c>
      <c r="G5" s="15">
        <v>0</v>
      </c>
      <c r="H5" s="14">
        <v>413</v>
      </c>
      <c r="I5" s="15">
        <v>8.2509239836180207E-3</v>
      </c>
      <c r="J5" s="14">
        <v>0</v>
      </c>
      <c r="K5" s="15">
        <v>0</v>
      </c>
      <c r="L5" s="17">
        <v>413</v>
      </c>
      <c r="M5" s="18">
        <v>1.6917354830252981E-3</v>
      </c>
    </row>
    <row r="6" spans="1:13" x14ac:dyDescent="0.25">
      <c r="A6" s="2" t="s">
        <v>189</v>
      </c>
      <c r="B6" s="14">
        <v>0</v>
      </c>
      <c r="C6" s="15">
        <v>0</v>
      </c>
      <c r="D6" s="14">
        <v>814</v>
      </c>
      <c r="E6" s="15">
        <v>1.7266980611768699E-2</v>
      </c>
      <c r="F6" s="14">
        <v>889</v>
      </c>
      <c r="G6" s="15">
        <v>1.8199312151981659E-2</v>
      </c>
      <c r="H6" s="14">
        <v>0</v>
      </c>
      <c r="I6" s="15">
        <v>0</v>
      </c>
      <c r="J6" s="14">
        <v>0</v>
      </c>
      <c r="K6" s="15">
        <v>0</v>
      </c>
      <c r="L6" s="17">
        <v>1703</v>
      </c>
      <c r="M6" s="18">
        <v>6.9758487350897892E-3</v>
      </c>
    </row>
    <row r="7" spans="1:13" x14ac:dyDescent="0.25">
      <c r="A7" s="2" t="s">
        <v>125</v>
      </c>
      <c r="B7" s="14">
        <v>2399</v>
      </c>
      <c r="C7" s="15">
        <v>5.1227845398248983E-2</v>
      </c>
      <c r="D7" s="14">
        <v>4573</v>
      </c>
      <c r="E7" s="15">
        <v>9.7004794026558053E-2</v>
      </c>
      <c r="F7" s="14">
        <v>9165</v>
      </c>
      <c r="G7" s="15">
        <v>0.18762283000327545</v>
      </c>
      <c r="H7" s="14">
        <v>5325</v>
      </c>
      <c r="I7" s="15">
        <v>0.10638297872340426</v>
      </c>
      <c r="J7" s="14">
        <v>3634</v>
      </c>
      <c r="K7" s="15">
        <v>7.0903166643903767E-2</v>
      </c>
      <c r="L7" s="17">
        <v>25096</v>
      </c>
      <c r="M7" s="18">
        <v>0.10279853191768253</v>
      </c>
    </row>
    <row r="8" spans="1:13" x14ac:dyDescent="0.25">
      <c r="A8" s="2" t="s">
        <v>104</v>
      </c>
      <c r="B8" s="14">
        <v>1175</v>
      </c>
      <c r="C8" s="15">
        <v>2.509075379030536E-2</v>
      </c>
      <c r="D8" s="14">
        <v>587</v>
      </c>
      <c r="E8" s="15">
        <v>1.2451741546816003E-2</v>
      </c>
      <c r="F8" s="14">
        <v>1057</v>
      </c>
      <c r="G8" s="15">
        <v>2.1638552243694726E-2</v>
      </c>
      <c r="H8" s="14">
        <v>813</v>
      </c>
      <c r="I8" s="15">
        <v>1.624213365298172E-2</v>
      </c>
      <c r="J8" s="14">
        <v>1396</v>
      </c>
      <c r="K8" s="15">
        <v>2.723743000409732E-2</v>
      </c>
      <c r="L8" s="17">
        <v>5028</v>
      </c>
      <c r="M8" s="18">
        <v>2.0595753047581596E-2</v>
      </c>
    </row>
    <row r="9" spans="1:13" x14ac:dyDescent="0.25">
      <c r="A9" s="2" t="s">
        <v>107</v>
      </c>
      <c r="B9" s="14">
        <v>19606</v>
      </c>
      <c r="C9" s="15">
        <v>0.41866325005338456</v>
      </c>
      <c r="D9" s="14">
        <v>15095</v>
      </c>
      <c r="E9" s="15">
        <v>0.32020279156590725</v>
      </c>
      <c r="F9" s="14">
        <v>15140</v>
      </c>
      <c r="G9" s="15">
        <v>0.30994104159842778</v>
      </c>
      <c r="H9" s="14">
        <v>21425</v>
      </c>
      <c r="I9" s="15">
        <v>0.42802916791529316</v>
      </c>
      <c r="J9" s="14">
        <v>18366</v>
      </c>
      <c r="K9" s="15">
        <v>0.35833999960977891</v>
      </c>
      <c r="L9" s="17">
        <v>89632</v>
      </c>
      <c r="M9" s="18">
        <v>0.3671516581465461</v>
      </c>
    </row>
    <row r="10" spans="1:13" x14ac:dyDescent="0.25">
      <c r="A10" s="2" t="s">
        <v>113</v>
      </c>
      <c r="B10" s="14">
        <v>442</v>
      </c>
      <c r="C10" s="15">
        <v>9.43839419175742E-3</v>
      </c>
      <c r="D10" s="14">
        <v>450</v>
      </c>
      <c r="E10" s="15">
        <v>9.5456281023291335E-3</v>
      </c>
      <c r="F10" s="14">
        <v>419</v>
      </c>
      <c r="G10" s="15">
        <v>8.5776285620700957E-3</v>
      </c>
      <c r="H10" s="14">
        <v>658</v>
      </c>
      <c r="I10" s="15">
        <v>1.3145539906103286E-2</v>
      </c>
      <c r="J10" s="14">
        <v>655</v>
      </c>
      <c r="K10" s="15">
        <v>1.2779739722552827E-2</v>
      </c>
      <c r="L10" s="17">
        <v>2624</v>
      </c>
      <c r="M10" s="18">
        <v>1.0748459824354437E-2</v>
      </c>
    </row>
    <row r="11" spans="1:13" x14ac:dyDescent="0.25">
      <c r="A11" s="2" t="s">
        <v>116</v>
      </c>
      <c r="B11" s="14">
        <v>697</v>
      </c>
      <c r="C11" s="15">
        <v>1.488362161007901E-2</v>
      </c>
      <c r="D11" s="14">
        <v>1105</v>
      </c>
      <c r="E11" s="15">
        <v>2.3439820117941539E-2</v>
      </c>
      <c r="F11" s="14">
        <v>645</v>
      </c>
      <c r="G11" s="15">
        <v>1.3204225352112676E-2</v>
      </c>
      <c r="H11" s="14">
        <v>652</v>
      </c>
      <c r="I11" s="15">
        <v>1.3025671761062832E-2</v>
      </c>
      <c r="J11" s="14">
        <v>732</v>
      </c>
      <c r="K11" s="15">
        <v>1.4282090804440716E-2</v>
      </c>
      <c r="L11" s="17">
        <v>3831</v>
      </c>
      <c r="M11" s="18">
        <v>1.5692587495084547E-2</v>
      </c>
    </row>
    <row r="12" spans="1:13" x14ac:dyDescent="0.25">
      <c r="A12" s="29" t="s">
        <v>134</v>
      </c>
      <c r="B12" s="31">
        <v>1967</v>
      </c>
      <c r="C12" s="32">
        <v>4.2002989536621821E-2</v>
      </c>
      <c r="D12" s="31">
        <v>4580</v>
      </c>
      <c r="E12" s="32">
        <v>9.7153281574816508E-2</v>
      </c>
      <c r="F12" s="31">
        <v>2135</v>
      </c>
      <c r="G12" s="32">
        <v>4.3707009498853588E-2</v>
      </c>
      <c r="H12" s="31">
        <v>687</v>
      </c>
      <c r="I12" s="32">
        <v>1.3724902607132154E-2</v>
      </c>
      <c r="J12" s="31">
        <v>1466</v>
      </c>
      <c r="K12" s="32">
        <v>2.8603203714904494E-2</v>
      </c>
      <c r="L12" s="23">
        <v>10835</v>
      </c>
      <c r="M12" s="24">
        <v>4.4382455105518415E-2</v>
      </c>
    </row>
    <row r="13" spans="1:13" x14ac:dyDescent="0.25">
      <c r="A13" s="2" t="s">
        <v>137</v>
      </c>
      <c r="B13" s="14">
        <v>46830</v>
      </c>
      <c r="C13" s="15">
        <v>0.97081139350719348</v>
      </c>
      <c r="D13" s="14">
        <v>47142</v>
      </c>
      <c r="E13" s="15">
        <v>0.97147920702303925</v>
      </c>
      <c r="F13" s="14">
        <v>48848</v>
      </c>
      <c r="G13" s="15">
        <v>0.97891783567134272</v>
      </c>
      <c r="H13" s="14">
        <v>50055</v>
      </c>
      <c r="I13" s="15">
        <v>0.97580708047411102</v>
      </c>
      <c r="J13" s="14">
        <v>51253</v>
      </c>
      <c r="K13" s="15">
        <v>0.97624761904761903</v>
      </c>
      <c r="L13" s="17">
        <v>244128</v>
      </c>
      <c r="M13" s="18">
        <v>0.97471851792701425</v>
      </c>
    </row>
    <row r="14" spans="1:13" x14ac:dyDescent="0.25">
      <c r="A14" s="2" t="s">
        <v>136</v>
      </c>
      <c r="B14" s="14">
        <v>1408</v>
      </c>
      <c r="C14" s="15">
        <v>2.9188606492806503E-2</v>
      </c>
      <c r="D14" s="14">
        <v>1384</v>
      </c>
      <c r="E14" s="15">
        <v>2.8520792976960804E-2</v>
      </c>
      <c r="F14" s="14">
        <v>1052</v>
      </c>
      <c r="G14" s="15">
        <v>2.1082164328657314E-2</v>
      </c>
      <c r="H14" s="14">
        <v>1241</v>
      </c>
      <c r="I14" s="15">
        <v>2.4192919525888958E-2</v>
      </c>
      <c r="J14" s="14">
        <v>1247</v>
      </c>
      <c r="K14" s="15">
        <v>2.3752380952380952E-2</v>
      </c>
      <c r="L14" s="17">
        <v>6332</v>
      </c>
      <c r="M14" s="18">
        <v>2.5281482072985705E-2</v>
      </c>
    </row>
    <row r="15" spans="1:13" x14ac:dyDescent="0.25">
      <c r="A15" s="4" t="s">
        <v>78</v>
      </c>
      <c r="B15" s="23">
        <v>48238</v>
      </c>
      <c r="C15" s="25"/>
      <c r="D15" s="23">
        <v>48526</v>
      </c>
      <c r="E15" s="25"/>
      <c r="F15" s="23">
        <v>49900</v>
      </c>
      <c r="G15" s="25"/>
      <c r="H15" s="23">
        <v>51296</v>
      </c>
      <c r="I15" s="25"/>
      <c r="J15" s="23">
        <v>52500</v>
      </c>
      <c r="K15" s="25"/>
      <c r="L15" s="23">
        <v>250460</v>
      </c>
      <c r="M15" s="25"/>
    </row>
    <row r="20" spans="2:2" x14ac:dyDescent="0.25">
      <c r="B20" s="12"/>
    </row>
  </sheetData>
  <mergeCells count="6">
    <mergeCell ref="L1:M1"/>
    <mergeCell ref="B1:C1"/>
    <mergeCell ref="D1:E1"/>
    <mergeCell ref="F1:G1"/>
    <mergeCell ref="H1:I1"/>
    <mergeCell ref="J1:K1"/>
  </mergeCells>
  <printOptions horizontalCentered="1"/>
  <pageMargins left="0.3968253968253968" right="0.3968253968253968" top="0.99206349206349187" bottom="0.59523809523809523" header="0.3" footer="0.3"/>
  <pageSetup paperSize="9" orientation="portrait" r:id="rId1"/>
  <headerFooter>
    <oddHeader xml:space="preserve">&amp;C&amp;"Tahoma"&amp;9 ACT Legislative Assembly Election — 15 October 2016_x000D_
&amp;"Tahoma,Bold"&amp;11Table 1.1 Summary of first preference votes by electorate/ACT total_x000D_
</oddHeader>
    <oddFooter>&amp;C&amp;"Tahoma"&amp;9 ACT Electoral Commission —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6"/>
  <sheetViews>
    <sheetView workbookViewId="0">
      <selection activeCell="F18" sqref="F18"/>
    </sheetView>
  </sheetViews>
  <sheetFormatPr defaultRowHeight="15" x14ac:dyDescent="0.25"/>
  <cols>
    <col min="1" max="1" width="8.7109375" bestFit="1" customWidth="1"/>
    <col min="2" max="2" width="6.85546875" customWidth="1"/>
    <col min="3" max="3" width="9.7109375" customWidth="1"/>
    <col min="4" max="4" width="6.85546875" style="55" customWidth="1"/>
    <col min="5" max="5" width="6.85546875" customWidth="1"/>
    <col min="6" max="6" width="10" customWidth="1"/>
    <col min="7" max="7" width="6.85546875" style="55" customWidth="1"/>
    <col min="8" max="8" width="6.85546875" customWidth="1"/>
    <col min="9" max="9" width="9.85546875" customWidth="1"/>
    <col min="10" max="10" width="6.85546875" style="55" customWidth="1"/>
    <col min="11" max="11" width="6.85546875" customWidth="1"/>
    <col min="12" max="12" width="9.85546875" customWidth="1"/>
    <col min="13" max="13" width="6.85546875" style="55" customWidth="1"/>
    <col min="14" max="14" width="7" customWidth="1"/>
    <col min="15" max="15" width="9.85546875" customWidth="1"/>
    <col min="16" max="16" width="6.85546875" style="55" customWidth="1"/>
    <col min="17" max="17" width="6.85546875" customWidth="1"/>
    <col min="18" max="18" width="9.85546875" customWidth="1"/>
    <col min="19" max="19" width="6.85546875" style="55" customWidth="1"/>
  </cols>
  <sheetData>
    <row r="1" spans="1:19" x14ac:dyDescent="0.25">
      <c r="B1" s="71" t="s">
        <v>387</v>
      </c>
      <c r="C1" s="71"/>
      <c r="D1" s="71"/>
      <c r="E1" s="71" t="s">
        <v>2</v>
      </c>
      <c r="F1" s="71"/>
      <c r="G1" s="71"/>
      <c r="H1" s="71" t="s">
        <v>3</v>
      </c>
      <c r="I1" s="71"/>
      <c r="J1" s="71"/>
      <c r="K1" s="71" t="s">
        <v>4</v>
      </c>
      <c r="L1" s="71"/>
      <c r="M1" s="71"/>
      <c r="N1" s="71" t="s">
        <v>5</v>
      </c>
      <c r="O1" s="71"/>
      <c r="P1" s="71"/>
      <c r="Q1" s="71" t="s">
        <v>390</v>
      </c>
      <c r="R1" s="71"/>
      <c r="S1" s="71"/>
    </row>
    <row r="2" spans="1:19" s="1" customFormat="1" ht="45.75" x14ac:dyDescent="0.25">
      <c r="A2" s="13" t="s">
        <v>80</v>
      </c>
      <c r="B2" s="50" t="s">
        <v>388</v>
      </c>
      <c r="C2" s="26" t="s">
        <v>391</v>
      </c>
      <c r="D2" s="51" t="s">
        <v>389</v>
      </c>
      <c r="E2" s="50" t="s">
        <v>388</v>
      </c>
      <c r="F2" s="26" t="s">
        <v>391</v>
      </c>
      <c r="G2" s="51" t="s">
        <v>389</v>
      </c>
      <c r="H2" s="50" t="s">
        <v>388</v>
      </c>
      <c r="I2" s="26" t="s">
        <v>391</v>
      </c>
      <c r="J2" s="51" t="s">
        <v>389</v>
      </c>
      <c r="K2" s="50" t="s">
        <v>388</v>
      </c>
      <c r="L2" s="26" t="s">
        <v>391</v>
      </c>
      <c r="M2" s="51" t="s">
        <v>389</v>
      </c>
      <c r="N2" s="50" t="s">
        <v>388</v>
      </c>
      <c r="O2" s="26" t="s">
        <v>391</v>
      </c>
      <c r="P2" s="51" t="s">
        <v>389</v>
      </c>
      <c r="Q2" s="50" t="s">
        <v>388</v>
      </c>
      <c r="R2" s="26" t="s">
        <v>391</v>
      </c>
      <c r="S2" s="51" t="s">
        <v>389</v>
      </c>
    </row>
    <row r="3" spans="1:19" x14ac:dyDescent="0.25">
      <c r="A3" s="2" t="s">
        <v>132</v>
      </c>
      <c r="B3" s="14">
        <v>1106</v>
      </c>
      <c r="C3" s="61"/>
      <c r="D3" s="52">
        <v>2.4E-2</v>
      </c>
      <c r="E3" s="14">
        <v>444</v>
      </c>
      <c r="F3" s="57"/>
      <c r="G3" s="52">
        <v>9.4183530609647445E-3</v>
      </c>
      <c r="H3" s="14">
        <v>602</v>
      </c>
      <c r="I3" s="57"/>
      <c r="J3" s="52">
        <v>1.232394366197183E-2</v>
      </c>
      <c r="K3" s="14">
        <v>1071</v>
      </c>
      <c r="L3" s="57"/>
      <c r="M3" s="52">
        <v>2.1396463889721308E-2</v>
      </c>
      <c r="N3" s="14">
        <v>458</v>
      </c>
      <c r="O3" s="57"/>
      <c r="P3" s="52">
        <v>8.9360622792812126E-3</v>
      </c>
      <c r="Q3" s="17">
        <v>3681</v>
      </c>
      <c r="R3" s="60"/>
      <c r="S3" s="56">
        <v>1.5078155721588675E-2</v>
      </c>
    </row>
    <row r="4" spans="1:19" x14ac:dyDescent="0.25">
      <c r="A4" s="2" t="s">
        <v>119</v>
      </c>
      <c r="B4" s="14">
        <v>15744</v>
      </c>
      <c r="C4" s="61">
        <v>16686</v>
      </c>
      <c r="D4" s="52">
        <v>-1.7999999999999999E-2</v>
      </c>
      <c r="E4" s="14">
        <v>19494</v>
      </c>
      <c r="F4" s="57">
        <v>18238</v>
      </c>
      <c r="G4" s="52">
        <v>8.0000000000000002E-3</v>
      </c>
      <c r="H4" s="14">
        <v>18796</v>
      </c>
      <c r="I4" s="57">
        <v>17956</v>
      </c>
      <c r="J4" s="52">
        <v>-1.7999999999999999E-2</v>
      </c>
      <c r="K4" s="14">
        <v>17265</v>
      </c>
      <c r="L4" s="57">
        <v>18038</v>
      </c>
      <c r="M4" s="52">
        <v>-5.1999999999999998E-2</v>
      </c>
      <c r="N4" s="14">
        <v>22512</v>
      </c>
      <c r="O4" s="57">
        <v>15073</v>
      </c>
      <c r="P4" s="52">
        <v>5.1999999999999998E-2</v>
      </c>
      <c r="Q4" s="17">
        <v>93811</v>
      </c>
      <c r="R4" s="60">
        <v>85991</v>
      </c>
      <c r="S4" s="56">
        <v>-5.0000000000000001E-3</v>
      </c>
    </row>
    <row r="5" spans="1:19" x14ac:dyDescent="0.25">
      <c r="A5" s="2" t="s">
        <v>129</v>
      </c>
      <c r="B5" s="14">
        <v>3694</v>
      </c>
      <c r="C5" s="61"/>
      <c r="D5" s="52">
        <v>7.888105915011745E-2</v>
      </c>
      <c r="E5" s="14">
        <v>0</v>
      </c>
      <c r="F5" s="57"/>
      <c r="G5" s="52">
        <v>0</v>
      </c>
      <c r="H5" s="14">
        <v>0</v>
      </c>
      <c r="I5" s="57"/>
      <c r="J5" s="52">
        <v>0</v>
      </c>
      <c r="K5" s="14">
        <v>1746</v>
      </c>
      <c r="L5" s="57"/>
      <c r="M5" s="52">
        <v>3.4881630206772547E-2</v>
      </c>
      <c r="N5" s="14">
        <v>2034</v>
      </c>
      <c r="O5" s="57"/>
      <c r="P5" s="52">
        <v>3.9685481825454116E-2</v>
      </c>
      <c r="Q5" s="17">
        <v>7474</v>
      </c>
      <c r="R5" s="60"/>
      <c r="S5" s="56">
        <v>3.0615087167387599E-2</v>
      </c>
    </row>
    <row r="6" spans="1:19" x14ac:dyDescent="0.25">
      <c r="A6" s="2" t="s">
        <v>155</v>
      </c>
      <c r="B6" s="14">
        <v>0</v>
      </c>
      <c r="C6" s="61"/>
      <c r="D6" s="52">
        <v>0</v>
      </c>
      <c r="E6" s="14">
        <v>0</v>
      </c>
      <c r="F6" s="57"/>
      <c r="G6" s="52">
        <v>0</v>
      </c>
      <c r="H6" s="14">
        <v>0</v>
      </c>
      <c r="I6" s="57"/>
      <c r="J6" s="52">
        <v>0</v>
      </c>
      <c r="K6" s="14">
        <v>413</v>
      </c>
      <c r="L6" s="57"/>
      <c r="M6" s="52">
        <v>8.2509239836180207E-3</v>
      </c>
      <c r="N6" s="14">
        <v>0</v>
      </c>
      <c r="O6" s="57"/>
      <c r="P6" s="52">
        <v>0</v>
      </c>
      <c r="Q6" s="17">
        <v>413</v>
      </c>
      <c r="R6" s="60"/>
      <c r="S6" s="56">
        <v>1.6917354830252981E-3</v>
      </c>
    </row>
    <row r="7" spans="1:19" x14ac:dyDescent="0.25">
      <c r="A7" s="2" t="s">
        <v>189</v>
      </c>
      <c r="B7" s="14">
        <v>0</v>
      </c>
      <c r="C7" s="61"/>
      <c r="D7" s="52">
        <v>0</v>
      </c>
      <c r="E7" s="14">
        <v>814</v>
      </c>
      <c r="F7" s="57"/>
      <c r="G7" s="52">
        <v>1.7266980611768699E-2</v>
      </c>
      <c r="H7" s="14">
        <v>889</v>
      </c>
      <c r="I7" s="57"/>
      <c r="J7" s="52">
        <v>1.8199312151981659E-2</v>
      </c>
      <c r="K7" s="14">
        <v>0</v>
      </c>
      <c r="L7" s="57"/>
      <c r="M7" s="52">
        <v>0</v>
      </c>
      <c r="N7" s="14">
        <v>0</v>
      </c>
      <c r="O7" s="57"/>
      <c r="P7" s="52">
        <v>0</v>
      </c>
      <c r="Q7" s="17">
        <v>1703</v>
      </c>
      <c r="R7" s="60"/>
      <c r="S7" s="56">
        <v>6.9758487350897892E-3</v>
      </c>
    </row>
    <row r="8" spans="1:19" x14ac:dyDescent="0.25">
      <c r="A8" s="2" t="s">
        <v>125</v>
      </c>
      <c r="B8" s="14">
        <v>2399</v>
      </c>
      <c r="C8" s="61">
        <v>3451</v>
      </c>
      <c r="D8" s="52">
        <v>-2.1999999999999999E-2</v>
      </c>
      <c r="E8" s="14">
        <v>4573</v>
      </c>
      <c r="F8" s="57">
        <v>4709</v>
      </c>
      <c r="G8" s="52">
        <v>-8.0000000000000002E-3</v>
      </c>
      <c r="H8" s="14">
        <v>9165</v>
      </c>
      <c r="I8" s="57">
        <v>7029</v>
      </c>
      <c r="J8" s="52">
        <v>0.03</v>
      </c>
      <c r="K8" s="14">
        <v>5325</v>
      </c>
      <c r="L8" s="57">
        <v>4918</v>
      </c>
      <c r="M8" s="52">
        <v>-2E-3</v>
      </c>
      <c r="N8" s="14">
        <v>3634</v>
      </c>
      <c r="O8" s="57">
        <v>3665</v>
      </c>
      <c r="P8" s="52">
        <v>-2.3E-2</v>
      </c>
      <c r="Q8" s="17">
        <v>25096</v>
      </c>
      <c r="R8" s="60">
        <v>23772</v>
      </c>
      <c r="S8" s="56">
        <v>-5.0000000000000001E-3</v>
      </c>
    </row>
    <row r="9" spans="1:19" x14ac:dyDescent="0.25">
      <c r="A9" s="2" t="s">
        <v>104</v>
      </c>
      <c r="B9" s="14">
        <v>1175</v>
      </c>
      <c r="C9" s="61"/>
      <c r="D9" s="52">
        <v>2.509075379030536E-2</v>
      </c>
      <c r="E9" s="14">
        <v>587</v>
      </c>
      <c r="F9" s="57">
        <v>822</v>
      </c>
      <c r="G9" s="52">
        <v>-6.0000000000000001E-3</v>
      </c>
      <c r="H9" s="14">
        <v>1057</v>
      </c>
      <c r="I9" s="57">
        <v>544</v>
      </c>
      <c r="J9" s="52">
        <v>8.9999999999999993E-3</v>
      </c>
      <c r="K9" s="14">
        <v>813</v>
      </c>
      <c r="L9" s="57">
        <v>299</v>
      </c>
      <c r="M9" s="52">
        <v>0.01</v>
      </c>
      <c r="N9" s="14">
        <v>1396</v>
      </c>
      <c r="O9" s="57">
        <v>675</v>
      </c>
      <c r="P9" s="52">
        <v>0.01</v>
      </c>
      <c r="Q9" s="17">
        <v>5028</v>
      </c>
      <c r="R9" s="60">
        <v>2340</v>
      </c>
      <c r="S9" s="56">
        <v>0.01</v>
      </c>
    </row>
    <row r="10" spans="1:19" x14ac:dyDescent="0.25">
      <c r="A10" s="2" t="s">
        <v>107</v>
      </c>
      <c r="B10" s="14">
        <v>19606</v>
      </c>
      <c r="C10" s="61">
        <v>21878</v>
      </c>
      <c r="D10" s="52">
        <v>-4.4999999999999998E-2</v>
      </c>
      <c r="E10" s="14">
        <v>15095</v>
      </c>
      <c r="F10" s="57">
        <v>14621</v>
      </c>
      <c r="G10" s="52">
        <v>-5.0000000000000001E-3</v>
      </c>
      <c r="H10" s="14">
        <v>15140</v>
      </c>
      <c r="I10" s="57">
        <v>15436</v>
      </c>
      <c r="J10" s="52">
        <v>-3.5999999999999997E-2</v>
      </c>
      <c r="K10" s="14">
        <v>21425</v>
      </c>
      <c r="L10" s="57">
        <v>18939</v>
      </c>
      <c r="M10" s="52">
        <v>1.2E-2</v>
      </c>
      <c r="N10" s="14">
        <v>18366</v>
      </c>
      <c r="O10" s="57">
        <v>15158</v>
      </c>
      <c r="P10" s="52">
        <v>-3.1E-2</v>
      </c>
      <c r="Q10" s="17">
        <v>89632</v>
      </c>
      <c r="R10" s="60">
        <v>86032</v>
      </c>
      <c r="S10" s="56">
        <v>-2.1999999999999999E-2</v>
      </c>
    </row>
    <row r="11" spans="1:19" x14ac:dyDescent="0.25">
      <c r="A11" s="2" t="s">
        <v>113</v>
      </c>
      <c r="B11" s="14">
        <v>442</v>
      </c>
      <c r="C11" s="61"/>
      <c r="D11" s="52">
        <v>9.43839419175742E-3</v>
      </c>
      <c r="E11" s="14">
        <v>450</v>
      </c>
      <c r="F11" s="57"/>
      <c r="G11" s="52">
        <v>9.5456281023291335E-3</v>
      </c>
      <c r="H11" s="14">
        <v>419</v>
      </c>
      <c r="I11" s="57"/>
      <c r="J11" s="52">
        <v>8.5776285620700957E-3</v>
      </c>
      <c r="K11" s="14">
        <v>658</v>
      </c>
      <c r="L11" s="57"/>
      <c r="M11" s="52">
        <v>1.3145539906103286E-2</v>
      </c>
      <c r="N11" s="14">
        <v>655</v>
      </c>
      <c r="O11" s="57"/>
      <c r="P11" s="52">
        <v>1.2779739722552827E-2</v>
      </c>
      <c r="Q11" s="17">
        <v>2624</v>
      </c>
      <c r="R11" s="60"/>
      <c r="S11" s="56">
        <v>1.0748459824354437E-2</v>
      </c>
    </row>
    <row r="12" spans="1:19" x14ac:dyDescent="0.25">
      <c r="A12" s="2" t="s">
        <v>116</v>
      </c>
      <c r="B12" s="14">
        <v>697</v>
      </c>
      <c r="C12" s="61"/>
      <c r="D12" s="52">
        <v>1.488362161007901E-2</v>
      </c>
      <c r="E12" s="14">
        <v>1105</v>
      </c>
      <c r="F12" s="57"/>
      <c r="G12" s="52">
        <v>2.3439820117941539E-2</v>
      </c>
      <c r="H12" s="14">
        <v>645</v>
      </c>
      <c r="I12" s="57"/>
      <c r="J12" s="52">
        <v>1.3204225352112676E-2</v>
      </c>
      <c r="K12" s="14">
        <v>652</v>
      </c>
      <c r="L12" s="57"/>
      <c r="M12" s="52">
        <v>1.3025671761062832E-2</v>
      </c>
      <c r="N12" s="14">
        <v>732</v>
      </c>
      <c r="O12" s="57"/>
      <c r="P12" s="52">
        <v>1.4282090804440716E-2</v>
      </c>
      <c r="Q12" s="17">
        <v>3831</v>
      </c>
      <c r="R12" s="60"/>
      <c r="S12" s="56">
        <v>1.5692587495084547E-2</v>
      </c>
    </row>
    <row r="13" spans="1:19" x14ac:dyDescent="0.25">
      <c r="A13" s="29" t="s">
        <v>134</v>
      </c>
      <c r="B13" s="31">
        <v>1967</v>
      </c>
      <c r="C13" s="62">
        <v>5157</v>
      </c>
      <c r="D13" s="53">
        <v>-6.7000000000000004E-2</v>
      </c>
      <c r="E13" s="31">
        <v>4580</v>
      </c>
      <c r="F13" s="58">
        <v>6598</v>
      </c>
      <c r="G13" s="53">
        <v>-0.05</v>
      </c>
      <c r="H13" s="31">
        <v>2135</v>
      </c>
      <c r="I13" s="58">
        <v>3607</v>
      </c>
      <c r="J13" s="53">
        <v>-3.6999999999999998E-2</v>
      </c>
      <c r="K13" s="31">
        <v>687</v>
      </c>
      <c r="L13" s="58">
        <v>3279</v>
      </c>
      <c r="M13" s="53">
        <v>-5.8000000000000003E-2</v>
      </c>
      <c r="N13" s="31">
        <v>1466</v>
      </c>
      <c r="O13" s="58">
        <v>4396</v>
      </c>
      <c r="P13" s="53">
        <v>-8.4000000000000005E-2</v>
      </c>
      <c r="Q13" s="23">
        <v>10835</v>
      </c>
      <c r="R13" s="67">
        <f>O13+L13+I13+F13+C13</f>
        <v>23037</v>
      </c>
      <c r="S13" s="54">
        <v>-0.06</v>
      </c>
    </row>
    <row r="14" spans="1:19" x14ac:dyDescent="0.25">
      <c r="A14" s="2" t="s">
        <v>137</v>
      </c>
      <c r="B14" s="14">
        <v>46830</v>
      </c>
      <c r="C14" s="61">
        <v>47172</v>
      </c>
      <c r="D14" s="52">
        <v>1.2999999999999999E-2</v>
      </c>
      <c r="E14" s="14">
        <v>47142</v>
      </c>
      <c r="F14" s="57">
        <v>44988</v>
      </c>
      <c r="G14" s="52">
        <v>8.0000000000000002E-3</v>
      </c>
      <c r="H14" s="14">
        <v>48848</v>
      </c>
      <c r="I14" s="57">
        <v>44572</v>
      </c>
      <c r="J14" s="52">
        <v>8.0000000000000002E-3</v>
      </c>
      <c r="K14" s="14">
        <v>50055</v>
      </c>
      <c r="L14" s="57">
        <v>45473</v>
      </c>
      <c r="M14" s="52">
        <v>7.0000000000000001E-3</v>
      </c>
      <c r="N14" s="14">
        <v>51253</v>
      </c>
      <c r="O14" s="57">
        <v>38967</v>
      </c>
      <c r="P14" s="52">
        <v>1.0999999999999999E-2</v>
      </c>
      <c r="Q14" s="17">
        <v>244128</v>
      </c>
      <c r="R14" s="60">
        <v>221172</v>
      </c>
      <c r="S14" s="56">
        <v>0.01</v>
      </c>
    </row>
    <row r="15" spans="1:19" x14ac:dyDescent="0.25">
      <c r="A15" s="2" t="s">
        <v>136</v>
      </c>
      <c r="B15" s="14">
        <v>1408</v>
      </c>
      <c r="C15" s="61">
        <v>2061</v>
      </c>
      <c r="D15" s="52">
        <v>-1.2999999999999999E-2</v>
      </c>
      <c r="E15" s="14">
        <v>1384</v>
      </c>
      <c r="F15" s="57">
        <v>1723</v>
      </c>
      <c r="G15" s="52">
        <v>-8.0000000000000002E-3</v>
      </c>
      <c r="H15" s="14">
        <v>1052</v>
      </c>
      <c r="I15" s="57">
        <v>1332</v>
      </c>
      <c r="J15" s="52">
        <v>-8.0000000000000002E-3</v>
      </c>
      <c r="K15" s="14">
        <v>1241</v>
      </c>
      <c r="L15" s="57">
        <v>1438</v>
      </c>
      <c r="M15" s="52">
        <v>-7.0000000000000001E-3</v>
      </c>
      <c r="N15" s="14">
        <v>1247</v>
      </c>
      <c r="O15" s="57">
        <v>1399</v>
      </c>
      <c r="P15" s="52">
        <v>-1.0999999999999999E-2</v>
      </c>
      <c r="Q15" s="17">
        <v>6332</v>
      </c>
      <c r="R15" s="60">
        <v>7953</v>
      </c>
      <c r="S15" s="56">
        <v>-0.01</v>
      </c>
    </row>
    <row r="16" spans="1:19" x14ac:dyDescent="0.25">
      <c r="A16" s="4" t="s">
        <v>78</v>
      </c>
      <c r="B16" s="23">
        <v>48238</v>
      </c>
      <c r="C16" s="59">
        <v>49233</v>
      </c>
      <c r="D16" s="54"/>
      <c r="E16" s="23">
        <v>48526</v>
      </c>
      <c r="F16" s="59">
        <v>46711</v>
      </c>
      <c r="G16" s="54"/>
      <c r="H16" s="23">
        <v>49900</v>
      </c>
      <c r="I16" s="59">
        <v>45904</v>
      </c>
      <c r="J16" s="54"/>
      <c r="K16" s="23">
        <v>51296</v>
      </c>
      <c r="L16" s="59">
        <f>SUM(L14:L15)</f>
        <v>46911</v>
      </c>
      <c r="M16" s="54"/>
      <c r="N16" s="23">
        <v>52500</v>
      </c>
      <c r="O16" s="59">
        <f>SUM(O14:O15)</f>
        <v>40366</v>
      </c>
      <c r="P16" s="54"/>
      <c r="Q16" s="23">
        <v>250460</v>
      </c>
      <c r="R16" s="59">
        <v>229125</v>
      </c>
      <c r="S16" s="54"/>
    </row>
    <row r="17" spans="1:18" x14ac:dyDescent="0.25">
      <c r="C17" s="66"/>
      <c r="Q17" t="s">
        <v>413</v>
      </c>
    </row>
    <row r="19" spans="1:18" x14ac:dyDescent="0.25">
      <c r="A19" s="72" t="s">
        <v>293</v>
      </c>
      <c r="B19" s="72"/>
      <c r="C19" s="72"/>
      <c r="D19" s="72"/>
      <c r="E19" s="72"/>
      <c r="F19" s="72"/>
      <c r="G19" s="72"/>
      <c r="H19" s="72"/>
      <c r="I19" s="72"/>
      <c r="J19" s="72"/>
      <c r="K19" s="72"/>
      <c r="L19" s="72"/>
      <c r="M19" s="72"/>
      <c r="N19" s="72"/>
      <c r="O19" s="72"/>
      <c r="P19" s="72"/>
      <c r="Q19" s="72"/>
      <c r="R19" s="48"/>
    </row>
    <row r="20" spans="1:18" ht="48.75" customHeight="1" x14ac:dyDescent="0.25">
      <c r="A20" s="70" t="s">
        <v>412</v>
      </c>
      <c r="B20" s="70"/>
      <c r="C20" s="70"/>
      <c r="D20" s="70"/>
      <c r="E20" s="70"/>
      <c r="F20" s="70"/>
      <c r="G20" s="70"/>
      <c r="H20" s="70"/>
      <c r="I20" s="70"/>
      <c r="J20" s="70"/>
      <c r="K20" s="70"/>
      <c r="L20" s="70"/>
      <c r="M20" s="70"/>
      <c r="N20" s="70"/>
      <c r="O20" s="70"/>
      <c r="P20" s="70"/>
      <c r="Q20" s="70"/>
      <c r="R20" s="49"/>
    </row>
    <row r="21" spans="1:18" ht="48" customHeight="1" x14ac:dyDescent="0.25">
      <c r="A21" s="70" t="s">
        <v>294</v>
      </c>
      <c r="B21" s="70"/>
      <c r="C21" s="70"/>
      <c r="D21" s="70"/>
      <c r="E21" s="70"/>
      <c r="F21" s="70"/>
      <c r="G21" s="70"/>
      <c r="H21" s="70"/>
      <c r="I21" s="70"/>
      <c r="J21" s="70"/>
      <c r="K21" s="70"/>
      <c r="L21" s="70"/>
      <c r="M21" s="70"/>
      <c r="N21" s="70"/>
      <c r="O21" s="70"/>
      <c r="P21" s="70"/>
      <c r="Q21" s="70"/>
      <c r="R21" s="49"/>
    </row>
    <row r="22" spans="1:18" ht="34.5" customHeight="1" x14ac:dyDescent="0.25">
      <c r="A22" s="70" t="s">
        <v>295</v>
      </c>
      <c r="B22" s="70"/>
      <c r="C22" s="70"/>
      <c r="D22" s="70"/>
      <c r="E22" s="70"/>
      <c r="F22" s="70"/>
      <c r="G22" s="70"/>
      <c r="H22" s="70"/>
      <c r="I22" s="70"/>
      <c r="J22" s="70"/>
      <c r="K22" s="70"/>
      <c r="L22" s="70"/>
      <c r="M22" s="70"/>
      <c r="N22" s="70"/>
      <c r="O22" s="70"/>
      <c r="P22" s="70"/>
      <c r="Q22" s="70"/>
      <c r="R22" s="49"/>
    </row>
    <row r="23" spans="1:18" ht="55.5" customHeight="1" x14ac:dyDescent="0.25">
      <c r="A23" s="70" t="s">
        <v>296</v>
      </c>
      <c r="B23" s="70"/>
      <c r="C23" s="70"/>
      <c r="D23" s="70"/>
      <c r="E23" s="70"/>
      <c r="F23" s="70"/>
      <c r="G23" s="70"/>
      <c r="H23" s="70"/>
      <c r="I23" s="70"/>
      <c r="J23" s="70"/>
      <c r="K23" s="70"/>
      <c r="L23" s="70"/>
      <c r="M23" s="70"/>
      <c r="N23" s="70"/>
      <c r="O23" s="70"/>
      <c r="P23" s="70"/>
      <c r="Q23" s="70"/>
      <c r="R23" s="49"/>
    </row>
    <row r="26" spans="1:18" x14ac:dyDescent="0.25">
      <c r="B26" s="12"/>
      <c r="C26" s="12"/>
    </row>
  </sheetData>
  <mergeCells count="11">
    <mergeCell ref="A23:Q23"/>
    <mergeCell ref="B1:D1"/>
    <mergeCell ref="E1:G1"/>
    <mergeCell ref="H1:J1"/>
    <mergeCell ref="K1:M1"/>
    <mergeCell ref="N1:P1"/>
    <mergeCell ref="Q1:S1"/>
    <mergeCell ref="A19:Q19"/>
    <mergeCell ref="A20:Q20"/>
    <mergeCell ref="A21:Q21"/>
    <mergeCell ref="A22:Q2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0"/>
  <sheetViews>
    <sheetView workbookViewId="0">
      <selection activeCell="G17" sqref="G17"/>
    </sheetView>
  </sheetViews>
  <sheetFormatPr defaultRowHeight="15" x14ac:dyDescent="0.25"/>
  <cols>
    <col min="1" max="1" width="12.85546875" bestFit="1" customWidth="1"/>
    <col min="4" max="4" width="9.7109375" bestFit="1" customWidth="1"/>
  </cols>
  <sheetData>
    <row r="1" spans="1:17" ht="46.5" customHeight="1" x14ac:dyDescent="0.25">
      <c r="A1" s="13" t="s">
        <v>392</v>
      </c>
      <c r="B1" s="63" t="s">
        <v>270</v>
      </c>
      <c r="C1" s="63" t="s">
        <v>396</v>
      </c>
      <c r="D1" s="63" t="s">
        <v>393</v>
      </c>
      <c r="E1" s="63" t="s">
        <v>395</v>
      </c>
      <c r="F1" s="63" t="s">
        <v>394</v>
      </c>
    </row>
    <row r="2" spans="1:17" x14ac:dyDescent="0.25">
      <c r="A2" s="2" t="s">
        <v>1</v>
      </c>
      <c r="B2" s="14">
        <v>53614</v>
      </c>
      <c r="C2" s="57">
        <v>48238</v>
      </c>
      <c r="D2" s="64">
        <v>0.9</v>
      </c>
      <c r="E2" s="61"/>
      <c r="F2" s="52"/>
    </row>
    <row r="3" spans="1:17" x14ac:dyDescent="0.25">
      <c r="A3" s="2" t="s">
        <v>2</v>
      </c>
      <c r="B3" s="14">
        <v>54585</v>
      </c>
      <c r="C3" s="57">
        <v>48526</v>
      </c>
      <c r="D3" s="64">
        <v>0.88900000000000001</v>
      </c>
      <c r="E3" s="61"/>
      <c r="F3" s="52"/>
    </row>
    <row r="4" spans="1:17" x14ac:dyDescent="0.25">
      <c r="A4" s="2" t="s">
        <v>3</v>
      </c>
      <c r="B4" s="14">
        <v>59010</v>
      </c>
      <c r="C4" s="57">
        <v>49900</v>
      </c>
      <c r="D4" s="64">
        <v>0.84599999999999997</v>
      </c>
      <c r="E4" s="61"/>
      <c r="F4" s="52"/>
    </row>
    <row r="5" spans="1:17" x14ac:dyDescent="0.25">
      <c r="A5" s="2" t="s">
        <v>4</v>
      </c>
      <c r="B5" s="14">
        <v>57058</v>
      </c>
      <c r="C5" s="57">
        <v>51296</v>
      </c>
      <c r="D5" s="64">
        <v>0.89900000000000002</v>
      </c>
      <c r="E5" s="61"/>
      <c r="F5" s="52"/>
    </row>
    <row r="6" spans="1:17" x14ac:dyDescent="0.25">
      <c r="A6" s="2" t="s">
        <v>5</v>
      </c>
      <c r="B6" s="14">
        <v>58895</v>
      </c>
      <c r="C6" s="57">
        <v>52500</v>
      </c>
      <c r="D6" s="64">
        <v>0.89100000000000001</v>
      </c>
      <c r="E6" s="61"/>
      <c r="F6" s="52"/>
    </row>
    <row r="7" spans="1:17" x14ac:dyDescent="0.25">
      <c r="A7" s="4" t="s">
        <v>78</v>
      </c>
      <c r="B7" s="23">
        <v>283162</v>
      </c>
      <c r="C7" s="59">
        <v>250460</v>
      </c>
      <c r="D7" s="65">
        <v>0.88500000000000001</v>
      </c>
      <c r="E7" s="59">
        <v>283688</v>
      </c>
      <c r="F7" s="54">
        <v>0.88300000000000001</v>
      </c>
    </row>
    <row r="9" spans="1:17" x14ac:dyDescent="0.25">
      <c r="A9" s="72" t="s">
        <v>395</v>
      </c>
      <c r="B9" s="72"/>
      <c r="C9" s="72"/>
      <c r="D9" s="72"/>
      <c r="E9" s="72"/>
      <c r="F9" s="72"/>
      <c r="G9" s="72"/>
      <c r="H9" s="72"/>
      <c r="I9" s="72"/>
      <c r="J9" s="72"/>
      <c r="K9" s="72"/>
      <c r="L9" s="72"/>
      <c r="M9" s="72"/>
      <c r="N9" s="72"/>
      <c r="O9" s="72"/>
      <c r="P9" s="72"/>
      <c r="Q9" s="72"/>
    </row>
    <row r="10" spans="1:17" ht="48" customHeight="1" x14ac:dyDescent="0.25">
      <c r="A10" s="70" t="s">
        <v>397</v>
      </c>
      <c r="B10" s="70"/>
      <c r="C10" s="70"/>
      <c r="D10" s="70"/>
      <c r="E10" s="70"/>
      <c r="F10" s="70"/>
      <c r="G10" s="70"/>
      <c r="H10" s="70"/>
      <c r="I10" s="70"/>
      <c r="J10" s="70"/>
      <c r="K10" s="70"/>
      <c r="L10" s="70"/>
      <c r="M10" s="70"/>
      <c r="N10" s="70"/>
      <c r="O10" s="70"/>
      <c r="P10" s="70"/>
      <c r="Q10" s="70"/>
    </row>
  </sheetData>
  <mergeCells count="2">
    <mergeCell ref="A9:Q9"/>
    <mergeCell ref="A10:Q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15"/>
  <sheetViews>
    <sheetView workbookViewId="0">
      <pane xSplit="3" ySplit="1" topLeftCell="D2" activePane="bottomRight" state="frozen"/>
      <selection pane="topRight" activeCell="D1" sqref="D1"/>
      <selection pane="bottomLeft" activeCell="A2" sqref="A2"/>
      <selection pane="bottomRight" activeCell="A27" sqref="A27"/>
    </sheetView>
  </sheetViews>
  <sheetFormatPr defaultRowHeight="15" x14ac:dyDescent="0.25"/>
  <cols>
    <col min="1" max="1" width="8.7109375" bestFit="1" customWidth="1"/>
    <col min="2" max="3" width="10.7109375" style="28" customWidth="1"/>
    <col min="4" max="13" width="6.7109375" customWidth="1"/>
  </cols>
  <sheetData>
    <row r="1" spans="1:13" s="1" customFormat="1" ht="23.25" x14ac:dyDescent="0.25">
      <c r="A1" s="13" t="s">
        <v>80</v>
      </c>
      <c r="B1" s="26" t="s">
        <v>263</v>
      </c>
      <c r="C1" s="26" t="s">
        <v>264</v>
      </c>
      <c r="D1" s="68" t="s">
        <v>259</v>
      </c>
      <c r="E1" s="69"/>
      <c r="F1" s="68" t="s">
        <v>260</v>
      </c>
      <c r="G1" s="69"/>
      <c r="H1" s="68" t="s">
        <v>261</v>
      </c>
      <c r="I1" s="69"/>
      <c r="J1" s="68" t="s">
        <v>262</v>
      </c>
      <c r="K1" s="69"/>
      <c r="L1" s="68" t="s">
        <v>78</v>
      </c>
      <c r="M1" s="69"/>
    </row>
    <row r="2" spans="1:13" x14ac:dyDescent="0.25">
      <c r="A2" s="2" t="s">
        <v>132</v>
      </c>
      <c r="B2" s="3">
        <v>7</v>
      </c>
      <c r="C2" s="3"/>
      <c r="D2" s="14">
        <v>2285</v>
      </c>
      <c r="E2" s="15">
        <v>1.5412737598985525E-2</v>
      </c>
      <c r="F2" s="14">
        <v>254</v>
      </c>
      <c r="G2" s="15">
        <v>1.9718965918795125E-2</v>
      </c>
      <c r="H2" s="14">
        <v>1134</v>
      </c>
      <c r="I2" s="15">
        <v>1.3710886492237753E-2</v>
      </c>
      <c r="J2" s="14">
        <v>8</v>
      </c>
      <c r="K2" s="15">
        <v>2.8070175438596492E-2</v>
      </c>
      <c r="L2" s="17">
        <v>3681</v>
      </c>
      <c r="M2" s="18">
        <v>1.5078155721588675E-2</v>
      </c>
    </row>
    <row r="3" spans="1:13" x14ac:dyDescent="0.25">
      <c r="A3" s="2" t="s">
        <v>119</v>
      </c>
      <c r="B3" s="3">
        <v>25</v>
      </c>
      <c r="C3" s="3">
        <v>12</v>
      </c>
      <c r="D3" s="14">
        <v>57783</v>
      </c>
      <c r="E3" s="15">
        <v>0.38975676878870047</v>
      </c>
      <c r="F3" s="14">
        <v>4460</v>
      </c>
      <c r="G3" s="15">
        <v>0.34624640944026086</v>
      </c>
      <c r="H3" s="14">
        <v>31465</v>
      </c>
      <c r="I3" s="15">
        <v>0.38043478260869568</v>
      </c>
      <c r="J3" s="14">
        <v>103</v>
      </c>
      <c r="K3" s="15">
        <v>0.36140350877192984</v>
      </c>
      <c r="L3" s="17">
        <v>93811</v>
      </c>
      <c r="M3" s="18">
        <v>0.38426972735614107</v>
      </c>
    </row>
    <row r="4" spans="1:13" x14ac:dyDescent="0.25">
      <c r="A4" s="2" t="s">
        <v>129</v>
      </c>
      <c r="B4" s="3">
        <v>5</v>
      </c>
      <c r="C4" s="3"/>
      <c r="D4" s="14">
        <v>5144</v>
      </c>
      <c r="E4" s="15">
        <v>3.4697208844280764E-2</v>
      </c>
      <c r="F4" s="14">
        <v>254</v>
      </c>
      <c r="G4" s="15">
        <v>1.9718965918795125E-2</v>
      </c>
      <c r="H4" s="14">
        <v>2059</v>
      </c>
      <c r="I4" s="15">
        <v>2.4894810659186535E-2</v>
      </c>
      <c r="J4" s="14">
        <v>17</v>
      </c>
      <c r="K4" s="15">
        <v>5.9649122807017542E-2</v>
      </c>
      <c r="L4" s="17">
        <v>7474</v>
      </c>
      <c r="M4" s="18">
        <v>3.0615087167387599E-2</v>
      </c>
    </row>
    <row r="5" spans="1:13" x14ac:dyDescent="0.25">
      <c r="A5" s="2" t="s">
        <v>155</v>
      </c>
      <c r="B5" s="3">
        <v>2</v>
      </c>
      <c r="C5" s="3"/>
      <c r="D5" s="14">
        <v>234</v>
      </c>
      <c r="E5" s="15">
        <v>1.5783722530252134E-3</v>
      </c>
      <c r="F5" s="14">
        <v>23</v>
      </c>
      <c r="G5" s="15">
        <v>1.7855756540641255E-3</v>
      </c>
      <c r="H5" s="14">
        <v>156</v>
      </c>
      <c r="I5" s="15">
        <v>1.8861536973448759E-3</v>
      </c>
      <c r="J5" s="14">
        <v>0</v>
      </c>
      <c r="K5" s="15">
        <v>0</v>
      </c>
      <c r="L5" s="17">
        <v>413</v>
      </c>
      <c r="M5" s="18">
        <v>1.6917354830252981E-3</v>
      </c>
    </row>
    <row r="6" spans="1:13" x14ac:dyDescent="0.25">
      <c r="A6" s="2" t="s">
        <v>189</v>
      </c>
      <c r="B6" s="3">
        <v>8</v>
      </c>
      <c r="C6" s="3"/>
      <c r="D6" s="14">
        <v>999</v>
      </c>
      <c r="E6" s="15">
        <v>6.7384353879153345E-3</v>
      </c>
      <c r="F6" s="14">
        <v>106</v>
      </c>
      <c r="G6" s="15">
        <v>8.2291747535129262E-3</v>
      </c>
      <c r="H6" s="14">
        <v>598</v>
      </c>
      <c r="I6" s="15">
        <v>7.2302558398220241E-3</v>
      </c>
      <c r="J6" s="14">
        <v>0</v>
      </c>
      <c r="K6" s="15">
        <v>0</v>
      </c>
      <c r="L6" s="17">
        <v>1703</v>
      </c>
      <c r="M6" s="18">
        <v>6.9758487350897892E-3</v>
      </c>
    </row>
    <row r="7" spans="1:13" x14ac:dyDescent="0.25">
      <c r="A7" s="2" t="s">
        <v>125</v>
      </c>
      <c r="B7" s="3">
        <v>15</v>
      </c>
      <c r="C7" s="3">
        <v>2</v>
      </c>
      <c r="D7" s="14">
        <v>16547</v>
      </c>
      <c r="E7" s="15">
        <v>0.11161250286670174</v>
      </c>
      <c r="F7" s="14">
        <v>1207</v>
      </c>
      <c r="G7" s="15">
        <v>9.3703904976321709E-2</v>
      </c>
      <c r="H7" s="14">
        <v>7308</v>
      </c>
      <c r="I7" s="15">
        <v>8.8359046283309955E-2</v>
      </c>
      <c r="J7" s="14">
        <v>34</v>
      </c>
      <c r="K7" s="15">
        <v>0.11929824561403508</v>
      </c>
      <c r="L7" s="17">
        <v>25096</v>
      </c>
      <c r="M7" s="18">
        <v>0.10279853191768253</v>
      </c>
    </row>
    <row r="8" spans="1:13" x14ac:dyDescent="0.25">
      <c r="A8" s="2" t="s">
        <v>104</v>
      </c>
      <c r="B8" s="3">
        <v>17</v>
      </c>
      <c r="C8" s="3"/>
      <c r="D8" s="14">
        <v>2879</v>
      </c>
      <c r="E8" s="15">
        <v>1.9419374856664912E-2</v>
      </c>
      <c r="F8" s="14">
        <v>214</v>
      </c>
      <c r="G8" s="15">
        <v>1.661361695520534E-2</v>
      </c>
      <c r="H8" s="14">
        <v>1926</v>
      </c>
      <c r="I8" s="15">
        <v>2.3286743724911737E-2</v>
      </c>
      <c r="J8" s="14">
        <v>9</v>
      </c>
      <c r="K8" s="15">
        <v>3.1578947368421054E-2</v>
      </c>
      <c r="L8" s="17">
        <v>5028</v>
      </c>
      <c r="M8" s="18">
        <v>2.0595753047581596E-2</v>
      </c>
    </row>
    <row r="9" spans="1:13" x14ac:dyDescent="0.25">
      <c r="A9" s="2" t="s">
        <v>107</v>
      </c>
      <c r="B9" s="3">
        <v>25</v>
      </c>
      <c r="C9" s="3">
        <v>11</v>
      </c>
      <c r="D9" s="14">
        <v>51628</v>
      </c>
      <c r="E9" s="15">
        <v>0.34824018238968257</v>
      </c>
      <c r="F9" s="14">
        <v>5506</v>
      </c>
      <c r="G9" s="15">
        <v>0.42745128483813366</v>
      </c>
      <c r="H9" s="14">
        <v>32400</v>
      </c>
      <c r="I9" s="15">
        <v>0.39173961406393576</v>
      </c>
      <c r="J9" s="14">
        <v>98</v>
      </c>
      <c r="K9" s="15">
        <v>0.34385964912280703</v>
      </c>
      <c r="L9" s="17">
        <v>89632</v>
      </c>
      <c r="M9" s="18">
        <v>0.3671516581465461</v>
      </c>
    </row>
    <row r="10" spans="1:13" x14ac:dyDescent="0.25">
      <c r="A10" s="2" t="s">
        <v>113</v>
      </c>
      <c r="B10" s="3">
        <v>10</v>
      </c>
      <c r="C10" s="3"/>
      <c r="D10" s="14">
        <v>1544</v>
      </c>
      <c r="E10" s="15">
        <v>1.0414558797739016E-2</v>
      </c>
      <c r="F10" s="14">
        <v>151</v>
      </c>
      <c r="G10" s="15">
        <v>1.1722692337551433E-2</v>
      </c>
      <c r="H10" s="14">
        <v>926</v>
      </c>
      <c r="I10" s="15">
        <v>1.1196014895777918E-2</v>
      </c>
      <c r="J10" s="14">
        <v>3</v>
      </c>
      <c r="K10" s="15">
        <v>1.0526315789473684E-2</v>
      </c>
      <c r="L10" s="17">
        <v>2624</v>
      </c>
      <c r="M10" s="18">
        <v>1.0748459824354437E-2</v>
      </c>
    </row>
    <row r="11" spans="1:13" x14ac:dyDescent="0.25">
      <c r="A11" s="2" t="s">
        <v>116</v>
      </c>
      <c r="B11" s="3">
        <v>10</v>
      </c>
      <c r="C11" s="3"/>
      <c r="D11" s="14">
        <v>2190</v>
      </c>
      <c r="E11" s="15">
        <v>1.4771945444979562E-2</v>
      </c>
      <c r="F11" s="14">
        <v>233</v>
      </c>
      <c r="G11" s="15">
        <v>1.8088657712910489E-2</v>
      </c>
      <c r="H11" s="14">
        <v>1403</v>
      </c>
      <c r="I11" s="15">
        <v>1.6963292547274751E-2</v>
      </c>
      <c r="J11" s="14">
        <v>5</v>
      </c>
      <c r="K11" s="15">
        <v>1.7543859649122806E-2</v>
      </c>
      <c r="L11" s="17">
        <v>3831</v>
      </c>
      <c r="M11" s="18">
        <v>1.5692587495084547E-2</v>
      </c>
    </row>
    <row r="12" spans="1:13" x14ac:dyDescent="0.25">
      <c r="A12" s="29" t="s">
        <v>134</v>
      </c>
      <c r="B12" s="30">
        <v>17</v>
      </c>
      <c r="C12" s="30"/>
      <c r="D12" s="31">
        <v>7021</v>
      </c>
      <c r="E12" s="32">
        <v>4.7357912771324888E-2</v>
      </c>
      <c r="F12" s="31">
        <v>473</v>
      </c>
      <c r="G12" s="32">
        <v>3.6720751494449186E-2</v>
      </c>
      <c r="H12" s="31">
        <v>3333</v>
      </c>
      <c r="I12" s="32">
        <v>4.0298399187503026E-2</v>
      </c>
      <c r="J12" s="31">
        <v>8</v>
      </c>
      <c r="K12" s="32">
        <v>2.8070175438596492E-2</v>
      </c>
      <c r="L12" s="23">
        <v>10835</v>
      </c>
      <c r="M12" s="24">
        <v>4.4382455105518415E-2</v>
      </c>
    </row>
    <row r="13" spans="1:13" x14ac:dyDescent="0.25">
      <c r="A13" s="2" t="s">
        <v>137</v>
      </c>
      <c r="B13" s="3"/>
      <c r="C13" s="3"/>
      <c r="D13" s="14">
        <v>148254</v>
      </c>
      <c r="E13" s="15">
        <v>0.97040111012200869</v>
      </c>
      <c r="F13" s="14">
        <v>12881</v>
      </c>
      <c r="G13" s="15">
        <v>0.98223272838188191</v>
      </c>
      <c r="H13" s="14">
        <v>82708</v>
      </c>
      <c r="I13" s="15">
        <v>0.98142940206234497</v>
      </c>
      <c r="J13" s="14">
        <v>285</v>
      </c>
      <c r="K13" s="15">
        <v>0.95959595959595956</v>
      </c>
      <c r="L13" s="17">
        <v>244128</v>
      </c>
      <c r="M13" s="18">
        <v>0.97471851792701425</v>
      </c>
    </row>
    <row r="14" spans="1:13" x14ac:dyDescent="0.25">
      <c r="A14" s="2" t="s">
        <v>136</v>
      </c>
      <c r="B14" s="3"/>
      <c r="C14" s="3"/>
      <c r="D14" s="14">
        <v>4522</v>
      </c>
      <c r="E14" s="15">
        <v>2.9598889877991308E-2</v>
      </c>
      <c r="F14" s="14">
        <v>233</v>
      </c>
      <c r="G14" s="15">
        <v>1.7767271618118041E-2</v>
      </c>
      <c r="H14" s="14">
        <v>1565</v>
      </c>
      <c r="I14" s="15">
        <v>1.8570597937655003E-2</v>
      </c>
      <c r="J14" s="14">
        <v>12</v>
      </c>
      <c r="K14" s="15">
        <v>4.0404040404040407E-2</v>
      </c>
      <c r="L14" s="17">
        <v>6332</v>
      </c>
      <c r="M14" s="18">
        <v>2.5281482072985705E-2</v>
      </c>
    </row>
    <row r="15" spans="1:13" x14ac:dyDescent="0.25">
      <c r="A15" s="4" t="s">
        <v>78</v>
      </c>
      <c r="B15" s="5"/>
      <c r="C15" s="5">
        <v>25</v>
      </c>
      <c r="D15" s="23">
        <v>152776</v>
      </c>
      <c r="E15" s="24">
        <v>0.60998163379381942</v>
      </c>
      <c r="F15" s="23">
        <v>13114</v>
      </c>
      <c r="G15" s="24">
        <v>5.23596582288589E-2</v>
      </c>
      <c r="H15" s="23">
        <v>84273</v>
      </c>
      <c r="I15" s="24">
        <v>0.33647288988261598</v>
      </c>
      <c r="J15" s="23">
        <v>297</v>
      </c>
      <c r="K15" s="24">
        <v>1.1858180947057415E-3</v>
      </c>
      <c r="L15" s="23">
        <v>250460</v>
      </c>
      <c r="M15" s="25"/>
    </row>
  </sheetData>
  <mergeCells count="5">
    <mergeCell ref="D1:E1"/>
    <mergeCell ref="F1:G1"/>
    <mergeCell ref="H1:I1"/>
    <mergeCell ref="J1:K1"/>
    <mergeCell ref="L1:M1"/>
  </mergeCells>
  <printOptions horizontalCentered="1"/>
  <pageMargins left="0.3968253968253968" right="0.3968253968253968" top="0.99206349206349187" bottom="0.59523809523809523" header="0.3" footer="0.3"/>
  <pageSetup paperSize="9" scale="97" orientation="portrait" r:id="rId1"/>
  <headerFooter>
    <oddHeader xml:space="preserve">&amp;C&amp;"Tahoma"&amp;9 ACT Legislative Assembly Election — 15 October 2016_x000D_
&amp;"Tahoma,Bold"&amp;11Table 1.2 Summary of first preference votes by party/vote type: ACT total_x000D_
</oddHeader>
    <oddFooter>&amp;C&amp;"Tahoma"&amp;9 ACT Electoral Commission —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13"/>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8.7109375" bestFit="1" customWidth="1"/>
    <col min="2" max="3" width="10.7109375" style="28" customWidth="1"/>
    <col min="4" max="13" width="6.7109375" customWidth="1"/>
  </cols>
  <sheetData>
    <row r="1" spans="1:13" s="1" customFormat="1" ht="23.25" x14ac:dyDescent="0.25">
      <c r="A1" s="13" t="s">
        <v>80</v>
      </c>
      <c r="B1" s="26" t="s">
        <v>263</v>
      </c>
      <c r="C1" s="26" t="s">
        <v>264</v>
      </c>
      <c r="D1" s="68" t="s">
        <v>259</v>
      </c>
      <c r="E1" s="69"/>
      <c r="F1" s="68" t="s">
        <v>260</v>
      </c>
      <c r="G1" s="69"/>
      <c r="H1" s="68" t="s">
        <v>261</v>
      </c>
      <c r="I1" s="69"/>
      <c r="J1" s="68" t="s">
        <v>262</v>
      </c>
      <c r="K1" s="69"/>
      <c r="L1" s="68" t="s">
        <v>78</v>
      </c>
      <c r="M1" s="69"/>
    </row>
    <row r="2" spans="1:13" x14ac:dyDescent="0.25">
      <c r="A2" s="2" t="s">
        <v>132</v>
      </c>
      <c r="B2" s="3">
        <v>2</v>
      </c>
      <c r="C2" s="3"/>
      <c r="D2" s="14">
        <v>709</v>
      </c>
      <c r="E2" s="15">
        <v>2.4770289627222861E-2</v>
      </c>
      <c r="F2" s="14">
        <v>45</v>
      </c>
      <c r="G2" s="15">
        <v>2.3734177215189875E-2</v>
      </c>
      <c r="H2" s="14">
        <v>352</v>
      </c>
      <c r="I2" s="15">
        <v>2.164289227742253E-2</v>
      </c>
      <c r="J2" s="14">
        <v>0</v>
      </c>
      <c r="K2" s="15">
        <v>0</v>
      </c>
      <c r="L2" s="17">
        <v>1106</v>
      </c>
      <c r="M2" s="18">
        <v>2.3617339312406577E-2</v>
      </c>
    </row>
    <row r="3" spans="1:13" x14ac:dyDescent="0.25">
      <c r="A3" s="2" t="s">
        <v>119</v>
      </c>
      <c r="B3" s="3">
        <v>5</v>
      </c>
      <c r="C3" s="3">
        <v>2</v>
      </c>
      <c r="D3" s="14">
        <v>9723</v>
      </c>
      <c r="E3" s="15">
        <v>0.33969185619955977</v>
      </c>
      <c r="F3" s="14">
        <v>631</v>
      </c>
      <c r="G3" s="15">
        <v>0.3328059071729958</v>
      </c>
      <c r="H3" s="14">
        <v>5378</v>
      </c>
      <c r="I3" s="15">
        <v>0.33066896212493851</v>
      </c>
      <c r="J3" s="14">
        <v>12</v>
      </c>
      <c r="K3" s="15">
        <v>0.25531914893617019</v>
      </c>
      <c r="L3" s="17">
        <v>15744</v>
      </c>
      <c r="M3" s="18">
        <v>0.33619474695707879</v>
      </c>
    </row>
    <row r="4" spans="1:13" x14ac:dyDescent="0.25">
      <c r="A4" s="2" t="s">
        <v>129</v>
      </c>
      <c r="B4" s="3">
        <v>2</v>
      </c>
      <c r="C4" s="3"/>
      <c r="D4" s="14">
        <v>2643</v>
      </c>
      <c r="E4" s="15">
        <v>9.2338329315585374E-2</v>
      </c>
      <c r="F4" s="14">
        <v>92</v>
      </c>
      <c r="G4" s="15">
        <v>4.852320675105485E-2</v>
      </c>
      <c r="H4" s="14">
        <v>951</v>
      </c>
      <c r="I4" s="15">
        <v>5.8472700442695522E-2</v>
      </c>
      <c r="J4" s="14">
        <v>8</v>
      </c>
      <c r="K4" s="15">
        <v>0.1702127659574468</v>
      </c>
      <c r="L4" s="17">
        <v>3694</v>
      </c>
      <c r="M4" s="18">
        <v>7.888105915011745E-2</v>
      </c>
    </row>
    <row r="5" spans="1:13" x14ac:dyDescent="0.25">
      <c r="A5" s="2" t="s">
        <v>125</v>
      </c>
      <c r="B5" s="3">
        <v>3</v>
      </c>
      <c r="C5" s="3"/>
      <c r="D5" s="14">
        <v>1565</v>
      </c>
      <c r="E5" s="15">
        <v>5.4676309261782484E-2</v>
      </c>
      <c r="F5" s="14">
        <v>97</v>
      </c>
      <c r="G5" s="15">
        <v>5.1160337552742616E-2</v>
      </c>
      <c r="H5" s="14">
        <v>735</v>
      </c>
      <c r="I5" s="15">
        <v>4.5191834727004429E-2</v>
      </c>
      <c r="J5" s="14">
        <v>2</v>
      </c>
      <c r="K5" s="15">
        <v>4.2553191489361701E-2</v>
      </c>
      <c r="L5" s="17">
        <v>2399</v>
      </c>
      <c r="M5" s="18">
        <v>5.1227845398248983E-2</v>
      </c>
    </row>
    <row r="6" spans="1:13" x14ac:dyDescent="0.25">
      <c r="A6" s="2" t="s">
        <v>104</v>
      </c>
      <c r="B6" s="3">
        <v>5</v>
      </c>
      <c r="C6" s="3"/>
      <c r="D6" s="14">
        <v>720</v>
      </c>
      <c r="E6" s="15">
        <v>2.5154595954302483E-2</v>
      </c>
      <c r="F6" s="14">
        <v>36</v>
      </c>
      <c r="G6" s="15">
        <v>1.8987341772151899E-2</v>
      </c>
      <c r="H6" s="14">
        <v>417</v>
      </c>
      <c r="I6" s="15">
        <v>2.5639449090014758E-2</v>
      </c>
      <c r="J6" s="14">
        <v>2</v>
      </c>
      <c r="K6" s="15">
        <v>4.2553191489361701E-2</v>
      </c>
      <c r="L6" s="17">
        <v>1175</v>
      </c>
      <c r="M6" s="18">
        <v>2.509075379030536E-2</v>
      </c>
    </row>
    <row r="7" spans="1:13" x14ac:dyDescent="0.25">
      <c r="A7" s="2" t="s">
        <v>107</v>
      </c>
      <c r="B7" s="3">
        <v>5</v>
      </c>
      <c r="C7" s="3">
        <v>3</v>
      </c>
      <c r="D7" s="14">
        <v>11379</v>
      </c>
      <c r="E7" s="15">
        <v>0.39754742689445549</v>
      </c>
      <c r="F7" s="14">
        <v>861</v>
      </c>
      <c r="G7" s="15">
        <v>0.45411392405063289</v>
      </c>
      <c r="H7" s="14">
        <v>7345</v>
      </c>
      <c r="I7" s="15">
        <v>0.45161091982292179</v>
      </c>
      <c r="J7" s="14">
        <v>21</v>
      </c>
      <c r="K7" s="15">
        <v>0.44680851063829785</v>
      </c>
      <c r="L7" s="17">
        <v>19606</v>
      </c>
      <c r="M7" s="18">
        <v>0.41866325005338456</v>
      </c>
    </row>
    <row r="8" spans="1:13" x14ac:dyDescent="0.25">
      <c r="A8" s="2" t="s">
        <v>113</v>
      </c>
      <c r="B8" s="3">
        <v>2</v>
      </c>
      <c r="C8" s="3"/>
      <c r="D8" s="14">
        <v>257</v>
      </c>
      <c r="E8" s="15">
        <v>8.9787932781329703E-3</v>
      </c>
      <c r="F8" s="14">
        <v>25</v>
      </c>
      <c r="G8" s="15">
        <v>1.3185654008438819E-2</v>
      </c>
      <c r="H8" s="14">
        <v>159</v>
      </c>
      <c r="I8" s="15">
        <v>9.7761928184948357E-3</v>
      </c>
      <c r="J8" s="14">
        <v>1</v>
      </c>
      <c r="K8" s="15">
        <v>2.1276595744680851E-2</v>
      </c>
      <c r="L8" s="17">
        <v>442</v>
      </c>
      <c r="M8" s="18">
        <v>9.43839419175742E-3</v>
      </c>
    </row>
    <row r="9" spans="1:13" x14ac:dyDescent="0.25">
      <c r="A9" s="2" t="s">
        <v>116</v>
      </c>
      <c r="B9" s="3">
        <v>2</v>
      </c>
      <c r="C9" s="3"/>
      <c r="D9" s="14">
        <v>373</v>
      </c>
      <c r="E9" s="15">
        <v>1.3031478181881703E-2</v>
      </c>
      <c r="F9" s="14">
        <v>32</v>
      </c>
      <c r="G9" s="15">
        <v>1.6877637130801686E-2</v>
      </c>
      <c r="H9" s="14">
        <v>292</v>
      </c>
      <c r="I9" s="15">
        <v>1.7953762911952779E-2</v>
      </c>
      <c r="J9" s="14">
        <v>0</v>
      </c>
      <c r="K9" s="15">
        <v>0</v>
      </c>
      <c r="L9" s="17">
        <v>697</v>
      </c>
      <c r="M9" s="18">
        <v>1.488362161007901E-2</v>
      </c>
    </row>
    <row r="10" spans="1:13" x14ac:dyDescent="0.25">
      <c r="A10" s="29" t="s">
        <v>134</v>
      </c>
      <c r="B10" s="30">
        <v>2</v>
      </c>
      <c r="C10" s="30"/>
      <c r="D10" s="31">
        <v>1254</v>
      </c>
      <c r="E10" s="32">
        <v>4.3810921287076823E-2</v>
      </c>
      <c r="F10" s="31">
        <v>77</v>
      </c>
      <c r="G10" s="32">
        <v>4.0611814345991558E-2</v>
      </c>
      <c r="H10" s="31">
        <v>635</v>
      </c>
      <c r="I10" s="32">
        <v>3.9043285784554842E-2</v>
      </c>
      <c r="J10" s="31">
        <v>1</v>
      </c>
      <c r="K10" s="32">
        <v>2.1276595744680851E-2</v>
      </c>
      <c r="L10" s="23">
        <v>1967</v>
      </c>
      <c r="M10" s="24">
        <v>4.2002989536621821E-2</v>
      </c>
    </row>
    <row r="11" spans="1:13" x14ac:dyDescent="0.25">
      <c r="A11" s="2" t="s">
        <v>137</v>
      </c>
      <c r="B11" s="3"/>
      <c r="C11" s="3"/>
      <c r="D11" s="14">
        <v>28623</v>
      </c>
      <c r="E11" s="15">
        <v>0.96709125924924821</v>
      </c>
      <c r="F11" s="14">
        <v>1896</v>
      </c>
      <c r="G11" s="15">
        <v>0.98289269051321926</v>
      </c>
      <c r="H11" s="14">
        <v>16264</v>
      </c>
      <c r="I11" s="15">
        <v>0.97605473204104898</v>
      </c>
      <c r="J11" s="14">
        <v>47</v>
      </c>
      <c r="K11" s="15">
        <v>0.95918367346938771</v>
      </c>
      <c r="L11" s="17">
        <v>46830</v>
      </c>
      <c r="M11" s="18">
        <v>0.97081139350719348</v>
      </c>
    </row>
    <row r="12" spans="1:13" x14ac:dyDescent="0.25">
      <c r="A12" s="2" t="s">
        <v>136</v>
      </c>
      <c r="B12" s="3"/>
      <c r="C12" s="3"/>
      <c r="D12" s="14">
        <v>974</v>
      </c>
      <c r="E12" s="15">
        <v>3.2908740750751765E-2</v>
      </c>
      <c r="F12" s="14">
        <v>33</v>
      </c>
      <c r="G12" s="15">
        <v>1.7107309486780714E-2</v>
      </c>
      <c r="H12" s="14">
        <v>399</v>
      </c>
      <c r="I12" s="15">
        <v>2.394526795895097E-2</v>
      </c>
      <c r="J12" s="14">
        <v>2</v>
      </c>
      <c r="K12" s="15">
        <v>4.0816326530612242E-2</v>
      </c>
      <c r="L12" s="17">
        <v>1408</v>
      </c>
      <c r="M12" s="18">
        <v>2.9188606492806503E-2</v>
      </c>
    </row>
    <row r="13" spans="1:13" x14ac:dyDescent="0.25">
      <c r="A13" s="4" t="s">
        <v>78</v>
      </c>
      <c r="B13" s="5"/>
      <c r="C13" s="5">
        <v>5</v>
      </c>
      <c r="D13" s="23">
        <v>29597</v>
      </c>
      <c r="E13" s="24">
        <v>0.6135619221360753</v>
      </c>
      <c r="F13" s="23">
        <v>1929</v>
      </c>
      <c r="G13" s="24">
        <v>3.9989220116920271E-2</v>
      </c>
      <c r="H13" s="23">
        <v>16663</v>
      </c>
      <c r="I13" s="24">
        <v>0.34543306107218374</v>
      </c>
      <c r="J13" s="23">
        <v>49</v>
      </c>
      <c r="K13" s="24">
        <v>1.0157966748206807E-3</v>
      </c>
      <c r="L13" s="23">
        <v>48238</v>
      </c>
      <c r="M13" s="24">
        <v>0.89972768306785544</v>
      </c>
    </row>
  </sheetData>
  <mergeCells count="5">
    <mergeCell ref="D1:E1"/>
    <mergeCell ref="F1:G1"/>
    <mergeCell ref="H1:I1"/>
    <mergeCell ref="J1:K1"/>
    <mergeCell ref="L1:M1"/>
  </mergeCells>
  <printOptions horizontalCentered="1"/>
  <pageMargins left="0.3968253968253968" right="0.3968253968253968" top="0.99206349206349187" bottom="0.59523809523809523" header="0.3" footer="0.3"/>
  <pageSetup paperSize="9" scale="97" orientation="portrait" r:id="rId1"/>
  <headerFooter>
    <oddHeader xml:space="preserve">&amp;C&amp;"Tahoma"&amp;9 ACT Legislative Assembly Election — 15 October 2016_x000D_
&amp;"Tahoma,Bold"&amp;11Table 1.3 Summary of first preference votes by party/vote type: Brindabella_x000D_
</oddHeader>
    <oddFooter>&amp;C&amp;"Tahoma"&amp;9 ACT Electoral Commission — 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13"/>
  <sheetViews>
    <sheetView workbookViewId="0">
      <pane xSplit="3" ySplit="1" topLeftCell="D2" activePane="bottomRight" state="frozen"/>
      <selection pane="topRight" activeCell="D1" sqref="D1"/>
      <selection pane="bottomLeft" activeCell="A2" sqref="A2"/>
      <selection pane="bottomRight" activeCell="C13" sqref="C13"/>
    </sheetView>
  </sheetViews>
  <sheetFormatPr defaultRowHeight="15" x14ac:dyDescent="0.25"/>
  <cols>
    <col min="1" max="1" width="8.7109375" bestFit="1" customWidth="1"/>
    <col min="2" max="3" width="10.7109375" style="28" customWidth="1"/>
    <col min="4" max="13" width="6.7109375" customWidth="1"/>
  </cols>
  <sheetData>
    <row r="1" spans="1:13" s="1" customFormat="1" ht="23.25" x14ac:dyDescent="0.25">
      <c r="A1" s="13" t="s">
        <v>80</v>
      </c>
      <c r="B1" s="26" t="s">
        <v>263</v>
      </c>
      <c r="C1" s="26" t="s">
        <v>264</v>
      </c>
      <c r="D1" s="68" t="s">
        <v>259</v>
      </c>
      <c r="E1" s="69"/>
      <c r="F1" s="68" t="s">
        <v>260</v>
      </c>
      <c r="G1" s="69"/>
      <c r="H1" s="68" t="s">
        <v>261</v>
      </c>
      <c r="I1" s="69"/>
      <c r="J1" s="68" t="s">
        <v>262</v>
      </c>
      <c r="K1" s="69"/>
      <c r="L1" s="68" t="s">
        <v>78</v>
      </c>
      <c r="M1" s="69"/>
    </row>
    <row r="2" spans="1:13" x14ac:dyDescent="0.25">
      <c r="A2" s="2" t="s">
        <v>132</v>
      </c>
      <c r="B2" s="3">
        <v>1</v>
      </c>
      <c r="C2" s="3"/>
      <c r="D2" s="14">
        <v>268</v>
      </c>
      <c r="E2" s="15">
        <v>9.5765588708236551E-3</v>
      </c>
      <c r="F2" s="14">
        <v>35</v>
      </c>
      <c r="G2" s="15">
        <v>1.4687368862778011E-2</v>
      </c>
      <c r="H2" s="14">
        <v>138</v>
      </c>
      <c r="I2" s="15">
        <v>8.2496413199426109E-3</v>
      </c>
      <c r="J2" s="14">
        <v>3</v>
      </c>
      <c r="K2" s="15">
        <v>6.5217391304347824E-2</v>
      </c>
      <c r="L2" s="17">
        <v>444</v>
      </c>
      <c r="M2" s="18">
        <v>9.4183530609647445E-3</v>
      </c>
    </row>
    <row r="3" spans="1:13" x14ac:dyDescent="0.25">
      <c r="A3" s="2" t="s">
        <v>119</v>
      </c>
      <c r="B3" s="3">
        <v>5</v>
      </c>
      <c r="C3" s="3">
        <v>3</v>
      </c>
      <c r="D3" s="14">
        <v>11814</v>
      </c>
      <c r="E3" s="15">
        <v>0.42215472574593532</v>
      </c>
      <c r="F3" s="14">
        <v>878</v>
      </c>
      <c r="G3" s="15">
        <v>0.36844313890054553</v>
      </c>
      <c r="H3" s="14">
        <v>6781</v>
      </c>
      <c r="I3" s="15">
        <v>0.4053682448589192</v>
      </c>
      <c r="J3" s="14">
        <v>21</v>
      </c>
      <c r="K3" s="15">
        <v>0.45652173913043476</v>
      </c>
      <c r="L3" s="17">
        <v>19494</v>
      </c>
      <c r="M3" s="18">
        <v>0.41351660939289803</v>
      </c>
    </row>
    <row r="4" spans="1:13" x14ac:dyDescent="0.25">
      <c r="A4" s="2" t="s">
        <v>189</v>
      </c>
      <c r="B4" s="3">
        <v>5</v>
      </c>
      <c r="C4" s="3"/>
      <c r="D4" s="14">
        <v>440</v>
      </c>
      <c r="E4" s="15">
        <v>1.5722708593889585E-2</v>
      </c>
      <c r="F4" s="14">
        <v>45</v>
      </c>
      <c r="G4" s="15">
        <v>1.8883759966428871E-2</v>
      </c>
      <c r="H4" s="14">
        <v>329</v>
      </c>
      <c r="I4" s="15">
        <v>1.9667623146819704E-2</v>
      </c>
      <c r="J4" s="14">
        <v>0</v>
      </c>
      <c r="K4" s="15">
        <v>0</v>
      </c>
      <c r="L4" s="17">
        <v>814</v>
      </c>
      <c r="M4" s="18">
        <v>1.7266980611768699E-2</v>
      </c>
    </row>
    <row r="5" spans="1:13" x14ac:dyDescent="0.25">
      <c r="A5" s="2" t="s">
        <v>125</v>
      </c>
      <c r="B5" s="3">
        <v>3</v>
      </c>
      <c r="C5" s="3"/>
      <c r="D5" s="14">
        <v>2946</v>
      </c>
      <c r="E5" s="15">
        <v>0.10527068072181525</v>
      </c>
      <c r="F5" s="14">
        <v>204</v>
      </c>
      <c r="G5" s="15">
        <v>8.5606378514477555E-2</v>
      </c>
      <c r="H5" s="14">
        <v>1419</v>
      </c>
      <c r="I5" s="15">
        <v>8.4827833572453368E-2</v>
      </c>
      <c r="J5" s="14">
        <v>4</v>
      </c>
      <c r="K5" s="15">
        <v>8.6956521739130432E-2</v>
      </c>
      <c r="L5" s="17">
        <v>4573</v>
      </c>
      <c r="M5" s="18">
        <v>9.7004794026558053E-2</v>
      </c>
    </row>
    <row r="6" spans="1:13" x14ac:dyDescent="0.25">
      <c r="A6" s="2" t="s">
        <v>104</v>
      </c>
      <c r="B6" s="3">
        <v>2</v>
      </c>
      <c r="C6" s="3"/>
      <c r="D6" s="14">
        <v>355</v>
      </c>
      <c r="E6" s="15">
        <v>1.2685367160979096E-2</v>
      </c>
      <c r="F6" s="14">
        <v>22</v>
      </c>
      <c r="G6" s="15">
        <v>9.2320604280318932E-3</v>
      </c>
      <c r="H6" s="14">
        <v>210</v>
      </c>
      <c r="I6" s="15">
        <v>1.2553802008608322E-2</v>
      </c>
      <c r="J6" s="14">
        <v>0</v>
      </c>
      <c r="K6" s="15">
        <v>0</v>
      </c>
      <c r="L6" s="17">
        <v>587</v>
      </c>
      <c r="M6" s="18">
        <v>1.2451741546816003E-2</v>
      </c>
    </row>
    <row r="7" spans="1:13" x14ac:dyDescent="0.25">
      <c r="A7" s="2" t="s">
        <v>107</v>
      </c>
      <c r="B7" s="3">
        <v>5</v>
      </c>
      <c r="C7" s="3">
        <v>2</v>
      </c>
      <c r="D7" s="14">
        <v>8306</v>
      </c>
      <c r="E7" s="15">
        <v>0.29680185813828835</v>
      </c>
      <c r="F7" s="14">
        <v>962</v>
      </c>
      <c r="G7" s="15">
        <v>0.40369282417121277</v>
      </c>
      <c r="H7" s="14">
        <v>5813</v>
      </c>
      <c r="I7" s="15">
        <v>0.34750119560019127</v>
      </c>
      <c r="J7" s="14">
        <v>14</v>
      </c>
      <c r="K7" s="15">
        <v>0.30434782608695654</v>
      </c>
      <c r="L7" s="17">
        <v>15095</v>
      </c>
      <c r="M7" s="18">
        <v>0.32020279156590725</v>
      </c>
    </row>
    <row r="8" spans="1:13" x14ac:dyDescent="0.25">
      <c r="A8" s="2" t="s">
        <v>113</v>
      </c>
      <c r="B8" s="3">
        <v>2</v>
      </c>
      <c r="C8" s="3"/>
      <c r="D8" s="14">
        <v>274</v>
      </c>
      <c r="E8" s="15">
        <v>9.7909594425585143E-3</v>
      </c>
      <c r="F8" s="14">
        <v>17</v>
      </c>
      <c r="G8" s="15">
        <v>7.1338648762064626E-3</v>
      </c>
      <c r="H8" s="14">
        <v>159</v>
      </c>
      <c r="I8" s="15">
        <v>9.5050215208034427E-3</v>
      </c>
      <c r="J8" s="14">
        <v>0</v>
      </c>
      <c r="K8" s="15">
        <v>0</v>
      </c>
      <c r="L8" s="17">
        <v>450</v>
      </c>
      <c r="M8" s="18">
        <v>9.5456281023291335E-3</v>
      </c>
    </row>
    <row r="9" spans="1:13" x14ac:dyDescent="0.25">
      <c r="A9" s="2" t="s">
        <v>116</v>
      </c>
      <c r="B9" s="3">
        <v>2</v>
      </c>
      <c r="C9" s="3"/>
      <c r="D9" s="14">
        <v>608</v>
      </c>
      <c r="E9" s="15">
        <v>2.1725924602465606E-2</v>
      </c>
      <c r="F9" s="14">
        <v>64</v>
      </c>
      <c r="G9" s="15">
        <v>2.6856903063365505E-2</v>
      </c>
      <c r="H9" s="14">
        <v>431</v>
      </c>
      <c r="I9" s="15">
        <v>2.5765184122429459E-2</v>
      </c>
      <c r="J9" s="14">
        <v>2</v>
      </c>
      <c r="K9" s="15">
        <v>4.3478260869565216E-2</v>
      </c>
      <c r="L9" s="17">
        <v>1105</v>
      </c>
      <c r="M9" s="18">
        <v>2.3439820117941539E-2</v>
      </c>
    </row>
    <row r="10" spans="1:13" x14ac:dyDescent="0.25">
      <c r="A10" s="29" t="s">
        <v>134</v>
      </c>
      <c r="B10" s="30">
        <v>8</v>
      </c>
      <c r="C10" s="30"/>
      <c r="D10" s="31">
        <v>2974</v>
      </c>
      <c r="E10" s="32">
        <v>0.10627121672324459</v>
      </c>
      <c r="F10" s="31">
        <v>156</v>
      </c>
      <c r="G10" s="32">
        <v>6.5463701216953427E-2</v>
      </c>
      <c r="H10" s="31">
        <v>1448</v>
      </c>
      <c r="I10" s="32">
        <v>8.6561453849832617E-2</v>
      </c>
      <c r="J10" s="31">
        <v>2</v>
      </c>
      <c r="K10" s="32">
        <v>4.3478260869565216E-2</v>
      </c>
      <c r="L10" s="23">
        <v>4580</v>
      </c>
      <c r="M10" s="24">
        <v>9.7153281574816508E-2</v>
      </c>
    </row>
    <row r="11" spans="1:13" x14ac:dyDescent="0.25">
      <c r="A11" s="2" t="s">
        <v>137</v>
      </c>
      <c r="B11" s="3"/>
      <c r="C11" s="3"/>
      <c r="D11" s="14">
        <v>27985</v>
      </c>
      <c r="E11" s="15">
        <v>0.96603265559736273</v>
      </c>
      <c r="F11" s="14">
        <v>2383</v>
      </c>
      <c r="G11" s="15">
        <v>0.98025503907856848</v>
      </c>
      <c r="H11" s="14">
        <v>16728</v>
      </c>
      <c r="I11" s="15">
        <v>0.97944844545933607</v>
      </c>
      <c r="J11" s="14">
        <v>46</v>
      </c>
      <c r="K11" s="15">
        <v>0.97872340425531912</v>
      </c>
      <c r="L11" s="17">
        <v>47142</v>
      </c>
      <c r="M11" s="18">
        <v>0.97147920702303925</v>
      </c>
    </row>
    <row r="12" spans="1:13" x14ac:dyDescent="0.25">
      <c r="A12" s="2" t="s">
        <v>136</v>
      </c>
      <c r="B12" s="3"/>
      <c r="C12" s="3"/>
      <c r="D12" s="14">
        <v>984</v>
      </c>
      <c r="E12" s="15">
        <v>3.3967344402637302E-2</v>
      </c>
      <c r="F12" s="14">
        <v>48</v>
      </c>
      <c r="G12" s="15">
        <v>1.974496092143151E-2</v>
      </c>
      <c r="H12" s="14">
        <v>351</v>
      </c>
      <c r="I12" s="15">
        <v>2.0551554540663972E-2</v>
      </c>
      <c r="J12" s="14">
        <v>1</v>
      </c>
      <c r="K12" s="15">
        <v>2.1276595744680851E-2</v>
      </c>
      <c r="L12" s="17">
        <v>1384</v>
      </c>
      <c r="M12" s="18">
        <v>2.8520792976960804E-2</v>
      </c>
    </row>
    <row r="13" spans="1:13" x14ac:dyDescent="0.25">
      <c r="A13" s="4" t="s">
        <v>78</v>
      </c>
      <c r="B13" s="5"/>
      <c r="C13" s="5">
        <v>5</v>
      </c>
      <c r="D13" s="23">
        <v>28969</v>
      </c>
      <c r="E13" s="24">
        <v>0.59697893912541733</v>
      </c>
      <c r="F13" s="23">
        <v>2431</v>
      </c>
      <c r="G13" s="24">
        <v>5.0096855294069161E-2</v>
      </c>
      <c r="H13" s="23">
        <v>17079</v>
      </c>
      <c r="I13" s="24">
        <v>0.35195565263982193</v>
      </c>
      <c r="J13" s="23">
        <v>47</v>
      </c>
      <c r="K13" s="24">
        <v>9.6855294069158801E-4</v>
      </c>
      <c r="L13" s="23">
        <v>48526</v>
      </c>
      <c r="M13" s="24">
        <v>0.88899880919666574</v>
      </c>
    </row>
  </sheetData>
  <mergeCells count="5">
    <mergeCell ref="D1:E1"/>
    <mergeCell ref="F1:G1"/>
    <mergeCell ref="H1:I1"/>
    <mergeCell ref="J1:K1"/>
    <mergeCell ref="L1:M1"/>
  </mergeCells>
  <printOptions horizontalCentered="1"/>
  <pageMargins left="0.3968253968253968" right="0.3968253968253968" top="0.99206349206349187" bottom="0.59523809523809523" header="0.3" footer="0.3"/>
  <pageSetup paperSize="9" scale="97" orientation="portrait" r:id="rId1"/>
  <headerFooter>
    <oddHeader xml:space="preserve">&amp;C&amp;"Tahoma"&amp;9 ACT Legislative Assembly Election — 15 October 2016_x000D_
&amp;"Tahoma,Bold"&amp;11Table 1.4 Summary of first preference votes by party/vote type: Ginninderra_x000D_
</oddHeader>
    <oddFooter>&amp;C&amp;"Tahoma"&amp;9 ACT Electoral Commission — 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M13"/>
  <sheetViews>
    <sheetView workbookViewId="0">
      <pane xSplit="3" ySplit="1" topLeftCell="D2" activePane="bottomRight" state="frozen"/>
      <selection pane="topRight" activeCell="D1" sqref="D1"/>
      <selection pane="bottomLeft" activeCell="A2" sqref="A2"/>
      <selection pane="bottomRight" activeCell="C13" sqref="C13"/>
    </sheetView>
  </sheetViews>
  <sheetFormatPr defaultRowHeight="15" x14ac:dyDescent="0.25"/>
  <cols>
    <col min="1" max="1" width="8.7109375" bestFit="1" customWidth="1"/>
    <col min="2" max="3" width="10.7109375" style="28" customWidth="1"/>
    <col min="4" max="13" width="6.7109375" customWidth="1"/>
  </cols>
  <sheetData>
    <row r="1" spans="1:13" s="1" customFormat="1" ht="23.25" x14ac:dyDescent="0.25">
      <c r="A1" s="13" t="s">
        <v>80</v>
      </c>
      <c r="B1" s="26" t="s">
        <v>263</v>
      </c>
      <c r="C1" s="26" t="s">
        <v>264</v>
      </c>
      <c r="D1" s="68" t="s">
        <v>259</v>
      </c>
      <c r="E1" s="69"/>
      <c r="F1" s="68" t="s">
        <v>260</v>
      </c>
      <c r="G1" s="69"/>
      <c r="H1" s="68" t="s">
        <v>261</v>
      </c>
      <c r="I1" s="69"/>
      <c r="J1" s="68" t="s">
        <v>262</v>
      </c>
      <c r="K1" s="69"/>
      <c r="L1" s="68" t="s">
        <v>78</v>
      </c>
      <c r="M1" s="69"/>
    </row>
    <row r="2" spans="1:13" x14ac:dyDescent="0.25">
      <c r="A2" s="2" t="s">
        <v>132</v>
      </c>
      <c r="B2" s="3">
        <v>1</v>
      </c>
      <c r="C2" s="3"/>
      <c r="D2" s="14">
        <v>377</v>
      </c>
      <c r="E2" s="15">
        <v>1.2198278651394551E-2</v>
      </c>
      <c r="F2" s="14">
        <v>58</v>
      </c>
      <c r="G2" s="15">
        <v>1.651010532308568E-2</v>
      </c>
      <c r="H2" s="14">
        <v>166</v>
      </c>
      <c r="I2" s="15">
        <v>1.1543810848400556E-2</v>
      </c>
      <c r="J2" s="14">
        <v>1</v>
      </c>
      <c r="K2" s="15">
        <v>2.0408163265306121E-2</v>
      </c>
      <c r="L2" s="17">
        <v>602</v>
      </c>
      <c r="M2" s="18">
        <v>1.232394366197183E-2</v>
      </c>
    </row>
    <row r="3" spans="1:13" x14ac:dyDescent="0.25">
      <c r="A3" s="2" t="s">
        <v>119</v>
      </c>
      <c r="B3" s="3">
        <v>5</v>
      </c>
      <c r="C3" s="3">
        <v>2</v>
      </c>
      <c r="D3" s="14">
        <v>12083</v>
      </c>
      <c r="E3" s="15">
        <v>0.39095968420371446</v>
      </c>
      <c r="F3" s="14">
        <v>1243</v>
      </c>
      <c r="G3" s="15">
        <v>0.35382863649302593</v>
      </c>
      <c r="H3" s="14">
        <v>5457</v>
      </c>
      <c r="I3" s="15">
        <v>0.37948539638386647</v>
      </c>
      <c r="J3" s="14">
        <v>13</v>
      </c>
      <c r="K3" s="15">
        <v>0.26530612244897961</v>
      </c>
      <c r="L3" s="17">
        <v>18796</v>
      </c>
      <c r="M3" s="18">
        <v>0.38478545692761218</v>
      </c>
    </row>
    <row r="4" spans="1:13" x14ac:dyDescent="0.25">
      <c r="A4" s="2" t="s">
        <v>189</v>
      </c>
      <c r="B4" s="3">
        <v>3</v>
      </c>
      <c r="C4" s="3"/>
      <c r="D4" s="14">
        <v>559</v>
      </c>
      <c r="E4" s="15">
        <v>1.808710282792985E-2</v>
      </c>
      <c r="F4" s="14">
        <v>61</v>
      </c>
      <c r="G4" s="15">
        <v>1.7364076288072874E-2</v>
      </c>
      <c r="H4" s="14">
        <v>269</v>
      </c>
      <c r="I4" s="15">
        <v>1.8706536856745479E-2</v>
      </c>
      <c r="J4" s="14">
        <v>0</v>
      </c>
      <c r="K4" s="15">
        <v>0</v>
      </c>
      <c r="L4" s="17">
        <v>889</v>
      </c>
      <c r="M4" s="18">
        <v>1.8199312151981659E-2</v>
      </c>
    </row>
    <row r="5" spans="1:13" x14ac:dyDescent="0.25">
      <c r="A5" s="2" t="s">
        <v>125</v>
      </c>
      <c r="B5" s="3">
        <v>3</v>
      </c>
      <c r="C5" s="3">
        <v>1</v>
      </c>
      <c r="D5" s="14">
        <v>6155</v>
      </c>
      <c r="E5" s="15">
        <v>0.19915226816799328</v>
      </c>
      <c r="F5" s="14">
        <v>487</v>
      </c>
      <c r="G5" s="15">
        <v>0.13862795331625391</v>
      </c>
      <c r="H5" s="14">
        <v>2504</v>
      </c>
      <c r="I5" s="15">
        <v>0.17413073713490959</v>
      </c>
      <c r="J5" s="14">
        <v>19</v>
      </c>
      <c r="K5" s="15">
        <v>0.38775510204081631</v>
      </c>
      <c r="L5" s="17">
        <v>9165</v>
      </c>
      <c r="M5" s="18">
        <v>0.18762283000327545</v>
      </c>
    </row>
    <row r="6" spans="1:13" x14ac:dyDescent="0.25">
      <c r="A6" s="2" t="s">
        <v>104</v>
      </c>
      <c r="B6" s="3">
        <v>3</v>
      </c>
      <c r="C6" s="3"/>
      <c r="D6" s="14">
        <v>642</v>
      </c>
      <c r="E6" s="15">
        <v>2.0772665501844301E-2</v>
      </c>
      <c r="F6" s="14">
        <v>67</v>
      </c>
      <c r="G6" s="15">
        <v>1.9072018218047253E-2</v>
      </c>
      <c r="H6" s="14">
        <v>347</v>
      </c>
      <c r="I6" s="15">
        <v>2.4130737134909597E-2</v>
      </c>
      <c r="J6" s="14">
        <v>1</v>
      </c>
      <c r="K6" s="15">
        <v>2.0408163265306121E-2</v>
      </c>
      <c r="L6" s="17">
        <v>1057</v>
      </c>
      <c r="M6" s="18">
        <v>2.1638552243694726E-2</v>
      </c>
    </row>
    <row r="7" spans="1:13" x14ac:dyDescent="0.25">
      <c r="A7" s="2" t="s">
        <v>107</v>
      </c>
      <c r="B7" s="3">
        <v>5</v>
      </c>
      <c r="C7" s="3">
        <v>2</v>
      </c>
      <c r="D7" s="14">
        <v>9004</v>
      </c>
      <c r="E7" s="15">
        <v>0.29133501585452665</v>
      </c>
      <c r="F7" s="14">
        <v>1362</v>
      </c>
      <c r="G7" s="15">
        <v>0.38770281810418444</v>
      </c>
      <c r="H7" s="14">
        <v>4763</v>
      </c>
      <c r="I7" s="15">
        <v>0.33122392211404728</v>
      </c>
      <c r="J7" s="14">
        <v>11</v>
      </c>
      <c r="K7" s="15">
        <v>0.22448979591836735</v>
      </c>
      <c r="L7" s="17">
        <v>15140</v>
      </c>
      <c r="M7" s="18">
        <v>0.30994104159842778</v>
      </c>
    </row>
    <row r="8" spans="1:13" x14ac:dyDescent="0.25">
      <c r="A8" s="2" t="s">
        <v>113</v>
      </c>
      <c r="B8" s="3">
        <v>2</v>
      </c>
      <c r="C8" s="3"/>
      <c r="D8" s="14">
        <v>255</v>
      </c>
      <c r="E8" s="15">
        <v>8.2508250825082501E-3</v>
      </c>
      <c r="F8" s="14">
        <v>42</v>
      </c>
      <c r="G8" s="15">
        <v>1.1955593509820665E-2</v>
      </c>
      <c r="H8" s="14">
        <v>122</v>
      </c>
      <c r="I8" s="15">
        <v>8.4840055632823368E-3</v>
      </c>
      <c r="J8" s="14">
        <v>0</v>
      </c>
      <c r="K8" s="15">
        <v>0</v>
      </c>
      <c r="L8" s="17">
        <v>419</v>
      </c>
      <c r="M8" s="18">
        <v>8.5776285620700957E-3</v>
      </c>
    </row>
    <row r="9" spans="1:13" x14ac:dyDescent="0.25">
      <c r="A9" s="2" t="s">
        <v>116</v>
      </c>
      <c r="B9" s="3">
        <v>2</v>
      </c>
      <c r="C9" s="3"/>
      <c r="D9" s="14">
        <v>401</v>
      </c>
      <c r="E9" s="15">
        <v>1.2974826894454151E-2</v>
      </c>
      <c r="F9" s="14">
        <v>56</v>
      </c>
      <c r="G9" s="15">
        <v>1.5940791346427556E-2</v>
      </c>
      <c r="H9" s="14">
        <v>186</v>
      </c>
      <c r="I9" s="15">
        <v>1.2934631432545201E-2</v>
      </c>
      <c r="J9" s="14">
        <v>2</v>
      </c>
      <c r="K9" s="15">
        <v>4.0816326530612242E-2</v>
      </c>
      <c r="L9" s="17">
        <v>645</v>
      </c>
      <c r="M9" s="18">
        <v>1.3204225352112676E-2</v>
      </c>
    </row>
    <row r="10" spans="1:13" x14ac:dyDescent="0.25">
      <c r="A10" s="29" t="s">
        <v>134</v>
      </c>
      <c r="B10" s="30">
        <v>3</v>
      </c>
      <c r="C10" s="30"/>
      <c r="D10" s="31">
        <v>1430</v>
      </c>
      <c r="E10" s="32">
        <v>4.6269332815634508E-2</v>
      </c>
      <c r="F10" s="31">
        <v>137</v>
      </c>
      <c r="G10" s="32">
        <v>3.8998007401081697E-2</v>
      </c>
      <c r="H10" s="31">
        <v>566</v>
      </c>
      <c r="I10" s="32">
        <v>3.9360222531293461E-2</v>
      </c>
      <c r="J10" s="31">
        <v>2</v>
      </c>
      <c r="K10" s="32">
        <v>4.0816326530612242E-2</v>
      </c>
      <c r="L10" s="23">
        <v>2135</v>
      </c>
      <c r="M10" s="24">
        <v>4.3707009498853588E-2</v>
      </c>
    </row>
    <row r="11" spans="1:13" x14ac:dyDescent="0.25">
      <c r="A11" s="2" t="s">
        <v>137</v>
      </c>
      <c r="B11" s="3"/>
      <c r="C11" s="3"/>
      <c r="D11" s="14">
        <v>30906</v>
      </c>
      <c r="E11" s="15">
        <v>0.97612279704377491</v>
      </c>
      <c r="F11" s="14">
        <v>3513</v>
      </c>
      <c r="G11" s="15">
        <v>0.98046329891152662</v>
      </c>
      <c r="H11" s="14">
        <v>14380</v>
      </c>
      <c r="I11" s="15">
        <v>0.98472916524001919</v>
      </c>
      <c r="J11" s="14">
        <v>49</v>
      </c>
      <c r="K11" s="15">
        <v>0.94230769230769229</v>
      </c>
      <c r="L11" s="17">
        <v>48848</v>
      </c>
      <c r="M11" s="18">
        <v>0.97891783567134272</v>
      </c>
    </row>
    <row r="12" spans="1:13" x14ac:dyDescent="0.25">
      <c r="A12" s="2" t="s">
        <v>136</v>
      </c>
      <c r="B12" s="3"/>
      <c r="C12" s="3"/>
      <c r="D12" s="14">
        <v>756</v>
      </c>
      <c r="E12" s="15">
        <v>2.3877202956225127E-2</v>
      </c>
      <c r="F12" s="14">
        <v>70</v>
      </c>
      <c r="G12" s="15">
        <v>1.9536701088473347E-2</v>
      </c>
      <c r="H12" s="14">
        <v>223</v>
      </c>
      <c r="I12" s="15">
        <v>1.5270834759980825E-2</v>
      </c>
      <c r="J12" s="14">
        <v>3</v>
      </c>
      <c r="K12" s="15">
        <v>5.7692307692307696E-2</v>
      </c>
      <c r="L12" s="17">
        <v>1052</v>
      </c>
      <c r="M12" s="18">
        <v>2.1082164328657314E-2</v>
      </c>
    </row>
    <row r="13" spans="1:13" x14ac:dyDescent="0.25">
      <c r="A13" s="4" t="s">
        <v>78</v>
      </c>
      <c r="B13" s="5"/>
      <c r="C13" s="5">
        <v>5</v>
      </c>
      <c r="D13" s="23">
        <v>31662</v>
      </c>
      <c r="E13" s="24">
        <v>0.63450901803607218</v>
      </c>
      <c r="F13" s="23">
        <v>3583</v>
      </c>
      <c r="G13" s="24">
        <v>7.1803607214428855E-2</v>
      </c>
      <c r="H13" s="23">
        <v>14603</v>
      </c>
      <c r="I13" s="24">
        <v>0.29264529058116234</v>
      </c>
      <c r="J13" s="23">
        <v>52</v>
      </c>
      <c r="K13" s="24">
        <v>1.0420841683366734E-3</v>
      </c>
      <c r="L13" s="23">
        <v>49900</v>
      </c>
      <c r="M13" s="24">
        <v>0.84561938654465341</v>
      </c>
    </row>
  </sheetData>
  <mergeCells count="5">
    <mergeCell ref="D1:E1"/>
    <mergeCell ref="F1:G1"/>
    <mergeCell ref="H1:I1"/>
    <mergeCell ref="J1:K1"/>
    <mergeCell ref="L1:M1"/>
  </mergeCells>
  <printOptions horizontalCentered="1"/>
  <pageMargins left="0.3968253968253968" right="0.3968253968253968" top="0.99206349206349187" bottom="0.59523809523809523" header="0.3" footer="0.3"/>
  <pageSetup paperSize="9" scale="97" orientation="portrait" r:id="rId1"/>
  <headerFooter>
    <oddHeader xml:space="preserve">&amp;C&amp;"Tahoma"&amp;9 ACT Legislative Assembly Election — 15 October 2016_x000D_
&amp;"Tahoma,Bold"&amp;11Table 1.5 Summary of first preference votes by party/vote type: Kurrajong_x000D_
</oddHeader>
    <oddFooter>&amp;C&amp;"Tahoma"&amp;9 ACT Electoral Commission — 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M14"/>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8.7109375" bestFit="1" customWidth="1"/>
    <col min="2" max="3" width="10.7109375" style="28" customWidth="1"/>
    <col min="4" max="13" width="6.7109375" customWidth="1"/>
  </cols>
  <sheetData>
    <row r="1" spans="1:13" s="1" customFormat="1" ht="23.25" x14ac:dyDescent="0.25">
      <c r="A1" s="13" t="s">
        <v>80</v>
      </c>
      <c r="B1" s="26" t="s">
        <v>263</v>
      </c>
      <c r="C1" s="26" t="s">
        <v>264</v>
      </c>
      <c r="D1" s="68" t="s">
        <v>259</v>
      </c>
      <c r="E1" s="69"/>
      <c r="F1" s="68" t="s">
        <v>260</v>
      </c>
      <c r="G1" s="69"/>
      <c r="H1" s="68" t="s">
        <v>261</v>
      </c>
      <c r="I1" s="69"/>
      <c r="J1" s="68" t="s">
        <v>262</v>
      </c>
      <c r="K1" s="69"/>
      <c r="L1" s="68" t="s">
        <v>78</v>
      </c>
      <c r="M1" s="69"/>
    </row>
    <row r="2" spans="1:13" x14ac:dyDescent="0.25">
      <c r="A2" s="2" t="s">
        <v>132</v>
      </c>
      <c r="B2" s="3">
        <v>2</v>
      </c>
      <c r="C2" s="3"/>
      <c r="D2" s="14">
        <v>675</v>
      </c>
      <c r="E2" s="15">
        <v>2.1006441975539164E-2</v>
      </c>
      <c r="F2" s="14">
        <v>71</v>
      </c>
      <c r="G2" s="15">
        <v>2.6394052044609664E-2</v>
      </c>
      <c r="H2" s="14">
        <v>322</v>
      </c>
      <c r="I2" s="15">
        <v>2.1230302630711413E-2</v>
      </c>
      <c r="J2" s="14">
        <v>3</v>
      </c>
      <c r="K2" s="15">
        <v>4.6153846153846156E-2</v>
      </c>
      <c r="L2" s="17">
        <v>1071</v>
      </c>
      <c r="M2" s="18">
        <v>2.1396463889721308E-2</v>
      </c>
    </row>
    <row r="3" spans="1:13" x14ac:dyDescent="0.25">
      <c r="A3" s="2" t="s">
        <v>119</v>
      </c>
      <c r="B3" s="3">
        <v>5</v>
      </c>
      <c r="C3" s="3">
        <v>2</v>
      </c>
      <c r="D3" s="14">
        <v>11385</v>
      </c>
      <c r="E3" s="15">
        <v>0.35430865465409395</v>
      </c>
      <c r="F3" s="14">
        <v>800</v>
      </c>
      <c r="G3" s="15">
        <v>0.29739776951672864</v>
      </c>
      <c r="H3" s="14">
        <v>5057</v>
      </c>
      <c r="I3" s="15">
        <v>0.33342124348915408</v>
      </c>
      <c r="J3" s="14">
        <v>23</v>
      </c>
      <c r="K3" s="15">
        <v>0.35384615384615387</v>
      </c>
      <c r="L3" s="17">
        <v>17265</v>
      </c>
      <c r="M3" s="18">
        <v>0.34492058735391068</v>
      </c>
    </row>
    <row r="4" spans="1:13" x14ac:dyDescent="0.25">
      <c r="A4" s="2" t="s">
        <v>129</v>
      </c>
      <c r="B4" s="3">
        <v>1</v>
      </c>
      <c r="C4" s="3"/>
      <c r="D4" s="14">
        <v>1257</v>
      </c>
      <c r="E4" s="15">
        <v>3.9118663056670715E-2</v>
      </c>
      <c r="F4" s="14">
        <v>67</v>
      </c>
      <c r="G4" s="15">
        <v>2.4907063197026021E-2</v>
      </c>
      <c r="H4" s="14">
        <v>415</v>
      </c>
      <c r="I4" s="15">
        <v>2.7362035999208809E-2</v>
      </c>
      <c r="J4" s="14">
        <v>7</v>
      </c>
      <c r="K4" s="15">
        <v>0.1076923076923077</v>
      </c>
      <c r="L4" s="17">
        <v>1746</v>
      </c>
      <c r="M4" s="18">
        <v>3.4881630206772547E-2</v>
      </c>
    </row>
    <row r="5" spans="1:13" x14ac:dyDescent="0.25">
      <c r="A5" s="2" t="s">
        <v>155</v>
      </c>
      <c r="B5" s="3">
        <v>2</v>
      </c>
      <c r="C5" s="3"/>
      <c r="D5" s="14">
        <v>234</v>
      </c>
      <c r="E5" s="15">
        <v>7.2822332181869103E-3</v>
      </c>
      <c r="F5" s="14">
        <v>23</v>
      </c>
      <c r="G5" s="15">
        <v>8.5501858736059481E-3</v>
      </c>
      <c r="H5" s="14">
        <v>156</v>
      </c>
      <c r="I5" s="15">
        <v>1.028548823102789E-2</v>
      </c>
      <c r="J5" s="14">
        <v>0</v>
      </c>
      <c r="K5" s="15">
        <v>0</v>
      </c>
      <c r="L5" s="17">
        <v>413</v>
      </c>
      <c r="M5" s="18">
        <v>8.2509239836180207E-3</v>
      </c>
    </row>
    <row r="6" spans="1:13" x14ac:dyDescent="0.25">
      <c r="A6" s="2" t="s">
        <v>125</v>
      </c>
      <c r="B6" s="3">
        <v>3</v>
      </c>
      <c r="C6" s="3">
        <v>1</v>
      </c>
      <c r="D6" s="14">
        <v>3599</v>
      </c>
      <c r="E6" s="15">
        <v>0.11200323654809698</v>
      </c>
      <c r="F6" s="14">
        <v>236</v>
      </c>
      <c r="G6" s="15">
        <v>8.7732342007434946E-2</v>
      </c>
      <c r="H6" s="14">
        <v>1485</v>
      </c>
      <c r="I6" s="15">
        <v>9.7909936045361634E-2</v>
      </c>
      <c r="J6" s="14">
        <v>5</v>
      </c>
      <c r="K6" s="15">
        <v>7.6923076923076927E-2</v>
      </c>
      <c r="L6" s="17">
        <v>5325</v>
      </c>
      <c r="M6" s="18">
        <v>0.10638297872340426</v>
      </c>
    </row>
    <row r="7" spans="1:13" x14ac:dyDescent="0.25">
      <c r="A7" s="2" t="s">
        <v>104</v>
      </c>
      <c r="B7" s="3">
        <v>5</v>
      </c>
      <c r="C7" s="3"/>
      <c r="D7" s="14">
        <v>491</v>
      </c>
      <c r="E7" s="15">
        <v>1.5280241496281082E-2</v>
      </c>
      <c r="F7" s="14">
        <v>32</v>
      </c>
      <c r="G7" s="15">
        <v>1.1895910780669145E-2</v>
      </c>
      <c r="H7" s="14">
        <v>288</v>
      </c>
      <c r="I7" s="15">
        <v>1.8988593657282258E-2</v>
      </c>
      <c r="J7" s="14">
        <v>2</v>
      </c>
      <c r="K7" s="15">
        <v>3.0769230769230771E-2</v>
      </c>
      <c r="L7" s="17">
        <v>813</v>
      </c>
      <c r="M7" s="18">
        <v>1.624213365298172E-2</v>
      </c>
    </row>
    <row r="8" spans="1:13" x14ac:dyDescent="0.25">
      <c r="A8" s="2" t="s">
        <v>107</v>
      </c>
      <c r="B8" s="3">
        <v>5</v>
      </c>
      <c r="C8" s="3">
        <v>2</v>
      </c>
      <c r="D8" s="14">
        <v>13228</v>
      </c>
      <c r="E8" s="15">
        <v>0.41166402141101049</v>
      </c>
      <c r="F8" s="14">
        <v>1358</v>
      </c>
      <c r="G8" s="15">
        <v>0.50483271375464689</v>
      </c>
      <c r="H8" s="14">
        <v>6817</v>
      </c>
      <c r="I8" s="15">
        <v>0.44946264917254564</v>
      </c>
      <c r="J8" s="14">
        <v>22</v>
      </c>
      <c r="K8" s="15">
        <v>0.33846153846153848</v>
      </c>
      <c r="L8" s="17">
        <v>21425</v>
      </c>
      <c r="M8" s="18">
        <v>0.42802916791529316</v>
      </c>
    </row>
    <row r="9" spans="1:13" x14ac:dyDescent="0.25">
      <c r="A9" s="2" t="s">
        <v>113</v>
      </c>
      <c r="B9" s="3">
        <v>2</v>
      </c>
      <c r="C9" s="3"/>
      <c r="D9" s="14">
        <v>399</v>
      </c>
      <c r="E9" s="15">
        <v>1.2417141256652039E-2</v>
      </c>
      <c r="F9" s="14">
        <v>28</v>
      </c>
      <c r="G9" s="15">
        <v>1.0408921933085501E-2</v>
      </c>
      <c r="H9" s="14">
        <v>229</v>
      </c>
      <c r="I9" s="15">
        <v>1.5098569262214017E-2</v>
      </c>
      <c r="J9" s="14">
        <v>2</v>
      </c>
      <c r="K9" s="15">
        <v>3.0769230769230771E-2</v>
      </c>
      <c r="L9" s="17">
        <v>658</v>
      </c>
      <c r="M9" s="18">
        <v>1.3145539906103286E-2</v>
      </c>
    </row>
    <row r="10" spans="1:13" x14ac:dyDescent="0.25">
      <c r="A10" s="2" t="s">
        <v>116</v>
      </c>
      <c r="B10" s="3">
        <v>2</v>
      </c>
      <c r="C10" s="3"/>
      <c r="D10" s="14">
        <v>402</v>
      </c>
      <c r="E10" s="15">
        <v>1.2510503220987769E-2</v>
      </c>
      <c r="F10" s="14">
        <v>39</v>
      </c>
      <c r="G10" s="15">
        <v>1.449814126394052E-2</v>
      </c>
      <c r="H10" s="14">
        <v>211</v>
      </c>
      <c r="I10" s="15">
        <v>1.3911782158633876E-2</v>
      </c>
      <c r="J10" s="14">
        <v>0</v>
      </c>
      <c r="K10" s="15">
        <v>0</v>
      </c>
      <c r="L10" s="17">
        <v>652</v>
      </c>
      <c r="M10" s="18">
        <v>1.3025671761062832E-2</v>
      </c>
    </row>
    <row r="11" spans="1:13" x14ac:dyDescent="0.25">
      <c r="A11" s="29" t="s">
        <v>134</v>
      </c>
      <c r="B11" s="30">
        <v>2</v>
      </c>
      <c r="C11" s="30"/>
      <c r="D11" s="31">
        <v>463</v>
      </c>
      <c r="E11" s="32">
        <v>1.4408863162480939E-2</v>
      </c>
      <c r="F11" s="31">
        <v>36</v>
      </c>
      <c r="G11" s="32">
        <v>1.3382899628252789E-2</v>
      </c>
      <c r="H11" s="31">
        <v>187</v>
      </c>
      <c r="I11" s="32">
        <v>1.2329399353860356E-2</v>
      </c>
      <c r="J11" s="31">
        <v>1</v>
      </c>
      <c r="K11" s="32">
        <v>1.5384615384615385E-2</v>
      </c>
      <c r="L11" s="23">
        <v>687</v>
      </c>
      <c r="M11" s="24">
        <v>1.3724902607132154E-2</v>
      </c>
    </row>
    <row r="12" spans="1:13" x14ac:dyDescent="0.25">
      <c r="A12" s="2" t="s">
        <v>137</v>
      </c>
      <c r="B12" s="3"/>
      <c r="C12" s="3"/>
      <c r="D12" s="14">
        <v>32133</v>
      </c>
      <c r="E12" s="15">
        <v>0.97225416036308621</v>
      </c>
      <c r="F12" s="14">
        <v>2690</v>
      </c>
      <c r="G12" s="15">
        <v>0.98426637394804239</v>
      </c>
      <c r="H12" s="14">
        <v>15167</v>
      </c>
      <c r="I12" s="15">
        <v>0.98200064745872451</v>
      </c>
      <c r="J12" s="14">
        <v>65</v>
      </c>
      <c r="K12" s="15">
        <v>0.95588235294117652</v>
      </c>
      <c r="L12" s="17">
        <v>50055</v>
      </c>
      <c r="M12" s="18">
        <v>0.97580708047411102</v>
      </c>
    </row>
    <row r="13" spans="1:13" x14ac:dyDescent="0.25">
      <c r="A13" s="2" t="s">
        <v>136</v>
      </c>
      <c r="B13" s="3"/>
      <c r="C13" s="3"/>
      <c r="D13" s="14">
        <v>917</v>
      </c>
      <c r="E13" s="15">
        <v>2.7745839636913766E-2</v>
      </c>
      <c r="F13" s="14">
        <v>43</v>
      </c>
      <c r="G13" s="15">
        <v>1.5733626051957557E-2</v>
      </c>
      <c r="H13" s="14">
        <v>278</v>
      </c>
      <c r="I13" s="15">
        <v>1.7999352541275493E-2</v>
      </c>
      <c r="J13" s="14">
        <v>3</v>
      </c>
      <c r="K13" s="15">
        <v>4.4117647058823532E-2</v>
      </c>
      <c r="L13" s="17">
        <v>1241</v>
      </c>
      <c r="M13" s="18">
        <v>2.4192919525888958E-2</v>
      </c>
    </row>
    <row r="14" spans="1:13" x14ac:dyDescent="0.25">
      <c r="A14" s="4" t="s">
        <v>78</v>
      </c>
      <c r="B14" s="5"/>
      <c r="C14" s="5">
        <v>5</v>
      </c>
      <c r="D14" s="23">
        <v>33050</v>
      </c>
      <c r="E14" s="24">
        <v>0.64429975046787269</v>
      </c>
      <c r="F14" s="23">
        <v>2733</v>
      </c>
      <c r="G14" s="24">
        <v>5.3279008109794135E-2</v>
      </c>
      <c r="H14" s="23">
        <v>15445</v>
      </c>
      <c r="I14" s="24">
        <v>0.30109560199625701</v>
      </c>
      <c r="J14" s="23">
        <v>68</v>
      </c>
      <c r="K14" s="24">
        <v>1.3256394260761073E-3</v>
      </c>
      <c r="L14" s="23">
        <v>51296</v>
      </c>
      <c r="M14" s="24">
        <v>0.89901503733043575</v>
      </c>
    </row>
  </sheetData>
  <mergeCells count="5">
    <mergeCell ref="D1:E1"/>
    <mergeCell ref="F1:G1"/>
    <mergeCell ref="H1:I1"/>
    <mergeCell ref="J1:K1"/>
    <mergeCell ref="L1:M1"/>
  </mergeCells>
  <printOptions horizontalCentered="1"/>
  <pageMargins left="0.3968253968253968" right="0.3968253968253968" top="0.99206349206349187" bottom="0.59523809523809523" header="0.3" footer="0.3"/>
  <pageSetup paperSize="9" scale="97" orientation="portrait" r:id="rId1"/>
  <headerFooter>
    <oddHeader xml:space="preserve">&amp;C&amp;"Tahoma"&amp;9 ACT Legislative Assembly Election — 15 October 2016_x000D_
&amp;"Tahoma,Bold"&amp;11Table 1.6 Summary of first preference votes by party/vote type: Murrumbidgee_x000D_
</oddHeader>
    <oddFooter>&amp;C&amp;"Tahoma"&amp;9 ACT Electoral Commission — 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M13"/>
  <sheetViews>
    <sheetView workbookViewId="0">
      <pane xSplit="3" ySplit="1" topLeftCell="D2" activePane="bottomRight" state="frozen"/>
      <selection pane="topRight" activeCell="D1" sqref="D1"/>
      <selection pane="bottomLeft" activeCell="A2" sqref="A2"/>
      <selection pane="bottomRight" activeCell="C13" sqref="C13"/>
    </sheetView>
  </sheetViews>
  <sheetFormatPr defaultRowHeight="15" x14ac:dyDescent="0.25"/>
  <cols>
    <col min="1" max="1" width="8.7109375" bestFit="1" customWidth="1"/>
    <col min="2" max="3" width="10.7109375" style="28" customWidth="1"/>
    <col min="4" max="13" width="6.7109375" customWidth="1"/>
  </cols>
  <sheetData>
    <row r="1" spans="1:13" s="1" customFormat="1" ht="23.25" x14ac:dyDescent="0.25">
      <c r="A1" s="13" t="s">
        <v>80</v>
      </c>
      <c r="B1" s="26" t="s">
        <v>263</v>
      </c>
      <c r="C1" s="26" t="s">
        <v>264</v>
      </c>
      <c r="D1" s="68" t="s">
        <v>259</v>
      </c>
      <c r="E1" s="69"/>
      <c r="F1" s="68" t="s">
        <v>260</v>
      </c>
      <c r="G1" s="69"/>
      <c r="H1" s="68" t="s">
        <v>261</v>
      </c>
      <c r="I1" s="69"/>
      <c r="J1" s="68" t="s">
        <v>262</v>
      </c>
      <c r="K1" s="69"/>
      <c r="L1" s="68" t="s">
        <v>78</v>
      </c>
      <c r="M1" s="69"/>
    </row>
    <row r="2" spans="1:13" x14ac:dyDescent="0.25">
      <c r="A2" s="2" t="s">
        <v>132</v>
      </c>
      <c r="B2" s="3">
        <v>1</v>
      </c>
      <c r="C2" s="3"/>
      <c r="D2" s="14">
        <v>256</v>
      </c>
      <c r="E2" s="15">
        <v>8.9488586709546621E-3</v>
      </c>
      <c r="F2" s="14">
        <v>45</v>
      </c>
      <c r="G2" s="15">
        <v>1.8757815756565235E-2</v>
      </c>
      <c r="H2" s="14">
        <v>156</v>
      </c>
      <c r="I2" s="15">
        <v>7.7346422727948829E-3</v>
      </c>
      <c r="J2" s="14">
        <v>1</v>
      </c>
      <c r="K2" s="15">
        <v>1.282051282051282E-2</v>
      </c>
      <c r="L2" s="17">
        <v>458</v>
      </c>
      <c r="M2" s="18">
        <v>8.9360622792812126E-3</v>
      </c>
    </row>
    <row r="3" spans="1:13" x14ac:dyDescent="0.25">
      <c r="A3" s="2" t="s">
        <v>119</v>
      </c>
      <c r="B3" s="3">
        <v>5</v>
      </c>
      <c r="C3" s="3">
        <v>3</v>
      </c>
      <c r="D3" s="14">
        <v>12778</v>
      </c>
      <c r="E3" s="15">
        <v>0.44667389100569793</v>
      </c>
      <c r="F3" s="14">
        <v>908</v>
      </c>
      <c r="G3" s="15">
        <v>0.37849103793247185</v>
      </c>
      <c r="H3" s="14">
        <v>8792</v>
      </c>
      <c r="I3" s="15">
        <v>0.43591650552828598</v>
      </c>
      <c r="J3" s="14">
        <v>34</v>
      </c>
      <c r="K3" s="15">
        <v>0.4358974358974359</v>
      </c>
      <c r="L3" s="17">
        <v>22512</v>
      </c>
      <c r="M3" s="18">
        <v>0.43923282539558661</v>
      </c>
    </row>
    <row r="4" spans="1:13" x14ac:dyDescent="0.25">
      <c r="A4" s="2" t="s">
        <v>129</v>
      </c>
      <c r="B4" s="3">
        <v>2</v>
      </c>
      <c r="C4" s="3"/>
      <c r="D4" s="14">
        <v>1244</v>
      </c>
      <c r="E4" s="15">
        <v>4.3485860104170306E-2</v>
      </c>
      <c r="F4" s="14">
        <v>95</v>
      </c>
      <c r="G4" s="15">
        <v>3.9599833263859942E-2</v>
      </c>
      <c r="H4" s="14">
        <v>693</v>
      </c>
      <c r="I4" s="15">
        <v>3.4359660865684961E-2</v>
      </c>
      <c r="J4" s="14">
        <v>2</v>
      </c>
      <c r="K4" s="15">
        <v>2.564102564102564E-2</v>
      </c>
      <c r="L4" s="17">
        <v>2034</v>
      </c>
      <c r="M4" s="18">
        <v>3.9685481825454116E-2</v>
      </c>
    </row>
    <row r="5" spans="1:13" x14ac:dyDescent="0.25">
      <c r="A5" s="2" t="s">
        <v>125</v>
      </c>
      <c r="B5" s="3">
        <v>3</v>
      </c>
      <c r="C5" s="3"/>
      <c r="D5" s="14">
        <v>2282</v>
      </c>
      <c r="E5" s="15">
        <v>7.977068549655679E-2</v>
      </c>
      <c r="F5" s="14">
        <v>183</v>
      </c>
      <c r="G5" s="15">
        <v>7.6281784076698625E-2</v>
      </c>
      <c r="H5" s="14">
        <v>1165</v>
      </c>
      <c r="I5" s="15">
        <v>5.7761911844910509E-2</v>
      </c>
      <c r="J5" s="14">
        <v>4</v>
      </c>
      <c r="K5" s="15">
        <v>5.128205128205128E-2</v>
      </c>
      <c r="L5" s="17">
        <v>3634</v>
      </c>
      <c r="M5" s="18">
        <v>7.0903166643903767E-2</v>
      </c>
    </row>
    <row r="6" spans="1:13" x14ac:dyDescent="0.25">
      <c r="A6" s="2" t="s">
        <v>104</v>
      </c>
      <c r="B6" s="3">
        <v>2</v>
      </c>
      <c r="C6" s="3"/>
      <c r="D6" s="14">
        <v>671</v>
      </c>
      <c r="E6" s="15">
        <v>2.345579753207257E-2</v>
      </c>
      <c r="F6" s="14">
        <v>57</v>
      </c>
      <c r="G6" s="15">
        <v>2.3759899958315966E-2</v>
      </c>
      <c r="H6" s="14">
        <v>664</v>
      </c>
      <c r="I6" s="15">
        <v>3.292181069958848E-2</v>
      </c>
      <c r="J6" s="14">
        <v>4</v>
      </c>
      <c r="K6" s="15">
        <v>5.128205128205128E-2</v>
      </c>
      <c r="L6" s="17">
        <v>1396</v>
      </c>
      <c r="M6" s="18">
        <v>2.723743000409732E-2</v>
      </c>
    </row>
    <row r="7" spans="1:13" x14ac:dyDescent="0.25">
      <c r="A7" s="2" t="s">
        <v>107</v>
      </c>
      <c r="B7" s="3">
        <v>5</v>
      </c>
      <c r="C7" s="3">
        <v>2</v>
      </c>
      <c r="D7" s="14">
        <v>9711</v>
      </c>
      <c r="E7" s="15">
        <v>0.33946236935015905</v>
      </c>
      <c r="F7" s="14">
        <v>963</v>
      </c>
      <c r="G7" s="15">
        <v>0.40141725719049604</v>
      </c>
      <c r="H7" s="14">
        <v>7662</v>
      </c>
      <c r="I7" s="15">
        <v>0.3798899300907333</v>
      </c>
      <c r="J7" s="14">
        <v>30</v>
      </c>
      <c r="K7" s="15">
        <v>0.38461538461538464</v>
      </c>
      <c r="L7" s="17">
        <v>18366</v>
      </c>
      <c r="M7" s="18">
        <v>0.35833999960977891</v>
      </c>
    </row>
    <row r="8" spans="1:13" x14ac:dyDescent="0.25">
      <c r="A8" s="2" t="s">
        <v>113</v>
      </c>
      <c r="B8" s="3">
        <v>2</v>
      </c>
      <c r="C8" s="3"/>
      <c r="D8" s="14">
        <v>359</v>
      </c>
      <c r="E8" s="15">
        <v>1.2549376026846576E-2</v>
      </c>
      <c r="F8" s="14">
        <v>39</v>
      </c>
      <c r="G8" s="15">
        <v>1.6256773655689869E-2</v>
      </c>
      <c r="H8" s="14">
        <v>257</v>
      </c>
      <c r="I8" s="15">
        <v>1.2742327334027468E-2</v>
      </c>
      <c r="J8" s="14">
        <v>0</v>
      </c>
      <c r="K8" s="15">
        <v>0</v>
      </c>
      <c r="L8" s="17">
        <v>655</v>
      </c>
      <c r="M8" s="18">
        <v>1.2779739722552827E-2</v>
      </c>
    </row>
    <row r="9" spans="1:13" x14ac:dyDescent="0.25">
      <c r="A9" s="2" t="s">
        <v>116</v>
      </c>
      <c r="B9" s="3">
        <v>2</v>
      </c>
      <c r="C9" s="3"/>
      <c r="D9" s="14">
        <v>406</v>
      </c>
      <c r="E9" s="15">
        <v>1.4192330548467158E-2</v>
      </c>
      <c r="F9" s="14">
        <v>42</v>
      </c>
      <c r="G9" s="15">
        <v>1.7507294706127552E-2</v>
      </c>
      <c r="H9" s="14">
        <v>283</v>
      </c>
      <c r="I9" s="15">
        <v>1.4031434379493281E-2</v>
      </c>
      <c r="J9" s="14">
        <v>1</v>
      </c>
      <c r="K9" s="15">
        <v>1.282051282051282E-2</v>
      </c>
      <c r="L9" s="17">
        <v>732</v>
      </c>
      <c r="M9" s="18">
        <v>1.4282090804440716E-2</v>
      </c>
    </row>
    <row r="10" spans="1:13" x14ac:dyDescent="0.25">
      <c r="A10" s="29" t="s">
        <v>134</v>
      </c>
      <c r="B10" s="30">
        <v>2</v>
      </c>
      <c r="C10" s="30"/>
      <c r="D10" s="31">
        <v>900</v>
      </c>
      <c r="E10" s="32">
        <v>3.1460831265074984E-2</v>
      </c>
      <c r="F10" s="31">
        <v>67</v>
      </c>
      <c r="G10" s="32">
        <v>2.7928303459774907E-2</v>
      </c>
      <c r="H10" s="31">
        <v>497</v>
      </c>
      <c r="I10" s="32">
        <v>2.4641776984481133E-2</v>
      </c>
      <c r="J10" s="31">
        <v>2</v>
      </c>
      <c r="K10" s="32">
        <v>2.564102564102564E-2</v>
      </c>
      <c r="L10" s="23">
        <v>1466</v>
      </c>
      <c r="M10" s="24">
        <v>2.8603203714904494E-2</v>
      </c>
    </row>
    <row r="11" spans="1:13" x14ac:dyDescent="0.25">
      <c r="A11" s="2" t="s">
        <v>137</v>
      </c>
      <c r="B11" s="3"/>
      <c r="C11" s="3"/>
      <c r="D11" s="14">
        <v>28607</v>
      </c>
      <c r="E11" s="15">
        <v>0.96979456234320971</v>
      </c>
      <c r="F11" s="14">
        <v>2399</v>
      </c>
      <c r="G11" s="15">
        <v>0.98400328137817883</v>
      </c>
      <c r="H11" s="14">
        <v>20169</v>
      </c>
      <c r="I11" s="15">
        <v>0.98467021432407364</v>
      </c>
      <c r="J11" s="14">
        <v>78</v>
      </c>
      <c r="K11" s="15">
        <v>0.96296296296296291</v>
      </c>
      <c r="L11" s="17">
        <v>51253</v>
      </c>
      <c r="M11" s="18">
        <v>0.97624761904761903</v>
      </c>
    </row>
    <row r="12" spans="1:13" x14ac:dyDescent="0.25">
      <c r="A12" s="2" t="s">
        <v>136</v>
      </c>
      <c r="B12" s="3"/>
      <c r="C12" s="3"/>
      <c r="D12" s="14">
        <v>891</v>
      </c>
      <c r="E12" s="15">
        <v>3.020543765679029E-2</v>
      </c>
      <c r="F12" s="14">
        <v>39</v>
      </c>
      <c r="G12" s="15">
        <v>1.5996718621821164E-2</v>
      </c>
      <c r="H12" s="14">
        <v>314</v>
      </c>
      <c r="I12" s="15">
        <v>1.5329785675926378E-2</v>
      </c>
      <c r="J12" s="14">
        <v>3</v>
      </c>
      <c r="K12" s="15">
        <v>3.7037037037037035E-2</v>
      </c>
      <c r="L12" s="17">
        <v>1247</v>
      </c>
      <c r="M12" s="18">
        <v>2.3752380952380952E-2</v>
      </c>
    </row>
    <row r="13" spans="1:13" x14ac:dyDescent="0.25">
      <c r="A13" s="4" t="s">
        <v>78</v>
      </c>
      <c r="B13" s="5"/>
      <c r="C13" s="5">
        <v>5</v>
      </c>
      <c r="D13" s="23">
        <v>29498</v>
      </c>
      <c r="E13" s="24">
        <v>0.56186666666666663</v>
      </c>
      <c r="F13" s="23">
        <v>2438</v>
      </c>
      <c r="G13" s="24">
        <v>4.6438095238095237E-2</v>
      </c>
      <c r="H13" s="23">
        <v>20483</v>
      </c>
      <c r="I13" s="24">
        <v>0.39015238095238097</v>
      </c>
      <c r="J13" s="23">
        <v>81</v>
      </c>
      <c r="K13" s="24">
        <v>1.5428571428571429E-3</v>
      </c>
      <c r="L13" s="23">
        <v>52500</v>
      </c>
      <c r="M13" s="24">
        <v>0.89141692843195519</v>
      </c>
    </row>
  </sheetData>
  <mergeCells count="5">
    <mergeCell ref="D1:E1"/>
    <mergeCell ref="F1:G1"/>
    <mergeCell ref="H1:I1"/>
    <mergeCell ref="J1:K1"/>
    <mergeCell ref="L1:M1"/>
  </mergeCells>
  <printOptions horizontalCentered="1"/>
  <pageMargins left="0.3968253968253968" right="0.3968253968253968" top="0.99206349206349187" bottom="0.59523809523809523" header="0.3" footer="0.3"/>
  <pageSetup paperSize="9" scale="97" orientation="portrait" r:id="rId1"/>
  <headerFooter>
    <oddHeader xml:space="preserve">&amp;C&amp;"Tahoma"&amp;9 ACT Legislative Assembly Election — 15 October 2016_x000D_
&amp;"Tahoma,Bold"&amp;11Table 1.7 Summary of first preference votes by party/vote type: Yerrabi_x000D_
</oddHeader>
    <oddFooter>&amp;C&amp;"Tahoma"&amp;9 ACT Electoral Commission — 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L4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7" bestFit="1" customWidth="1"/>
    <col min="2" max="2" width="6.7109375" style="28" customWidth="1"/>
    <col min="3" max="12" width="6.7109375" customWidth="1"/>
  </cols>
  <sheetData>
    <row r="1" spans="1:12" s="1" customFormat="1" ht="23.25" customHeight="1" x14ac:dyDescent="0.25">
      <c r="A1" s="13" t="s">
        <v>79</v>
      </c>
      <c r="B1" s="26" t="s">
        <v>80</v>
      </c>
      <c r="C1" s="68" t="s">
        <v>259</v>
      </c>
      <c r="D1" s="69"/>
      <c r="E1" s="68" t="s">
        <v>260</v>
      </c>
      <c r="F1" s="69"/>
      <c r="G1" s="68" t="s">
        <v>261</v>
      </c>
      <c r="H1" s="69"/>
      <c r="I1" s="68" t="s">
        <v>262</v>
      </c>
      <c r="J1" s="69"/>
      <c r="K1" s="68" t="s">
        <v>78</v>
      </c>
      <c r="L1" s="69"/>
    </row>
    <row r="2" spans="1:12" x14ac:dyDescent="0.25">
      <c r="A2" s="2" t="s">
        <v>231</v>
      </c>
      <c r="B2" s="3" t="s">
        <v>116</v>
      </c>
      <c r="C2" s="14">
        <v>131</v>
      </c>
      <c r="D2" s="15">
        <v>4.5767389861300356E-3</v>
      </c>
      <c r="E2" s="14">
        <v>9</v>
      </c>
      <c r="F2" s="15">
        <v>4.7468354430379748E-3</v>
      </c>
      <c r="G2" s="14">
        <v>111</v>
      </c>
      <c r="H2" s="15">
        <v>6.8248893261190361E-3</v>
      </c>
      <c r="I2" s="14">
        <v>0</v>
      </c>
      <c r="J2" s="15">
        <v>0</v>
      </c>
      <c r="K2" s="17">
        <v>251</v>
      </c>
      <c r="L2" s="18">
        <v>5.3598120862694857E-3</v>
      </c>
    </row>
    <row r="3" spans="1:12" x14ac:dyDescent="0.25">
      <c r="A3" s="2" t="s">
        <v>232</v>
      </c>
      <c r="B3" s="3" t="s">
        <v>116</v>
      </c>
      <c r="C3" s="14">
        <v>242</v>
      </c>
      <c r="D3" s="15">
        <v>8.4547391957516677E-3</v>
      </c>
      <c r="E3" s="14">
        <v>23</v>
      </c>
      <c r="F3" s="15">
        <v>1.2130801687763712E-2</v>
      </c>
      <c r="G3" s="14">
        <v>181</v>
      </c>
      <c r="H3" s="15">
        <v>1.1128873585833744E-2</v>
      </c>
      <c r="I3" s="14">
        <v>0</v>
      </c>
      <c r="J3" s="15">
        <v>0</v>
      </c>
      <c r="K3" s="17">
        <v>446</v>
      </c>
      <c r="L3" s="18">
        <v>9.5238095238095247E-3</v>
      </c>
    </row>
    <row r="4" spans="1:12" x14ac:dyDescent="0.25">
      <c r="A4" s="19" t="s">
        <v>139</v>
      </c>
      <c r="B4" s="27"/>
      <c r="C4" s="20">
        <v>373</v>
      </c>
      <c r="D4" s="21">
        <v>1.3031478181881703E-2</v>
      </c>
      <c r="E4" s="20">
        <v>32</v>
      </c>
      <c r="F4" s="21">
        <v>1.6877637130801686E-2</v>
      </c>
      <c r="G4" s="20">
        <v>292</v>
      </c>
      <c r="H4" s="21">
        <v>1.7953762911952779E-2</v>
      </c>
      <c r="I4" s="20">
        <v>0</v>
      </c>
      <c r="J4" s="21">
        <v>0</v>
      </c>
      <c r="K4" s="20">
        <v>697</v>
      </c>
      <c r="L4" s="21">
        <v>1.488362161007901E-2</v>
      </c>
    </row>
    <row r="5" spans="1:12" x14ac:dyDescent="0.25">
      <c r="A5" s="2" t="s">
        <v>233</v>
      </c>
      <c r="B5" s="3" t="s">
        <v>107</v>
      </c>
      <c r="C5" s="14">
        <v>1980</v>
      </c>
      <c r="D5" s="15">
        <v>6.9175138874331826E-2</v>
      </c>
      <c r="E5" s="14">
        <v>126</v>
      </c>
      <c r="F5" s="15">
        <v>6.6455696202531639E-2</v>
      </c>
      <c r="G5" s="14">
        <v>1084</v>
      </c>
      <c r="H5" s="15">
        <v>6.6650270536153466E-2</v>
      </c>
      <c r="I5" s="14">
        <v>5</v>
      </c>
      <c r="J5" s="15">
        <v>0.10638297872340426</v>
      </c>
      <c r="K5" s="17">
        <v>3195</v>
      </c>
      <c r="L5" s="18">
        <v>6.8225496476617548E-2</v>
      </c>
    </row>
    <row r="6" spans="1:12" x14ac:dyDescent="0.25">
      <c r="A6" s="2" t="s">
        <v>234</v>
      </c>
      <c r="B6" s="3" t="s">
        <v>107</v>
      </c>
      <c r="C6" s="14">
        <v>976</v>
      </c>
      <c r="D6" s="15">
        <v>3.4098452293610033E-2</v>
      </c>
      <c r="E6" s="14">
        <v>76</v>
      </c>
      <c r="F6" s="15">
        <v>4.0084388185654012E-2</v>
      </c>
      <c r="G6" s="14">
        <v>616</v>
      </c>
      <c r="H6" s="15">
        <v>3.7875061485489421E-2</v>
      </c>
      <c r="I6" s="14">
        <v>1</v>
      </c>
      <c r="J6" s="15">
        <v>2.1276595744680851E-2</v>
      </c>
      <c r="K6" s="17">
        <v>1669</v>
      </c>
      <c r="L6" s="18">
        <v>3.5639547298740124E-2</v>
      </c>
    </row>
    <row r="7" spans="1:12" x14ac:dyDescent="0.25">
      <c r="A7" s="2" t="s">
        <v>235</v>
      </c>
      <c r="B7" s="3" t="s">
        <v>107</v>
      </c>
      <c r="C7" s="14">
        <v>2342</v>
      </c>
      <c r="D7" s="15">
        <v>8.1822310729133915E-2</v>
      </c>
      <c r="E7" s="14">
        <v>176</v>
      </c>
      <c r="F7" s="15">
        <v>9.2827004219409287E-2</v>
      </c>
      <c r="G7" s="14">
        <v>1644</v>
      </c>
      <c r="H7" s="15">
        <v>0.10108214461387113</v>
      </c>
      <c r="I7" s="14">
        <v>4</v>
      </c>
      <c r="J7" s="15">
        <v>8.5106382978723402E-2</v>
      </c>
      <c r="K7" s="17">
        <v>4166</v>
      </c>
      <c r="L7" s="18">
        <v>8.8960068332265635E-2</v>
      </c>
    </row>
    <row r="8" spans="1:12" x14ac:dyDescent="0.25">
      <c r="A8" s="2" t="s">
        <v>236</v>
      </c>
      <c r="B8" s="3" t="s">
        <v>107</v>
      </c>
      <c r="C8" s="14">
        <v>2805</v>
      </c>
      <c r="D8" s="15">
        <v>9.7998113405303428E-2</v>
      </c>
      <c r="E8" s="14">
        <v>236</v>
      </c>
      <c r="F8" s="15">
        <v>0.12447257383966245</v>
      </c>
      <c r="G8" s="14">
        <v>1917</v>
      </c>
      <c r="H8" s="15">
        <v>0.11786768322675849</v>
      </c>
      <c r="I8" s="14">
        <v>4</v>
      </c>
      <c r="J8" s="15">
        <v>8.5106382978723402E-2</v>
      </c>
      <c r="K8" s="17">
        <v>4962</v>
      </c>
      <c r="L8" s="18">
        <v>0.10595771941063421</v>
      </c>
    </row>
    <row r="9" spans="1:12" x14ac:dyDescent="0.25">
      <c r="A9" s="2" t="s">
        <v>237</v>
      </c>
      <c r="B9" s="3" t="s">
        <v>107</v>
      </c>
      <c r="C9" s="14">
        <v>3276</v>
      </c>
      <c r="D9" s="15">
        <v>0.1144534115920763</v>
      </c>
      <c r="E9" s="14">
        <v>247</v>
      </c>
      <c r="F9" s="15">
        <v>0.13027426160337552</v>
      </c>
      <c r="G9" s="14">
        <v>2084</v>
      </c>
      <c r="H9" s="15">
        <v>0.1281357599606493</v>
      </c>
      <c r="I9" s="14">
        <v>7</v>
      </c>
      <c r="J9" s="15">
        <v>0.14893617021276595</v>
      </c>
      <c r="K9" s="17">
        <v>5614</v>
      </c>
      <c r="L9" s="18">
        <v>0.11988041853512706</v>
      </c>
    </row>
    <row r="10" spans="1:12" x14ac:dyDescent="0.25">
      <c r="A10" s="19" t="s">
        <v>139</v>
      </c>
      <c r="B10" s="27"/>
      <c r="C10" s="20">
        <v>11379</v>
      </c>
      <c r="D10" s="21">
        <v>0.39754742689445549</v>
      </c>
      <c r="E10" s="20">
        <v>861</v>
      </c>
      <c r="F10" s="21">
        <v>0.45411392405063289</v>
      </c>
      <c r="G10" s="20">
        <v>7345</v>
      </c>
      <c r="H10" s="21">
        <v>0.45161091982292179</v>
      </c>
      <c r="I10" s="20">
        <v>21</v>
      </c>
      <c r="J10" s="21">
        <v>0.44680851063829785</v>
      </c>
      <c r="K10" s="20">
        <v>19606</v>
      </c>
      <c r="L10" s="21">
        <v>0.41866325005338456</v>
      </c>
    </row>
    <row r="11" spans="1:12" x14ac:dyDescent="0.25">
      <c r="A11" s="2" t="s">
        <v>238</v>
      </c>
      <c r="B11" s="3" t="s">
        <v>132</v>
      </c>
      <c r="C11" s="14">
        <v>423</v>
      </c>
      <c r="D11" s="15">
        <v>1.4778325123152709E-2</v>
      </c>
      <c r="E11" s="14">
        <v>25</v>
      </c>
      <c r="F11" s="15">
        <v>1.3185654008438819E-2</v>
      </c>
      <c r="G11" s="14">
        <v>184</v>
      </c>
      <c r="H11" s="15">
        <v>1.1313330054107231E-2</v>
      </c>
      <c r="I11" s="14">
        <v>0</v>
      </c>
      <c r="J11" s="15">
        <v>0</v>
      </c>
      <c r="K11" s="17">
        <v>632</v>
      </c>
      <c r="L11" s="18">
        <v>1.349562246423233E-2</v>
      </c>
    </row>
    <row r="12" spans="1:12" x14ac:dyDescent="0.25">
      <c r="A12" s="2" t="s">
        <v>239</v>
      </c>
      <c r="B12" s="3" t="s">
        <v>132</v>
      </c>
      <c r="C12" s="14">
        <v>286</v>
      </c>
      <c r="D12" s="15">
        <v>9.9919645040701527E-3</v>
      </c>
      <c r="E12" s="14">
        <v>20</v>
      </c>
      <c r="F12" s="15">
        <v>1.0548523206751054E-2</v>
      </c>
      <c r="G12" s="14">
        <v>168</v>
      </c>
      <c r="H12" s="15">
        <v>1.0329562223315297E-2</v>
      </c>
      <c r="I12" s="14">
        <v>0</v>
      </c>
      <c r="J12" s="15">
        <v>0</v>
      </c>
      <c r="K12" s="17">
        <v>474</v>
      </c>
      <c r="L12" s="18">
        <v>1.0121716848174247E-2</v>
      </c>
    </row>
    <row r="13" spans="1:12" x14ac:dyDescent="0.25">
      <c r="A13" s="19" t="s">
        <v>139</v>
      </c>
      <c r="B13" s="27"/>
      <c r="C13" s="20">
        <v>709</v>
      </c>
      <c r="D13" s="21">
        <v>2.4770289627222861E-2</v>
      </c>
      <c r="E13" s="20">
        <v>45</v>
      </c>
      <c r="F13" s="21">
        <v>2.3734177215189875E-2</v>
      </c>
      <c r="G13" s="20">
        <v>352</v>
      </c>
      <c r="H13" s="21">
        <v>2.164289227742253E-2</v>
      </c>
      <c r="I13" s="20">
        <v>0</v>
      </c>
      <c r="J13" s="21">
        <v>0</v>
      </c>
      <c r="K13" s="20">
        <v>1106</v>
      </c>
      <c r="L13" s="21">
        <v>2.3617339312406577E-2</v>
      </c>
    </row>
    <row r="14" spans="1:12" x14ac:dyDescent="0.25">
      <c r="A14" s="2" t="s">
        <v>240</v>
      </c>
      <c r="B14" s="3" t="s">
        <v>113</v>
      </c>
      <c r="C14" s="14">
        <v>125</v>
      </c>
      <c r="D14" s="15">
        <v>4.3671173531775144E-3</v>
      </c>
      <c r="E14" s="14">
        <v>10</v>
      </c>
      <c r="F14" s="15">
        <v>5.2742616033755272E-3</v>
      </c>
      <c r="G14" s="14">
        <v>75</v>
      </c>
      <c r="H14" s="15">
        <v>4.6114117068371862E-3</v>
      </c>
      <c r="I14" s="14">
        <v>1</v>
      </c>
      <c r="J14" s="15">
        <v>2.1276595744680851E-2</v>
      </c>
      <c r="K14" s="17">
        <v>211</v>
      </c>
      <c r="L14" s="18">
        <v>4.5056587657484517E-3</v>
      </c>
    </row>
    <row r="15" spans="1:12" x14ac:dyDescent="0.25">
      <c r="A15" s="2" t="s">
        <v>241</v>
      </c>
      <c r="B15" s="3" t="s">
        <v>113</v>
      </c>
      <c r="C15" s="14">
        <v>132</v>
      </c>
      <c r="D15" s="15">
        <v>4.6116759249554551E-3</v>
      </c>
      <c r="E15" s="14">
        <v>15</v>
      </c>
      <c r="F15" s="15">
        <v>7.9113924050632917E-3</v>
      </c>
      <c r="G15" s="14">
        <v>84</v>
      </c>
      <c r="H15" s="15">
        <v>5.1647811116576486E-3</v>
      </c>
      <c r="I15" s="14">
        <v>0</v>
      </c>
      <c r="J15" s="15">
        <v>0</v>
      </c>
      <c r="K15" s="17">
        <v>231</v>
      </c>
      <c r="L15" s="18">
        <v>4.9327354260089683E-3</v>
      </c>
    </row>
    <row r="16" spans="1:12" x14ac:dyDescent="0.25">
      <c r="A16" s="19" t="s">
        <v>139</v>
      </c>
      <c r="B16" s="27"/>
      <c r="C16" s="20">
        <v>257</v>
      </c>
      <c r="D16" s="21">
        <v>8.9787932781329703E-3</v>
      </c>
      <c r="E16" s="20">
        <v>25</v>
      </c>
      <c r="F16" s="21">
        <v>1.3185654008438819E-2</v>
      </c>
      <c r="G16" s="20">
        <v>159</v>
      </c>
      <c r="H16" s="21">
        <v>9.7761928184948357E-3</v>
      </c>
      <c r="I16" s="20">
        <v>1</v>
      </c>
      <c r="J16" s="21">
        <v>2.1276595744680851E-2</v>
      </c>
      <c r="K16" s="20">
        <v>442</v>
      </c>
      <c r="L16" s="21">
        <v>9.43839419175742E-3</v>
      </c>
    </row>
    <row r="17" spans="1:12" x14ac:dyDescent="0.25">
      <c r="A17" s="2" t="s">
        <v>242</v>
      </c>
      <c r="B17" s="3" t="s">
        <v>119</v>
      </c>
      <c r="C17" s="14">
        <v>2225</v>
      </c>
      <c r="D17" s="15">
        <v>7.7734688886559766E-2</v>
      </c>
      <c r="E17" s="14">
        <v>172</v>
      </c>
      <c r="F17" s="15">
        <v>9.0717299578059074E-2</v>
      </c>
      <c r="G17" s="14">
        <v>1437</v>
      </c>
      <c r="H17" s="15">
        <v>8.8354648303000494E-2</v>
      </c>
      <c r="I17" s="14">
        <v>4</v>
      </c>
      <c r="J17" s="15">
        <v>8.5106382978723402E-2</v>
      </c>
      <c r="K17" s="17">
        <v>3838</v>
      </c>
      <c r="L17" s="18">
        <v>8.195601110399317E-2</v>
      </c>
    </row>
    <row r="18" spans="1:12" x14ac:dyDescent="0.25">
      <c r="A18" s="2" t="s">
        <v>243</v>
      </c>
      <c r="B18" s="3" t="s">
        <v>119</v>
      </c>
      <c r="C18" s="14">
        <v>1833</v>
      </c>
      <c r="D18" s="15">
        <v>6.4039408866995079E-2</v>
      </c>
      <c r="E18" s="14">
        <v>116</v>
      </c>
      <c r="F18" s="15">
        <v>6.118143459915612E-2</v>
      </c>
      <c r="G18" s="14">
        <v>990</v>
      </c>
      <c r="H18" s="15">
        <v>6.0870634530250864E-2</v>
      </c>
      <c r="I18" s="14">
        <v>1</v>
      </c>
      <c r="J18" s="15">
        <v>2.1276595744680851E-2</v>
      </c>
      <c r="K18" s="17">
        <v>2940</v>
      </c>
      <c r="L18" s="18">
        <v>6.2780269058295965E-2</v>
      </c>
    </row>
    <row r="19" spans="1:12" x14ac:dyDescent="0.25">
      <c r="A19" s="2" t="s">
        <v>244</v>
      </c>
      <c r="B19" s="3" t="s">
        <v>119</v>
      </c>
      <c r="C19" s="14">
        <v>2416</v>
      </c>
      <c r="D19" s="15">
        <v>8.4407644202214999E-2</v>
      </c>
      <c r="E19" s="14">
        <v>171</v>
      </c>
      <c r="F19" s="15">
        <v>9.0189873417721514E-2</v>
      </c>
      <c r="G19" s="14">
        <v>1375</v>
      </c>
      <c r="H19" s="15">
        <v>8.4542547958681755E-2</v>
      </c>
      <c r="I19" s="14">
        <v>2</v>
      </c>
      <c r="J19" s="15">
        <v>4.2553191489361701E-2</v>
      </c>
      <c r="K19" s="17">
        <v>3964</v>
      </c>
      <c r="L19" s="18">
        <v>8.4646594063634423E-2</v>
      </c>
    </row>
    <row r="20" spans="1:12" x14ac:dyDescent="0.25">
      <c r="A20" s="2" t="s">
        <v>245</v>
      </c>
      <c r="B20" s="3" t="s">
        <v>119</v>
      </c>
      <c r="C20" s="14">
        <v>1177</v>
      </c>
      <c r="D20" s="15">
        <v>4.1120776997519475E-2</v>
      </c>
      <c r="E20" s="14">
        <v>51</v>
      </c>
      <c r="F20" s="15">
        <v>2.6898734177215191E-2</v>
      </c>
      <c r="G20" s="14">
        <v>641</v>
      </c>
      <c r="H20" s="15">
        <v>3.941219872110182E-2</v>
      </c>
      <c r="I20" s="14">
        <v>2</v>
      </c>
      <c r="J20" s="15">
        <v>4.2553191489361701E-2</v>
      </c>
      <c r="K20" s="17">
        <v>1871</v>
      </c>
      <c r="L20" s="18">
        <v>3.9953021567371343E-2</v>
      </c>
    </row>
    <row r="21" spans="1:12" x14ac:dyDescent="0.25">
      <c r="A21" s="2" t="s">
        <v>246</v>
      </c>
      <c r="B21" s="3" t="s">
        <v>119</v>
      </c>
      <c r="C21" s="14">
        <v>2072</v>
      </c>
      <c r="D21" s="15">
        <v>7.2389337246270488E-2</v>
      </c>
      <c r="E21" s="14">
        <v>121</v>
      </c>
      <c r="F21" s="15">
        <v>6.381856540084388E-2</v>
      </c>
      <c r="G21" s="14">
        <v>935</v>
      </c>
      <c r="H21" s="15">
        <v>5.748893261190359E-2</v>
      </c>
      <c r="I21" s="14">
        <v>3</v>
      </c>
      <c r="J21" s="15">
        <v>6.3829787234042548E-2</v>
      </c>
      <c r="K21" s="17">
        <v>3131</v>
      </c>
      <c r="L21" s="18">
        <v>6.68588511637839E-2</v>
      </c>
    </row>
    <row r="22" spans="1:12" x14ac:dyDescent="0.25">
      <c r="A22" s="19" t="s">
        <v>139</v>
      </c>
      <c r="B22" s="27"/>
      <c r="C22" s="20">
        <v>9723</v>
      </c>
      <c r="D22" s="21">
        <v>0.33969185619955977</v>
      </c>
      <c r="E22" s="20">
        <v>631</v>
      </c>
      <c r="F22" s="21">
        <v>0.3328059071729958</v>
      </c>
      <c r="G22" s="20">
        <v>5378</v>
      </c>
      <c r="H22" s="21">
        <v>0.33066896212493851</v>
      </c>
      <c r="I22" s="20">
        <v>12</v>
      </c>
      <c r="J22" s="21">
        <v>0.25531914893617019</v>
      </c>
      <c r="K22" s="20">
        <v>15744</v>
      </c>
      <c r="L22" s="21">
        <v>0.33619474695707879</v>
      </c>
    </row>
    <row r="23" spans="1:12" x14ac:dyDescent="0.25">
      <c r="A23" s="2" t="s">
        <v>247</v>
      </c>
      <c r="B23" s="3" t="s">
        <v>104</v>
      </c>
      <c r="C23" s="14">
        <v>163</v>
      </c>
      <c r="D23" s="15">
        <v>5.694721028543479E-3</v>
      </c>
      <c r="E23" s="14">
        <v>7</v>
      </c>
      <c r="F23" s="15">
        <v>3.6919831223628692E-3</v>
      </c>
      <c r="G23" s="14">
        <v>114</v>
      </c>
      <c r="H23" s="15">
        <v>7.0093457943925233E-3</v>
      </c>
      <c r="I23" s="14">
        <v>0</v>
      </c>
      <c r="J23" s="15">
        <v>0</v>
      </c>
      <c r="K23" s="17">
        <v>284</v>
      </c>
      <c r="L23" s="18">
        <v>6.0644885756993379E-3</v>
      </c>
    </row>
    <row r="24" spans="1:12" x14ac:dyDescent="0.25">
      <c r="A24" s="2" t="s">
        <v>248</v>
      </c>
      <c r="B24" s="3" t="s">
        <v>104</v>
      </c>
      <c r="C24" s="14">
        <v>164</v>
      </c>
      <c r="D24" s="15">
        <v>5.7296579673688994E-3</v>
      </c>
      <c r="E24" s="14">
        <v>5</v>
      </c>
      <c r="F24" s="15">
        <v>2.6371308016877636E-3</v>
      </c>
      <c r="G24" s="14">
        <v>86</v>
      </c>
      <c r="H24" s="15">
        <v>5.2877520905066401E-3</v>
      </c>
      <c r="I24" s="14">
        <v>1</v>
      </c>
      <c r="J24" s="15">
        <v>2.1276595744680851E-2</v>
      </c>
      <c r="K24" s="17">
        <v>256</v>
      </c>
      <c r="L24" s="18">
        <v>5.4665812513346144E-3</v>
      </c>
    </row>
    <row r="25" spans="1:12" x14ac:dyDescent="0.25">
      <c r="A25" s="2" t="s">
        <v>249</v>
      </c>
      <c r="B25" s="3" t="s">
        <v>104</v>
      </c>
      <c r="C25" s="14">
        <v>167</v>
      </c>
      <c r="D25" s="15">
        <v>5.8344687838451596E-3</v>
      </c>
      <c r="E25" s="14">
        <v>9</v>
      </c>
      <c r="F25" s="15">
        <v>4.7468354430379748E-3</v>
      </c>
      <c r="G25" s="14">
        <v>84</v>
      </c>
      <c r="H25" s="15">
        <v>5.1647811116576486E-3</v>
      </c>
      <c r="I25" s="14">
        <v>1</v>
      </c>
      <c r="J25" s="15">
        <v>2.1276595744680851E-2</v>
      </c>
      <c r="K25" s="17">
        <v>261</v>
      </c>
      <c r="L25" s="18">
        <v>5.573350416399744E-3</v>
      </c>
    </row>
    <row r="26" spans="1:12" x14ac:dyDescent="0.25">
      <c r="A26" s="2" t="s">
        <v>250</v>
      </c>
      <c r="B26" s="3" t="s">
        <v>104</v>
      </c>
      <c r="C26" s="14">
        <v>120</v>
      </c>
      <c r="D26" s="15">
        <v>4.1924326590504143E-3</v>
      </c>
      <c r="E26" s="14">
        <v>10</v>
      </c>
      <c r="F26" s="15">
        <v>5.2742616033755272E-3</v>
      </c>
      <c r="G26" s="14">
        <v>75</v>
      </c>
      <c r="H26" s="15">
        <v>4.6114117068371862E-3</v>
      </c>
      <c r="I26" s="14">
        <v>0</v>
      </c>
      <c r="J26" s="15">
        <v>0</v>
      </c>
      <c r="K26" s="17">
        <v>205</v>
      </c>
      <c r="L26" s="18">
        <v>4.3775357676702972E-3</v>
      </c>
    </row>
    <row r="27" spans="1:12" x14ac:dyDescent="0.25">
      <c r="A27" s="2" t="s">
        <v>251</v>
      </c>
      <c r="B27" s="3" t="s">
        <v>104</v>
      </c>
      <c r="C27" s="14">
        <v>106</v>
      </c>
      <c r="D27" s="15">
        <v>3.7033155154945325E-3</v>
      </c>
      <c r="E27" s="14">
        <v>5</v>
      </c>
      <c r="F27" s="15">
        <v>2.6371308016877636E-3</v>
      </c>
      <c r="G27" s="14">
        <v>58</v>
      </c>
      <c r="H27" s="15">
        <v>3.5661583866207574E-3</v>
      </c>
      <c r="I27" s="14">
        <v>0</v>
      </c>
      <c r="J27" s="15">
        <v>0</v>
      </c>
      <c r="K27" s="17">
        <v>169</v>
      </c>
      <c r="L27" s="18">
        <v>3.6087977792013666E-3</v>
      </c>
    </row>
    <row r="28" spans="1:12" x14ac:dyDescent="0.25">
      <c r="A28" s="19" t="s">
        <v>139</v>
      </c>
      <c r="B28" s="27"/>
      <c r="C28" s="20">
        <v>720</v>
      </c>
      <c r="D28" s="21">
        <v>2.5154595954302483E-2</v>
      </c>
      <c r="E28" s="20">
        <v>36</v>
      </c>
      <c r="F28" s="21">
        <v>1.8987341772151899E-2</v>
      </c>
      <c r="G28" s="20">
        <v>417</v>
      </c>
      <c r="H28" s="21">
        <v>2.5639449090014758E-2</v>
      </c>
      <c r="I28" s="20">
        <v>2</v>
      </c>
      <c r="J28" s="21">
        <v>4.2553191489361701E-2</v>
      </c>
      <c r="K28" s="20">
        <v>1175</v>
      </c>
      <c r="L28" s="21">
        <v>2.509075379030536E-2</v>
      </c>
    </row>
    <row r="29" spans="1:12" x14ac:dyDescent="0.25">
      <c r="A29" s="2" t="s">
        <v>252</v>
      </c>
      <c r="B29" s="3" t="s">
        <v>125</v>
      </c>
      <c r="C29" s="14">
        <v>434</v>
      </c>
      <c r="D29" s="15">
        <v>1.516263145023233E-2</v>
      </c>
      <c r="E29" s="14">
        <v>31</v>
      </c>
      <c r="F29" s="15">
        <v>1.6350210970464137E-2</v>
      </c>
      <c r="G29" s="14">
        <v>218</v>
      </c>
      <c r="H29" s="15">
        <v>1.3403836694540089E-2</v>
      </c>
      <c r="I29" s="14">
        <v>1</v>
      </c>
      <c r="J29" s="15">
        <v>2.1276595744680851E-2</v>
      </c>
      <c r="K29" s="17">
        <v>684</v>
      </c>
      <c r="L29" s="18">
        <v>1.4606021780909674E-2</v>
      </c>
    </row>
    <row r="30" spans="1:12" x14ac:dyDescent="0.25">
      <c r="A30" s="2" t="s">
        <v>253</v>
      </c>
      <c r="B30" s="3" t="s">
        <v>125</v>
      </c>
      <c r="C30" s="14">
        <v>764</v>
      </c>
      <c r="D30" s="15">
        <v>2.6691821262620968E-2</v>
      </c>
      <c r="E30" s="14">
        <v>39</v>
      </c>
      <c r="F30" s="15">
        <v>2.0569620253164556E-2</v>
      </c>
      <c r="G30" s="14">
        <v>321</v>
      </c>
      <c r="H30" s="15">
        <v>1.9736842105263157E-2</v>
      </c>
      <c r="I30" s="14">
        <v>1</v>
      </c>
      <c r="J30" s="15">
        <v>2.1276595744680851E-2</v>
      </c>
      <c r="K30" s="17">
        <v>1125</v>
      </c>
      <c r="L30" s="18">
        <v>2.4023062139654067E-2</v>
      </c>
    </row>
    <row r="31" spans="1:12" x14ac:dyDescent="0.25">
      <c r="A31" s="2" t="s">
        <v>254</v>
      </c>
      <c r="B31" s="3" t="s">
        <v>125</v>
      </c>
      <c r="C31" s="14">
        <v>367</v>
      </c>
      <c r="D31" s="15">
        <v>1.2821856548929183E-2</v>
      </c>
      <c r="E31" s="14">
        <v>27</v>
      </c>
      <c r="F31" s="15">
        <v>1.4240506329113924E-2</v>
      </c>
      <c r="G31" s="14">
        <v>196</v>
      </c>
      <c r="H31" s="15">
        <v>1.2051155927201181E-2</v>
      </c>
      <c r="I31" s="14">
        <v>0</v>
      </c>
      <c r="J31" s="15">
        <v>0</v>
      </c>
      <c r="K31" s="17">
        <v>590</v>
      </c>
      <c r="L31" s="18">
        <v>1.2598761477685244E-2</v>
      </c>
    </row>
    <row r="32" spans="1:12" x14ac:dyDescent="0.25">
      <c r="A32" s="19" t="s">
        <v>139</v>
      </c>
      <c r="B32" s="27"/>
      <c r="C32" s="20">
        <v>1565</v>
      </c>
      <c r="D32" s="21">
        <v>5.4676309261782484E-2</v>
      </c>
      <c r="E32" s="20">
        <v>97</v>
      </c>
      <c r="F32" s="21">
        <v>5.1160337552742616E-2</v>
      </c>
      <c r="G32" s="20">
        <v>735</v>
      </c>
      <c r="H32" s="21">
        <v>4.5191834727004429E-2</v>
      </c>
      <c r="I32" s="20">
        <v>2</v>
      </c>
      <c r="J32" s="21">
        <v>4.2553191489361701E-2</v>
      </c>
      <c r="K32" s="20">
        <v>2399</v>
      </c>
      <c r="L32" s="21">
        <v>5.1227845398248983E-2</v>
      </c>
    </row>
    <row r="33" spans="1:12" x14ac:dyDescent="0.25">
      <c r="A33" s="2" t="s">
        <v>255</v>
      </c>
      <c r="B33" s="3" t="s">
        <v>129</v>
      </c>
      <c r="C33" s="14">
        <v>1476</v>
      </c>
      <c r="D33" s="15">
        <v>5.1566921706320094E-2</v>
      </c>
      <c r="E33" s="14">
        <v>47</v>
      </c>
      <c r="F33" s="15">
        <v>2.4789029535864978E-2</v>
      </c>
      <c r="G33" s="14">
        <v>541</v>
      </c>
      <c r="H33" s="15">
        <v>3.3263649778652239E-2</v>
      </c>
      <c r="I33" s="14">
        <v>7</v>
      </c>
      <c r="J33" s="15">
        <v>0.14893617021276595</v>
      </c>
      <c r="K33" s="17">
        <v>2071</v>
      </c>
      <c r="L33" s="18">
        <v>4.4223788169976512E-2</v>
      </c>
    </row>
    <row r="34" spans="1:12" x14ac:dyDescent="0.25">
      <c r="A34" s="2" t="s">
        <v>256</v>
      </c>
      <c r="B34" s="3" t="s">
        <v>129</v>
      </c>
      <c r="C34" s="14">
        <v>1167</v>
      </c>
      <c r="D34" s="15">
        <v>4.0771407609265273E-2</v>
      </c>
      <c r="E34" s="14">
        <v>45</v>
      </c>
      <c r="F34" s="15">
        <v>2.3734177215189875E-2</v>
      </c>
      <c r="G34" s="14">
        <v>410</v>
      </c>
      <c r="H34" s="15">
        <v>2.5209050664043286E-2</v>
      </c>
      <c r="I34" s="14">
        <v>1</v>
      </c>
      <c r="J34" s="15">
        <v>2.1276595744680851E-2</v>
      </c>
      <c r="K34" s="17">
        <v>1623</v>
      </c>
      <c r="L34" s="18">
        <v>3.4657270980140938E-2</v>
      </c>
    </row>
    <row r="35" spans="1:12" x14ac:dyDescent="0.25">
      <c r="A35" s="19" t="s">
        <v>139</v>
      </c>
      <c r="B35" s="27"/>
      <c r="C35" s="20">
        <v>2643</v>
      </c>
      <c r="D35" s="21">
        <v>9.2338329315585374E-2</v>
      </c>
      <c r="E35" s="20">
        <v>92</v>
      </c>
      <c r="F35" s="21">
        <v>4.852320675105485E-2</v>
      </c>
      <c r="G35" s="20">
        <v>951</v>
      </c>
      <c r="H35" s="21">
        <v>5.8472700442695522E-2</v>
      </c>
      <c r="I35" s="20">
        <v>8</v>
      </c>
      <c r="J35" s="21">
        <v>0.1702127659574468</v>
      </c>
      <c r="K35" s="20">
        <v>3694</v>
      </c>
      <c r="L35" s="21">
        <v>7.888105915011745E-2</v>
      </c>
    </row>
    <row r="36" spans="1:12" x14ac:dyDescent="0.25">
      <c r="A36" s="2" t="s">
        <v>257</v>
      </c>
      <c r="B36" s="3" t="s">
        <v>134</v>
      </c>
      <c r="C36" s="14">
        <v>505</v>
      </c>
      <c r="D36" s="15">
        <v>1.7643154106837158E-2</v>
      </c>
      <c r="E36" s="14">
        <v>30</v>
      </c>
      <c r="F36" s="15">
        <v>1.5822784810126583E-2</v>
      </c>
      <c r="G36" s="14">
        <v>232</v>
      </c>
      <c r="H36" s="15">
        <v>1.4264633546483029E-2</v>
      </c>
      <c r="I36" s="14">
        <v>0</v>
      </c>
      <c r="J36" s="15">
        <v>0</v>
      </c>
      <c r="K36" s="17">
        <v>767</v>
      </c>
      <c r="L36" s="18">
        <v>1.6378389920990818E-2</v>
      </c>
    </row>
    <row r="37" spans="1:12" x14ac:dyDescent="0.25">
      <c r="A37" s="2" t="s">
        <v>258</v>
      </c>
      <c r="B37" s="3" t="s">
        <v>134</v>
      </c>
      <c r="C37" s="14">
        <v>749</v>
      </c>
      <c r="D37" s="15">
        <v>2.6167767180239668E-2</v>
      </c>
      <c r="E37" s="14">
        <v>47</v>
      </c>
      <c r="F37" s="15">
        <v>2.4789029535864978E-2</v>
      </c>
      <c r="G37" s="14">
        <v>403</v>
      </c>
      <c r="H37" s="15">
        <v>2.4778652238071814E-2</v>
      </c>
      <c r="I37" s="14">
        <v>1</v>
      </c>
      <c r="J37" s="15">
        <v>2.1276595744680851E-2</v>
      </c>
      <c r="K37" s="17">
        <v>1200</v>
      </c>
      <c r="L37" s="18">
        <v>2.5624599615631006E-2</v>
      </c>
    </row>
    <row r="38" spans="1:12" x14ac:dyDescent="0.25">
      <c r="A38" s="19" t="s">
        <v>139</v>
      </c>
      <c r="B38" s="27"/>
      <c r="C38" s="20">
        <v>1254</v>
      </c>
      <c r="D38" s="21">
        <v>4.3810921287076823E-2</v>
      </c>
      <c r="E38" s="20">
        <v>77</v>
      </c>
      <c r="F38" s="21">
        <v>4.0611814345991558E-2</v>
      </c>
      <c r="G38" s="20">
        <v>635</v>
      </c>
      <c r="H38" s="21">
        <v>3.9043285784554842E-2</v>
      </c>
      <c r="I38" s="20">
        <v>1</v>
      </c>
      <c r="J38" s="21">
        <v>2.1276595744680851E-2</v>
      </c>
      <c r="K38" s="20">
        <v>1967</v>
      </c>
      <c r="L38" s="21">
        <v>4.2002989536621821E-2</v>
      </c>
    </row>
    <row r="39" spans="1:12" x14ac:dyDescent="0.25">
      <c r="A39" s="2" t="s">
        <v>137</v>
      </c>
      <c r="B39" s="3"/>
      <c r="C39" s="14">
        <v>28623</v>
      </c>
      <c r="D39" s="15">
        <v>0.96709125924924821</v>
      </c>
      <c r="E39" s="14">
        <v>1896</v>
      </c>
      <c r="F39" s="15">
        <v>0.98289269051321926</v>
      </c>
      <c r="G39" s="14">
        <v>16264</v>
      </c>
      <c r="H39" s="15">
        <v>0.97605473204104898</v>
      </c>
      <c r="I39" s="14">
        <v>47</v>
      </c>
      <c r="J39" s="15">
        <v>0.95918367346938771</v>
      </c>
      <c r="K39" s="17">
        <v>46830</v>
      </c>
      <c r="L39" s="18">
        <v>0.97081139350719348</v>
      </c>
    </row>
    <row r="40" spans="1:12" x14ac:dyDescent="0.25">
      <c r="A40" s="2" t="s">
        <v>136</v>
      </c>
      <c r="B40" s="3"/>
      <c r="C40" s="14">
        <v>974</v>
      </c>
      <c r="D40" s="15">
        <v>3.2908740750751765E-2</v>
      </c>
      <c r="E40" s="14">
        <v>33</v>
      </c>
      <c r="F40" s="15">
        <v>1.7107309486780714E-2</v>
      </c>
      <c r="G40" s="14">
        <v>399</v>
      </c>
      <c r="H40" s="15">
        <v>2.394526795895097E-2</v>
      </c>
      <c r="I40" s="14">
        <v>2</v>
      </c>
      <c r="J40" s="15">
        <v>4.0816326530612242E-2</v>
      </c>
      <c r="K40" s="17">
        <v>1408</v>
      </c>
      <c r="L40" s="18">
        <v>2.9188606492806503E-2</v>
      </c>
    </row>
    <row r="41" spans="1:12" x14ac:dyDescent="0.25">
      <c r="A41" s="4" t="s">
        <v>78</v>
      </c>
      <c r="B41" s="5"/>
      <c r="C41" s="23">
        <v>29597</v>
      </c>
      <c r="D41" s="24">
        <v>0.6135619221360753</v>
      </c>
      <c r="E41" s="23">
        <v>1929</v>
      </c>
      <c r="F41" s="24">
        <v>3.9989220116920271E-2</v>
      </c>
      <c r="G41" s="23">
        <v>16663</v>
      </c>
      <c r="H41" s="24">
        <v>0.34543306107218374</v>
      </c>
      <c r="I41" s="23">
        <v>49</v>
      </c>
      <c r="J41" s="24">
        <v>1.0157966748206807E-3</v>
      </c>
      <c r="K41" s="23">
        <v>48238</v>
      </c>
      <c r="L41" s="24">
        <v>0.89972768306785544</v>
      </c>
    </row>
  </sheetData>
  <mergeCells count="5">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94" orientation="portrait" r:id="rId1"/>
  <headerFooter>
    <oddHeader xml:space="preserve">&amp;C&amp;"Tahoma"&amp;9 ACT Legislative Assembly Election — 15 October 2016_x000D_
&amp;"Tahoma,Bold"&amp;11Table 1.8 First preference votes by candidate/vote type: Brindabella_x000D_
</oddHeader>
    <oddFooter>&amp;C&amp;"Tahoma"&amp;9 ACT Electoral Commission — 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L4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3.85546875" bestFit="1" customWidth="1"/>
    <col min="2" max="2" width="6.7109375" style="28" customWidth="1"/>
    <col min="3" max="12" width="6.7109375" customWidth="1"/>
  </cols>
  <sheetData>
    <row r="1" spans="1:12" s="1" customFormat="1" ht="23.25" customHeight="1" x14ac:dyDescent="0.25">
      <c r="A1" s="13" t="s">
        <v>79</v>
      </c>
      <c r="B1" s="26" t="s">
        <v>80</v>
      </c>
      <c r="C1" s="68" t="s">
        <v>259</v>
      </c>
      <c r="D1" s="69"/>
      <c r="E1" s="68" t="s">
        <v>260</v>
      </c>
      <c r="F1" s="69"/>
      <c r="G1" s="68" t="s">
        <v>261</v>
      </c>
      <c r="H1" s="69"/>
      <c r="I1" s="68" t="s">
        <v>262</v>
      </c>
      <c r="J1" s="69"/>
      <c r="K1" s="68" t="s">
        <v>78</v>
      </c>
      <c r="L1" s="69"/>
    </row>
    <row r="2" spans="1:12" x14ac:dyDescent="0.25">
      <c r="A2" s="2" t="s">
        <v>198</v>
      </c>
      <c r="B2" s="3" t="s">
        <v>116</v>
      </c>
      <c r="C2" s="14">
        <v>256</v>
      </c>
      <c r="D2" s="15">
        <v>9.1477577273539404E-3</v>
      </c>
      <c r="E2" s="14">
        <v>28</v>
      </c>
      <c r="F2" s="15">
        <v>1.1749895090222409E-2</v>
      </c>
      <c r="G2" s="14">
        <v>183</v>
      </c>
      <c r="H2" s="15">
        <v>1.0939741750358681E-2</v>
      </c>
      <c r="I2" s="14">
        <v>1</v>
      </c>
      <c r="J2" s="15">
        <v>2.1739130434782608E-2</v>
      </c>
      <c r="K2" s="17">
        <v>468</v>
      </c>
      <c r="L2" s="18">
        <v>9.9274532264222986E-3</v>
      </c>
    </row>
    <row r="3" spans="1:12" x14ac:dyDescent="0.25">
      <c r="A3" s="2" t="s">
        <v>199</v>
      </c>
      <c r="B3" s="3" t="s">
        <v>116</v>
      </c>
      <c r="C3" s="14">
        <v>352</v>
      </c>
      <c r="D3" s="15">
        <v>1.2578166875111667E-2</v>
      </c>
      <c r="E3" s="14">
        <v>36</v>
      </c>
      <c r="F3" s="15">
        <v>1.5107007973143098E-2</v>
      </c>
      <c r="G3" s="14">
        <v>248</v>
      </c>
      <c r="H3" s="15">
        <v>1.482544237207078E-2</v>
      </c>
      <c r="I3" s="14">
        <v>1</v>
      </c>
      <c r="J3" s="15">
        <v>2.1739130434782608E-2</v>
      </c>
      <c r="K3" s="17">
        <v>637</v>
      </c>
      <c r="L3" s="18">
        <v>1.351236689151924E-2</v>
      </c>
    </row>
    <row r="4" spans="1:12" x14ac:dyDescent="0.25">
      <c r="A4" s="19" t="s">
        <v>139</v>
      </c>
      <c r="B4" s="27"/>
      <c r="C4" s="20">
        <v>608</v>
      </c>
      <c r="D4" s="21">
        <v>2.1725924602465606E-2</v>
      </c>
      <c r="E4" s="20">
        <v>64</v>
      </c>
      <c r="F4" s="21">
        <v>2.6856903063365505E-2</v>
      </c>
      <c r="G4" s="20">
        <v>431</v>
      </c>
      <c r="H4" s="21">
        <v>2.5765184122429459E-2</v>
      </c>
      <c r="I4" s="20">
        <v>2</v>
      </c>
      <c r="J4" s="21">
        <v>4.3478260869565216E-2</v>
      </c>
      <c r="K4" s="20">
        <v>1105</v>
      </c>
      <c r="L4" s="21">
        <v>2.3439820117941539E-2</v>
      </c>
    </row>
    <row r="5" spans="1:12" x14ac:dyDescent="0.25">
      <c r="A5" s="2" t="s">
        <v>200</v>
      </c>
      <c r="B5" s="3" t="s">
        <v>119</v>
      </c>
      <c r="C5" s="14">
        <v>2911</v>
      </c>
      <c r="D5" s="15">
        <v>0.10402001072002859</v>
      </c>
      <c r="E5" s="14">
        <v>220</v>
      </c>
      <c r="F5" s="15">
        <v>9.2320604280318921E-2</v>
      </c>
      <c r="G5" s="14">
        <v>1634</v>
      </c>
      <c r="H5" s="15">
        <v>9.7680535628885706E-2</v>
      </c>
      <c r="I5" s="14">
        <v>5</v>
      </c>
      <c r="J5" s="15">
        <v>0.10869565217391304</v>
      </c>
      <c r="K5" s="17">
        <v>4770</v>
      </c>
      <c r="L5" s="18">
        <v>0.10118365788468882</v>
      </c>
    </row>
    <row r="6" spans="1:12" x14ac:dyDescent="0.25">
      <c r="A6" s="2" t="s">
        <v>201</v>
      </c>
      <c r="B6" s="3" t="s">
        <v>119</v>
      </c>
      <c r="C6" s="14">
        <v>2069</v>
      </c>
      <c r="D6" s="15">
        <v>7.3932463819903524E-2</v>
      </c>
      <c r="E6" s="14">
        <v>179</v>
      </c>
      <c r="F6" s="15">
        <v>7.5115400755350392E-2</v>
      </c>
      <c r="G6" s="14">
        <v>1299</v>
      </c>
      <c r="H6" s="15">
        <v>7.7654232424677186E-2</v>
      </c>
      <c r="I6" s="14">
        <v>4</v>
      </c>
      <c r="J6" s="15">
        <v>8.6956521739130432E-2</v>
      </c>
      <c r="K6" s="17">
        <v>3551</v>
      </c>
      <c r="L6" s="18">
        <v>7.5325611980823895E-2</v>
      </c>
    </row>
    <row r="7" spans="1:12" x14ac:dyDescent="0.25">
      <c r="A7" s="2" t="s">
        <v>202</v>
      </c>
      <c r="B7" s="3" t="s">
        <v>119</v>
      </c>
      <c r="C7" s="14">
        <v>2398</v>
      </c>
      <c r="D7" s="15">
        <v>8.5688761836698227E-2</v>
      </c>
      <c r="E7" s="14">
        <v>150</v>
      </c>
      <c r="F7" s="15">
        <v>6.2945866554762905E-2</v>
      </c>
      <c r="G7" s="14">
        <v>1323</v>
      </c>
      <c r="H7" s="15">
        <v>7.9088952654232422E-2</v>
      </c>
      <c r="I7" s="14">
        <v>4</v>
      </c>
      <c r="J7" s="15">
        <v>8.6956521739130432E-2</v>
      </c>
      <c r="K7" s="17">
        <v>3875</v>
      </c>
      <c r="L7" s="18">
        <v>8.2198464214500874E-2</v>
      </c>
    </row>
    <row r="8" spans="1:12" x14ac:dyDescent="0.25">
      <c r="A8" s="2" t="s">
        <v>203</v>
      </c>
      <c r="B8" s="3" t="s">
        <v>119</v>
      </c>
      <c r="C8" s="14">
        <v>2069</v>
      </c>
      <c r="D8" s="15">
        <v>7.3932463819903524E-2</v>
      </c>
      <c r="E8" s="14">
        <v>141</v>
      </c>
      <c r="F8" s="15">
        <v>5.916911456147713E-2</v>
      </c>
      <c r="G8" s="14">
        <v>1150</v>
      </c>
      <c r="H8" s="15">
        <v>6.8747010999521754E-2</v>
      </c>
      <c r="I8" s="14">
        <v>4</v>
      </c>
      <c r="J8" s="15">
        <v>8.6956521739130432E-2</v>
      </c>
      <c r="K8" s="17">
        <v>3364</v>
      </c>
      <c r="L8" s="18">
        <v>7.1358873191633782E-2</v>
      </c>
    </row>
    <row r="9" spans="1:12" x14ac:dyDescent="0.25">
      <c r="A9" s="2" t="s">
        <v>204</v>
      </c>
      <c r="B9" s="3" t="s">
        <v>119</v>
      </c>
      <c r="C9" s="14">
        <v>2367</v>
      </c>
      <c r="D9" s="15">
        <v>8.4581025549401459E-2</v>
      </c>
      <c r="E9" s="14">
        <v>188</v>
      </c>
      <c r="F9" s="15">
        <v>7.8892152748636174E-2</v>
      </c>
      <c r="G9" s="14">
        <v>1375</v>
      </c>
      <c r="H9" s="15">
        <v>8.2197513151602106E-2</v>
      </c>
      <c r="I9" s="14">
        <v>4</v>
      </c>
      <c r="J9" s="15">
        <v>8.6956521739130432E-2</v>
      </c>
      <c r="K9" s="17">
        <v>3934</v>
      </c>
      <c r="L9" s="18">
        <v>8.3450002121250685E-2</v>
      </c>
    </row>
    <row r="10" spans="1:12" x14ac:dyDescent="0.25">
      <c r="A10" s="19" t="s">
        <v>139</v>
      </c>
      <c r="B10" s="27"/>
      <c r="C10" s="20">
        <v>11814</v>
      </c>
      <c r="D10" s="21">
        <v>0.42215472574593532</v>
      </c>
      <c r="E10" s="20">
        <v>878</v>
      </c>
      <c r="F10" s="21">
        <v>0.36844313890054553</v>
      </c>
      <c r="G10" s="20">
        <v>6781</v>
      </c>
      <c r="H10" s="21">
        <v>0.4053682448589192</v>
      </c>
      <c r="I10" s="20">
        <v>21</v>
      </c>
      <c r="J10" s="21">
        <v>0.45652173913043476</v>
      </c>
      <c r="K10" s="20">
        <v>19494</v>
      </c>
      <c r="L10" s="21">
        <v>0.41351660939289803</v>
      </c>
    </row>
    <row r="11" spans="1:12" x14ac:dyDescent="0.25">
      <c r="A11" s="2" t="s">
        <v>205</v>
      </c>
      <c r="B11" s="3" t="s">
        <v>125</v>
      </c>
      <c r="C11" s="14">
        <v>517</v>
      </c>
      <c r="D11" s="15">
        <v>1.8474182597820261E-2</v>
      </c>
      <c r="E11" s="14">
        <v>41</v>
      </c>
      <c r="F11" s="15">
        <v>1.7205203524968526E-2</v>
      </c>
      <c r="G11" s="14">
        <v>259</v>
      </c>
      <c r="H11" s="15">
        <v>1.5483022477283597E-2</v>
      </c>
      <c r="I11" s="14">
        <v>1</v>
      </c>
      <c r="J11" s="15">
        <v>2.1739130434782608E-2</v>
      </c>
      <c r="K11" s="17">
        <v>818</v>
      </c>
      <c r="L11" s="18">
        <v>1.7351830639344958E-2</v>
      </c>
    </row>
    <row r="12" spans="1:12" x14ac:dyDescent="0.25">
      <c r="A12" s="2" t="s">
        <v>206</v>
      </c>
      <c r="B12" s="3" t="s">
        <v>125</v>
      </c>
      <c r="C12" s="14">
        <v>1986</v>
      </c>
      <c r="D12" s="15">
        <v>7.0966589244237988E-2</v>
      </c>
      <c r="E12" s="14">
        <v>124</v>
      </c>
      <c r="F12" s="15">
        <v>5.2035249685270665E-2</v>
      </c>
      <c r="G12" s="14">
        <v>923</v>
      </c>
      <c r="H12" s="15">
        <v>5.5176948828311811E-2</v>
      </c>
      <c r="I12" s="14">
        <v>3</v>
      </c>
      <c r="J12" s="15">
        <v>6.5217391304347824E-2</v>
      </c>
      <c r="K12" s="17">
        <v>3036</v>
      </c>
      <c r="L12" s="18">
        <v>6.4401170930380558E-2</v>
      </c>
    </row>
    <row r="13" spans="1:12" x14ac:dyDescent="0.25">
      <c r="A13" s="2" t="s">
        <v>207</v>
      </c>
      <c r="B13" s="3" t="s">
        <v>125</v>
      </c>
      <c r="C13" s="14">
        <v>443</v>
      </c>
      <c r="D13" s="15">
        <v>1.5829908879757014E-2</v>
      </c>
      <c r="E13" s="14">
        <v>39</v>
      </c>
      <c r="F13" s="15">
        <v>1.6365925304238357E-2</v>
      </c>
      <c r="G13" s="14">
        <v>237</v>
      </c>
      <c r="H13" s="15">
        <v>1.4167862266857963E-2</v>
      </c>
      <c r="I13" s="14">
        <v>0</v>
      </c>
      <c r="J13" s="15">
        <v>0</v>
      </c>
      <c r="K13" s="17">
        <v>719</v>
      </c>
      <c r="L13" s="18">
        <v>1.5251792456832548E-2</v>
      </c>
    </row>
    <row r="14" spans="1:12" x14ac:dyDescent="0.25">
      <c r="A14" s="19" t="s">
        <v>139</v>
      </c>
      <c r="B14" s="27"/>
      <c r="C14" s="20">
        <v>2946</v>
      </c>
      <c r="D14" s="21">
        <v>0.10527068072181525</v>
      </c>
      <c r="E14" s="20">
        <v>204</v>
      </c>
      <c r="F14" s="21">
        <v>8.5606378514477555E-2</v>
      </c>
      <c r="G14" s="20">
        <v>1419</v>
      </c>
      <c r="H14" s="21">
        <v>8.4827833572453368E-2</v>
      </c>
      <c r="I14" s="20">
        <v>4</v>
      </c>
      <c r="J14" s="21">
        <v>8.6956521739130432E-2</v>
      </c>
      <c r="K14" s="20">
        <v>4573</v>
      </c>
      <c r="L14" s="21">
        <v>9.7004794026558053E-2</v>
      </c>
    </row>
    <row r="15" spans="1:12" x14ac:dyDescent="0.25">
      <c r="A15" s="2" t="s">
        <v>208</v>
      </c>
      <c r="B15" s="3" t="s">
        <v>107</v>
      </c>
      <c r="C15" s="14">
        <v>2260</v>
      </c>
      <c r="D15" s="15">
        <v>8.0757548686796493E-2</v>
      </c>
      <c r="E15" s="14">
        <v>333</v>
      </c>
      <c r="F15" s="15">
        <v>0.13973982375157365</v>
      </c>
      <c r="G15" s="14">
        <v>1653</v>
      </c>
      <c r="H15" s="15">
        <v>9.8816355810616929E-2</v>
      </c>
      <c r="I15" s="14">
        <v>5</v>
      </c>
      <c r="J15" s="15">
        <v>0.10869565217391304</v>
      </c>
      <c r="K15" s="17">
        <v>4251</v>
      </c>
      <c r="L15" s="18">
        <v>9.0174366806669209E-2</v>
      </c>
    </row>
    <row r="16" spans="1:12" x14ac:dyDescent="0.25">
      <c r="A16" s="2" t="s">
        <v>209</v>
      </c>
      <c r="B16" s="3" t="s">
        <v>107</v>
      </c>
      <c r="C16" s="14">
        <v>1471</v>
      </c>
      <c r="D16" s="15">
        <v>5.2563873503662678E-2</v>
      </c>
      <c r="E16" s="14">
        <v>166</v>
      </c>
      <c r="F16" s="15">
        <v>6.9660092320604286E-2</v>
      </c>
      <c r="G16" s="14">
        <v>1163</v>
      </c>
      <c r="H16" s="15">
        <v>6.9524151123864175E-2</v>
      </c>
      <c r="I16" s="14">
        <v>2</v>
      </c>
      <c r="J16" s="15">
        <v>4.3478260869565216E-2</v>
      </c>
      <c r="K16" s="17">
        <v>2802</v>
      </c>
      <c r="L16" s="18">
        <v>5.9437444317169401E-2</v>
      </c>
    </row>
    <row r="17" spans="1:12" x14ac:dyDescent="0.25">
      <c r="A17" s="2" t="s">
        <v>210</v>
      </c>
      <c r="B17" s="3" t="s">
        <v>107</v>
      </c>
      <c r="C17" s="14">
        <v>1856</v>
      </c>
      <c r="D17" s="15">
        <v>6.6321243523316059E-2</v>
      </c>
      <c r="E17" s="14">
        <v>187</v>
      </c>
      <c r="F17" s="15">
        <v>7.8472513638271083E-2</v>
      </c>
      <c r="G17" s="14">
        <v>1111</v>
      </c>
      <c r="H17" s="15">
        <v>6.6415590626494506E-2</v>
      </c>
      <c r="I17" s="14">
        <v>4</v>
      </c>
      <c r="J17" s="15">
        <v>8.6956521739130432E-2</v>
      </c>
      <c r="K17" s="17">
        <v>3158</v>
      </c>
      <c r="L17" s="18">
        <v>6.6989096771456452E-2</v>
      </c>
    </row>
    <row r="18" spans="1:12" x14ac:dyDescent="0.25">
      <c r="A18" s="2" t="s">
        <v>211</v>
      </c>
      <c r="B18" s="3" t="s">
        <v>107</v>
      </c>
      <c r="C18" s="14">
        <v>929</v>
      </c>
      <c r="D18" s="15">
        <v>3.319635519028051E-2</v>
      </c>
      <c r="E18" s="14">
        <v>87</v>
      </c>
      <c r="F18" s="15">
        <v>3.6508602601762481E-2</v>
      </c>
      <c r="G18" s="14">
        <v>665</v>
      </c>
      <c r="H18" s="15">
        <v>3.975370636059302E-2</v>
      </c>
      <c r="I18" s="14">
        <v>1</v>
      </c>
      <c r="J18" s="15">
        <v>2.1739130434782608E-2</v>
      </c>
      <c r="K18" s="17">
        <v>1682</v>
      </c>
      <c r="L18" s="18">
        <v>3.5679436595816891E-2</v>
      </c>
    </row>
    <row r="19" spans="1:12" x14ac:dyDescent="0.25">
      <c r="A19" s="2" t="s">
        <v>212</v>
      </c>
      <c r="B19" s="3" t="s">
        <v>107</v>
      </c>
      <c r="C19" s="14">
        <v>1790</v>
      </c>
      <c r="D19" s="15">
        <v>6.3962837234232628E-2</v>
      </c>
      <c r="E19" s="14">
        <v>189</v>
      </c>
      <c r="F19" s="15">
        <v>7.9311791859001265E-2</v>
      </c>
      <c r="G19" s="14">
        <v>1221</v>
      </c>
      <c r="H19" s="15">
        <v>7.2991391678622675E-2</v>
      </c>
      <c r="I19" s="14">
        <v>2</v>
      </c>
      <c r="J19" s="15">
        <v>4.3478260869565216E-2</v>
      </c>
      <c r="K19" s="17">
        <v>3202</v>
      </c>
      <c r="L19" s="18">
        <v>6.7922447074795306E-2</v>
      </c>
    </row>
    <row r="20" spans="1:12" x14ac:dyDescent="0.25">
      <c r="A20" s="19" t="s">
        <v>139</v>
      </c>
      <c r="B20" s="27"/>
      <c r="C20" s="20">
        <v>8306</v>
      </c>
      <c r="D20" s="21">
        <v>0.29680185813828835</v>
      </c>
      <c r="E20" s="20">
        <v>962</v>
      </c>
      <c r="F20" s="21">
        <v>0.40369282417121277</v>
      </c>
      <c r="G20" s="20">
        <v>5813</v>
      </c>
      <c r="H20" s="21">
        <v>0.34750119560019127</v>
      </c>
      <c r="I20" s="20">
        <v>14</v>
      </c>
      <c r="J20" s="21">
        <v>0.30434782608695654</v>
      </c>
      <c r="K20" s="20">
        <v>15095</v>
      </c>
      <c r="L20" s="21">
        <v>0.32020279156590725</v>
      </c>
    </row>
    <row r="21" spans="1:12" x14ac:dyDescent="0.25">
      <c r="A21" s="2" t="s">
        <v>213</v>
      </c>
      <c r="B21" s="3" t="s">
        <v>113</v>
      </c>
      <c r="C21" s="14">
        <v>133</v>
      </c>
      <c r="D21" s="15">
        <v>4.7525460067893511E-3</v>
      </c>
      <c r="E21" s="14">
        <v>4</v>
      </c>
      <c r="F21" s="15">
        <v>1.6785564414603441E-3</v>
      </c>
      <c r="G21" s="14">
        <v>85</v>
      </c>
      <c r="H21" s="15">
        <v>5.08130081300813E-3</v>
      </c>
      <c r="I21" s="14">
        <v>0</v>
      </c>
      <c r="J21" s="15">
        <v>0</v>
      </c>
      <c r="K21" s="17">
        <v>222</v>
      </c>
      <c r="L21" s="18">
        <v>4.7091765304823723E-3</v>
      </c>
    </row>
    <row r="22" spans="1:12" x14ac:dyDescent="0.25">
      <c r="A22" s="2" t="s">
        <v>214</v>
      </c>
      <c r="B22" s="3" t="s">
        <v>113</v>
      </c>
      <c r="C22" s="14">
        <v>141</v>
      </c>
      <c r="D22" s="15">
        <v>5.0384134357691623E-3</v>
      </c>
      <c r="E22" s="14">
        <v>13</v>
      </c>
      <c r="F22" s="15">
        <v>5.4553084347461183E-3</v>
      </c>
      <c r="G22" s="14">
        <v>74</v>
      </c>
      <c r="H22" s="15">
        <v>4.4237207077953136E-3</v>
      </c>
      <c r="I22" s="14">
        <v>0</v>
      </c>
      <c r="J22" s="15">
        <v>0</v>
      </c>
      <c r="K22" s="17">
        <v>228</v>
      </c>
      <c r="L22" s="18">
        <v>4.8364515718467612E-3</v>
      </c>
    </row>
    <row r="23" spans="1:12" x14ac:dyDescent="0.25">
      <c r="A23" s="19" t="s">
        <v>139</v>
      </c>
      <c r="B23" s="27"/>
      <c r="C23" s="20">
        <v>274</v>
      </c>
      <c r="D23" s="21">
        <v>9.7909594425585143E-3</v>
      </c>
      <c r="E23" s="20">
        <v>17</v>
      </c>
      <c r="F23" s="21">
        <v>7.1338648762064626E-3</v>
      </c>
      <c r="G23" s="20">
        <v>159</v>
      </c>
      <c r="H23" s="21">
        <v>9.5050215208034427E-3</v>
      </c>
      <c r="I23" s="20">
        <v>0</v>
      </c>
      <c r="J23" s="21">
        <v>0</v>
      </c>
      <c r="K23" s="20">
        <v>450</v>
      </c>
      <c r="L23" s="21">
        <v>9.5456281023291335E-3</v>
      </c>
    </row>
    <row r="24" spans="1:12" x14ac:dyDescent="0.25">
      <c r="A24" s="2" t="s">
        <v>215</v>
      </c>
      <c r="B24" s="3" t="s">
        <v>189</v>
      </c>
      <c r="C24" s="14">
        <v>70</v>
      </c>
      <c r="D24" s="15">
        <v>2.5013400035733429E-3</v>
      </c>
      <c r="E24" s="14">
        <v>4</v>
      </c>
      <c r="F24" s="15">
        <v>1.6785564414603441E-3</v>
      </c>
      <c r="G24" s="14">
        <v>48</v>
      </c>
      <c r="H24" s="15">
        <v>2.8694404591104736E-3</v>
      </c>
      <c r="I24" s="14">
        <v>0</v>
      </c>
      <c r="J24" s="15">
        <v>0</v>
      </c>
      <c r="K24" s="17">
        <v>122</v>
      </c>
      <c r="L24" s="18">
        <v>2.5879258410758982E-3</v>
      </c>
    </row>
    <row r="25" spans="1:12" x14ac:dyDescent="0.25">
      <c r="A25" s="2" t="s">
        <v>216</v>
      </c>
      <c r="B25" s="3" t="s">
        <v>189</v>
      </c>
      <c r="C25" s="14">
        <v>48</v>
      </c>
      <c r="D25" s="15">
        <v>1.7152045738788636E-3</v>
      </c>
      <c r="E25" s="14">
        <v>3</v>
      </c>
      <c r="F25" s="15">
        <v>1.258917331095258E-3</v>
      </c>
      <c r="G25" s="14">
        <v>37</v>
      </c>
      <c r="H25" s="15">
        <v>2.2118603538976568E-3</v>
      </c>
      <c r="I25" s="14">
        <v>0</v>
      </c>
      <c r="J25" s="15">
        <v>0</v>
      </c>
      <c r="K25" s="17">
        <v>88</v>
      </c>
      <c r="L25" s="18">
        <v>1.8667006066776972E-3</v>
      </c>
    </row>
    <row r="26" spans="1:12" x14ac:dyDescent="0.25">
      <c r="A26" s="2" t="s">
        <v>217</v>
      </c>
      <c r="B26" s="3" t="s">
        <v>189</v>
      </c>
      <c r="C26" s="14">
        <v>131</v>
      </c>
      <c r="D26" s="15">
        <v>4.6810791495443989E-3</v>
      </c>
      <c r="E26" s="14">
        <v>18</v>
      </c>
      <c r="F26" s="15">
        <v>7.5535039865715489E-3</v>
      </c>
      <c r="G26" s="14">
        <v>125</v>
      </c>
      <c r="H26" s="15">
        <v>7.4725011956001909E-3</v>
      </c>
      <c r="I26" s="14">
        <v>0</v>
      </c>
      <c r="J26" s="15">
        <v>0</v>
      </c>
      <c r="K26" s="17">
        <v>274</v>
      </c>
      <c r="L26" s="18">
        <v>5.8122268889737386E-3</v>
      </c>
    </row>
    <row r="27" spans="1:12" x14ac:dyDescent="0.25">
      <c r="A27" s="2" t="s">
        <v>218</v>
      </c>
      <c r="B27" s="3" t="s">
        <v>189</v>
      </c>
      <c r="C27" s="14">
        <v>31</v>
      </c>
      <c r="D27" s="15">
        <v>1.107736287296766E-3</v>
      </c>
      <c r="E27" s="14">
        <v>8</v>
      </c>
      <c r="F27" s="15">
        <v>3.3571128829206882E-3</v>
      </c>
      <c r="G27" s="14">
        <v>29</v>
      </c>
      <c r="H27" s="15">
        <v>1.7336202773792443E-3</v>
      </c>
      <c r="I27" s="14">
        <v>0</v>
      </c>
      <c r="J27" s="15">
        <v>0</v>
      </c>
      <c r="K27" s="17">
        <v>68</v>
      </c>
      <c r="L27" s="18">
        <v>1.4424504687964024E-3</v>
      </c>
    </row>
    <row r="28" spans="1:12" x14ac:dyDescent="0.25">
      <c r="A28" s="2" t="s">
        <v>219</v>
      </c>
      <c r="B28" s="3" t="s">
        <v>189</v>
      </c>
      <c r="C28" s="14">
        <v>160</v>
      </c>
      <c r="D28" s="15">
        <v>5.7173485795962119E-3</v>
      </c>
      <c r="E28" s="14">
        <v>12</v>
      </c>
      <c r="F28" s="15">
        <v>5.035669324381032E-3</v>
      </c>
      <c r="G28" s="14">
        <v>90</v>
      </c>
      <c r="H28" s="15">
        <v>5.3802008608321381E-3</v>
      </c>
      <c r="I28" s="14">
        <v>0</v>
      </c>
      <c r="J28" s="15">
        <v>0</v>
      </c>
      <c r="K28" s="17">
        <v>262</v>
      </c>
      <c r="L28" s="18">
        <v>5.5576768062449624E-3</v>
      </c>
    </row>
    <row r="29" spans="1:12" x14ac:dyDescent="0.25">
      <c r="A29" s="19" t="s">
        <v>139</v>
      </c>
      <c r="B29" s="27"/>
      <c r="C29" s="20">
        <v>440</v>
      </c>
      <c r="D29" s="21">
        <v>1.5722708593889585E-2</v>
      </c>
      <c r="E29" s="20">
        <v>45</v>
      </c>
      <c r="F29" s="21">
        <v>1.8883759966428871E-2</v>
      </c>
      <c r="G29" s="20">
        <v>329</v>
      </c>
      <c r="H29" s="21">
        <v>1.9667623146819704E-2</v>
      </c>
      <c r="I29" s="20">
        <v>0</v>
      </c>
      <c r="J29" s="21">
        <v>0</v>
      </c>
      <c r="K29" s="20">
        <v>814</v>
      </c>
      <c r="L29" s="21">
        <v>1.7266980611768699E-2</v>
      </c>
    </row>
    <row r="30" spans="1:12" x14ac:dyDescent="0.25">
      <c r="A30" s="2" t="s">
        <v>220</v>
      </c>
      <c r="B30" s="3" t="s">
        <v>104</v>
      </c>
      <c r="C30" s="14">
        <v>188</v>
      </c>
      <c r="D30" s="15">
        <v>6.7178845810255492E-3</v>
      </c>
      <c r="E30" s="14">
        <v>11</v>
      </c>
      <c r="F30" s="15">
        <v>4.6160302140159466E-3</v>
      </c>
      <c r="G30" s="14">
        <v>110</v>
      </c>
      <c r="H30" s="15">
        <v>6.5758010521281681E-3</v>
      </c>
      <c r="I30" s="14">
        <v>0</v>
      </c>
      <c r="J30" s="15">
        <v>0</v>
      </c>
      <c r="K30" s="17">
        <v>309</v>
      </c>
      <c r="L30" s="18">
        <v>6.5546646302660052E-3</v>
      </c>
    </row>
    <row r="31" spans="1:12" x14ac:dyDescent="0.25">
      <c r="A31" s="2" t="s">
        <v>221</v>
      </c>
      <c r="B31" s="3" t="s">
        <v>104</v>
      </c>
      <c r="C31" s="14">
        <v>167</v>
      </c>
      <c r="D31" s="15">
        <v>5.9674825799535466E-3</v>
      </c>
      <c r="E31" s="14">
        <v>11</v>
      </c>
      <c r="F31" s="15">
        <v>4.6160302140159466E-3</v>
      </c>
      <c r="G31" s="14">
        <v>100</v>
      </c>
      <c r="H31" s="15">
        <v>5.9780009564801527E-3</v>
      </c>
      <c r="I31" s="14">
        <v>0</v>
      </c>
      <c r="J31" s="15">
        <v>0</v>
      </c>
      <c r="K31" s="17">
        <v>278</v>
      </c>
      <c r="L31" s="18">
        <v>5.8970769165499976E-3</v>
      </c>
    </row>
    <row r="32" spans="1:12" x14ac:dyDescent="0.25">
      <c r="A32" s="19" t="s">
        <v>139</v>
      </c>
      <c r="B32" s="27"/>
      <c r="C32" s="20">
        <v>355</v>
      </c>
      <c r="D32" s="21">
        <v>1.2685367160979096E-2</v>
      </c>
      <c r="E32" s="20">
        <v>22</v>
      </c>
      <c r="F32" s="21">
        <v>9.2320604280318932E-3</v>
      </c>
      <c r="G32" s="20">
        <v>210</v>
      </c>
      <c r="H32" s="21">
        <v>1.2553802008608322E-2</v>
      </c>
      <c r="I32" s="20">
        <v>0</v>
      </c>
      <c r="J32" s="21">
        <v>0</v>
      </c>
      <c r="K32" s="20">
        <v>587</v>
      </c>
      <c r="L32" s="21">
        <v>1.2451741546816003E-2</v>
      </c>
    </row>
    <row r="33" spans="1:12" x14ac:dyDescent="0.25">
      <c r="A33" s="2" t="s">
        <v>222</v>
      </c>
      <c r="B33" s="3" t="s">
        <v>132</v>
      </c>
      <c r="C33" s="14">
        <v>268</v>
      </c>
      <c r="D33" s="15">
        <v>9.5765588708236551E-3</v>
      </c>
      <c r="E33" s="14">
        <v>35</v>
      </c>
      <c r="F33" s="15">
        <v>1.4687368862778011E-2</v>
      </c>
      <c r="G33" s="14">
        <v>138</v>
      </c>
      <c r="H33" s="15">
        <v>8.2496413199426109E-3</v>
      </c>
      <c r="I33" s="14">
        <v>3</v>
      </c>
      <c r="J33" s="15">
        <v>6.5217391304347824E-2</v>
      </c>
      <c r="K33" s="17">
        <v>444</v>
      </c>
      <c r="L33" s="18">
        <v>9.4183530609647445E-3</v>
      </c>
    </row>
    <row r="34" spans="1:12" x14ac:dyDescent="0.25">
      <c r="A34" s="19" t="s">
        <v>139</v>
      </c>
      <c r="B34" s="27"/>
      <c r="C34" s="20">
        <v>268</v>
      </c>
      <c r="D34" s="21">
        <v>9.5765588708236551E-3</v>
      </c>
      <c r="E34" s="20">
        <v>35</v>
      </c>
      <c r="F34" s="21">
        <v>1.4687368862778011E-2</v>
      </c>
      <c r="G34" s="20">
        <v>138</v>
      </c>
      <c r="H34" s="21">
        <v>8.2496413199426109E-3</v>
      </c>
      <c r="I34" s="20">
        <v>3</v>
      </c>
      <c r="J34" s="21">
        <v>6.5217391304347824E-2</v>
      </c>
      <c r="K34" s="20">
        <v>444</v>
      </c>
      <c r="L34" s="21">
        <v>9.4183530609647445E-3</v>
      </c>
    </row>
    <row r="35" spans="1:12" x14ac:dyDescent="0.25">
      <c r="A35" s="2" t="s">
        <v>223</v>
      </c>
      <c r="B35" s="3" t="s">
        <v>134</v>
      </c>
      <c r="C35" s="14">
        <v>83</v>
      </c>
      <c r="D35" s="15">
        <v>2.9658745756655351E-3</v>
      </c>
      <c r="E35" s="14">
        <v>6</v>
      </c>
      <c r="F35" s="15">
        <v>2.517834662190516E-3</v>
      </c>
      <c r="G35" s="14">
        <v>33</v>
      </c>
      <c r="H35" s="15">
        <v>1.9727403156384504E-3</v>
      </c>
      <c r="I35" s="14">
        <v>0</v>
      </c>
      <c r="J35" s="15">
        <v>0</v>
      </c>
      <c r="K35" s="17">
        <v>122</v>
      </c>
      <c r="L35" s="18">
        <v>2.5879258410758982E-3</v>
      </c>
    </row>
    <row r="36" spans="1:12" x14ac:dyDescent="0.25">
      <c r="A36" s="2" t="s">
        <v>224</v>
      </c>
      <c r="B36" s="3" t="s">
        <v>134</v>
      </c>
      <c r="C36" s="14">
        <v>236</v>
      </c>
      <c r="D36" s="15">
        <v>8.4330891549044135E-3</v>
      </c>
      <c r="E36" s="14">
        <v>12</v>
      </c>
      <c r="F36" s="15">
        <v>5.035669324381032E-3</v>
      </c>
      <c r="G36" s="14">
        <v>138</v>
      </c>
      <c r="H36" s="15">
        <v>8.2496413199426109E-3</v>
      </c>
      <c r="I36" s="14">
        <v>0</v>
      </c>
      <c r="J36" s="15">
        <v>0</v>
      </c>
      <c r="K36" s="17">
        <v>386</v>
      </c>
      <c r="L36" s="18">
        <v>8.1880276611089892E-3</v>
      </c>
    </row>
    <row r="37" spans="1:12" x14ac:dyDescent="0.25">
      <c r="A37" s="2" t="s">
        <v>225</v>
      </c>
      <c r="B37" s="3" t="s">
        <v>134</v>
      </c>
      <c r="C37" s="14">
        <v>132</v>
      </c>
      <c r="D37" s="15">
        <v>4.7168125781668754E-3</v>
      </c>
      <c r="E37" s="14">
        <v>15</v>
      </c>
      <c r="F37" s="15">
        <v>6.29458665547629E-3</v>
      </c>
      <c r="G37" s="14">
        <v>70</v>
      </c>
      <c r="H37" s="15">
        <v>4.1846006695361072E-3</v>
      </c>
      <c r="I37" s="14">
        <v>0</v>
      </c>
      <c r="J37" s="15">
        <v>0</v>
      </c>
      <c r="K37" s="17">
        <v>217</v>
      </c>
      <c r="L37" s="18">
        <v>4.6031139960120487E-3</v>
      </c>
    </row>
    <row r="38" spans="1:12" x14ac:dyDescent="0.25">
      <c r="A38" s="2" t="s">
        <v>226</v>
      </c>
      <c r="B38" s="3" t="s">
        <v>134</v>
      </c>
      <c r="C38" s="14">
        <v>213</v>
      </c>
      <c r="D38" s="15">
        <v>7.6112202965874579E-3</v>
      </c>
      <c r="E38" s="14">
        <v>14</v>
      </c>
      <c r="F38" s="15">
        <v>5.8749475451112046E-3</v>
      </c>
      <c r="G38" s="14">
        <v>115</v>
      </c>
      <c r="H38" s="15">
        <v>6.8747010999521763E-3</v>
      </c>
      <c r="I38" s="14">
        <v>0</v>
      </c>
      <c r="J38" s="15">
        <v>0</v>
      </c>
      <c r="K38" s="17">
        <v>342</v>
      </c>
      <c r="L38" s="18">
        <v>7.2546773577701409E-3</v>
      </c>
    </row>
    <row r="39" spans="1:12" x14ac:dyDescent="0.25">
      <c r="A39" s="2" t="s">
        <v>227</v>
      </c>
      <c r="B39" s="3" t="s">
        <v>134</v>
      </c>
      <c r="C39" s="14">
        <v>1599</v>
      </c>
      <c r="D39" s="15">
        <v>5.7137752367339645E-2</v>
      </c>
      <c r="E39" s="14">
        <v>65</v>
      </c>
      <c r="F39" s="15">
        <v>2.7276542173730593E-2</v>
      </c>
      <c r="G39" s="14">
        <v>700</v>
      </c>
      <c r="H39" s="15">
        <v>4.1846006695361072E-2</v>
      </c>
      <c r="I39" s="14">
        <v>1</v>
      </c>
      <c r="J39" s="15">
        <v>2.1739130434782608E-2</v>
      </c>
      <c r="K39" s="17">
        <v>2365</v>
      </c>
      <c r="L39" s="18">
        <v>5.0167578804463112E-2</v>
      </c>
    </row>
    <row r="40" spans="1:12" x14ac:dyDescent="0.25">
      <c r="A40" s="2" t="s">
        <v>228</v>
      </c>
      <c r="B40" s="3" t="s">
        <v>134</v>
      </c>
      <c r="C40" s="14">
        <v>144</v>
      </c>
      <c r="D40" s="15">
        <v>5.145613721636591E-3</v>
      </c>
      <c r="E40" s="14">
        <v>10</v>
      </c>
      <c r="F40" s="15">
        <v>4.1963911036508603E-3</v>
      </c>
      <c r="G40" s="14">
        <v>88</v>
      </c>
      <c r="H40" s="15">
        <v>5.2606408417025345E-3</v>
      </c>
      <c r="I40" s="14">
        <v>0</v>
      </c>
      <c r="J40" s="15">
        <v>0</v>
      </c>
      <c r="K40" s="17">
        <v>242</v>
      </c>
      <c r="L40" s="18">
        <v>5.1334266683636673E-3</v>
      </c>
    </row>
    <row r="41" spans="1:12" x14ac:dyDescent="0.25">
      <c r="A41" s="2" t="s">
        <v>229</v>
      </c>
      <c r="B41" s="3" t="s">
        <v>134</v>
      </c>
      <c r="C41" s="14">
        <v>477</v>
      </c>
      <c r="D41" s="15">
        <v>1.7044845452921207E-2</v>
      </c>
      <c r="E41" s="14">
        <v>25</v>
      </c>
      <c r="F41" s="15">
        <v>1.049097775912715E-2</v>
      </c>
      <c r="G41" s="14">
        <v>267</v>
      </c>
      <c r="H41" s="15">
        <v>1.5961262553802008E-2</v>
      </c>
      <c r="I41" s="14">
        <v>1</v>
      </c>
      <c r="J41" s="15">
        <v>2.1739130434782608E-2</v>
      </c>
      <c r="K41" s="17">
        <v>770</v>
      </c>
      <c r="L41" s="18">
        <v>1.6333630308429849E-2</v>
      </c>
    </row>
    <row r="42" spans="1:12" x14ac:dyDescent="0.25">
      <c r="A42" s="2" t="s">
        <v>230</v>
      </c>
      <c r="B42" s="3" t="s">
        <v>134</v>
      </c>
      <c r="C42" s="14">
        <v>90</v>
      </c>
      <c r="D42" s="15">
        <v>3.2160085760228694E-3</v>
      </c>
      <c r="E42" s="14">
        <v>9</v>
      </c>
      <c r="F42" s="15">
        <v>3.7767519932857744E-3</v>
      </c>
      <c r="G42" s="14">
        <v>37</v>
      </c>
      <c r="H42" s="15">
        <v>2.2118603538976568E-3</v>
      </c>
      <c r="I42" s="14">
        <v>0</v>
      </c>
      <c r="J42" s="15">
        <v>0</v>
      </c>
      <c r="K42" s="17">
        <v>136</v>
      </c>
      <c r="L42" s="18">
        <v>2.8849009375928047E-3</v>
      </c>
    </row>
    <row r="43" spans="1:12" x14ac:dyDescent="0.25">
      <c r="A43" s="19" t="s">
        <v>139</v>
      </c>
      <c r="B43" s="27"/>
      <c r="C43" s="20">
        <v>2974</v>
      </c>
      <c r="D43" s="21">
        <v>0.10627121672324459</v>
      </c>
      <c r="E43" s="20">
        <v>156</v>
      </c>
      <c r="F43" s="21">
        <v>6.5463701216953427E-2</v>
      </c>
      <c r="G43" s="20">
        <v>1448</v>
      </c>
      <c r="H43" s="21">
        <v>8.6561453849832617E-2</v>
      </c>
      <c r="I43" s="20">
        <v>2</v>
      </c>
      <c r="J43" s="21">
        <v>4.3478260869565216E-2</v>
      </c>
      <c r="K43" s="20">
        <v>4580</v>
      </c>
      <c r="L43" s="21">
        <v>9.7153281574816508E-2</v>
      </c>
    </row>
    <row r="44" spans="1:12" x14ac:dyDescent="0.25">
      <c r="A44" s="2" t="s">
        <v>137</v>
      </c>
      <c r="B44" s="3"/>
      <c r="C44" s="14">
        <v>27985</v>
      </c>
      <c r="D44" s="15">
        <v>0.96603265559736273</v>
      </c>
      <c r="E44" s="14">
        <v>2383</v>
      </c>
      <c r="F44" s="15">
        <v>0.98025503907856848</v>
      </c>
      <c r="G44" s="14">
        <v>16728</v>
      </c>
      <c r="H44" s="15">
        <v>0.97944844545933607</v>
      </c>
      <c r="I44" s="14">
        <v>46</v>
      </c>
      <c r="J44" s="15">
        <v>0.97872340425531912</v>
      </c>
      <c r="K44" s="17">
        <v>47142</v>
      </c>
      <c r="L44" s="18">
        <v>0.97147920702303925</v>
      </c>
    </row>
    <row r="45" spans="1:12" x14ac:dyDescent="0.25">
      <c r="A45" s="2" t="s">
        <v>136</v>
      </c>
      <c r="B45" s="3"/>
      <c r="C45" s="14">
        <v>984</v>
      </c>
      <c r="D45" s="15">
        <v>3.3967344402637302E-2</v>
      </c>
      <c r="E45" s="14">
        <v>48</v>
      </c>
      <c r="F45" s="15">
        <v>1.974496092143151E-2</v>
      </c>
      <c r="G45" s="14">
        <v>351</v>
      </c>
      <c r="H45" s="15">
        <v>2.0551554540663972E-2</v>
      </c>
      <c r="I45" s="14">
        <v>1</v>
      </c>
      <c r="J45" s="15">
        <v>2.1276595744680851E-2</v>
      </c>
      <c r="K45" s="17">
        <v>1384</v>
      </c>
      <c r="L45" s="18">
        <v>2.8520792976960804E-2</v>
      </c>
    </row>
    <row r="46" spans="1:12" x14ac:dyDescent="0.25">
      <c r="A46" s="4" t="s">
        <v>78</v>
      </c>
      <c r="B46" s="5"/>
      <c r="C46" s="23">
        <v>28969</v>
      </c>
      <c r="D46" s="24">
        <v>0.59697893912541733</v>
      </c>
      <c r="E46" s="23">
        <v>2431</v>
      </c>
      <c r="F46" s="24">
        <v>5.0096855294069161E-2</v>
      </c>
      <c r="G46" s="23">
        <v>17079</v>
      </c>
      <c r="H46" s="24">
        <v>0.35195565263982193</v>
      </c>
      <c r="I46" s="23">
        <v>47</v>
      </c>
      <c r="J46" s="24">
        <v>9.6855294069158801E-4</v>
      </c>
      <c r="K46" s="23">
        <v>48526</v>
      </c>
      <c r="L46" s="24">
        <v>0.88899880919666574</v>
      </c>
    </row>
  </sheetData>
  <mergeCells count="5">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97" orientation="portrait" r:id="rId1"/>
  <headerFooter>
    <oddHeader xml:space="preserve">&amp;C&amp;"Tahoma"&amp;9 ACT Legislative Assembly Election — 15 October 2016_x000D_
&amp;"Tahoma,Bold"&amp;11Table 1.9 First preference votes by candidate/vote type: Ginninderra_x000D_
</oddHeader>
    <oddFooter>&amp;C&amp;"Tahoma"&amp;9 ACT Electoral Commission — 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4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2.42578125" bestFit="1" customWidth="1"/>
    <col min="2" max="2" width="6.7109375" style="28" customWidth="1"/>
    <col min="3" max="12" width="6.7109375" customWidth="1"/>
  </cols>
  <sheetData>
    <row r="1" spans="1:12" s="1" customFormat="1" ht="23.25" customHeight="1" x14ac:dyDescent="0.25">
      <c r="A1" s="13" t="s">
        <v>79</v>
      </c>
      <c r="B1" s="26" t="s">
        <v>80</v>
      </c>
      <c r="C1" s="68" t="s">
        <v>259</v>
      </c>
      <c r="D1" s="69"/>
      <c r="E1" s="68" t="s">
        <v>260</v>
      </c>
      <c r="F1" s="69"/>
      <c r="G1" s="68" t="s">
        <v>261</v>
      </c>
      <c r="H1" s="69"/>
      <c r="I1" s="68" t="s">
        <v>262</v>
      </c>
      <c r="J1" s="69"/>
      <c r="K1" s="68" t="s">
        <v>78</v>
      </c>
      <c r="L1" s="69"/>
    </row>
    <row r="2" spans="1:12" x14ac:dyDescent="0.25">
      <c r="A2" s="2" t="s">
        <v>170</v>
      </c>
      <c r="B2" s="3" t="s">
        <v>119</v>
      </c>
      <c r="C2" s="14">
        <v>6528</v>
      </c>
      <c r="D2" s="15">
        <v>0.21122112211221122</v>
      </c>
      <c r="E2" s="14">
        <v>753</v>
      </c>
      <c r="F2" s="15">
        <v>0.21434671221178481</v>
      </c>
      <c r="G2" s="14">
        <v>3112</v>
      </c>
      <c r="H2" s="15">
        <v>0.21641168289290683</v>
      </c>
      <c r="I2" s="14">
        <v>5</v>
      </c>
      <c r="J2" s="15">
        <v>0.10204081632653061</v>
      </c>
      <c r="K2" s="17">
        <v>10398</v>
      </c>
      <c r="L2" s="18">
        <v>0.21286439567638388</v>
      </c>
    </row>
    <row r="3" spans="1:12" x14ac:dyDescent="0.25">
      <c r="A3" s="2" t="s">
        <v>171</v>
      </c>
      <c r="B3" s="3" t="s">
        <v>119</v>
      </c>
      <c r="C3" s="14">
        <v>1488</v>
      </c>
      <c r="D3" s="15">
        <v>4.8145991069695207E-2</v>
      </c>
      <c r="E3" s="14">
        <v>121</v>
      </c>
      <c r="F3" s="15">
        <v>3.4443495587816682E-2</v>
      </c>
      <c r="G3" s="14">
        <v>639</v>
      </c>
      <c r="H3" s="15">
        <v>4.4436717663421416E-2</v>
      </c>
      <c r="I3" s="14">
        <v>1</v>
      </c>
      <c r="J3" s="15">
        <v>2.0408163265306121E-2</v>
      </c>
      <c r="K3" s="17">
        <v>2249</v>
      </c>
      <c r="L3" s="18">
        <v>4.6040779561087458E-2</v>
      </c>
    </row>
    <row r="4" spans="1:12" x14ac:dyDescent="0.25">
      <c r="A4" s="2" t="s">
        <v>172</v>
      </c>
      <c r="B4" s="3" t="s">
        <v>119</v>
      </c>
      <c r="C4" s="14">
        <v>1243</v>
      </c>
      <c r="D4" s="15">
        <v>4.0218727755128456E-2</v>
      </c>
      <c r="E4" s="14">
        <v>110</v>
      </c>
      <c r="F4" s="15">
        <v>3.1312268716196981E-2</v>
      </c>
      <c r="G4" s="14">
        <v>539</v>
      </c>
      <c r="H4" s="15">
        <v>3.7482614742698192E-2</v>
      </c>
      <c r="I4" s="14">
        <v>3</v>
      </c>
      <c r="J4" s="15">
        <v>6.1224489795918366E-2</v>
      </c>
      <c r="K4" s="17">
        <v>1895</v>
      </c>
      <c r="L4" s="18">
        <v>3.8793809367834914E-2</v>
      </c>
    </row>
    <row r="5" spans="1:12" x14ac:dyDescent="0.25">
      <c r="A5" s="2" t="s">
        <v>173</v>
      </c>
      <c r="B5" s="3" t="s">
        <v>119</v>
      </c>
      <c r="C5" s="14">
        <v>987</v>
      </c>
      <c r="D5" s="15">
        <v>3.1935546495826056E-2</v>
      </c>
      <c r="E5" s="14">
        <v>84</v>
      </c>
      <c r="F5" s="15">
        <v>2.3911187019641331E-2</v>
      </c>
      <c r="G5" s="14">
        <v>399</v>
      </c>
      <c r="H5" s="15">
        <v>2.7746870653685675E-2</v>
      </c>
      <c r="I5" s="14">
        <v>2</v>
      </c>
      <c r="J5" s="15">
        <v>4.0816326530612242E-2</v>
      </c>
      <c r="K5" s="17">
        <v>1472</v>
      </c>
      <c r="L5" s="18">
        <v>3.013429413691451E-2</v>
      </c>
    </row>
    <row r="6" spans="1:12" x14ac:dyDescent="0.25">
      <c r="A6" s="2" t="s">
        <v>174</v>
      </c>
      <c r="B6" s="3" t="s">
        <v>119</v>
      </c>
      <c r="C6" s="14">
        <v>1837</v>
      </c>
      <c r="D6" s="15">
        <v>5.9438296770853556E-2</v>
      </c>
      <c r="E6" s="14">
        <v>175</v>
      </c>
      <c r="F6" s="15">
        <v>4.9814972957586107E-2</v>
      </c>
      <c r="G6" s="14">
        <v>768</v>
      </c>
      <c r="H6" s="15">
        <v>5.3407510431154381E-2</v>
      </c>
      <c r="I6" s="14">
        <v>2</v>
      </c>
      <c r="J6" s="15">
        <v>4.0816326530612242E-2</v>
      </c>
      <c r="K6" s="17">
        <v>2782</v>
      </c>
      <c r="L6" s="18">
        <v>5.6952178185391417E-2</v>
      </c>
    </row>
    <row r="7" spans="1:12" x14ac:dyDescent="0.25">
      <c r="A7" s="19" t="s">
        <v>139</v>
      </c>
      <c r="B7" s="27"/>
      <c r="C7" s="20">
        <v>12083</v>
      </c>
      <c r="D7" s="21">
        <v>0.39095968420371446</v>
      </c>
      <c r="E7" s="20">
        <v>1243</v>
      </c>
      <c r="F7" s="21">
        <v>0.35382863649302593</v>
      </c>
      <c r="G7" s="20">
        <v>5457</v>
      </c>
      <c r="H7" s="21">
        <v>0.37948539638386647</v>
      </c>
      <c r="I7" s="20">
        <v>13</v>
      </c>
      <c r="J7" s="21">
        <v>0.26530612244897961</v>
      </c>
      <c r="K7" s="20">
        <v>18796</v>
      </c>
      <c r="L7" s="21">
        <v>0.38478545692761218</v>
      </c>
    </row>
    <row r="8" spans="1:12" x14ac:dyDescent="0.25">
      <c r="A8" s="2" t="s">
        <v>175</v>
      </c>
      <c r="B8" s="3" t="s">
        <v>104</v>
      </c>
      <c r="C8" s="14">
        <v>231</v>
      </c>
      <c r="D8" s="15">
        <v>7.4742768394486505E-3</v>
      </c>
      <c r="E8" s="14">
        <v>28</v>
      </c>
      <c r="F8" s="15">
        <v>7.970395673213778E-3</v>
      </c>
      <c r="G8" s="14">
        <v>135</v>
      </c>
      <c r="H8" s="15">
        <v>9.3880389429763563E-3</v>
      </c>
      <c r="I8" s="14">
        <v>0</v>
      </c>
      <c r="J8" s="15">
        <v>0</v>
      </c>
      <c r="K8" s="17">
        <v>394</v>
      </c>
      <c r="L8" s="18">
        <v>8.065836881755651E-3</v>
      </c>
    </row>
    <row r="9" spans="1:12" x14ac:dyDescent="0.25">
      <c r="A9" s="2" t="s">
        <v>176</v>
      </c>
      <c r="B9" s="3" t="s">
        <v>104</v>
      </c>
      <c r="C9" s="14">
        <v>242</v>
      </c>
      <c r="D9" s="15">
        <v>7.8301947841843012E-3</v>
      </c>
      <c r="E9" s="14">
        <v>18</v>
      </c>
      <c r="F9" s="15">
        <v>5.1238257899231428E-3</v>
      </c>
      <c r="G9" s="14">
        <v>134</v>
      </c>
      <c r="H9" s="15">
        <v>9.3184979137691231E-3</v>
      </c>
      <c r="I9" s="14">
        <v>1</v>
      </c>
      <c r="J9" s="15">
        <v>2.0408163265306121E-2</v>
      </c>
      <c r="K9" s="17">
        <v>395</v>
      </c>
      <c r="L9" s="18">
        <v>8.0863085489682272E-3</v>
      </c>
    </row>
    <row r="10" spans="1:12" x14ac:dyDescent="0.25">
      <c r="A10" s="2" t="s">
        <v>177</v>
      </c>
      <c r="B10" s="3" t="s">
        <v>104</v>
      </c>
      <c r="C10" s="14">
        <v>169</v>
      </c>
      <c r="D10" s="15">
        <v>5.4681938782113505E-3</v>
      </c>
      <c r="E10" s="14">
        <v>21</v>
      </c>
      <c r="F10" s="15">
        <v>5.9777967549103327E-3</v>
      </c>
      <c r="G10" s="14">
        <v>78</v>
      </c>
      <c r="H10" s="15">
        <v>5.4242002781641164E-3</v>
      </c>
      <c r="I10" s="14">
        <v>0</v>
      </c>
      <c r="J10" s="15">
        <v>0</v>
      </c>
      <c r="K10" s="17">
        <v>268</v>
      </c>
      <c r="L10" s="18">
        <v>5.4864068129708487E-3</v>
      </c>
    </row>
    <row r="11" spans="1:12" x14ac:dyDescent="0.25">
      <c r="A11" s="19" t="s">
        <v>139</v>
      </c>
      <c r="B11" s="27"/>
      <c r="C11" s="20">
        <v>642</v>
      </c>
      <c r="D11" s="21">
        <v>2.0772665501844301E-2</v>
      </c>
      <c r="E11" s="20">
        <v>67</v>
      </c>
      <c r="F11" s="21">
        <v>1.9072018218047253E-2</v>
      </c>
      <c r="G11" s="20">
        <v>347</v>
      </c>
      <c r="H11" s="21">
        <v>2.4130737134909597E-2</v>
      </c>
      <c r="I11" s="20">
        <v>1</v>
      </c>
      <c r="J11" s="21">
        <v>2.0408163265306121E-2</v>
      </c>
      <c r="K11" s="20">
        <v>1057</v>
      </c>
      <c r="L11" s="21">
        <v>2.1638552243694726E-2</v>
      </c>
    </row>
    <row r="12" spans="1:12" x14ac:dyDescent="0.25">
      <c r="A12" s="2" t="s">
        <v>178</v>
      </c>
      <c r="B12" s="3" t="s">
        <v>125</v>
      </c>
      <c r="C12" s="14">
        <v>4300</v>
      </c>
      <c r="D12" s="15">
        <v>0.13913156021484502</v>
      </c>
      <c r="E12" s="14">
        <v>320</v>
      </c>
      <c r="F12" s="15">
        <v>9.1090236265300314E-2</v>
      </c>
      <c r="G12" s="14">
        <v>1675</v>
      </c>
      <c r="H12" s="15">
        <v>0.11648122392211405</v>
      </c>
      <c r="I12" s="14">
        <v>12</v>
      </c>
      <c r="J12" s="15">
        <v>0.24489795918367346</v>
      </c>
      <c r="K12" s="17">
        <v>6307</v>
      </c>
      <c r="L12" s="18">
        <v>0.12911480510972814</v>
      </c>
    </row>
    <row r="13" spans="1:12" x14ac:dyDescent="0.25">
      <c r="A13" s="2" t="s">
        <v>179</v>
      </c>
      <c r="B13" s="3" t="s">
        <v>125</v>
      </c>
      <c r="C13" s="14">
        <v>751</v>
      </c>
      <c r="D13" s="15">
        <v>2.4299488772406654E-2</v>
      </c>
      <c r="E13" s="14">
        <v>76</v>
      </c>
      <c r="F13" s="15">
        <v>2.1633931113008823E-2</v>
      </c>
      <c r="G13" s="14">
        <v>343</v>
      </c>
      <c r="H13" s="15">
        <v>2.3852573018080667E-2</v>
      </c>
      <c r="I13" s="14">
        <v>3</v>
      </c>
      <c r="J13" s="15">
        <v>6.1224489795918366E-2</v>
      </c>
      <c r="K13" s="17">
        <v>1173</v>
      </c>
      <c r="L13" s="18">
        <v>2.4013265640353752E-2</v>
      </c>
    </row>
    <row r="14" spans="1:12" x14ac:dyDescent="0.25">
      <c r="A14" s="2" t="s">
        <v>180</v>
      </c>
      <c r="B14" s="3" t="s">
        <v>125</v>
      </c>
      <c r="C14" s="14">
        <v>1104</v>
      </c>
      <c r="D14" s="15">
        <v>3.5721219180741601E-2</v>
      </c>
      <c r="E14" s="14">
        <v>91</v>
      </c>
      <c r="F14" s="15">
        <v>2.5903785937944776E-2</v>
      </c>
      <c r="G14" s="14">
        <v>486</v>
      </c>
      <c r="H14" s="15">
        <v>3.3796940194714881E-2</v>
      </c>
      <c r="I14" s="14">
        <v>4</v>
      </c>
      <c r="J14" s="15">
        <v>8.1632653061224483E-2</v>
      </c>
      <c r="K14" s="17">
        <v>1685</v>
      </c>
      <c r="L14" s="18">
        <v>3.4494759253193577E-2</v>
      </c>
    </row>
    <row r="15" spans="1:12" x14ac:dyDescent="0.25">
      <c r="A15" s="19" t="s">
        <v>139</v>
      </c>
      <c r="B15" s="27"/>
      <c r="C15" s="20">
        <v>6155</v>
      </c>
      <c r="D15" s="21">
        <v>0.19915226816799328</v>
      </c>
      <c r="E15" s="20">
        <v>487</v>
      </c>
      <c r="F15" s="21">
        <v>0.13862795331625391</v>
      </c>
      <c r="G15" s="20">
        <v>2504</v>
      </c>
      <c r="H15" s="21">
        <v>0.17413073713490959</v>
      </c>
      <c r="I15" s="20">
        <v>19</v>
      </c>
      <c r="J15" s="21">
        <v>0.38775510204081631</v>
      </c>
      <c r="K15" s="20">
        <v>9165</v>
      </c>
      <c r="L15" s="21">
        <v>0.18762283000327545</v>
      </c>
    </row>
    <row r="16" spans="1:12" x14ac:dyDescent="0.25">
      <c r="A16" s="2" t="s">
        <v>181</v>
      </c>
      <c r="B16" s="3" t="s">
        <v>113</v>
      </c>
      <c r="C16" s="14">
        <v>128</v>
      </c>
      <c r="D16" s="15">
        <v>4.1415906296512007E-3</v>
      </c>
      <c r="E16" s="14">
        <v>18</v>
      </c>
      <c r="F16" s="15">
        <v>5.1238257899231428E-3</v>
      </c>
      <c r="G16" s="14">
        <v>64</v>
      </c>
      <c r="H16" s="15">
        <v>4.4506258692628654E-3</v>
      </c>
      <c r="I16" s="14">
        <v>0</v>
      </c>
      <c r="J16" s="15">
        <v>0</v>
      </c>
      <c r="K16" s="17">
        <v>210</v>
      </c>
      <c r="L16" s="18">
        <v>4.2990501146413368E-3</v>
      </c>
    </row>
    <row r="17" spans="1:12" x14ac:dyDescent="0.25">
      <c r="A17" s="2" t="s">
        <v>182</v>
      </c>
      <c r="B17" s="3" t="s">
        <v>113</v>
      </c>
      <c r="C17" s="14">
        <v>127</v>
      </c>
      <c r="D17" s="15">
        <v>4.1092344528570503E-3</v>
      </c>
      <c r="E17" s="14">
        <v>24</v>
      </c>
      <c r="F17" s="15">
        <v>6.8317677198975234E-3</v>
      </c>
      <c r="G17" s="14">
        <v>58</v>
      </c>
      <c r="H17" s="15">
        <v>4.0333796940194714E-3</v>
      </c>
      <c r="I17" s="14">
        <v>0</v>
      </c>
      <c r="J17" s="15">
        <v>0</v>
      </c>
      <c r="K17" s="17">
        <v>209</v>
      </c>
      <c r="L17" s="18">
        <v>4.2785784474287589E-3</v>
      </c>
    </row>
    <row r="18" spans="1:12" x14ac:dyDescent="0.25">
      <c r="A18" s="19" t="s">
        <v>139</v>
      </c>
      <c r="B18" s="27"/>
      <c r="C18" s="20">
        <v>255</v>
      </c>
      <c r="D18" s="21">
        <v>8.2508250825082501E-3</v>
      </c>
      <c r="E18" s="20">
        <v>42</v>
      </c>
      <c r="F18" s="21">
        <v>1.1955593509820665E-2</v>
      </c>
      <c r="G18" s="20">
        <v>122</v>
      </c>
      <c r="H18" s="21">
        <v>8.4840055632823368E-3</v>
      </c>
      <c r="I18" s="20">
        <v>0</v>
      </c>
      <c r="J18" s="21">
        <v>0</v>
      </c>
      <c r="K18" s="20">
        <v>419</v>
      </c>
      <c r="L18" s="21">
        <v>8.5776285620700957E-3</v>
      </c>
    </row>
    <row r="19" spans="1:12" x14ac:dyDescent="0.25">
      <c r="A19" s="2" t="s">
        <v>183</v>
      </c>
      <c r="B19" s="3" t="s">
        <v>107</v>
      </c>
      <c r="C19" s="14">
        <v>1778</v>
      </c>
      <c r="D19" s="15">
        <v>5.7529282339998704E-2</v>
      </c>
      <c r="E19" s="14">
        <v>235</v>
      </c>
      <c r="F19" s="15">
        <v>6.6894392257329918E-2</v>
      </c>
      <c r="G19" s="14">
        <v>843</v>
      </c>
      <c r="H19" s="15">
        <v>5.8623087621696802E-2</v>
      </c>
      <c r="I19" s="14">
        <v>3</v>
      </c>
      <c r="J19" s="15">
        <v>6.1224489795918366E-2</v>
      </c>
      <c r="K19" s="17">
        <v>2859</v>
      </c>
      <c r="L19" s="18">
        <v>5.852849656075991E-2</v>
      </c>
    </row>
    <row r="20" spans="1:12" x14ac:dyDescent="0.25">
      <c r="A20" s="2" t="s">
        <v>184</v>
      </c>
      <c r="B20" s="3" t="s">
        <v>107</v>
      </c>
      <c r="C20" s="14">
        <v>1666</v>
      </c>
      <c r="D20" s="15">
        <v>5.3905390539053903E-2</v>
      </c>
      <c r="E20" s="14">
        <v>249</v>
      </c>
      <c r="F20" s="15">
        <v>7.0879590093936809E-2</v>
      </c>
      <c r="G20" s="14">
        <v>822</v>
      </c>
      <c r="H20" s="15">
        <v>5.7162726008344926E-2</v>
      </c>
      <c r="I20" s="14">
        <v>2</v>
      </c>
      <c r="J20" s="15">
        <v>4.0816326530612242E-2</v>
      </c>
      <c r="K20" s="17">
        <v>2739</v>
      </c>
      <c r="L20" s="18">
        <v>5.6071896495250573E-2</v>
      </c>
    </row>
    <row r="21" spans="1:12" x14ac:dyDescent="0.25">
      <c r="A21" s="2" t="s">
        <v>185</v>
      </c>
      <c r="B21" s="3" t="s">
        <v>107</v>
      </c>
      <c r="C21" s="14">
        <v>2207</v>
      </c>
      <c r="D21" s="15">
        <v>7.1410082184689055E-2</v>
      </c>
      <c r="E21" s="14">
        <v>391</v>
      </c>
      <c r="F21" s="15">
        <v>0.11130088243666382</v>
      </c>
      <c r="G21" s="14">
        <v>1233</v>
      </c>
      <c r="H21" s="15">
        <v>8.5744089012517385E-2</v>
      </c>
      <c r="I21" s="14">
        <v>3</v>
      </c>
      <c r="J21" s="15">
        <v>6.1224489795918366E-2</v>
      </c>
      <c r="K21" s="17">
        <v>3834</v>
      </c>
      <c r="L21" s="18">
        <v>7.8488372093023256E-2</v>
      </c>
    </row>
    <row r="22" spans="1:12" x14ac:dyDescent="0.25">
      <c r="A22" s="2" t="s">
        <v>186</v>
      </c>
      <c r="B22" s="3" t="s">
        <v>107</v>
      </c>
      <c r="C22" s="14">
        <v>2662</v>
      </c>
      <c r="D22" s="15">
        <v>8.6132142626027308E-2</v>
      </c>
      <c r="E22" s="14">
        <v>339</v>
      </c>
      <c r="F22" s="15">
        <v>9.6498719043552519E-2</v>
      </c>
      <c r="G22" s="14">
        <v>1425</v>
      </c>
      <c r="H22" s="15">
        <v>9.9095966620305981E-2</v>
      </c>
      <c r="I22" s="14">
        <v>3</v>
      </c>
      <c r="J22" s="15">
        <v>6.1224489795918366E-2</v>
      </c>
      <c r="K22" s="17">
        <v>4429</v>
      </c>
      <c r="L22" s="18">
        <v>9.0669014084507046E-2</v>
      </c>
    </row>
    <row r="23" spans="1:12" x14ac:dyDescent="0.25">
      <c r="A23" s="2" t="s">
        <v>187</v>
      </c>
      <c r="B23" s="3" t="s">
        <v>107</v>
      </c>
      <c r="C23" s="14">
        <v>691</v>
      </c>
      <c r="D23" s="15">
        <v>2.2358118164757652E-2</v>
      </c>
      <c r="E23" s="14">
        <v>148</v>
      </c>
      <c r="F23" s="15">
        <v>4.2129234272701398E-2</v>
      </c>
      <c r="G23" s="14">
        <v>440</v>
      </c>
      <c r="H23" s="15">
        <v>3.0598052851182198E-2</v>
      </c>
      <c r="I23" s="14">
        <v>0</v>
      </c>
      <c r="J23" s="15">
        <v>0</v>
      </c>
      <c r="K23" s="17">
        <v>1279</v>
      </c>
      <c r="L23" s="18">
        <v>2.6183262364886998E-2</v>
      </c>
    </row>
    <row r="24" spans="1:12" x14ac:dyDescent="0.25">
      <c r="A24" s="19" t="s">
        <v>139</v>
      </c>
      <c r="B24" s="27"/>
      <c r="C24" s="20">
        <v>9004</v>
      </c>
      <c r="D24" s="21">
        <v>0.29133501585452665</v>
      </c>
      <c r="E24" s="20">
        <v>1362</v>
      </c>
      <c r="F24" s="21">
        <v>0.38770281810418444</v>
      </c>
      <c r="G24" s="20">
        <v>4763</v>
      </c>
      <c r="H24" s="21">
        <v>0.33122392211404728</v>
      </c>
      <c r="I24" s="20">
        <v>11</v>
      </c>
      <c r="J24" s="21">
        <v>0.22448979591836735</v>
      </c>
      <c r="K24" s="20">
        <v>15140</v>
      </c>
      <c r="L24" s="21">
        <v>0.30994104159842778</v>
      </c>
    </row>
    <row r="25" spans="1:12" x14ac:dyDescent="0.25">
      <c r="A25" s="2" t="s">
        <v>188</v>
      </c>
      <c r="B25" s="3" t="s">
        <v>189</v>
      </c>
      <c r="C25" s="14">
        <v>213</v>
      </c>
      <c r="D25" s="15">
        <v>6.8918656571539507E-3</v>
      </c>
      <c r="E25" s="14">
        <v>29</v>
      </c>
      <c r="F25" s="15">
        <v>8.2550526615428402E-3</v>
      </c>
      <c r="G25" s="14">
        <v>131</v>
      </c>
      <c r="H25" s="15">
        <v>9.109874826147427E-3</v>
      </c>
      <c r="I25" s="14">
        <v>0</v>
      </c>
      <c r="J25" s="15">
        <v>0</v>
      </c>
      <c r="K25" s="17">
        <v>373</v>
      </c>
      <c r="L25" s="18">
        <v>7.6359318702915163E-3</v>
      </c>
    </row>
    <row r="26" spans="1:12" x14ac:dyDescent="0.25">
      <c r="A26" s="2" t="s">
        <v>190</v>
      </c>
      <c r="B26" s="3" t="s">
        <v>189</v>
      </c>
      <c r="C26" s="14">
        <v>210</v>
      </c>
      <c r="D26" s="15">
        <v>6.7947971267715004E-3</v>
      </c>
      <c r="E26" s="14">
        <v>20</v>
      </c>
      <c r="F26" s="15">
        <v>5.6931397665812697E-3</v>
      </c>
      <c r="G26" s="14">
        <v>69</v>
      </c>
      <c r="H26" s="15">
        <v>4.7983310152990262E-3</v>
      </c>
      <c r="I26" s="14">
        <v>0</v>
      </c>
      <c r="J26" s="15">
        <v>0</v>
      </c>
      <c r="K26" s="17">
        <v>299</v>
      </c>
      <c r="L26" s="18">
        <v>6.1210284965607601E-3</v>
      </c>
    </row>
    <row r="27" spans="1:12" x14ac:dyDescent="0.25">
      <c r="A27" s="2" t="s">
        <v>191</v>
      </c>
      <c r="B27" s="3" t="s">
        <v>189</v>
      </c>
      <c r="C27" s="14">
        <v>136</v>
      </c>
      <c r="D27" s="15">
        <v>4.4004400440044002E-3</v>
      </c>
      <c r="E27" s="14">
        <v>12</v>
      </c>
      <c r="F27" s="15">
        <v>3.4158838599487617E-3</v>
      </c>
      <c r="G27" s="14">
        <v>69</v>
      </c>
      <c r="H27" s="15">
        <v>4.7983310152990262E-3</v>
      </c>
      <c r="I27" s="14">
        <v>0</v>
      </c>
      <c r="J27" s="15">
        <v>0</v>
      </c>
      <c r="K27" s="17">
        <v>217</v>
      </c>
      <c r="L27" s="18">
        <v>4.4423517851293805E-3</v>
      </c>
    </row>
    <row r="28" spans="1:12" x14ac:dyDescent="0.25">
      <c r="A28" s="19" t="s">
        <v>139</v>
      </c>
      <c r="B28" s="27"/>
      <c r="C28" s="20">
        <v>559</v>
      </c>
      <c r="D28" s="21">
        <v>1.808710282792985E-2</v>
      </c>
      <c r="E28" s="20">
        <v>61</v>
      </c>
      <c r="F28" s="21">
        <v>1.7364076288072874E-2</v>
      </c>
      <c r="G28" s="20">
        <v>269</v>
      </c>
      <c r="H28" s="21">
        <v>1.8706536856745479E-2</v>
      </c>
      <c r="I28" s="20">
        <v>0</v>
      </c>
      <c r="J28" s="21">
        <v>0</v>
      </c>
      <c r="K28" s="20">
        <v>889</v>
      </c>
      <c r="L28" s="21">
        <v>1.8199312151981659E-2</v>
      </c>
    </row>
    <row r="29" spans="1:12" x14ac:dyDescent="0.25">
      <c r="A29" s="2" t="s">
        <v>192</v>
      </c>
      <c r="B29" s="3" t="s">
        <v>116</v>
      </c>
      <c r="C29" s="14">
        <v>213</v>
      </c>
      <c r="D29" s="15">
        <v>6.8918656571539507E-3</v>
      </c>
      <c r="E29" s="14">
        <v>32</v>
      </c>
      <c r="F29" s="15">
        <v>9.1090236265300318E-3</v>
      </c>
      <c r="G29" s="14">
        <v>110</v>
      </c>
      <c r="H29" s="15">
        <v>7.6495132127955496E-3</v>
      </c>
      <c r="I29" s="14">
        <v>1</v>
      </c>
      <c r="J29" s="15">
        <v>2.0408163265306121E-2</v>
      </c>
      <c r="K29" s="17">
        <v>356</v>
      </c>
      <c r="L29" s="18">
        <v>7.2879135276776941E-3</v>
      </c>
    </row>
    <row r="30" spans="1:12" x14ac:dyDescent="0.25">
      <c r="A30" s="2" t="s">
        <v>193</v>
      </c>
      <c r="B30" s="3" t="s">
        <v>116</v>
      </c>
      <c r="C30" s="14">
        <v>188</v>
      </c>
      <c r="D30" s="15">
        <v>6.0829612373002008E-3</v>
      </c>
      <c r="E30" s="14">
        <v>24</v>
      </c>
      <c r="F30" s="15">
        <v>6.8317677198975234E-3</v>
      </c>
      <c r="G30" s="14">
        <v>76</v>
      </c>
      <c r="H30" s="15">
        <v>5.2851182197496526E-3</v>
      </c>
      <c r="I30" s="14">
        <v>1</v>
      </c>
      <c r="J30" s="15">
        <v>2.0408163265306121E-2</v>
      </c>
      <c r="K30" s="17">
        <v>289</v>
      </c>
      <c r="L30" s="18">
        <v>5.9163118244349817E-3</v>
      </c>
    </row>
    <row r="31" spans="1:12" x14ac:dyDescent="0.25">
      <c r="A31" s="19" t="s">
        <v>139</v>
      </c>
      <c r="B31" s="27"/>
      <c r="C31" s="20">
        <v>401</v>
      </c>
      <c r="D31" s="21">
        <v>1.2974826894454151E-2</v>
      </c>
      <c r="E31" s="20">
        <v>56</v>
      </c>
      <c r="F31" s="21">
        <v>1.5940791346427556E-2</v>
      </c>
      <c r="G31" s="20">
        <v>186</v>
      </c>
      <c r="H31" s="21">
        <v>1.2934631432545201E-2</v>
      </c>
      <c r="I31" s="20">
        <v>2</v>
      </c>
      <c r="J31" s="21">
        <v>4.0816326530612242E-2</v>
      </c>
      <c r="K31" s="20">
        <v>645</v>
      </c>
      <c r="L31" s="21">
        <v>1.3204225352112676E-2</v>
      </c>
    </row>
    <row r="32" spans="1:12" x14ac:dyDescent="0.25">
      <c r="A32" s="2" t="s">
        <v>194</v>
      </c>
      <c r="B32" s="3" t="s">
        <v>132</v>
      </c>
      <c r="C32" s="14">
        <v>377</v>
      </c>
      <c r="D32" s="15">
        <v>1.2198278651394551E-2</v>
      </c>
      <c r="E32" s="14">
        <v>58</v>
      </c>
      <c r="F32" s="15">
        <v>1.651010532308568E-2</v>
      </c>
      <c r="G32" s="14">
        <v>166</v>
      </c>
      <c r="H32" s="15">
        <v>1.1543810848400556E-2</v>
      </c>
      <c r="I32" s="14">
        <v>1</v>
      </c>
      <c r="J32" s="15">
        <v>2.0408163265306121E-2</v>
      </c>
      <c r="K32" s="17">
        <v>602</v>
      </c>
      <c r="L32" s="18">
        <v>1.232394366197183E-2</v>
      </c>
    </row>
    <row r="33" spans="1:12" x14ac:dyDescent="0.25">
      <c r="A33" s="19" t="s">
        <v>139</v>
      </c>
      <c r="B33" s="27"/>
      <c r="C33" s="20">
        <v>377</v>
      </c>
      <c r="D33" s="21">
        <v>1.2198278651394551E-2</v>
      </c>
      <c r="E33" s="20">
        <v>58</v>
      </c>
      <c r="F33" s="21">
        <v>1.651010532308568E-2</v>
      </c>
      <c r="G33" s="20">
        <v>166</v>
      </c>
      <c r="H33" s="21">
        <v>1.1543810848400556E-2</v>
      </c>
      <c r="I33" s="20">
        <v>1</v>
      </c>
      <c r="J33" s="21">
        <v>2.0408163265306121E-2</v>
      </c>
      <c r="K33" s="20">
        <v>602</v>
      </c>
      <c r="L33" s="21">
        <v>1.232394366197183E-2</v>
      </c>
    </row>
    <row r="34" spans="1:12" x14ac:dyDescent="0.25">
      <c r="A34" s="2" t="s">
        <v>195</v>
      </c>
      <c r="B34" s="3" t="s">
        <v>134</v>
      </c>
      <c r="C34" s="14">
        <v>1082</v>
      </c>
      <c r="D34" s="15">
        <v>3.5009383291270305E-2</v>
      </c>
      <c r="E34" s="14">
        <v>98</v>
      </c>
      <c r="F34" s="15">
        <v>2.7896384856248221E-2</v>
      </c>
      <c r="G34" s="14">
        <v>415</v>
      </c>
      <c r="H34" s="15">
        <v>2.8859527121001392E-2</v>
      </c>
      <c r="I34" s="14">
        <v>2</v>
      </c>
      <c r="J34" s="15">
        <v>4.0816326530612242E-2</v>
      </c>
      <c r="K34" s="17">
        <v>1597</v>
      </c>
      <c r="L34" s="18">
        <v>3.2693252538486733E-2</v>
      </c>
    </row>
    <row r="35" spans="1:12" x14ac:dyDescent="0.25">
      <c r="A35" s="2" t="s">
        <v>196</v>
      </c>
      <c r="B35" s="3" t="s">
        <v>134</v>
      </c>
      <c r="C35" s="14">
        <v>261</v>
      </c>
      <c r="D35" s="15">
        <v>8.4449621432731506E-3</v>
      </c>
      <c r="E35" s="14">
        <v>25</v>
      </c>
      <c r="F35" s="15">
        <v>7.1164247082265873E-3</v>
      </c>
      <c r="G35" s="14">
        <v>102</v>
      </c>
      <c r="H35" s="15">
        <v>7.0931849791376908E-3</v>
      </c>
      <c r="I35" s="14">
        <v>0</v>
      </c>
      <c r="J35" s="15">
        <v>0</v>
      </c>
      <c r="K35" s="17">
        <v>388</v>
      </c>
      <c r="L35" s="18">
        <v>7.9430068784801834E-3</v>
      </c>
    </row>
    <row r="36" spans="1:12" x14ac:dyDescent="0.25">
      <c r="A36" s="2" t="s">
        <v>197</v>
      </c>
      <c r="B36" s="3" t="s">
        <v>134</v>
      </c>
      <c r="C36" s="14">
        <v>87</v>
      </c>
      <c r="D36" s="15">
        <v>2.8149873810910503E-3</v>
      </c>
      <c r="E36" s="14">
        <v>14</v>
      </c>
      <c r="F36" s="15">
        <v>3.985197836606889E-3</v>
      </c>
      <c r="G36" s="14">
        <v>49</v>
      </c>
      <c r="H36" s="15">
        <v>3.4075104311543812E-3</v>
      </c>
      <c r="I36" s="14">
        <v>0</v>
      </c>
      <c r="J36" s="15">
        <v>0</v>
      </c>
      <c r="K36" s="17">
        <v>150</v>
      </c>
      <c r="L36" s="18">
        <v>3.070750081886669E-3</v>
      </c>
    </row>
    <row r="37" spans="1:12" x14ac:dyDescent="0.25">
      <c r="A37" s="19" t="s">
        <v>139</v>
      </c>
      <c r="B37" s="27"/>
      <c r="C37" s="20">
        <v>1430</v>
      </c>
      <c r="D37" s="21">
        <v>4.6269332815634508E-2</v>
      </c>
      <c r="E37" s="20">
        <v>137</v>
      </c>
      <c r="F37" s="21">
        <v>3.8998007401081697E-2</v>
      </c>
      <c r="G37" s="20">
        <v>566</v>
      </c>
      <c r="H37" s="21">
        <v>3.9360222531293461E-2</v>
      </c>
      <c r="I37" s="20">
        <v>2</v>
      </c>
      <c r="J37" s="21">
        <v>4.0816326530612242E-2</v>
      </c>
      <c r="K37" s="20">
        <v>2135</v>
      </c>
      <c r="L37" s="21">
        <v>4.3707009498853588E-2</v>
      </c>
    </row>
    <row r="38" spans="1:12" x14ac:dyDescent="0.25">
      <c r="A38" s="2" t="s">
        <v>137</v>
      </c>
      <c r="B38" s="3"/>
      <c r="C38" s="14">
        <v>30906</v>
      </c>
      <c r="D38" s="15">
        <v>0.97612279704377491</v>
      </c>
      <c r="E38" s="14">
        <v>3513</v>
      </c>
      <c r="F38" s="15">
        <v>0.98046329891152662</v>
      </c>
      <c r="G38" s="14">
        <v>14380</v>
      </c>
      <c r="H38" s="15">
        <v>0.98472916524001919</v>
      </c>
      <c r="I38" s="14">
        <v>49</v>
      </c>
      <c r="J38" s="15">
        <v>0.94230769230769229</v>
      </c>
      <c r="K38" s="17">
        <v>48848</v>
      </c>
      <c r="L38" s="18">
        <v>0.97891783567134272</v>
      </c>
    </row>
    <row r="39" spans="1:12" x14ac:dyDescent="0.25">
      <c r="A39" s="2" t="s">
        <v>136</v>
      </c>
      <c r="B39" s="3"/>
      <c r="C39" s="14">
        <v>756</v>
      </c>
      <c r="D39" s="15">
        <v>2.3877202956225127E-2</v>
      </c>
      <c r="E39" s="14">
        <v>70</v>
      </c>
      <c r="F39" s="15">
        <v>1.9536701088473347E-2</v>
      </c>
      <c r="G39" s="14">
        <v>223</v>
      </c>
      <c r="H39" s="15">
        <v>1.5270834759980825E-2</v>
      </c>
      <c r="I39" s="14">
        <v>3</v>
      </c>
      <c r="J39" s="15">
        <v>5.7692307692307696E-2</v>
      </c>
      <c r="K39" s="17">
        <v>1052</v>
      </c>
      <c r="L39" s="18">
        <v>2.1082164328657314E-2</v>
      </c>
    </row>
    <row r="40" spans="1:12" x14ac:dyDescent="0.25">
      <c r="A40" s="4" t="s">
        <v>78</v>
      </c>
      <c r="B40" s="5"/>
      <c r="C40" s="23">
        <v>31662</v>
      </c>
      <c r="D40" s="24">
        <v>0.63450901803607218</v>
      </c>
      <c r="E40" s="23">
        <v>3583</v>
      </c>
      <c r="F40" s="24">
        <v>7.1803607214428855E-2</v>
      </c>
      <c r="G40" s="23">
        <v>14603</v>
      </c>
      <c r="H40" s="24">
        <v>0.29264529058116234</v>
      </c>
      <c r="I40" s="23">
        <v>52</v>
      </c>
      <c r="J40" s="24">
        <v>1.0420841683366734E-3</v>
      </c>
      <c r="K40" s="23">
        <v>49900</v>
      </c>
      <c r="L40" s="24">
        <v>0.84561938654465341</v>
      </c>
    </row>
  </sheetData>
  <mergeCells count="5">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99" orientation="portrait" r:id="rId1"/>
  <headerFooter>
    <oddHeader xml:space="preserve">&amp;C&amp;"Tahoma"&amp;9 ACT Legislative Assembly Election — 15 October 2016_x000D_
&amp;"Tahoma,Bold"&amp;11Table 1.10 First preference votes by candidate/vote type: Kurrajong_x000D_
</oddHeader>
    <oddFooter>&amp;C&amp;"Tahoma"&amp;9 ACT Electoral Commission — 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L4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6.28515625" bestFit="1" customWidth="1"/>
    <col min="2" max="2" width="6.7109375" style="28" customWidth="1"/>
    <col min="3" max="12" width="6.7109375" customWidth="1"/>
  </cols>
  <sheetData>
    <row r="1" spans="1:12" s="1" customFormat="1" ht="23.25" customHeight="1" x14ac:dyDescent="0.25">
      <c r="A1" s="13" t="s">
        <v>79</v>
      </c>
      <c r="B1" s="26" t="s">
        <v>80</v>
      </c>
      <c r="C1" s="68" t="s">
        <v>259</v>
      </c>
      <c r="D1" s="69"/>
      <c r="E1" s="68" t="s">
        <v>260</v>
      </c>
      <c r="F1" s="69"/>
      <c r="G1" s="68" t="s">
        <v>261</v>
      </c>
      <c r="H1" s="69"/>
      <c r="I1" s="68" t="s">
        <v>262</v>
      </c>
      <c r="J1" s="69"/>
      <c r="K1" s="68" t="s">
        <v>78</v>
      </c>
      <c r="L1" s="69"/>
    </row>
    <row r="2" spans="1:12" x14ac:dyDescent="0.25">
      <c r="A2" s="2" t="s">
        <v>140</v>
      </c>
      <c r="B2" s="3" t="s">
        <v>113</v>
      </c>
      <c r="C2" s="14">
        <v>179</v>
      </c>
      <c r="D2" s="15">
        <v>5.5705972053652006E-3</v>
      </c>
      <c r="E2" s="14">
        <v>17</v>
      </c>
      <c r="F2" s="15">
        <v>6.3197026022304833E-3</v>
      </c>
      <c r="G2" s="14">
        <v>124</v>
      </c>
      <c r="H2" s="15">
        <v>8.1756444913298615E-3</v>
      </c>
      <c r="I2" s="14">
        <v>0</v>
      </c>
      <c r="J2" s="15">
        <v>0</v>
      </c>
      <c r="K2" s="17">
        <v>320</v>
      </c>
      <c r="L2" s="18">
        <v>6.3929677354909601E-3</v>
      </c>
    </row>
    <row r="3" spans="1:12" x14ac:dyDescent="0.25">
      <c r="A3" s="2" t="s">
        <v>141</v>
      </c>
      <c r="B3" s="3" t="s">
        <v>113</v>
      </c>
      <c r="C3" s="14">
        <v>220</v>
      </c>
      <c r="D3" s="15">
        <v>6.8465440512868389E-3</v>
      </c>
      <c r="E3" s="14">
        <v>11</v>
      </c>
      <c r="F3" s="15">
        <v>4.0892193308550186E-3</v>
      </c>
      <c r="G3" s="14">
        <v>105</v>
      </c>
      <c r="H3" s="15">
        <v>6.9229247708841564E-3</v>
      </c>
      <c r="I3" s="14">
        <v>2</v>
      </c>
      <c r="J3" s="15">
        <v>3.0769230769230771E-2</v>
      </c>
      <c r="K3" s="17">
        <v>338</v>
      </c>
      <c r="L3" s="18">
        <v>6.7525721706123264E-3</v>
      </c>
    </row>
    <row r="4" spans="1:12" x14ac:dyDescent="0.25">
      <c r="A4" s="19" t="s">
        <v>139</v>
      </c>
      <c r="B4" s="27"/>
      <c r="C4" s="20">
        <v>399</v>
      </c>
      <c r="D4" s="21">
        <v>1.2417141256652039E-2</v>
      </c>
      <c r="E4" s="20">
        <v>28</v>
      </c>
      <c r="F4" s="21">
        <v>1.0408921933085501E-2</v>
      </c>
      <c r="G4" s="20">
        <v>229</v>
      </c>
      <c r="H4" s="21">
        <v>1.5098569262214017E-2</v>
      </c>
      <c r="I4" s="20">
        <v>2</v>
      </c>
      <c r="J4" s="21">
        <v>3.0769230769230771E-2</v>
      </c>
      <c r="K4" s="20">
        <v>658</v>
      </c>
      <c r="L4" s="21">
        <v>1.3145539906103286E-2</v>
      </c>
    </row>
    <row r="5" spans="1:12" x14ac:dyDescent="0.25">
      <c r="A5" s="2" t="s">
        <v>142</v>
      </c>
      <c r="B5" s="3" t="s">
        <v>119</v>
      </c>
      <c r="C5" s="14">
        <v>2842</v>
      </c>
      <c r="D5" s="15">
        <v>8.8444900880714536E-2</v>
      </c>
      <c r="E5" s="14">
        <v>186</v>
      </c>
      <c r="F5" s="15">
        <v>6.9144981412639403E-2</v>
      </c>
      <c r="G5" s="14">
        <v>1337</v>
      </c>
      <c r="H5" s="15">
        <v>8.8151908749258254E-2</v>
      </c>
      <c r="I5" s="14">
        <v>8</v>
      </c>
      <c r="J5" s="15">
        <v>0.12307692307692308</v>
      </c>
      <c r="K5" s="17">
        <v>4373</v>
      </c>
      <c r="L5" s="18">
        <v>8.7363899710318646E-2</v>
      </c>
    </row>
    <row r="6" spans="1:12" x14ac:dyDescent="0.25">
      <c r="A6" s="2" t="s">
        <v>143</v>
      </c>
      <c r="B6" s="3" t="s">
        <v>119</v>
      </c>
      <c r="C6" s="14">
        <v>1587</v>
      </c>
      <c r="D6" s="15">
        <v>4.938847913360097E-2</v>
      </c>
      <c r="E6" s="14">
        <v>125</v>
      </c>
      <c r="F6" s="15">
        <v>4.6468401486988845E-2</v>
      </c>
      <c r="G6" s="14">
        <v>663</v>
      </c>
      <c r="H6" s="15">
        <v>4.3713324981868529E-2</v>
      </c>
      <c r="I6" s="14">
        <v>3</v>
      </c>
      <c r="J6" s="15">
        <v>4.6153846153846156E-2</v>
      </c>
      <c r="K6" s="17">
        <v>2378</v>
      </c>
      <c r="L6" s="18">
        <v>4.7507741484367198E-2</v>
      </c>
    </row>
    <row r="7" spans="1:12" x14ac:dyDescent="0.25">
      <c r="A7" s="2" t="s">
        <v>144</v>
      </c>
      <c r="B7" s="3" t="s">
        <v>119</v>
      </c>
      <c r="C7" s="14">
        <v>1729</v>
      </c>
      <c r="D7" s="15">
        <v>5.3807612112158842E-2</v>
      </c>
      <c r="E7" s="14">
        <v>139</v>
      </c>
      <c r="F7" s="15">
        <v>5.1672862453531601E-2</v>
      </c>
      <c r="G7" s="14">
        <v>807</v>
      </c>
      <c r="H7" s="15">
        <v>5.3207621810509656E-2</v>
      </c>
      <c r="I7" s="14">
        <v>5</v>
      </c>
      <c r="J7" s="15">
        <v>7.6923076923076927E-2</v>
      </c>
      <c r="K7" s="17">
        <v>2680</v>
      </c>
      <c r="L7" s="18">
        <v>5.3541104784736789E-2</v>
      </c>
    </row>
    <row r="8" spans="1:12" x14ac:dyDescent="0.25">
      <c r="A8" s="2" t="s">
        <v>145</v>
      </c>
      <c r="B8" s="3" t="s">
        <v>119</v>
      </c>
      <c r="C8" s="14">
        <v>2147</v>
      </c>
      <c r="D8" s="15">
        <v>6.6816045809603833E-2</v>
      </c>
      <c r="E8" s="14">
        <v>165</v>
      </c>
      <c r="F8" s="15">
        <v>6.1338289962825282E-2</v>
      </c>
      <c r="G8" s="14">
        <v>943</v>
      </c>
      <c r="H8" s="15">
        <v>6.2174457704226284E-2</v>
      </c>
      <c r="I8" s="14">
        <v>5</v>
      </c>
      <c r="J8" s="15">
        <v>7.6923076923076927E-2</v>
      </c>
      <c r="K8" s="17">
        <v>3260</v>
      </c>
      <c r="L8" s="18">
        <v>6.512835880531416E-2</v>
      </c>
    </row>
    <row r="9" spans="1:12" x14ac:dyDescent="0.25">
      <c r="A9" s="2" t="s">
        <v>146</v>
      </c>
      <c r="B9" s="3" t="s">
        <v>119</v>
      </c>
      <c r="C9" s="14">
        <v>3080</v>
      </c>
      <c r="D9" s="15">
        <v>9.5851616718015745E-2</v>
      </c>
      <c r="E9" s="14">
        <v>185</v>
      </c>
      <c r="F9" s="15">
        <v>6.8773234200743494E-2</v>
      </c>
      <c r="G9" s="14">
        <v>1307</v>
      </c>
      <c r="H9" s="15">
        <v>8.6173930243291355E-2</v>
      </c>
      <c r="I9" s="14">
        <v>2</v>
      </c>
      <c r="J9" s="15">
        <v>3.0769230769230771E-2</v>
      </c>
      <c r="K9" s="17">
        <v>4574</v>
      </c>
      <c r="L9" s="18">
        <v>9.1379482569173914E-2</v>
      </c>
    </row>
    <row r="10" spans="1:12" x14ac:dyDescent="0.25">
      <c r="A10" s="19" t="s">
        <v>139</v>
      </c>
      <c r="B10" s="27"/>
      <c r="C10" s="20">
        <v>11385</v>
      </c>
      <c r="D10" s="21">
        <v>0.35430865465409395</v>
      </c>
      <c r="E10" s="20">
        <v>800</v>
      </c>
      <c r="F10" s="21">
        <v>0.29739776951672864</v>
      </c>
      <c r="G10" s="20">
        <v>5057</v>
      </c>
      <c r="H10" s="21">
        <v>0.33342124348915408</v>
      </c>
      <c r="I10" s="20">
        <v>23</v>
      </c>
      <c r="J10" s="21">
        <v>0.35384615384615387</v>
      </c>
      <c r="K10" s="20">
        <v>17265</v>
      </c>
      <c r="L10" s="21">
        <v>0.34492058735391068</v>
      </c>
    </row>
    <row r="11" spans="1:12" x14ac:dyDescent="0.25">
      <c r="A11" s="2" t="s">
        <v>147</v>
      </c>
      <c r="B11" s="3" t="s">
        <v>116</v>
      </c>
      <c r="C11" s="14">
        <v>170</v>
      </c>
      <c r="D11" s="15">
        <v>5.2905113123580122E-3</v>
      </c>
      <c r="E11" s="14">
        <v>15</v>
      </c>
      <c r="F11" s="15">
        <v>5.5762081784386614E-3</v>
      </c>
      <c r="G11" s="14">
        <v>99</v>
      </c>
      <c r="H11" s="15">
        <v>6.5273290696907758E-3</v>
      </c>
      <c r="I11" s="14">
        <v>0</v>
      </c>
      <c r="J11" s="15">
        <v>0</v>
      </c>
      <c r="K11" s="17">
        <v>284</v>
      </c>
      <c r="L11" s="18">
        <v>5.6737588652482273E-3</v>
      </c>
    </row>
    <row r="12" spans="1:12" x14ac:dyDescent="0.25">
      <c r="A12" s="2" t="s">
        <v>148</v>
      </c>
      <c r="B12" s="3" t="s">
        <v>116</v>
      </c>
      <c r="C12" s="14">
        <v>232</v>
      </c>
      <c r="D12" s="15">
        <v>7.2199919086297576E-3</v>
      </c>
      <c r="E12" s="14">
        <v>24</v>
      </c>
      <c r="F12" s="15">
        <v>8.921933085501859E-3</v>
      </c>
      <c r="G12" s="14">
        <v>112</v>
      </c>
      <c r="H12" s="15">
        <v>7.3844530889431003E-3</v>
      </c>
      <c r="I12" s="14">
        <v>0</v>
      </c>
      <c r="J12" s="15">
        <v>0</v>
      </c>
      <c r="K12" s="17">
        <v>368</v>
      </c>
      <c r="L12" s="18">
        <v>7.3519128958146043E-3</v>
      </c>
    </row>
    <row r="13" spans="1:12" x14ac:dyDescent="0.25">
      <c r="A13" s="19" t="s">
        <v>139</v>
      </c>
      <c r="B13" s="27"/>
      <c r="C13" s="20">
        <v>402</v>
      </c>
      <c r="D13" s="21">
        <v>1.2510503220987769E-2</v>
      </c>
      <c r="E13" s="20">
        <v>39</v>
      </c>
      <c r="F13" s="21">
        <v>1.449814126394052E-2</v>
      </c>
      <c r="G13" s="20">
        <v>211</v>
      </c>
      <c r="H13" s="21">
        <v>1.3911782158633876E-2</v>
      </c>
      <c r="I13" s="20">
        <v>0</v>
      </c>
      <c r="J13" s="21">
        <v>0</v>
      </c>
      <c r="K13" s="20">
        <v>652</v>
      </c>
      <c r="L13" s="21">
        <v>1.3025671761062832E-2</v>
      </c>
    </row>
    <row r="14" spans="1:12" x14ac:dyDescent="0.25">
      <c r="A14" s="2" t="s">
        <v>149</v>
      </c>
      <c r="B14" s="3" t="s">
        <v>107</v>
      </c>
      <c r="C14" s="14">
        <v>834</v>
      </c>
      <c r="D14" s="15">
        <v>2.5954626085332836E-2</v>
      </c>
      <c r="E14" s="14">
        <v>84</v>
      </c>
      <c r="F14" s="15">
        <v>3.1226765799256505E-2</v>
      </c>
      <c r="G14" s="14">
        <v>419</v>
      </c>
      <c r="H14" s="15">
        <v>2.7625766466671062E-2</v>
      </c>
      <c r="I14" s="14">
        <v>3</v>
      </c>
      <c r="J14" s="15">
        <v>4.6153846153846156E-2</v>
      </c>
      <c r="K14" s="17">
        <v>1340</v>
      </c>
      <c r="L14" s="18">
        <v>2.6770552392368394E-2</v>
      </c>
    </row>
    <row r="15" spans="1:12" x14ac:dyDescent="0.25">
      <c r="A15" s="2" t="s">
        <v>150</v>
      </c>
      <c r="B15" s="3" t="s">
        <v>107</v>
      </c>
      <c r="C15" s="14">
        <v>6793</v>
      </c>
      <c r="D15" s="15">
        <v>0.21140260791087045</v>
      </c>
      <c r="E15" s="14">
        <v>793</v>
      </c>
      <c r="F15" s="15">
        <v>0.29479553903345723</v>
      </c>
      <c r="G15" s="14">
        <v>3628</v>
      </c>
      <c r="H15" s="15">
        <v>0.23920353398826399</v>
      </c>
      <c r="I15" s="14">
        <v>10</v>
      </c>
      <c r="J15" s="15">
        <v>0.15384615384615385</v>
      </c>
      <c r="K15" s="17">
        <v>11224</v>
      </c>
      <c r="L15" s="18">
        <v>0.22423334332234543</v>
      </c>
    </row>
    <row r="16" spans="1:12" x14ac:dyDescent="0.25">
      <c r="A16" s="2" t="s">
        <v>151</v>
      </c>
      <c r="B16" s="3" t="s">
        <v>107</v>
      </c>
      <c r="C16" s="14">
        <v>2252</v>
      </c>
      <c r="D16" s="15">
        <v>7.0083714561354371E-2</v>
      </c>
      <c r="E16" s="14">
        <v>198</v>
      </c>
      <c r="F16" s="15">
        <v>7.3605947955390341E-2</v>
      </c>
      <c r="G16" s="14">
        <v>1078</v>
      </c>
      <c r="H16" s="15">
        <v>7.1075360981077335E-2</v>
      </c>
      <c r="I16" s="14">
        <v>2</v>
      </c>
      <c r="J16" s="15">
        <v>3.0769230769230771E-2</v>
      </c>
      <c r="K16" s="17">
        <v>3530</v>
      </c>
      <c r="L16" s="18">
        <v>7.0522425332134653E-2</v>
      </c>
    </row>
    <row r="17" spans="1:12" x14ac:dyDescent="0.25">
      <c r="A17" s="2" t="s">
        <v>152</v>
      </c>
      <c r="B17" s="3" t="s">
        <v>107</v>
      </c>
      <c r="C17" s="14">
        <v>1115</v>
      </c>
      <c r="D17" s="15">
        <v>3.4699530078112842E-2</v>
      </c>
      <c r="E17" s="14">
        <v>82</v>
      </c>
      <c r="F17" s="15">
        <v>3.0483271375464683E-2</v>
      </c>
      <c r="G17" s="14">
        <v>536</v>
      </c>
      <c r="H17" s="15">
        <v>3.5339882639941977E-2</v>
      </c>
      <c r="I17" s="14">
        <v>4</v>
      </c>
      <c r="J17" s="15">
        <v>6.1538461538461542E-2</v>
      </c>
      <c r="K17" s="17">
        <v>1737</v>
      </c>
      <c r="L17" s="18">
        <v>3.470182798921187E-2</v>
      </c>
    </row>
    <row r="18" spans="1:12" x14ac:dyDescent="0.25">
      <c r="A18" s="2" t="s">
        <v>153</v>
      </c>
      <c r="B18" s="3" t="s">
        <v>107</v>
      </c>
      <c r="C18" s="14">
        <v>2234</v>
      </c>
      <c r="D18" s="15">
        <v>6.9523542775339994E-2</v>
      </c>
      <c r="E18" s="14">
        <v>201</v>
      </c>
      <c r="F18" s="15">
        <v>7.4721189591078069E-2</v>
      </c>
      <c r="G18" s="14">
        <v>1156</v>
      </c>
      <c r="H18" s="15">
        <v>7.6218105096591285E-2</v>
      </c>
      <c r="I18" s="14">
        <v>3</v>
      </c>
      <c r="J18" s="15">
        <v>4.6153846153846156E-2</v>
      </c>
      <c r="K18" s="17">
        <v>3594</v>
      </c>
      <c r="L18" s="18">
        <v>7.1801018879232847E-2</v>
      </c>
    </row>
    <row r="19" spans="1:12" x14ac:dyDescent="0.25">
      <c r="A19" s="19" t="s">
        <v>139</v>
      </c>
      <c r="B19" s="27"/>
      <c r="C19" s="20">
        <v>13228</v>
      </c>
      <c r="D19" s="21">
        <v>0.41166402141101049</v>
      </c>
      <c r="E19" s="20">
        <v>1358</v>
      </c>
      <c r="F19" s="21">
        <v>0.50483271375464689</v>
      </c>
      <c r="G19" s="20">
        <v>6817</v>
      </c>
      <c r="H19" s="21">
        <v>0.44946264917254564</v>
      </c>
      <c r="I19" s="20">
        <v>22</v>
      </c>
      <c r="J19" s="21">
        <v>0.33846153846153848</v>
      </c>
      <c r="K19" s="20">
        <v>21425</v>
      </c>
      <c r="L19" s="21">
        <v>0.42802916791529316</v>
      </c>
    </row>
    <row r="20" spans="1:12" x14ac:dyDescent="0.25">
      <c r="A20" s="2" t="s">
        <v>154</v>
      </c>
      <c r="B20" s="3" t="s">
        <v>155</v>
      </c>
      <c r="C20" s="14">
        <v>134</v>
      </c>
      <c r="D20" s="15">
        <v>4.1701677403292569E-3</v>
      </c>
      <c r="E20" s="14">
        <v>17</v>
      </c>
      <c r="F20" s="15">
        <v>6.3197026022304833E-3</v>
      </c>
      <c r="G20" s="14">
        <v>84</v>
      </c>
      <c r="H20" s="15">
        <v>5.5383398167073248E-3</v>
      </c>
      <c r="I20" s="14">
        <v>0</v>
      </c>
      <c r="J20" s="15">
        <v>0</v>
      </c>
      <c r="K20" s="17">
        <v>235</v>
      </c>
      <c r="L20" s="18">
        <v>4.6948356807511738E-3</v>
      </c>
    </row>
    <row r="21" spans="1:12" x14ac:dyDescent="0.25">
      <c r="A21" s="2" t="s">
        <v>156</v>
      </c>
      <c r="B21" s="3" t="s">
        <v>155</v>
      </c>
      <c r="C21" s="14">
        <v>100</v>
      </c>
      <c r="D21" s="15">
        <v>3.1120654778576543E-3</v>
      </c>
      <c r="E21" s="14">
        <v>6</v>
      </c>
      <c r="F21" s="15">
        <v>2.2304832713754648E-3</v>
      </c>
      <c r="G21" s="14">
        <v>72</v>
      </c>
      <c r="H21" s="15">
        <v>4.7471484143205645E-3</v>
      </c>
      <c r="I21" s="14">
        <v>0</v>
      </c>
      <c r="J21" s="15">
        <v>0</v>
      </c>
      <c r="K21" s="17">
        <v>178</v>
      </c>
      <c r="L21" s="18">
        <v>3.5560883028668464E-3</v>
      </c>
    </row>
    <row r="22" spans="1:12" x14ac:dyDescent="0.25">
      <c r="A22" s="19" t="s">
        <v>139</v>
      </c>
      <c r="B22" s="27"/>
      <c r="C22" s="20">
        <v>234</v>
      </c>
      <c r="D22" s="21">
        <v>7.2822332181869103E-3</v>
      </c>
      <c r="E22" s="20">
        <v>23</v>
      </c>
      <c r="F22" s="21">
        <v>8.5501858736059481E-3</v>
      </c>
      <c r="G22" s="20">
        <v>156</v>
      </c>
      <c r="H22" s="21">
        <v>1.028548823102789E-2</v>
      </c>
      <c r="I22" s="20">
        <v>0</v>
      </c>
      <c r="J22" s="21">
        <v>0</v>
      </c>
      <c r="K22" s="20">
        <v>413</v>
      </c>
      <c r="L22" s="21">
        <v>8.2509239836180207E-3</v>
      </c>
    </row>
    <row r="23" spans="1:12" x14ac:dyDescent="0.25">
      <c r="A23" s="2" t="s">
        <v>157</v>
      </c>
      <c r="B23" s="3" t="s">
        <v>104</v>
      </c>
      <c r="C23" s="14">
        <v>83</v>
      </c>
      <c r="D23" s="15">
        <v>2.583014346621853E-3</v>
      </c>
      <c r="E23" s="14">
        <v>4</v>
      </c>
      <c r="F23" s="15">
        <v>1.4869888475836431E-3</v>
      </c>
      <c r="G23" s="14">
        <v>54</v>
      </c>
      <c r="H23" s="15">
        <v>3.5603613107404231E-3</v>
      </c>
      <c r="I23" s="14">
        <v>0</v>
      </c>
      <c r="J23" s="15">
        <v>0</v>
      </c>
      <c r="K23" s="17">
        <v>141</v>
      </c>
      <c r="L23" s="18">
        <v>2.8169014084507044E-3</v>
      </c>
    </row>
    <row r="24" spans="1:12" x14ac:dyDescent="0.25">
      <c r="A24" s="2" t="s">
        <v>158</v>
      </c>
      <c r="B24" s="3" t="s">
        <v>104</v>
      </c>
      <c r="C24" s="14">
        <v>89</v>
      </c>
      <c r="D24" s="15">
        <v>2.7697382752933123E-3</v>
      </c>
      <c r="E24" s="14">
        <v>8</v>
      </c>
      <c r="F24" s="15">
        <v>2.9739776951672862E-3</v>
      </c>
      <c r="G24" s="14">
        <v>56</v>
      </c>
      <c r="H24" s="15">
        <v>3.6922265444715502E-3</v>
      </c>
      <c r="I24" s="14">
        <v>0</v>
      </c>
      <c r="J24" s="15">
        <v>0</v>
      </c>
      <c r="K24" s="17">
        <v>153</v>
      </c>
      <c r="L24" s="18">
        <v>3.0566376985316154E-3</v>
      </c>
    </row>
    <row r="25" spans="1:12" x14ac:dyDescent="0.25">
      <c r="A25" s="2" t="s">
        <v>159</v>
      </c>
      <c r="B25" s="3" t="s">
        <v>104</v>
      </c>
      <c r="C25" s="14">
        <v>145</v>
      </c>
      <c r="D25" s="15">
        <v>4.5124949428935988E-3</v>
      </c>
      <c r="E25" s="14">
        <v>9</v>
      </c>
      <c r="F25" s="15">
        <v>3.3457249070631971E-3</v>
      </c>
      <c r="G25" s="14">
        <v>60</v>
      </c>
      <c r="H25" s="15">
        <v>3.9559570119338033E-3</v>
      </c>
      <c r="I25" s="14">
        <v>1</v>
      </c>
      <c r="J25" s="15">
        <v>1.5384615384615385E-2</v>
      </c>
      <c r="K25" s="17">
        <v>215</v>
      </c>
      <c r="L25" s="18">
        <v>4.2952751972829889E-3</v>
      </c>
    </row>
    <row r="26" spans="1:12" x14ac:dyDescent="0.25">
      <c r="A26" s="2" t="s">
        <v>160</v>
      </c>
      <c r="B26" s="3" t="s">
        <v>104</v>
      </c>
      <c r="C26" s="14">
        <v>100</v>
      </c>
      <c r="D26" s="15">
        <v>3.1120654778576543E-3</v>
      </c>
      <c r="E26" s="14">
        <v>5</v>
      </c>
      <c r="F26" s="15">
        <v>1.8587360594795538E-3</v>
      </c>
      <c r="G26" s="14">
        <v>60</v>
      </c>
      <c r="H26" s="15">
        <v>3.9559570119338033E-3</v>
      </c>
      <c r="I26" s="14">
        <v>1</v>
      </c>
      <c r="J26" s="15">
        <v>1.5384615384615385E-2</v>
      </c>
      <c r="K26" s="17">
        <v>166</v>
      </c>
      <c r="L26" s="18">
        <v>3.3163520127859353E-3</v>
      </c>
    </row>
    <row r="27" spans="1:12" x14ac:dyDescent="0.25">
      <c r="A27" s="2" t="s">
        <v>161</v>
      </c>
      <c r="B27" s="3" t="s">
        <v>104</v>
      </c>
      <c r="C27" s="14">
        <v>74</v>
      </c>
      <c r="D27" s="15">
        <v>2.3029284536146642E-3</v>
      </c>
      <c r="E27" s="14">
        <v>6</v>
      </c>
      <c r="F27" s="15">
        <v>2.2304832713754648E-3</v>
      </c>
      <c r="G27" s="14">
        <v>58</v>
      </c>
      <c r="H27" s="15">
        <v>3.8240917782026767E-3</v>
      </c>
      <c r="I27" s="14">
        <v>0</v>
      </c>
      <c r="J27" s="15">
        <v>0</v>
      </c>
      <c r="K27" s="17">
        <v>138</v>
      </c>
      <c r="L27" s="18">
        <v>2.7569673359304765E-3</v>
      </c>
    </row>
    <row r="28" spans="1:12" x14ac:dyDescent="0.25">
      <c r="A28" s="19" t="s">
        <v>139</v>
      </c>
      <c r="B28" s="27"/>
      <c r="C28" s="20">
        <v>491</v>
      </c>
      <c r="D28" s="21">
        <v>1.5280241496281082E-2</v>
      </c>
      <c r="E28" s="20">
        <v>32</v>
      </c>
      <c r="F28" s="21">
        <v>1.1895910780669145E-2</v>
      </c>
      <c r="G28" s="20">
        <v>288</v>
      </c>
      <c r="H28" s="21">
        <v>1.8988593657282258E-2</v>
      </c>
      <c r="I28" s="20">
        <v>2</v>
      </c>
      <c r="J28" s="21">
        <v>3.0769230769230771E-2</v>
      </c>
      <c r="K28" s="20">
        <v>813</v>
      </c>
      <c r="L28" s="21">
        <v>1.624213365298172E-2</v>
      </c>
    </row>
    <row r="29" spans="1:12" x14ac:dyDescent="0.25">
      <c r="A29" s="2" t="s">
        <v>162</v>
      </c>
      <c r="B29" s="3" t="s">
        <v>132</v>
      </c>
      <c r="C29" s="14">
        <v>350</v>
      </c>
      <c r="D29" s="15">
        <v>1.0892229172501789E-2</v>
      </c>
      <c r="E29" s="14">
        <v>37</v>
      </c>
      <c r="F29" s="15">
        <v>1.3754646840148699E-2</v>
      </c>
      <c r="G29" s="14">
        <v>178</v>
      </c>
      <c r="H29" s="15">
        <v>1.1736005802070284E-2</v>
      </c>
      <c r="I29" s="14">
        <v>2</v>
      </c>
      <c r="J29" s="15">
        <v>3.0769230769230771E-2</v>
      </c>
      <c r="K29" s="17">
        <v>567</v>
      </c>
      <c r="L29" s="18">
        <v>1.1327539706323045E-2</v>
      </c>
    </row>
    <row r="30" spans="1:12" x14ac:dyDescent="0.25">
      <c r="A30" s="2" t="s">
        <v>163</v>
      </c>
      <c r="B30" s="3" t="s">
        <v>132</v>
      </c>
      <c r="C30" s="14">
        <v>325</v>
      </c>
      <c r="D30" s="15">
        <v>1.0114212803037375E-2</v>
      </c>
      <c r="E30" s="14">
        <v>34</v>
      </c>
      <c r="F30" s="15">
        <v>1.2639405204460967E-2</v>
      </c>
      <c r="G30" s="14">
        <v>144</v>
      </c>
      <c r="H30" s="15">
        <v>9.494296828641129E-3</v>
      </c>
      <c r="I30" s="14">
        <v>1</v>
      </c>
      <c r="J30" s="15">
        <v>1.5384615384615385E-2</v>
      </c>
      <c r="K30" s="17">
        <v>504</v>
      </c>
      <c r="L30" s="18">
        <v>1.0068924183398262E-2</v>
      </c>
    </row>
    <row r="31" spans="1:12" x14ac:dyDescent="0.25">
      <c r="A31" s="19" t="s">
        <v>139</v>
      </c>
      <c r="B31" s="27"/>
      <c r="C31" s="20">
        <v>675</v>
      </c>
      <c r="D31" s="21">
        <v>2.1006441975539164E-2</v>
      </c>
      <c r="E31" s="20">
        <v>71</v>
      </c>
      <c r="F31" s="21">
        <v>2.6394052044609664E-2</v>
      </c>
      <c r="G31" s="20">
        <v>322</v>
      </c>
      <c r="H31" s="21">
        <v>2.1230302630711413E-2</v>
      </c>
      <c r="I31" s="20">
        <v>3</v>
      </c>
      <c r="J31" s="21">
        <v>4.6153846153846156E-2</v>
      </c>
      <c r="K31" s="20">
        <v>1071</v>
      </c>
      <c r="L31" s="21">
        <v>2.1396463889721308E-2</v>
      </c>
    </row>
    <row r="32" spans="1:12" x14ac:dyDescent="0.25">
      <c r="A32" s="2" t="s">
        <v>164</v>
      </c>
      <c r="B32" s="3" t="s">
        <v>125</v>
      </c>
      <c r="C32" s="14">
        <v>777</v>
      </c>
      <c r="D32" s="15">
        <v>2.4180748762953973E-2</v>
      </c>
      <c r="E32" s="14">
        <v>49</v>
      </c>
      <c r="F32" s="15">
        <v>1.8215613382899627E-2</v>
      </c>
      <c r="G32" s="14">
        <v>343</v>
      </c>
      <c r="H32" s="15">
        <v>2.2614887584888246E-2</v>
      </c>
      <c r="I32" s="14">
        <v>2</v>
      </c>
      <c r="J32" s="15">
        <v>3.0769230769230771E-2</v>
      </c>
      <c r="K32" s="17">
        <v>1171</v>
      </c>
      <c r="L32" s="18">
        <v>2.339426630706223E-2</v>
      </c>
    </row>
    <row r="33" spans="1:12" x14ac:dyDescent="0.25">
      <c r="A33" s="2" t="s">
        <v>165</v>
      </c>
      <c r="B33" s="3" t="s">
        <v>125</v>
      </c>
      <c r="C33" s="14">
        <v>597</v>
      </c>
      <c r="D33" s="15">
        <v>1.8579030902810195E-2</v>
      </c>
      <c r="E33" s="14">
        <v>47</v>
      </c>
      <c r="F33" s="15">
        <v>1.7472118959107805E-2</v>
      </c>
      <c r="G33" s="14">
        <v>262</v>
      </c>
      <c r="H33" s="15">
        <v>1.7274345618777609E-2</v>
      </c>
      <c r="I33" s="14">
        <v>0</v>
      </c>
      <c r="J33" s="15">
        <v>0</v>
      </c>
      <c r="K33" s="17">
        <v>906</v>
      </c>
      <c r="L33" s="18">
        <v>1.8100089901108781E-2</v>
      </c>
    </row>
    <row r="34" spans="1:12" x14ac:dyDescent="0.25">
      <c r="A34" s="2" t="s">
        <v>166</v>
      </c>
      <c r="B34" s="3" t="s">
        <v>125</v>
      </c>
      <c r="C34" s="14">
        <v>2225</v>
      </c>
      <c r="D34" s="15">
        <v>6.9243456882332799E-2</v>
      </c>
      <c r="E34" s="14">
        <v>140</v>
      </c>
      <c r="F34" s="15">
        <v>5.204460966542751E-2</v>
      </c>
      <c r="G34" s="14">
        <v>880</v>
      </c>
      <c r="H34" s="15">
        <v>5.802070284169579E-2</v>
      </c>
      <c r="I34" s="14">
        <v>3</v>
      </c>
      <c r="J34" s="15">
        <v>4.6153846153846156E-2</v>
      </c>
      <c r="K34" s="17">
        <v>3248</v>
      </c>
      <c r="L34" s="18">
        <v>6.4888622515233238E-2</v>
      </c>
    </row>
    <row r="35" spans="1:12" x14ac:dyDescent="0.25">
      <c r="A35" s="19" t="s">
        <v>139</v>
      </c>
      <c r="B35" s="27"/>
      <c r="C35" s="20">
        <v>3599</v>
      </c>
      <c r="D35" s="21">
        <v>0.11200323654809698</v>
      </c>
      <c r="E35" s="20">
        <v>236</v>
      </c>
      <c r="F35" s="21">
        <v>8.7732342007434946E-2</v>
      </c>
      <c r="G35" s="20">
        <v>1485</v>
      </c>
      <c r="H35" s="21">
        <v>9.7909936045361634E-2</v>
      </c>
      <c r="I35" s="20">
        <v>5</v>
      </c>
      <c r="J35" s="21">
        <v>7.6923076923076927E-2</v>
      </c>
      <c r="K35" s="20">
        <v>5325</v>
      </c>
      <c r="L35" s="21">
        <v>0.10638297872340426</v>
      </c>
    </row>
    <row r="36" spans="1:12" x14ac:dyDescent="0.25">
      <c r="A36" s="2" t="s">
        <v>167</v>
      </c>
      <c r="B36" s="3" t="s">
        <v>129</v>
      </c>
      <c r="C36" s="14">
        <v>1257</v>
      </c>
      <c r="D36" s="15">
        <v>3.9118663056670715E-2</v>
      </c>
      <c r="E36" s="14">
        <v>67</v>
      </c>
      <c r="F36" s="15">
        <v>2.4907063197026021E-2</v>
      </c>
      <c r="G36" s="14">
        <v>415</v>
      </c>
      <c r="H36" s="15">
        <v>2.7362035999208809E-2</v>
      </c>
      <c r="I36" s="14">
        <v>7</v>
      </c>
      <c r="J36" s="15">
        <v>0.1076923076923077</v>
      </c>
      <c r="K36" s="17">
        <v>1746</v>
      </c>
      <c r="L36" s="18">
        <v>3.4881630206772547E-2</v>
      </c>
    </row>
    <row r="37" spans="1:12" x14ac:dyDescent="0.25">
      <c r="A37" s="19" t="s">
        <v>139</v>
      </c>
      <c r="B37" s="27"/>
      <c r="C37" s="20">
        <v>1257</v>
      </c>
      <c r="D37" s="21">
        <v>3.9118663056670715E-2</v>
      </c>
      <c r="E37" s="20">
        <v>67</v>
      </c>
      <c r="F37" s="21">
        <v>2.4907063197026021E-2</v>
      </c>
      <c r="G37" s="20">
        <v>415</v>
      </c>
      <c r="H37" s="21">
        <v>2.7362035999208809E-2</v>
      </c>
      <c r="I37" s="20">
        <v>7</v>
      </c>
      <c r="J37" s="21">
        <v>0.1076923076923077</v>
      </c>
      <c r="K37" s="20">
        <v>1746</v>
      </c>
      <c r="L37" s="21">
        <v>3.4881630206772547E-2</v>
      </c>
    </row>
    <row r="38" spans="1:12" x14ac:dyDescent="0.25">
      <c r="A38" s="2" t="s">
        <v>168</v>
      </c>
      <c r="B38" s="3" t="s">
        <v>134</v>
      </c>
      <c r="C38" s="14">
        <v>262</v>
      </c>
      <c r="D38" s="15">
        <v>8.1536115519870531E-3</v>
      </c>
      <c r="E38" s="14">
        <v>16</v>
      </c>
      <c r="F38" s="15">
        <v>5.9479553903345724E-3</v>
      </c>
      <c r="G38" s="14">
        <v>94</v>
      </c>
      <c r="H38" s="15">
        <v>6.1976659853629594E-3</v>
      </c>
      <c r="I38" s="14">
        <v>0</v>
      </c>
      <c r="J38" s="15">
        <v>0</v>
      </c>
      <c r="K38" s="17">
        <v>372</v>
      </c>
      <c r="L38" s="18">
        <v>7.4318249925082406E-3</v>
      </c>
    </row>
    <row r="39" spans="1:12" x14ac:dyDescent="0.25">
      <c r="A39" s="2" t="s">
        <v>169</v>
      </c>
      <c r="B39" s="3" t="s">
        <v>134</v>
      </c>
      <c r="C39" s="14">
        <v>201</v>
      </c>
      <c r="D39" s="15">
        <v>6.2552516104938845E-3</v>
      </c>
      <c r="E39" s="14">
        <v>20</v>
      </c>
      <c r="F39" s="15">
        <v>7.4349442379182153E-3</v>
      </c>
      <c r="G39" s="14">
        <v>93</v>
      </c>
      <c r="H39" s="15">
        <v>6.1317333684973952E-3</v>
      </c>
      <c r="I39" s="14">
        <v>1</v>
      </c>
      <c r="J39" s="15">
        <v>1.5384615384615385E-2</v>
      </c>
      <c r="K39" s="17">
        <v>315</v>
      </c>
      <c r="L39" s="18">
        <v>6.2930776146239136E-3</v>
      </c>
    </row>
    <row r="40" spans="1:12" x14ac:dyDescent="0.25">
      <c r="A40" s="19" t="s">
        <v>139</v>
      </c>
      <c r="B40" s="27"/>
      <c r="C40" s="20">
        <v>463</v>
      </c>
      <c r="D40" s="21">
        <v>1.4408863162480939E-2</v>
      </c>
      <c r="E40" s="20">
        <v>36</v>
      </c>
      <c r="F40" s="21">
        <v>1.3382899628252789E-2</v>
      </c>
      <c r="G40" s="20">
        <v>187</v>
      </c>
      <c r="H40" s="21">
        <v>1.2329399353860356E-2</v>
      </c>
      <c r="I40" s="20">
        <v>1</v>
      </c>
      <c r="J40" s="21">
        <v>1.5384615384615385E-2</v>
      </c>
      <c r="K40" s="20">
        <v>687</v>
      </c>
      <c r="L40" s="21">
        <v>1.3724902607132154E-2</v>
      </c>
    </row>
    <row r="41" spans="1:12" x14ac:dyDescent="0.25">
      <c r="A41" s="2" t="s">
        <v>137</v>
      </c>
      <c r="B41" s="3"/>
      <c r="C41" s="14">
        <v>32133</v>
      </c>
      <c r="D41" s="15">
        <v>0.97225416036308621</v>
      </c>
      <c r="E41" s="14">
        <v>2690</v>
      </c>
      <c r="F41" s="15">
        <v>0.98426637394804239</v>
      </c>
      <c r="G41" s="14">
        <v>15167</v>
      </c>
      <c r="H41" s="15">
        <v>0.98200064745872451</v>
      </c>
      <c r="I41" s="14">
        <v>65</v>
      </c>
      <c r="J41" s="15">
        <v>0.95588235294117652</v>
      </c>
      <c r="K41" s="17">
        <v>50055</v>
      </c>
      <c r="L41" s="18">
        <v>0.97580708047411102</v>
      </c>
    </row>
    <row r="42" spans="1:12" x14ac:dyDescent="0.25">
      <c r="A42" s="2" t="s">
        <v>136</v>
      </c>
      <c r="B42" s="3"/>
      <c r="C42" s="14">
        <v>917</v>
      </c>
      <c r="D42" s="15">
        <v>2.7745839636913766E-2</v>
      </c>
      <c r="E42" s="14">
        <v>43</v>
      </c>
      <c r="F42" s="15">
        <v>1.5733626051957557E-2</v>
      </c>
      <c r="G42" s="14">
        <v>278</v>
      </c>
      <c r="H42" s="15">
        <v>1.7999352541275493E-2</v>
      </c>
      <c r="I42" s="14">
        <v>3</v>
      </c>
      <c r="J42" s="15">
        <v>4.4117647058823532E-2</v>
      </c>
      <c r="K42" s="17">
        <v>1241</v>
      </c>
      <c r="L42" s="18">
        <v>2.4192919525888958E-2</v>
      </c>
    </row>
    <row r="43" spans="1:12" x14ac:dyDescent="0.25">
      <c r="A43" s="4" t="s">
        <v>78</v>
      </c>
      <c r="B43" s="5"/>
      <c r="C43" s="23">
        <v>33050</v>
      </c>
      <c r="D43" s="24">
        <v>0.64429975046787269</v>
      </c>
      <c r="E43" s="23">
        <v>2733</v>
      </c>
      <c r="F43" s="24">
        <v>5.3279008109794135E-2</v>
      </c>
      <c r="G43" s="23">
        <v>15445</v>
      </c>
      <c r="H43" s="24">
        <v>0.30109560199625701</v>
      </c>
      <c r="I43" s="23">
        <v>68</v>
      </c>
      <c r="J43" s="24">
        <v>1.3256394260761073E-3</v>
      </c>
      <c r="K43" s="23">
        <v>51296</v>
      </c>
      <c r="L43" s="24">
        <v>0.89901503733043575</v>
      </c>
    </row>
  </sheetData>
  <mergeCells count="5">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95" orientation="portrait" r:id="rId1"/>
  <headerFooter>
    <oddHeader xml:space="preserve">&amp;C&amp;"Tahoma"&amp;9 ACT Legislative Assembly Election — 15 October 2016_x000D_
&amp;"Tahoma,Bold"&amp;11Table 1.11 First preference votes by candidate/vote type: Murrumbidgee_x000D_
</oddHeader>
    <oddFooter>&amp;C&amp;"Tahoma"&amp;9 ACT Electoral Commission — 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3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2.140625" bestFit="1" customWidth="1"/>
    <col min="2" max="2" width="6.7109375" style="28" customWidth="1"/>
    <col min="3" max="12" width="6.7109375" customWidth="1"/>
  </cols>
  <sheetData>
    <row r="1" spans="1:12" s="1" customFormat="1" ht="23.25" customHeight="1" x14ac:dyDescent="0.25">
      <c r="A1" s="13" t="s">
        <v>79</v>
      </c>
      <c r="B1" s="26" t="s">
        <v>80</v>
      </c>
      <c r="C1" s="68" t="s">
        <v>259</v>
      </c>
      <c r="D1" s="69"/>
      <c r="E1" s="68" t="s">
        <v>260</v>
      </c>
      <c r="F1" s="69"/>
      <c r="G1" s="68" t="s">
        <v>261</v>
      </c>
      <c r="H1" s="69"/>
      <c r="I1" s="68" t="s">
        <v>262</v>
      </c>
      <c r="J1" s="69"/>
      <c r="K1" s="68" t="s">
        <v>78</v>
      </c>
      <c r="L1" s="69"/>
    </row>
    <row r="2" spans="1:12" x14ac:dyDescent="0.25">
      <c r="A2" s="2" t="s">
        <v>103</v>
      </c>
      <c r="B2" s="3" t="s">
        <v>104</v>
      </c>
      <c r="C2" s="14">
        <v>365</v>
      </c>
      <c r="D2" s="15">
        <v>1.2759114901947076E-2</v>
      </c>
      <c r="E2" s="14">
        <v>37</v>
      </c>
      <c r="F2" s="15">
        <v>1.5423092955398083E-2</v>
      </c>
      <c r="G2" s="14">
        <v>362</v>
      </c>
      <c r="H2" s="15">
        <v>1.7948336556100945E-2</v>
      </c>
      <c r="I2" s="14">
        <v>2</v>
      </c>
      <c r="J2" s="15">
        <v>2.564102564102564E-2</v>
      </c>
      <c r="K2" s="17">
        <v>766</v>
      </c>
      <c r="L2" s="18">
        <v>1.4945466606832771E-2</v>
      </c>
    </row>
    <row r="3" spans="1:12" x14ac:dyDescent="0.25">
      <c r="A3" s="2" t="s">
        <v>105</v>
      </c>
      <c r="B3" s="3" t="s">
        <v>104</v>
      </c>
      <c r="C3" s="14">
        <v>306</v>
      </c>
      <c r="D3" s="15">
        <v>1.0696682630125494E-2</v>
      </c>
      <c r="E3" s="14">
        <v>20</v>
      </c>
      <c r="F3" s="15">
        <v>8.3368070029178828E-3</v>
      </c>
      <c r="G3" s="14">
        <v>302</v>
      </c>
      <c r="H3" s="15">
        <v>1.497347414348753E-2</v>
      </c>
      <c r="I3" s="14">
        <v>2</v>
      </c>
      <c r="J3" s="15">
        <v>2.564102564102564E-2</v>
      </c>
      <c r="K3" s="17">
        <v>630</v>
      </c>
      <c r="L3" s="18">
        <v>1.2291963397264551E-2</v>
      </c>
    </row>
    <row r="4" spans="1:12" x14ac:dyDescent="0.25">
      <c r="A4" s="19" t="s">
        <v>139</v>
      </c>
      <c r="B4" s="27"/>
      <c r="C4" s="20">
        <v>671</v>
      </c>
      <c r="D4" s="21">
        <v>2.345579753207257E-2</v>
      </c>
      <c r="E4" s="20">
        <v>57</v>
      </c>
      <c r="F4" s="21">
        <v>2.3759899958315966E-2</v>
      </c>
      <c r="G4" s="20">
        <v>664</v>
      </c>
      <c r="H4" s="21">
        <v>3.292181069958848E-2</v>
      </c>
      <c r="I4" s="20">
        <v>4</v>
      </c>
      <c r="J4" s="21">
        <v>5.128205128205128E-2</v>
      </c>
      <c r="K4" s="20">
        <v>1396</v>
      </c>
      <c r="L4" s="21">
        <v>2.723743000409732E-2</v>
      </c>
    </row>
    <row r="5" spans="1:12" x14ac:dyDescent="0.25">
      <c r="A5" s="2" t="s">
        <v>106</v>
      </c>
      <c r="B5" s="3" t="s">
        <v>107</v>
      </c>
      <c r="C5" s="14">
        <v>3967</v>
      </c>
      <c r="D5" s="15">
        <v>0.13867235292061383</v>
      </c>
      <c r="E5" s="14">
        <v>396</v>
      </c>
      <c r="F5" s="15">
        <v>0.16506877865777408</v>
      </c>
      <c r="G5" s="14">
        <v>2891</v>
      </c>
      <c r="H5" s="15">
        <v>0.14333878724775645</v>
      </c>
      <c r="I5" s="14">
        <v>5</v>
      </c>
      <c r="J5" s="15">
        <v>6.4102564102564097E-2</v>
      </c>
      <c r="K5" s="17">
        <v>7259</v>
      </c>
      <c r="L5" s="18">
        <v>0.14163073381070376</v>
      </c>
    </row>
    <row r="6" spans="1:12" x14ac:dyDescent="0.25">
      <c r="A6" s="2" t="s">
        <v>108</v>
      </c>
      <c r="B6" s="3" t="s">
        <v>107</v>
      </c>
      <c r="C6" s="14">
        <v>1359</v>
      </c>
      <c r="D6" s="15">
        <v>4.7505855210263223E-2</v>
      </c>
      <c r="E6" s="14">
        <v>189</v>
      </c>
      <c r="F6" s="15">
        <v>7.8782826177573984E-2</v>
      </c>
      <c r="G6" s="14">
        <v>1106</v>
      </c>
      <c r="H6" s="15">
        <v>5.4836630472507315E-2</v>
      </c>
      <c r="I6" s="14">
        <v>4</v>
      </c>
      <c r="J6" s="15">
        <v>5.128205128205128E-2</v>
      </c>
      <c r="K6" s="17">
        <v>2658</v>
      </c>
      <c r="L6" s="18">
        <v>5.1860378904649486E-2</v>
      </c>
    </row>
    <row r="7" spans="1:12" x14ac:dyDescent="0.25">
      <c r="A7" s="2" t="s">
        <v>109</v>
      </c>
      <c r="B7" s="3" t="s">
        <v>107</v>
      </c>
      <c r="C7" s="14">
        <v>1923</v>
      </c>
      <c r="D7" s="15">
        <v>6.7221309469710208E-2</v>
      </c>
      <c r="E7" s="14">
        <v>166</v>
      </c>
      <c r="F7" s="15">
        <v>6.9195498124218421E-2</v>
      </c>
      <c r="G7" s="14">
        <v>1775</v>
      </c>
      <c r="H7" s="15">
        <v>8.8006346373146915E-2</v>
      </c>
      <c r="I7" s="14">
        <v>8</v>
      </c>
      <c r="J7" s="15">
        <v>0.10256410256410256</v>
      </c>
      <c r="K7" s="17">
        <v>3872</v>
      </c>
      <c r="L7" s="18">
        <v>7.5546797260648155E-2</v>
      </c>
    </row>
    <row r="8" spans="1:12" x14ac:dyDescent="0.25">
      <c r="A8" s="2" t="s">
        <v>110</v>
      </c>
      <c r="B8" s="3" t="s">
        <v>107</v>
      </c>
      <c r="C8" s="14">
        <v>753</v>
      </c>
      <c r="D8" s="15">
        <v>2.6322228825112735E-2</v>
      </c>
      <c r="E8" s="14">
        <v>78</v>
      </c>
      <c r="F8" s="15">
        <v>3.2513547311379738E-2</v>
      </c>
      <c r="G8" s="14">
        <v>595</v>
      </c>
      <c r="H8" s="15">
        <v>2.9500718925083047E-2</v>
      </c>
      <c r="I8" s="14">
        <v>5</v>
      </c>
      <c r="J8" s="15">
        <v>6.4102564102564097E-2</v>
      </c>
      <c r="K8" s="17">
        <v>1431</v>
      </c>
      <c r="L8" s="18">
        <v>2.7920316859500909E-2</v>
      </c>
    </row>
    <row r="9" spans="1:12" x14ac:dyDescent="0.25">
      <c r="A9" s="2" t="s">
        <v>111</v>
      </c>
      <c r="B9" s="3" t="s">
        <v>107</v>
      </c>
      <c r="C9" s="14">
        <v>1709</v>
      </c>
      <c r="D9" s="15">
        <v>5.9740622924459051E-2</v>
      </c>
      <c r="E9" s="14">
        <v>134</v>
      </c>
      <c r="F9" s="15">
        <v>5.5856606919549814E-2</v>
      </c>
      <c r="G9" s="14">
        <v>1295</v>
      </c>
      <c r="H9" s="15">
        <v>6.4207447072239576E-2</v>
      </c>
      <c r="I9" s="14">
        <v>8</v>
      </c>
      <c r="J9" s="15">
        <v>0.10256410256410256</v>
      </c>
      <c r="K9" s="17">
        <v>3146</v>
      </c>
      <c r="L9" s="18">
        <v>6.138177277427663E-2</v>
      </c>
    </row>
    <row r="10" spans="1:12" x14ac:dyDescent="0.25">
      <c r="A10" s="19" t="s">
        <v>139</v>
      </c>
      <c r="B10" s="27"/>
      <c r="C10" s="20">
        <v>9711</v>
      </c>
      <c r="D10" s="21">
        <v>0.33946236935015905</v>
      </c>
      <c r="E10" s="20">
        <v>963</v>
      </c>
      <c r="F10" s="21">
        <v>0.40141725719049604</v>
      </c>
      <c r="G10" s="20">
        <v>7662</v>
      </c>
      <c r="H10" s="21">
        <v>0.3798899300907333</v>
      </c>
      <c r="I10" s="20">
        <v>30</v>
      </c>
      <c r="J10" s="21">
        <v>0.38461538461538464</v>
      </c>
      <c r="K10" s="20">
        <v>18366</v>
      </c>
      <c r="L10" s="21">
        <v>0.35833999960977891</v>
      </c>
    </row>
    <row r="11" spans="1:12" x14ac:dyDescent="0.25">
      <c r="A11" s="2" t="s">
        <v>112</v>
      </c>
      <c r="B11" s="3" t="s">
        <v>113</v>
      </c>
      <c r="C11" s="14">
        <v>224</v>
      </c>
      <c r="D11" s="15">
        <v>7.8302513370853283E-3</v>
      </c>
      <c r="E11" s="14">
        <v>21</v>
      </c>
      <c r="F11" s="15">
        <v>8.7536473530637759E-3</v>
      </c>
      <c r="G11" s="14">
        <v>164</v>
      </c>
      <c r="H11" s="15">
        <v>8.1312905944766721E-3</v>
      </c>
      <c r="I11" s="14">
        <v>0</v>
      </c>
      <c r="J11" s="15">
        <v>0</v>
      </c>
      <c r="K11" s="17">
        <v>409</v>
      </c>
      <c r="L11" s="18">
        <v>7.980020681716193E-3</v>
      </c>
    </row>
    <row r="12" spans="1:12" x14ac:dyDescent="0.25">
      <c r="A12" s="2" t="s">
        <v>114</v>
      </c>
      <c r="B12" s="3" t="s">
        <v>113</v>
      </c>
      <c r="C12" s="14">
        <v>135</v>
      </c>
      <c r="D12" s="15">
        <v>4.7191246897612471E-3</v>
      </c>
      <c r="E12" s="14">
        <v>18</v>
      </c>
      <c r="F12" s="15">
        <v>7.503126302626094E-3</v>
      </c>
      <c r="G12" s="14">
        <v>93</v>
      </c>
      <c r="H12" s="15">
        <v>4.6110367395507954E-3</v>
      </c>
      <c r="I12" s="14">
        <v>0</v>
      </c>
      <c r="J12" s="15">
        <v>0</v>
      </c>
      <c r="K12" s="17">
        <v>246</v>
      </c>
      <c r="L12" s="18">
        <v>4.7997190408366336E-3</v>
      </c>
    </row>
    <row r="13" spans="1:12" x14ac:dyDescent="0.25">
      <c r="A13" s="19" t="s">
        <v>139</v>
      </c>
      <c r="B13" s="27"/>
      <c r="C13" s="20">
        <v>359</v>
      </c>
      <c r="D13" s="21">
        <v>1.2549376026846576E-2</v>
      </c>
      <c r="E13" s="20">
        <v>39</v>
      </c>
      <c r="F13" s="21">
        <v>1.6256773655689869E-2</v>
      </c>
      <c r="G13" s="20">
        <v>257</v>
      </c>
      <c r="H13" s="21">
        <v>1.2742327334027468E-2</v>
      </c>
      <c r="I13" s="20">
        <v>0</v>
      </c>
      <c r="J13" s="21">
        <v>0</v>
      </c>
      <c r="K13" s="20">
        <v>655</v>
      </c>
      <c r="L13" s="21">
        <v>1.2779739722552827E-2</v>
      </c>
    </row>
    <row r="14" spans="1:12" x14ac:dyDescent="0.25">
      <c r="A14" s="2" t="s">
        <v>115</v>
      </c>
      <c r="B14" s="3" t="s">
        <v>116</v>
      </c>
      <c r="C14" s="14">
        <v>138</v>
      </c>
      <c r="D14" s="15">
        <v>4.8239941273114971E-3</v>
      </c>
      <c r="E14" s="14">
        <v>20</v>
      </c>
      <c r="F14" s="15">
        <v>8.3368070029178828E-3</v>
      </c>
      <c r="G14" s="14">
        <v>103</v>
      </c>
      <c r="H14" s="15">
        <v>5.1068471416530316E-3</v>
      </c>
      <c r="I14" s="14">
        <v>1</v>
      </c>
      <c r="J14" s="15">
        <v>1.282051282051282E-2</v>
      </c>
      <c r="K14" s="17">
        <v>262</v>
      </c>
      <c r="L14" s="18">
        <v>5.1118958890211301E-3</v>
      </c>
    </row>
    <row r="15" spans="1:12" x14ac:dyDescent="0.25">
      <c r="A15" s="2" t="s">
        <v>117</v>
      </c>
      <c r="B15" s="3" t="s">
        <v>116</v>
      </c>
      <c r="C15" s="14">
        <v>268</v>
      </c>
      <c r="D15" s="15">
        <v>9.3683364211556604E-3</v>
      </c>
      <c r="E15" s="14">
        <v>22</v>
      </c>
      <c r="F15" s="15">
        <v>9.1704877032096708E-3</v>
      </c>
      <c r="G15" s="14">
        <v>180</v>
      </c>
      <c r="H15" s="15">
        <v>8.9245872378402504E-3</v>
      </c>
      <c r="I15" s="14">
        <v>0</v>
      </c>
      <c r="J15" s="15">
        <v>0</v>
      </c>
      <c r="K15" s="17">
        <v>470</v>
      </c>
      <c r="L15" s="18">
        <v>9.1701949154195852E-3</v>
      </c>
    </row>
    <row r="16" spans="1:12" x14ac:dyDescent="0.25">
      <c r="A16" s="19" t="s">
        <v>139</v>
      </c>
      <c r="B16" s="27"/>
      <c r="C16" s="20">
        <v>406</v>
      </c>
      <c r="D16" s="21">
        <v>1.4192330548467158E-2</v>
      </c>
      <c r="E16" s="20">
        <v>42</v>
      </c>
      <c r="F16" s="21">
        <v>1.7507294706127552E-2</v>
      </c>
      <c r="G16" s="20">
        <v>283</v>
      </c>
      <c r="H16" s="21">
        <v>1.4031434379493281E-2</v>
      </c>
      <c r="I16" s="20">
        <v>1</v>
      </c>
      <c r="J16" s="21">
        <v>1.282051282051282E-2</v>
      </c>
      <c r="K16" s="20">
        <v>732</v>
      </c>
      <c r="L16" s="21">
        <v>1.4282090804440716E-2</v>
      </c>
    </row>
    <row r="17" spans="1:12" x14ac:dyDescent="0.25">
      <c r="A17" s="2" t="s">
        <v>118</v>
      </c>
      <c r="B17" s="3" t="s">
        <v>119</v>
      </c>
      <c r="C17" s="14">
        <v>4281</v>
      </c>
      <c r="D17" s="15">
        <v>0.14964868738420667</v>
      </c>
      <c r="E17" s="14">
        <v>373</v>
      </c>
      <c r="F17" s="15">
        <v>0.15548145060441851</v>
      </c>
      <c r="G17" s="14">
        <v>3129</v>
      </c>
      <c r="H17" s="15">
        <v>0.15513907481778969</v>
      </c>
      <c r="I17" s="14">
        <v>7</v>
      </c>
      <c r="J17" s="15">
        <v>8.9743589743589744E-2</v>
      </c>
      <c r="K17" s="17">
        <v>7790</v>
      </c>
      <c r="L17" s="18">
        <v>0.15199110295982673</v>
      </c>
    </row>
    <row r="18" spans="1:12" x14ac:dyDescent="0.25">
      <c r="A18" s="2" t="s">
        <v>120</v>
      </c>
      <c r="B18" s="3" t="s">
        <v>119</v>
      </c>
      <c r="C18" s="14">
        <v>1600</v>
      </c>
      <c r="D18" s="15">
        <v>5.5930366693466634E-2</v>
      </c>
      <c r="E18" s="14">
        <v>95</v>
      </c>
      <c r="F18" s="15">
        <v>3.9599833263859942E-2</v>
      </c>
      <c r="G18" s="14">
        <v>1274</v>
      </c>
      <c r="H18" s="15">
        <v>6.316624522782488E-2</v>
      </c>
      <c r="I18" s="14">
        <v>4</v>
      </c>
      <c r="J18" s="15">
        <v>5.128205128205128E-2</v>
      </c>
      <c r="K18" s="17">
        <v>2973</v>
      </c>
      <c r="L18" s="18">
        <v>5.8006360603281758E-2</v>
      </c>
    </row>
    <row r="19" spans="1:12" x14ac:dyDescent="0.25">
      <c r="A19" s="2" t="s">
        <v>121</v>
      </c>
      <c r="B19" s="3" t="s">
        <v>119</v>
      </c>
      <c r="C19" s="14">
        <v>1808</v>
      </c>
      <c r="D19" s="15">
        <v>6.3201314363617297E-2</v>
      </c>
      <c r="E19" s="14">
        <v>135</v>
      </c>
      <c r="F19" s="15">
        <v>5.6273447269695707E-2</v>
      </c>
      <c r="G19" s="14">
        <v>1256</v>
      </c>
      <c r="H19" s="15">
        <v>6.2273786504040855E-2</v>
      </c>
      <c r="I19" s="14">
        <v>7</v>
      </c>
      <c r="J19" s="15">
        <v>8.9743589743589744E-2</v>
      </c>
      <c r="K19" s="17">
        <v>3206</v>
      </c>
      <c r="L19" s="18">
        <v>6.2552435954968483E-2</v>
      </c>
    </row>
    <row r="20" spans="1:12" x14ac:dyDescent="0.25">
      <c r="A20" s="2" t="s">
        <v>122</v>
      </c>
      <c r="B20" s="3" t="s">
        <v>119</v>
      </c>
      <c r="C20" s="14">
        <v>2189</v>
      </c>
      <c r="D20" s="15">
        <v>7.6519732932499043E-2</v>
      </c>
      <c r="E20" s="14">
        <v>154</v>
      </c>
      <c r="F20" s="15">
        <v>6.419341392246769E-2</v>
      </c>
      <c r="G20" s="14">
        <v>1375</v>
      </c>
      <c r="H20" s="15">
        <v>6.8173930289057466E-2</v>
      </c>
      <c r="I20" s="14">
        <v>8</v>
      </c>
      <c r="J20" s="15">
        <v>0.10256410256410256</v>
      </c>
      <c r="K20" s="17">
        <v>3726</v>
      </c>
      <c r="L20" s="18">
        <v>7.2698183520964632E-2</v>
      </c>
    </row>
    <row r="21" spans="1:12" x14ac:dyDescent="0.25">
      <c r="A21" s="2" t="s">
        <v>123</v>
      </c>
      <c r="B21" s="3" t="s">
        <v>119</v>
      </c>
      <c r="C21" s="14">
        <v>2900</v>
      </c>
      <c r="D21" s="15">
        <v>0.10137378963190827</v>
      </c>
      <c r="E21" s="14">
        <v>151</v>
      </c>
      <c r="F21" s="15">
        <v>6.2942892872030018E-2</v>
      </c>
      <c r="G21" s="14">
        <v>1758</v>
      </c>
      <c r="H21" s="15">
        <v>8.7163468689573101E-2</v>
      </c>
      <c r="I21" s="14">
        <v>8</v>
      </c>
      <c r="J21" s="15">
        <v>0.10256410256410256</v>
      </c>
      <c r="K21" s="17">
        <v>4817</v>
      </c>
      <c r="L21" s="18">
        <v>9.3984742356544984E-2</v>
      </c>
    </row>
    <row r="22" spans="1:12" x14ac:dyDescent="0.25">
      <c r="A22" s="19" t="s">
        <v>139</v>
      </c>
      <c r="B22" s="27"/>
      <c r="C22" s="20">
        <v>12778</v>
      </c>
      <c r="D22" s="21">
        <v>0.44667389100569793</v>
      </c>
      <c r="E22" s="20">
        <v>908</v>
      </c>
      <c r="F22" s="21">
        <v>0.37849103793247185</v>
      </c>
      <c r="G22" s="20">
        <v>8792</v>
      </c>
      <c r="H22" s="21">
        <v>0.43591650552828598</v>
      </c>
      <c r="I22" s="20">
        <v>34</v>
      </c>
      <c r="J22" s="21">
        <v>0.4358974358974359</v>
      </c>
      <c r="K22" s="20">
        <v>22512</v>
      </c>
      <c r="L22" s="21">
        <v>0.43923282539558661</v>
      </c>
    </row>
    <row r="23" spans="1:12" x14ac:dyDescent="0.25">
      <c r="A23" s="2" t="s">
        <v>124</v>
      </c>
      <c r="B23" s="3" t="s">
        <v>125</v>
      </c>
      <c r="C23" s="14">
        <v>417</v>
      </c>
      <c r="D23" s="15">
        <v>1.4576851819484742E-2</v>
      </c>
      <c r="E23" s="14">
        <v>38</v>
      </c>
      <c r="F23" s="15">
        <v>1.5839933305543976E-2</v>
      </c>
      <c r="G23" s="14">
        <v>289</v>
      </c>
      <c r="H23" s="15">
        <v>1.4328920620754623E-2</v>
      </c>
      <c r="I23" s="14">
        <v>3</v>
      </c>
      <c r="J23" s="15">
        <v>3.8461538461538464E-2</v>
      </c>
      <c r="K23" s="17">
        <v>747</v>
      </c>
      <c r="L23" s="18">
        <v>1.4574756599613681E-2</v>
      </c>
    </row>
    <row r="24" spans="1:12" x14ac:dyDescent="0.25">
      <c r="A24" s="2" t="s">
        <v>126</v>
      </c>
      <c r="B24" s="3" t="s">
        <v>125</v>
      </c>
      <c r="C24" s="14">
        <v>331</v>
      </c>
      <c r="D24" s="15">
        <v>1.157059460971091E-2</v>
      </c>
      <c r="E24" s="14">
        <v>31</v>
      </c>
      <c r="F24" s="15">
        <v>1.2922050854522717E-2</v>
      </c>
      <c r="G24" s="14">
        <v>193</v>
      </c>
      <c r="H24" s="15">
        <v>9.5691407605731568E-3</v>
      </c>
      <c r="I24" s="14">
        <v>0</v>
      </c>
      <c r="J24" s="15">
        <v>0</v>
      </c>
      <c r="K24" s="17">
        <v>555</v>
      </c>
      <c r="L24" s="18">
        <v>1.0828634421399723E-2</v>
      </c>
    </row>
    <row r="25" spans="1:12" x14ac:dyDescent="0.25">
      <c r="A25" s="2" t="s">
        <v>127</v>
      </c>
      <c r="B25" s="3" t="s">
        <v>125</v>
      </c>
      <c r="C25" s="14">
        <v>1534</v>
      </c>
      <c r="D25" s="15">
        <v>5.3623239067361134E-2</v>
      </c>
      <c r="E25" s="14">
        <v>114</v>
      </c>
      <c r="F25" s="15">
        <v>4.7519799916631932E-2</v>
      </c>
      <c r="G25" s="14">
        <v>683</v>
      </c>
      <c r="H25" s="15">
        <v>3.3863850463582729E-2</v>
      </c>
      <c r="I25" s="14">
        <v>1</v>
      </c>
      <c r="J25" s="15">
        <v>1.282051282051282E-2</v>
      </c>
      <c r="K25" s="17">
        <v>2332</v>
      </c>
      <c r="L25" s="18">
        <v>4.549977562289037E-2</v>
      </c>
    </row>
    <row r="26" spans="1:12" x14ac:dyDescent="0.25">
      <c r="A26" s="19" t="s">
        <v>139</v>
      </c>
      <c r="B26" s="27"/>
      <c r="C26" s="20">
        <v>2282</v>
      </c>
      <c r="D26" s="21">
        <v>7.977068549655679E-2</v>
      </c>
      <c r="E26" s="20">
        <v>183</v>
      </c>
      <c r="F26" s="21">
        <v>7.6281784076698625E-2</v>
      </c>
      <c r="G26" s="20">
        <v>1165</v>
      </c>
      <c r="H26" s="21">
        <v>5.7761911844910509E-2</v>
      </c>
      <c r="I26" s="20">
        <v>4</v>
      </c>
      <c r="J26" s="21">
        <v>5.128205128205128E-2</v>
      </c>
      <c r="K26" s="20">
        <v>3634</v>
      </c>
      <c r="L26" s="21">
        <v>7.0903166643903767E-2</v>
      </c>
    </row>
    <row r="27" spans="1:12" x14ac:dyDescent="0.25">
      <c r="A27" s="2" t="s">
        <v>128</v>
      </c>
      <c r="B27" s="3" t="s">
        <v>129</v>
      </c>
      <c r="C27" s="14">
        <v>662</v>
      </c>
      <c r="D27" s="15">
        <v>2.314118921942182E-2</v>
      </c>
      <c r="E27" s="14">
        <v>41</v>
      </c>
      <c r="F27" s="15">
        <v>1.7090454355981659E-2</v>
      </c>
      <c r="G27" s="14">
        <v>351</v>
      </c>
      <c r="H27" s="15">
        <v>1.7402945113788489E-2</v>
      </c>
      <c r="I27" s="14">
        <v>1</v>
      </c>
      <c r="J27" s="15">
        <v>1.282051282051282E-2</v>
      </c>
      <c r="K27" s="17">
        <v>1055</v>
      </c>
      <c r="L27" s="18">
        <v>2.0584160927165238E-2</v>
      </c>
    </row>
    <row r="28" spans="1:12" x14ac:dyDescent="0.25">
      <c r="A28" s="2" t="s">
        <v>130</v>
      </c>
      <c r="B28" s="3" t="s">
        <v>129</v>
      </c>
      <c r="C28" s="14">
        <v>582</v>
      </c>
      <c r="D28" s="15">
        <v>2.0344670884748488E-2</v>
      </c>
      <c r="E28" s="14">
        <v>54</v>
      </c>
      <c r="F28" s="15">
        <v>2.2509378907878283E-2</v>
      </c>
      <c r="G28" s="14">
        <v>342</v>
      </c>
      <c r="H28" s="15">
        <v>1.6956715751896476E-2</v>
      </c>
      <c r="I28" s="14">
        <v>1</v>
      </c>
      <c r="J28" s="15">
        <v>1.282051282051282E-2</v>
      </c>
      <c r="K28" s="17">
        <v>979</v>
      </c>
      <c r="L28" s="18">
        <v>1.9101320898288882E-2</v>
      </c>
    </row>
    <row r="29" spans="1:12" x14ac:dyDescent="0.25">
      <c r="A29" s="19" t="s">
        <v>139</v>
      </c>
      <c r="B29" s="27"/>
      <c r="C29" s="20">
        <v>1244</v>
      </c>
      <c r="D29" s="21">
        <v>4.3485860104170306E-2</v>
      </c>
      <c r="E29" s="20">
        <v>95</v>
      </c>
      <c r="F29" s="21">
        <v>3.9599833263859942E-2</v>
      </c>
      <c r="G29" s="20">
        <v>693</v>
      </c>
      <c r="H29" s="21">
        <v>3.4359660865684961E-2</v>
      </c>
      <c r="I29" s="20">
        <v>2</v>
      </c>
      <c r="J29" s="21">
        <v>2.564102564102564E-2</v>
      </c>
      <c r="K29" s="20">
        <v>2034</v>
      </c>
      <c r="L29" s="21">
        <v>3.9685481825454116E-2</v>
      </c>
    </row>
    <row r="30" spans="1:12" x14ac:dyDescent="0.25">
      <c r="A30" s="2" t="s">
        <v>131</v>
      </c>
      <c r="B30" s="3" t="s">
        <v>132</v>
      </c>
      <c r="C30" s="14">
        <v>256</v>
      </c>
      <c r="D30" s="15">
        <v>8.9488586709546621E-3</v>
      </c>
      <c r="E30" s="14">
        <v>45</v>
      </c>
      <c r="F30" s="15">
        <v>1.8757815756565235E-2</v>
      </c>
      <c r="G30" s="14">
        <v>156</v>
      </c>
      <c r="H30" s="15">
        <v>7.7346422727948829E-3</v>
      </c>
      <c r="I30" s="14">
        <v>1</v>
      </c>
      <c r="J30" s="15">
        <v>1.282051282051282E-2</v>
      </c>
      <c r="K30" s="17">
        <v>458</v>
      </c>
      <c r="L30" s="18">
        <v>8.9360622792812126E-3</v>
      </c>
    </row>
    <row r="31" spans="1:12" x14ac:dyDescent="0.25">
      <c r="A31" s="19" t="s">
        <v>139</v>
      </c>
      <c r="B31" s="27"/>
      <c r="C31" s="20">
        <v>256</v>
      </c>
      <c r="D31" s="21">
        <v>8.9488586709546621E-3</v>
      </c>
      <c r="E31" s="20">
        <v>45</v>
      </c>
      <c r="F31" s="21">
        <v>1.8757815756565235E-2</v>
      </c>
      <c r="G31" s="20">
        <v>156</v>
      </c>
      <c r="H31" s="21">
        <v>7.7346422727948829E-3</v>
      </c>
      <c r="I31" s="20">
        <v>1</v>
      </c>
      <c r="J31" s="21">
        <v>1.282051282051282E-2</v>
      </c>
      <c r="K31" s="20">
        <v>458</v>
      </c>
      <c r="L31" s="21">
        <v>8.9360622792812126E-3</v>
      </c>
    </row>
    <row r="32" spans="1:12" x14ac:dyDescent="0.25">
      <c r="A32" s="2" t="s">
        <v>133</v>
      </c>
      <c r="B32" s="3" t="s">
        <v>134</v>
      </c>
      <c r="C32" s="14">
        <v>161</v>
      </c>
      <c r="D32" s="15">
        <v>5.6279931485300801E-3</v>
      </c>
      <c r="E32" s="14">
        <v>16</v>
      </c>
      <c r="F32" s="15">
        <v>6.6694456023343061E-3</v>
      </c>
      <c r="G32" s="14">
        <v>78</v>
      </c>
      <c r="H32" s="15">
        <v>3.8673211363974415E-3</v>
      </c>
      <c r="I32" s="14">
        <v>0</v>
      </c>
      <c r="J32" s="15">
        <v>0</v>
      </c>
      <c r="K32" s="17">
        <v>255</v>
      </c>
      <c r="L32" s="18">
        <v>4.9753185179404131E-3</v>
      </c>
    </row>
    <row r="33" spans="1:12" x14ac:dyDescent="0.25">
      <c r="A33" s="2" t="s">
        <v>135</v>
      </c>
      <c r="B33" s="3" t="s">
        <v>134</v>
      </c>
      <c r="C33" s="14">
        <v>739</v>
      </c>
      <c r="D33" s="15">
        <v>2.5832838116544903E-2</v>
      </c>
      <c r="E33" s="14">
        <v>51</v>
      </c>
      <c r="F33" s="15">
        <v>2.12588578574406E-2</v>
      </c>
      <c r="G33" s="14">
        <v>419</v>
      </c>
      <c r="H33" s="15">
        <v>2.0774455848083694E-2</v>
      </c>
      <c r="I33" s="14">
        <v>2</v>
      </c>
      <c r="J33" s="15">
        <v>2.564102564102564E-2</v>
      </c>
      <c r="K33" s="17">
        <v>1211</v>
      </c>
      <c r="L33" s="18">
        <v>2.3627885196964082E-2</v>
      </c>
    </row>
    <row r="34" spans="1:12" x14ac:dyDescent="0.25">
      <c r="A34" s="19" t="s">
        <v>139</v>
      </c>
      <c r="B34" s="27"/>
      <c r="C34" s="20">
        <v>900</v>
      </c>
      <c r="D34" s="21">
        <v>3.1460831265074984E-2</v>
      </c>
      <c r="E34" s="20">
        <v>67</v>
      </c>
      <c r="F34" s="21">
        <v>2.7928303459774907E-2</v>
      </c>
      <c r="G34" s="20">
        <v>497</v>
      </c>
      <c r="H34" s="21">
        <v>2.4641776984481133E-2</v>
      </c>
      <c r="I34" s="20">
        <v>2</v>
      </c>
      <c r="J34" s="21">
        <v>2.564102564102564E-2</v>
      </c>
      <c r="K34" s="20">
        <v>1466</v>
      </c>
      <c r="L34" s="21">
        <v>2.8603203714904494E-2</v>
      </c>
    </row>
    <row r="35" spans="1:12" x14ac:dyDescent="0.25">
      <c r="A35" s="2" t="s">
        <v>137</v>
      </c>
      <c r="B35" s="3"/>
      <c r="C35" s="14">
        <v>28607</v>
      </c>
      <c r="D35" s="15">
        <v>0.96979456234320971</v>
      </c>
      <c r="E35" s="14">
        <v>2399</v>
      </c>
      <c r="F35" s="15">
        <v>0.98400328137817883</v>
      </c>
      <c r="G35" s="14">
        <v>20169</v>
      </c>
      <c r="H35" s="15">
        <v>0.98467021432407364</v>
      </c>
      <c r="I35" s="14">
        <v>78</v>
      </c>
      <c r="J35" s="15">
        <v>0.96296296296296291</v>
      </c>
      <c r="K35" s="17">
        <v>51253</v>
      </c>
      <c r="L35" s="18">
        <v>0.97624761904761903</v>
      </c>
    </row>
    <row r="36" spans="1:12" x14ac:dyDescent="0.25">
      <c r="A36" s="2" t="s">
        <v>136</v>
      </c>
      <c r="B36" s="3"/>
      <c r="C36" s="14">
        <v>891</v>
      </c>
      <c r="D36" s="15">
        <v>3.020543765679029E-2</v>
      </c>
      <c r="E36" s="14">
        <v>39</v>
      </c>
      <c r="F36" s="15">
        <v>1.5996718621821164E-2</v>
      </c>
      <c r="G36" s="14">
        <v>314</v>
      </c>
      <c r="H36" s="15">
        <v>1.5329785675926378E-2</v>
      </c>
      <c r="I36" s="14">
        <v>3</v>
      </c>
      <c r="J36" s="15">
        <v>3.7037037037037035E-2</v>
      </c>
      <c r="K36" s="17">
        <v>1247</v>
      </c>
      <c r="L36" s="18">
        <v>2.3752380952380952E-2</v>
      </c>
    </row>
    <row r="37" spans="1:12" x14ac:dyDescent="0.25">
      <c r="A37" s="4" t="s">
        <v>78</v>
      </c>
      <c r="B37" s="5"/>
      <c r="C37" s="23">
        <v>29498</v>
      </c>
      <c r="D37" s="24">
        <v>0.56186666666666663</v>
      </c>
      <c r="E37" s="23">
        <v>2438</v>
      </c>
      <c r="F37" s="24">
        <v>4.6438095238095237E-2</v>
      </c>
      <c r="G37" s="23">
        <v>20483</v>
      </c>
      <c r="H37" s="24">
        <v>0.39015238095238097</v>
      </c>
      <c r="I37" s="23">
        <v>81</v>
      </c>
      <c r="J37" s="24">
        <v>1.5428571428571429E-3</v>
      </c>
      <c r="K37" s="23">
        <v>52500</v>
      </c>
      <c r="L37" s="24">
        <v>0.89141692843195519</v>
      </c>
    </row>
  </sheetData>
  <mergeCells count="5">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99" orientation="portrait" r:id="rId1"/>
  <headerFooter>
    <oddHeader xml:space="preserve">&amp;C&amp;"Tahoma"&amp;9 ACT Legislative Assembly Election — 15 October 2016_x000D_
&amp;"Tahoma,Bold"&amp;11Table 1.12 First preference votes by candidate/vote type: Yerrabi_x000D_
</oddHeader>
    <oddFooter>&amp;C&amp;"Tahoma"&amp;9 ACT Electoral Commission — 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GJ41"/>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7" bestFit="1" customWidth="1"/>
    <col min="2" max="2" width="6.7109375" style="28" customWidth="1"/>
    <col min="3" max="192" width="6.7109375" customWidth="1"/>
  </cols>
  <sheetData>
    <row r="1" spans="1:192" s="1" customFormat="1" ht="23.25" customHeight="1" x14ac:dyDescent="0.25">
      <c r="A1" s="13" t="s">
        <v>79</v>
      </c>
      <c r="B1" s="26" t="s">
        <v>80</v>
      </c>
      <c r="C1" s="68" t="s">
        <v>81</v>
      </c>
      <c r="D1" s="69"/>
      <c r="E1" s="68" t="s">
        <v>82</v>
      </c>
      <c r="F1" s="69"/>
      <c r="G1" s="68" t="s">
        <v>6</v>
      </c>
      <c r="H1" s="69"/>
      <c r="I1" s="68" t="s">
        <v>7</v>
      </c>
      <c r="J1" s="69"/>
      <c r="K1" s="68" t="s">
        <v>83</v>
      </c>
      <c r="L1" s="69"/>
      <c r="M1" s="68" t="s">
        <v>8</v>
      </c>
      <c r="N1" s="69"/>
      <c r="O1" s="68" t="s">
        <v>9</v>
      </c>
      <c r="P1" s="69"/>
      <c r="Q1" s="68" t="s">
        <v>84</v>
      </c>
      <c r="R1" s="69"/>
      <c r="S1" s="68" t="s">
        <v>10</v>
      </c>
      <c r="T1" s="69"/>
      <c r="U1" s="68" t="s">
        <v>11</v>
      </c>
      <c r="V1" s="69"/>
      <c r="W1" s="68" t="s">
        <v>12</v>
      </c>
      <c r="X1" s="69"/>
      <c r="Y1" s="68" t="s">
        <v>13</v>
      </c>
      <c r="Z1" s="69"/>
      <c r="AA1" s="68" t="s">
        <v>85</v>
      </c>
      <c r="AB1" s="69"/>
      <c r="AC1" s="68" t="s">
        <v>86</v>
      </c>
      <c r="AD1" s="69"/>
      <c r="AE1" s="68" t="s">
        <v>14</v>
      </c>
      <c r="AF1" s="69"/>
      <c r="AG1" s="68" t="s">
        <v>15</v>
      </c>
      <c r="AH1" s="69"/>
      <c r="AI1" s="68" t="s">
        <v>16</v>
      </c>
      <c r="AJ1" s="69"/>
      <c r="AK1" s="68" t="s">
        <v>17</v>
      </c>
      <c r="AL1" s="69"/>
      <c r="AM1" s="68" t="s">
        <v>18</v>
      </c>
      <c r="AN1" s="69"/>
      <c r="AO1" s="68" t="s">
        <v>87</v>
      </c>
      <c r="AP1" s="69"/>
      <c r="AQ1" s="68" t="s">
        <v>19</v>
      </c>
      <c r="AR1" s="69"/>
      <c r="AS1" s="68" t="s">
        <v>20</v>
      </c>
      <c r="AT1" s="69"/>
      <c r="AU1" s="68" t="s">
        <v>21</v>
      </c>
      <c r="AV1" s="69"/>
      <c r="AW1" s="68" t="s">
        <v>88</v>
      </c>
      <c r="AX1" s="69"/>
      <c r="AY1" s="68" t="s">
        <v>89</v>
      </c>
      <c r="AZ1" s="69"/>
      <c r="BA1" s="68" t="s">
        <v>22</v>
      </c>
      <c r="BB1" s="69"/>
      <c r="BC1" s="68" t="s">
        <v>90</v>
      </c>
      <c r="BD1" s="69"/>
      <c r="BE1" s="68" t="s">
        <v>23</v>
      </c>
      <c r="BF1" s="69"/>
      <c r="BG1" s="68" t="s">
        <v>24</v>
      </c>
      <c r="BH1" s="69"/>
      <c r="BI1" s="68" t="s">
        <v>25</v>
      </c>
      <c r="BJ1" s="69"/>
      <c r="BK1" s="68" t="s">
        <v>26</v>
      </c>
      <c r="BL1" s="69"/>
      <c r="BM1" s="68" t="s">
        <v>27</v>
      </c>
      <c r="BN1" s="69"/>
      <c r="BO1" s="68" t="s">
        <v>28</v>
      </c>
      <c r="BP1" s="69"/>
      <c r="BQ1" s="68" t="s">
        <v>29</v>
      </c>
      <c r="BR1" s="69"/>
      <c r="BS1" s="68" t="s">
        <v>30</v>
      </c>
      <c r="BT1" s="69"/>
      <c r="BU1" s="68" t="s">
        <v>31</v>
      </c>
      <c r="BV1" s="69"/>
      <c r="BW1" s="68" t="s">
        <v>32</v>
      </c>
      <c r="BX1" s="69"/>
      <c r="BY1" s="68" t="s">
        <v>33</v>
      </c>
      <c r="BZ1" s="69"/>
      <c r="CA1" s="68" t="s">
        <v>91</v>
      </c>
      <c r="CB1" s="69"/>
      <c r="CC1" s="68" t="s">
        <v>34</v>
      </c>
      <c r="CD1" s="69"/>
      <c r="CE1" s="68" t="s">
        <v>35</v>
      </c>
      <c r="CF1" s="69"/>
      <c r="CG1" s="68" t="s">
        <v>36</v>
      </c>
      <c r="CH1" s="69"/>
      <c r="CI1" s="68" t="s">
        <v>37</v>
      </c>
      <c r="CJ1" s="69"/>
      <c r="CK1" s="68" t="s">
        <v>92</v>
      </c>
      <c r="CL1" s="69"/>
      <c r="CM1" s="68" t="s">
        <v>38</v>
      </c>
      <c r="CN1" s="69"/>
      <c r="CO1" s="68" t="s">
        <v>39</v>
      </c>
      <c r="CP1" s="69"/>
      <c r="CQ1" s="68" t="s">
        <v>40</v>
      </c>
      <c r="CR1" s="69"/>
      <c r="CS1" s="68" t="s">
        <v>41</v>
      </c>
      <c r="CT1" s="69"/>
      <c r="CU1" s="68" t="s">
        <v>42</v>
      </c>
      <c r="CV1" s="69"/>
      <c r="CW1" s="68" t="s">
        <v>43</v>
      </c>
      <c r="CX1" s="69"/>
      <c r="CY1" s="68" t="s">
        <v>44</v>
      </c>
      <c r="CZ1" s="69"/>
      <c r="DA1" s="68" t="s">
        <v>93</v>
      </c>
      <c r="DB1" s="69"/>
      <c r="DC1" s="68" t="s">
        <v>45</v>
      </c>
      <c r="DD1" s="69"/>
      <c r="DE1" s="68" t="s">
        <v>46</v>
      </c>
      <c r="DF1" s="69"/>
      <c r="DG1" s="68" t="s">
        <v>47</v>
      </c>
      <c r="DH1" s="69"/>
      <c r="DI1" s="68" t="s">
        <v>48</v>
      </c>
      <c r="DJ1" s="69"/>
      <c r="DK1" s="68" t="s">
        <v>49</v>
      </c>
      <c r="DL1" s="69"/>
      <c r="DM1" s="68" t="s">
        <v>50</v>
      </c>
      <c r="DN1" s="69"/>
      <c r="DO1" s="68" t="s">
        <v>51</v>
      </c>
      <c r="DP1" s="69"/>
      <c r="DQ1" s="68" t="s">
        <v>94</v>
      </c>
      <c r="DR1" s="69"/>
      <c r="DS1" s="68" t="s">
        <v>52</v>
      </c>
      <c r="DT1" s="69"/>
      <c r="DU1" s="68" t="s">
        <v>53</v>
      </c>
      <c r="DV1" s="69"/>
      <c r="DW1" s="68" t="s">
        <v>54</v>
      </c>
      <c r="DX1" s="69"/>
      <c r="DY1" s="68" t="s">
        <v>55</v>
      </c>
      <c r="DZ1" s="69"/>
      <c r="EA1" s="68" t="s">
        <v>56</v>
      </c>
      <c r="EB1" s="69"/>
      <c r="EC1" s="68" t="s">
        <v>95</v>
      </c>
      <c r="ED1" s="69"/>
      <c r="EE1" s="68" t="s">
        <v>96</v>
      </c>
      <c r="EF1" s="69"/>
      <c r="EG1" s="68" t="s">
        <v>97</v>
      </c>
      <c r="EH1" s="69"/>
      <c r="EI1" s="68" t="s">
        <v>57</v>
      </c>
      <c r="EJ1" s="69"/>
      <c r="EK1" s="68" t="s">
        <v>98</v>
      </c>
      <c r="EL1" s="69"/>
      <c r="EM1" s="68" t="s">
        <v>58</v>
      </c>
      <c r="EN1" s="69"/>
      <c r="EO1" s="68" t="s">
        <v>59</v>
      </c>
      <c r="EP1" s="69"/>
      <c r="EQ1" s="68" t="s">
        <v>60</v>
      </c>
      <c r="ER1" s="69"/>
      <c r="ES1" s="68" t="s">
        <v>61</v>
      </c>
      <c r="ET1" s="69"/>
      <c r="EU1" s="68" t="s">
        <v>62</v>
      </c>
      <c r="EV1" s="69"/>
      <c r="EW1" s="68" t="s">
        <v>63</v>
      </c>
      <c r="EX1" s="69"/>
      <c r="EY1" s="68" t="s">
        <v>99</v>
      </c>
      <c r="EZ1" s="69"/>
      <c r="FA1" s="68" t="s">
        <v>100</v>
      </c>
      <c r="FB1" s="69"/>
      <c r="FC1" s="68" t="s">
        <v>64</v>
      </c>
      <c r="FD1" s="69"/>
      <c r="FE1" s="68" t="s">
        <v>65</v>
      </c>
      <c r="FF1" s="69"/>
      <c r="FG1" s="68" t="s">
        <v>66</v>
      </c>
      <c r="FH1" s="69"/>
      <c r="FI1" s="68" t="s">
        <v>67</v>
      </c>
      <c r="FJ1" s="69"/>
      <c r="FK1" s="68" t="s">
        <v>68</v>
      </c>
      <c r="FL1" s="69"/>
      <c r="FM1" s="68" t="s">
        <v>69</v>
      </c>
      <c r="FN1" s="69"/>
      <c r="FO1" s="68" t="s">
        <v>70</v>
      </c>
      <c r="FP1" s="69"/>
      <c r="FQ1" s="68" t="s">
        <v>71</v>
      </c>
      <c r="FR1" s="69"/>
      <c r="FS1" s="68" t="s">
        <v>72</v>
      </c>
      <c r="FT1" s="69"/>
      <c r="FU1" s="68" t="s">
        <v>73</v>
      </c>
      <c r="FV1" s="69"/>
      <c r="FW1" s="68" t="s">
        <v>101</v>
      </c>
      <c r="FX1" s="69"/>
      <c r="FY1" s="68" t="s">
        <v>74</v>
      </c>
      <c r="FZ1" s="69"/>
      <c r="GA1" s="68" t="s">
        <v>102</v>
      </c>
      <c r="GB1" s="69"/>
      <c r="GC1" s="68" t="s">
        <v>75</v>
      </c>
      <c r="GD1" s="69"/>
      <c r="GE1" s="68" t="s">
        <v>76</v>
      </c>
      <c r="GF1" s="69"/>
      <c r="GG1" s="68" t="s">
        <v>77</v>
      </c>
      <c r="GH1" s="69"/>
      <c r="GI1" s="68" t="s">
        <v>78</v>
      </c>
      <c r="GJ1" s="69"/>
    </row>
    <row r="2" spans="1:192" x14ac:dyDescent="0.25">
      <c r="A2" s="2" t="s">
        <v>231</v>
      </c>
      <c r="B2" s="3" t="s">
        <v>116</v>
      </c>
      <c r="C2" s="14">
        <v>1</v>
      </c>
      <c r="D2" s="15">
        <v>0.04</v>
      </c>
      <c r="E2" s="14">
        <v>0</v>
      </c>
      <c r="F2" s="15">
        <v>0</v>
      </c>
      <c r="G2" s="14"/>
      <c r="H2" s="16"/>
      <c r="I2" s="14"/>
      <c r="J2" s="16"/>
      <c r="K2" s="14">
        <v>0</v>
      </c>
      <c r="L2" s="15">
        <v>0</v>
      </c>
      <c r="M2" s="14">
        <v>0</v>
      </c>
      <c r="N2" s="15">
        <v>0</v>
      </c>
      <c r="O2" s="14">
        <v>5</v>
      </c>
      <c r="P2" s="15">
        <v>1.5527950310559006E-2</v>
      </c>
      <c r="Q2" s="14">
        <v>1</v>
      </c>
      <c r="R2" s="15">
        <v>4.5454545454545456E-2</v>
      </c>
      <c r="S2" s="14">
        <v>6</v>
      </c>
      <c r="T2" s="15">
        <v>4.3731778425655978E-3</v>
      </c>
      <c r="U2" s="14"/>
      <c r="V2" s="16"/>
      <c r="W2" s="14"/>
      <c r="X2" s="16"/>
      <c r="Y2" s="14">
        <v>5</v>
      </c>
      <c r="Z2" s="15">
        <v>2.5799793601651187E-3</v>
      </c>
      <c r="AA2" s="14">
        <v>0</v>
      </c>
      <c r="AB2" s="15">
        <v>0</v>
      </c>
      <c r="AC2" s="14">
        <v>3</v>
      </c>
      <c r="AD2" s="15">
        <v>1.1111111111111112E-2</v>
      </c>
      <c r="AE2" s="14">
        <v>0</v>
      </c>
      <c r="AF2" s="15">
        <v>0</v>
      </c>
      <c r="AG2" s="14"/>
      <c r="AH2" s="16"/>
      <c r="AI2" s="14"/>
      <c r="AJ2" s="16"/>
      <c r="AK2" s="14">
        <v>6</v>
      </c>
      <c r="AL2" s="15">
        <v>4.1293874741913286E-3</v>
      </c>
      <c r="AM2" s="14">
        <v>0</v>
      </c>
      <c r="AN2" s="15">
        <v>0</v>
      </c>
      <c r="AO2" s="14">
        <v>2</v>
      </c>
      <c r="AP2" s="15">
        <v>2.4783147459727386E-3</v>
      </c>
      <c r="AQ2" s="14">
        <v>0</v>
      </c>
      <c r="AR2" s="15">
        <v>0</v>
      </c>
      <c r="AS2" s="14">
        <v>3</v>
      </c>
      <c r="AT2" s="15">
        <v>6.2761506276150627E-3</v>
      </c>
      <c r="AU2" s="14">
        <v>11</v>
      </c>
      <c r="AV2" s="15">
        <v>4.2032862055789069E-3</v>
      </c>
      <c r="AW2" s="14">
        <v>0</v>
      </c>
      <c r="AX2" s="15">
        <v>0</v>
      </c>
      <c r="AY2" s="14">
        <v>0</v>
      </c>
      <c r="AZ2" s="15">
        <v>0</v>
      </c>
      <c r="BA2" s="14">
        <v>0</v>
      </c>
      <c r="BB2" s="15">
        <v>0</v>
      </c>
      <c r="BC2" s="14">
        <v>0</v>
      </c>
      <c r="BD2" s="15">
        <v>0</v>
      </c>
      <c r="BE2" s="14"/>
      <c r="BF2" s="16"/>
      <c r="BG2" s="14"/>
      <c r="BH2" s="16"/>
      <c r="BI2" s="14">
        <v>1</v>
      </c>
      <c r="BJ2" s="15">
        <v>2.9411764705882353E-2</v>
      </c>
      <c r="BK2" s="14"/>
      <c r="BL2" s="16"/>
      <c r="BM2" s="14"/>
      <c r="BN2" s="16"/>
      <c r="BO2" s="14">
        <v>8</v>
      </c>
      <c r="BP2" s="15">
        <v>4.7058823529411761E-3</v>
      </c>
      <c r="BQ2" s="14">
        <v>0</v>
      </c>
      <c r="BR2" s="15">
        <v>0</v>
      </c>
      <c r="BS2" s="14"/>
      <c r="BT2" s="16"/>
      <c r="BU2" s="14"/>
      <c r="BV2" s="16"/>
      <c r="BW2" s="14"/>
      <c r="BX2" s="16"/>
      <c r="BY2" s="14"/>
      <c r="BZ2" s="16"/>
      <c r="CA2" s="14">
        <v>0</v>
      </c>
      <c r="CB2" s="15">
        <v>0</v>
      </c>
      <c r="CC2" s="14">
        <v>8</v>
      </c>
      <c r="CD2" s="15">
        <v>4.7675804529201428E-3</v>
      </c>
      <c r="CE2" s="14"/>
      <c r="CF2" s="16"/>
      <c r="CG2" s="14">
        <v>15</v>
      </c>
      <c r="CH2" s="15">
        <v>4.8216007714561235E-3</v>
      </c>
      <c r="CI2" s="14">
        <v>7</v>
      </c>
      <c r="CJ2" s="15">
        <v>4.3997485857950975E-3</v>
      </c>
      <c r="CK2" s="14">
        <v>0</v>
      </c>
      <c r="CL2" s="15">
        <v>0</v>
      </c>
      <c r="CM2" s="14">
        <v>0</v>
      </c>
      <c r="CN2" s="15">
        <v>0</v>
      </c>
      <c r="CO2" s="14">
        <v>2</v>
      </c>
      <c r="CP2" s="15">
        <v>1.5748031496062992E-2</v>
      </c>
      <c r="CQ2" s="14"/>
      <c r="CR2" s="16"/>
      <c r="CS2" s="14"/>
      <c r="CT2" s="16"/>
      <c r="CU2" s="14">
        <v>0</v>
      </c>
      <c r="CV2" s="15">
        <v>0</v>
      </c>
      <c r="CW2" s="14"/>
      <c r="CX2" s="16"/>
      <c r="CY2" s="14">
        <v>0</v>
      </c>
      <c r="CZ2" s="15">
        <v>0</v>
      </c>
      <c r="DA2" s="14">
        <v>0</v>
      </c>
      <c r="DB2" s="15">
        <v>0</v>
      </c>
      <c r="DC2" s="14">
        <v>8</v>
      </c>
      <c r="DD2" s="15">
        <v>4.4893378226711564E-3</v>
      </c>
      <c r="DE2" s="14"/>
      <c r="DF2" s="16"/>
      <c r="DG2" s="14"/>
      <c r="DH2" s="16"/>
      <c r="DI2" s="14">
        <v>0</v>
      </c>
      <c r="DJ2" s="15">
        <v>0</v>
      </c>
      <c r="DK2" s="14">
        <v>2</v>
      </c>
      <c r="DL2" s="15">
        <v>8.771929824561403E-3</v>
      </c>
      <c r="DM2" s="14">
        <v>0</v>
      </c>
      <c r="DN2" s="15">
        <v>0</v>
      </c>
      <c r="DO2" s="14"/>
      <c r="DP2" s="16"/>
      <c r="DQ2" s="14">
        <v>0</v>
      </c>
      <c r="DR2" s="15">
        <v>0</v>
      </c>
      <c r="DS2" s="14">
        <v>0</v>
      </c>
      <c r="DT2" s="15">
        <v>0</v>
      </c>
      <c r="DU2" s="14"/>
      <c r="DV2" s="16"/>
      <c r="DW2" s="14"/>
      <c r="DX2" s="16"/>
      <c r="DY2" s="14">
        <v>0</v>
      </c>
      <c r="DZ2" s="15">
        <v>0</v>
      </c>
      <c r="EA2" s="14"/>
      <c r="EB2" s="16"/>
      <c r="EC2" s="14">
        <v>0</v>
      </c>
      <c r="ED2" s="15">
        <v>0</v>
      </c>
      <c r="EE2" s="14"/>
      <c r="EF2" s="16"/>
      <c r="EG2" s="14"/>
      <c r="EH2" s="16"/>
      <c r="EI2" s="14">
        <v>10</v>
      </c>
      <c r="EJ2" s="15">
        <v>5.1203277009728623E-3</v>
      </c>
      <c r="EK2" s="14">
        <v>0</v>
      </c>
      <c r="EL2" s="15">
        <v>0</v>
      </c>
      <c r="EM2" s="14">
        <v>0</v>
      </c>
      <c r="EN2" s="15">
        <v>0</v>
      </c>
      <c r="EO2" s="14"/>
      <c r="EP2" s="16"/>
      <c r="EQ2" s="14">
        <v>0</v>
      </c>
      <c r="ER2" s="15">
        <v>0</v>
      </c>
      <c r="ES2" s="14"/>
      <c r="ET2" s="16"/>
      <c r="EU2" s="14">
        <v>0</v>
      </c>
      <c r="EV2" s="15">
        <v>0</v>
      </c>
      <c r="EW2" s="14">
        <v>1</v>
      </c>
      <c r="EX2" s="15">
        <v>1.1764705882352941E-2</v>
      </c>
      <c r="EY2" s="14">
        <v>9</v>
      </c>
      <c r="EZ2" s="15">
        <v>4.7468354430379748E-3</v>
      </c>
      <c r="FA2" s="14">
        <v>1</v>
      </c>
      <c r="FB2" s="15">
        <v>2.6315789473684209E-2</v>
      </c>
      <c r="FC2" s="14">
        <v>11</v>
      </c>
      <c r="FD2" s="15">
        <v>8.2831325301204826E-3</v>
      </c>
      <c r="FE2" s="14"/>
      <c r="FF2" s="16"/>
      <c r="FG2" s="14">
        <v>0</v>
      </c>
      <c r="FH2" s="15">
        <v>0</v>
      </c>
      <c r="FI2" s="14">
        <v>9</v>
      </c>
      <c r="FJ2" s="15">
        <v>6.1058344640434192E-3</v>
      </c>
      <c r="FK2" s="14">
        <v>6</v>
      </c>
      <c r="FL2" s="15">
        <v>4.8426150121065378E-3</v>
      </c>
      <c r="FM2" s="14">
        <v>92</v>
      </c>
      <c r="FN2" s="15">
        <v>6.9344991331876087E-3</v>
      </c>
      <c r="FO2" s="14"/>
      <c r="FP2" s="16"/>
      <c r="FQ2" s="14">
        <v>3</v>
      </c>
      <c r="FR2" s="15">
        <v>1.9736842105263159E-3</v>
      </c>
      <c r="FS2" s="14">
        <v>7</v>
      </c>
      <c r="FT2" s="15">
        <v>4.6419098143236073E-3</v>
      </c>
      <c r="FU2" s="14">
        <v>0</v>
      </c>
      <c r="FV2" s="15">
        <v>0</v>
      </c>
      <c r="FW2" s="14">
        <v>0</v>
      </c>
      <c r="FX2" s="15">
        <v>0</v>
      </c>
      <c r="FY2" s="14"/>
      <c r="FZ2" s="16"/>
      <c r="GA2" s="14">
        <v>1</v>
      </c>
      <c r="GB2" s="15">
        <v>1.7857142857142856E-2</v>
      </c>
      <c r="GC2" s="14">
        <v>0</v>
      </c>
      <c r="GD2" s="15">
        <v>0</v>
      </c>
      <c r="GE2" s="14">
        <v>7</v>
      </c>
      <c r="GF2" s="15">
        <v>5.7613168724279839E-3</v>
      </c>
      <c r="GG2" s="14">
        <v>0</v>
      </c>
      <c r="GH2" s="15">
        <v>0</v>
      </c>
      <c r="GI2" s="17">
        <v>251</v>
      </c>
      <c r="GJ2" s="18">
        <v>5.3598120862694857E-3</v>
      </c>
    </row>
    <row r="3" spans="1:192" x14ac:dyDescent="0.25">
      <c r="A3" s="2" t="s">
        <v>232</v>
      </c>
      <c r="B3" s="3" t="s">
        <v>116</v>
      </c>
      <c r="C3" s="14">
        <v>0</v>
      </c>
      <c r="D3" s="15">
        <v>0</v>
      </c>
      <c r="E3" s="14">
        <v>0</v>
      </c>
      <c r="F3" s="15">
        <v>0</v>
      </c>
      <c r="G3" s="14"/>
      <c r="H3" s="16"/>
      <c r="I3" s="14"/>
      <c r="J3" s="16"/>
      <c r="K3" s="14">
        <v>0</v>
      </c>
      <c r="L3" s="15">
        <v>0</v>
      </c>
      <c r="M3" s="14">
        <v>0</v>
      </c>
      <c r="N3" s="15">
        <v>0</v>
      </c>
      <c r="O3" s="14">
        <v>4</v>
      </c>
      <c r="P3" s="15">
        <v>1.2422360248447204E-2</v>
      </c>
      <c r="Q3" s="14">
        <v>1</v>
      </c>
      <c r="R3" s="15">
        <v>4.5454545454545456E-2</v>
      </c>
      <c r="S3" s="14">
        <v>15</v>
      </c>
      <c r="T3" s="15">
        <v>1.0932944606413994E-2</v>
      </c>
      <c r="U3" s="14"/>
      <c r="V3" s="16"/>
      <c r="W3" s="14"/>
      <c r="X3" s="16"/>
      <c r="Y3" s="14">
        <v>25</v>
      </c>
      <c r="Z3" s="15">
        <v>1.2899896800825593E-2</v>
      </c>
      <c r="AA3" s="14">
        <v>0</v>
      </c>
      <c r="AB3" s="15">
        <v>0</v>
      </c>
      <c r="AC3" s="14">
        <v>6</v>
      </c>
      <c r="AD3" s="15">
        <v>2.2222222222222223E-2</v>
      </c>
      <c r="AE3" s="14">
        <v>1</v>
      </c>
      <c r="AF3" s="15">
        <v>2.2222222222222223E-2</v>
      </c>
      <c r="AG3" s="14"/>
      <c r="AH3" s="16"/>
      <c r="AI3" s="14"/>
      <c r="AJ3" s="16"/>
      <c r="AK3" s="14">
        <v>4</v>
      </c>
      <c r="AL3" s="15">
        <v>2.7529249827942187E-3</v>
      </c>
      <c r="AM3" s="14">
        <v>0</v>
      </c>
      <c r="AN3" s="15">
        <v>0</v>
      </c>
      <c r="AO3" s="14">
        <v>11</v>
      </c>
      <c r="AP3" s="15">
        <v>1.3630731102850062E-2</v>
      </c>
      <c r="AQ3" s="14">
        <v>4</v>
      </c>
      <c r="AR3" s="15">
        <v>0.1111111111111111</v>
      </c>
      <c r="AS3" s="14">
        <v>5</v>
      </c>
      <c r="AT3" s="15">
        <v>1.0460251046025104E-2</v>
      </c>
      <c r="AU3" s="14">
        <v>16</v>
      </c>
      <c r="AV3" s="15">
        <v>6.1138708444784104E-3</v>
      </c>
      <c r="AW3" s="14">
        <v>1</v>
      </c>
      <c r="AX3" s="15">
        <v>1.6129032258064516E-2</v>
      </c>
      <c r="AY3" s="14">
        <v>0</v>
      </c>
      <c r="AZ3" s="15">
        <v>0</v>
      </c>
      <c r="BA3" s="14">
        <v>0</v>
      </c>
      <c r="BB3" s="15">
        <v>0</v>
      </c>
      <c r="BC3" s="14">
        <v>0</v>
      </c>
      <c r="BD3" s="15">
        <v>0</v>
      </c>
      <c r="BE3" s="14"/>
      <c r="BF3" s="16"/>
      <c r="BG3" s="14"/>
      <c r="BH3" s="16"/>
      <c r="BI3" s="14">
        <v>0</v>
      </c>
      <c r="BJ3" s="15">
        <v>0</v>
      </c>
      <c r="BK3" s="14"/>
      <c r="BL3" s="16"/>
      <c r="BM3" s="14"/>
      <c r="BN3" s="16"/>
      <c r="BO3" s="14">
        <v>13</v>
      </c>
      <c r="BP3" s="15">
        <v>7.6470588235294122E-3</v>
      </c>
      <c r="BQ3" s="14">
        <v>0</v>
      </c>
      <c r="BR3" s="15">
        <v>0</v>
      </c>
      <c r="BS3" s="14"/>
      <c r="BT3" s="16"/>
      <c r="BU3" s="14"/>
      <c r="BV3" s="16"/>
      <c r="BW3" s="14"/>
      <c r="BX3" s="16"/>
      <c r="BY3" s="14"/>
      <c r="BZ3" s="16"/>
      <c r="CA3" s="14">
        <v>2</v>
      </c>
      <c r="CB3" s="15">
        <v>3.7037037037037035E-2</v>
      </c>
      <c r="CC3" s="14">
        <v>10</v>
      </c>
      <c r="CD3" s="15">
        <v>5.9594755661501785E-3</v>
      </c>
      <c r="CE3" s="14"/>
      <c r="CF3" s="16"/>
      <c r="CG3" s="14">
        <v>20</v>
      </c>
      <c r="CH3" s="15">
        <v>6.4288010286081649E-3</v>
      </c>
      <c r="CI3" s="14">
        <v>23</v>
      </c>
      <c r="CJ3" s="15">
        <v>1.4456316781898177E-2</v>
      </c>
      <c r="CK3" s="14">
        <v>0</v>
      </c>
      <c r="CL3" s="15">
        <v>0</v>
      </c>
      <c r="CM3" s="14">
        <v>0</v>
      </c>
      <c r="CN3" s="15">
        <v>0</v>
      </c>
      <c r="CO3" s="14">
        <v>4</v>
      </c>
      <c r="CP3" s="15">
        <v>3.1496062992125984E-2</v>
      </c>
      <c r="CQ3" s="14"/>
      <c r="CR3" s="16"/>
      <c r="CS3" s="14"/>
      <c r="CT3" s="16"/>
      <c r="CU3" s="14">
        <v>0</v>
      </c>
      <c r="CV3" s="15">
        <v>0</v>
      </c>
      <c r="CW3" s="14"/>
      <c r="CX3" s="16"/>
      <c r="CY3" s="14">
        <v>1</v>
      </c>
      <c r="CZ3" s="15">
        <v>1.7857142857142856E-2</v>
      </c>
      <c r="DA3" s="14">
        <v>0</v>
      </c>
      <c r="DB3" s="15">
        <v>0</v>
      </c>
      <c r="DC3" s="14">
        <v>9</v>
      </c>
      <c r="DD3" s="15">
        <v>5.0505050505050509E-3</v>
      </c>
      <c r="DE3" s="14"/>
      <c r="DF3" s="16"/>
      <c r="DG3" s="14"/>
      <c r="DH3" s="16"/>
      <c r="DI3" s="14">
        <v>1</v>
      </c>
      <c r="DJ3" s="15">
        <v>1.282051282051282E-2</v>
      </c>
      <c r="DK3" s="14">
        <v>2</v>
      </c>
      <c r="DL3" s="15">
        <v>8.771929824561403E-3</v>
      </c>
      <c r="DM3" s="14">
        <v>0</v>
      </c>
      <c r="DN3" s="15">
        <v>0</v>
      </c>
      <c r="DO3" s="14"/>
      <c r="DP3" s="16"/>
      <c r="DQ3" s="14">
        <v>0</v>
      </c>
      <c r="DR3" s="15">
        <v>0</v>
      </c>
      <c r="DS3" s="14">
        <v>0</v>
      </c>
      <c r="DT3" s="15">
        <v>0</v>
      </c>
      <c r="DU3" s="14"/>
      <c r="DV3" s="16"/>
      <c r="DW3" s="14"/>
      <c r="DX3" s="16"/>
      <c r="DY3" s="14">
        <v>1</v>
      </c>
      <c r="DZ3" s="15">
        <v>1.1904761904761904E-2</v>
      </c>
      <c r="EA3" s="14"/>
      <c r="EB3" s="16"/>
      <c r="EC3" s="14">
        <v>0</v>
      </c>
      <c r="ED3" s="15">
        <v>0</v>
      </c>
      <c r="EE3" s="14"/>
      <c r="EF3" s="16"/>
      <c r="EG3" s="14"/>
      <c r="EH3" s="16"/>
      <c r="EI3" s="14">
        <v>17</v>
      </c>
      <c r="EJ3" s="15">
        <v>8.7045570916538667E-3</v>
      </c>
      <c r="EK3" s="14">
        <v>0</v>
      </c>
      <c r="EL3" s="15">
        <v>0</v>
      </c>
      <c r="EM3" s="14">
        <v>0</v>
      </c>
      <c r="EN3" s="15">
        <v>0</v>
      </c>
      <c r="EO3" s="14"/>
      <c r="EP3" s="16"/>
      <c r="EQ3" s="14">
        <v>0</v>
      </c>
      <c r="ER3" s="15">
        <v>0</v>
      </c>
      <c r="ES3" s="14"/>
      <c r="ET3" s="16"/>
      <c r="EU3" s="14">
        <v>1</v>
      </c>
      <c r="EV3" s="15">
        <v>5.2631578947368418E-2</v>
      </c>
      <c r="EW3" s="14">
        <v>0</v>
      </c>
      <c r="EX3" s="15">
        <v>0</v>
      </c>
      <c r="EY3" s="14">
        <v>23</v>
      </c>
      <c r="EZ3" s="15">
        <v>1.2130801687763712E-2</v>
      </c>
      <c r="FA3" s="14">
        <v>0</v>
      </c>
      <c r="FB3" s="15">
        <v>0</v>
      </c>
      <c r="FC3" s="14">
        <v>15</v>
      </c>
      <c r="FD3" s="15">
        <v>1.1295180722891566E-2</v>
      </c>
      <c r="FE3" s="14"/>
      <c r="FF3" s="16"/>
      <c r="FG3" s="14">
        <v>2</v>
      </c>
      <c r="FH3" s="15">
        <v>1.4492753623188406E-2</v>
      </c>
      <c r="FI3" s="14">
        <v>6</v>
      </c>
      <c r="FJ3" s="15">
        <v>4.0705563093622792E-3</v>
      </c>
      <c r="FK3" s="14">
        <v>19</v>
      </c>
      <c r="FL3" s="15">
        <v>1.5334947538337369E-2</v>
      </c>
      <c r="FM3" s="14">
        <v>142</v>
      </c>
      <c r="FN3" s="15">
        <v>1.0703248662093916E-2</v>
      </c>
      <c r="FO3" s="14"/>
      <c r="FP3" s="16"/>
      <c r="FQ3" s="14">
        <v>15</v>
      </c>
      <c r="FR3" s="15">
        <v>9.8684210526315784E-3</v>
      </c>
      <c r="FS3" s="14">
        <v>11</v>
      </c>
      <c r="FT3" s="15">
        <v>7.2944297082228118E-3</v>
      </c>
      <c r="FU3" s="14">
        <v>0</v>
      </c>
      <c r="FV3" s="15">
        <v>0</v>
      </c>
      <c r="FW3" s="14">
        <v>0</v>
      </c>
      <c r="FX3" s="15">
        <v>0</v>
      </c>
      <c r="FY3" s="14"/>
      <c r="FZ3" s="16"/>
      <c r="GA3" s="14">
        <v>1</v>
      </c>
      <c r="GB3" s="15">
        <v>1.7857142857142856E-2</v>
      </c>
      <c r="GC3" s="14">
        <v>0</v>
      </c>
      <c r="GD3" s="15">
        <v>0</v>
      </c>
      <c r="GE3" s="14">
        <v>15</v>
      </c>
      <c r="GF3" s="15">
        <v>1.2345679012345678E-2</v>
      </c>
      <c r="GG3" s="14">
        <v>0</v>
      </c>
      <c r="GH3" s="15">
        <v>0</v>
      </c>
      <c r="GI3" s="17">
        <v>446</v>
      </c>
      <c r="GJ3" s="18">
        <v>9.5238095238095247E-3</v>
      </c>
    </row>
    <row r="4" spans="1:192" x14ac:dyDescent="0.25">
      <c r="A4" s="19" t="s">
        <v>139</v>
      </c>
      <c r="B4" s="27"/>
      <c r="C4" s="20">
        <v>1</v>
      </c>
      <c r="D4" s="21">
        <v>0.04</v>
      </c>
      <c r="E4" s="20">
        <v>0</v>
      </c>
      <c r="F4" s="21">
        <v>0</v>
      </c>
      <c r="G4" s="20"/>
      <c r="H4" s="22"/>
      <c r="I4" s="20"/>
      <c r="J4" s="22"/>
      <c r="K4" s="20">
        <v>0</v>
      </c>
      <c r="L4" s="21">
        <v>0</v>
      </c>
      <c r="M4" s="20">
        <v>0</v>
      </c>
      <c r="N4" s="21">
        <v>0</v>
      </c>
      <c r="O4" s="20">
        <v>9</v>
      </c>
      <c r="P4" s="21">
        <v>2.7950310559006212E-2</v>
      </c>
      <c r="Q4" s="20">
        <v>2</v>
      </c>
      <c r="R4" s="21">
        <v>9.0909090909090912E-2</v>
      </c>
      <c r="S4" s="20">
        <v>21</v>
      </c>
      <c r="T4" s="21">
        <v>1.5306122448979591E-2</v>
      </c>
      <c r="U4" s="20"/>
      <c r="V4" s="22"/>
      <c r="W4" s="20"/>
      <c r="X4" s="22"/>
      <c r="Y4" s="20">
        <v>30</v>
      </c>
      <c r="Z4" s="21">
        <v>1.5479876160990712E-2</v>
      </c>
      <c r="AA4" s="20">
        <v>0</v>
      </c>
      <c r="AB4" s="21">
        <v>0</v>
      </c>
      <c r="AC4" s="20">
        <v>9</v>
      </c>
      <c r="AD4" s="21">
        <v>3.3333333333333333E-2</v>
      </c>
      <c r="AE4" s="20">
        <v>1</v>
      </c>
      <c r="AF4" s="21">
        <v>2.2222222222222223E-2</v>
      </c>
      <c r="AG4" s="20"/>
      <c r="AH4" s="22"/>
      <c r="AI4" s="20"/>
      <c r="AJ4" s="22"/>
      <c r="AK4" s="20">
        <v>10</v>
      </c>
      <c r="AL4" s="21">
        <v>6.8823124569855473E-3</v>
      </c>
      <c r="AM4" s="20">
        <v>0</v>
      </c>
      <c r="AN4" s="21">
        <v>0</v>
      </c>
      <c r="AO4" s="20">
        <v>13</v>
      </c>
      <c r="AP4" s="21">
        <v>1.6109045848822799E-2</v>
      </c>
      <c r="AQ4" s="20">
        <v>4</v>
      </c>
      <c r="AR4" s="21">
        <v>0.1111111111111111</v>
      </c>
      <c r="AS4" s="20">
        <v>8</v>
      </c>
      <c r="AT4" s="21">
        <v>1.6736401673640166E-2</v>
      </c>
      <c r="AU4" s="20">
        <v>27</v>
      </c>
      <c r="AV4" s="21">
        <v>1.0317157050057318E-2</v>
      </c>
      <c r="AW4" s="20">
        <v>1</v>
      </c>
      <c r="AX4" s="21">
        <v>1.6129032258064516E-2</v>
      </c>
      <c r="AY4" s="20">
        <v>0</v>
      </c>
      <c r="AZ4" s="21">
        <v>0</v>
      </c>
      <c r="BA4" s="20">
        <v>0</v>
      </c>
      <c r="BB4" s="21">
        <v>0</v>
      </c>
      <c r="BC4" s="20">
        <v>0</v>
      </c>
      <c r="BD4" s="21">
        <v>0</v>
      </c>
      <c r="BE4" s="20"/>
      <c r="BF4" s="22"/>
      <c r="BG4" s="20"/>
      <c r="BH4" s="22"/>
      <c r="BI4" s="20">
        <v>1</v>
      </c>
      <c r="BJ4" s="21">
        <v>2.9411764705882353E-2</v>
      </c>
      <c r="BK4" s="20"/>
      <c r="BL4" s="22"/>
      <c r="BM4" s="20"/>
      <c r="BN4" s="22"/>
      <c r="BO4" s="20">
        <v>21</v>
      </c>
      <c r="BP4" s="21">
        <v>1.2352941176470587E-2</v>
      </c>
      <c r="BQ4" s="20">
        <v>0</v>
      </c>
      <c r="BR4" s="21">
        <v>0</v>
      </c>
      <c r="BS4" s="20"/>
      <c r="BT4" s="22"/>
      <c r="BU4" s="20"/>
      <c r="BV4" s="22"/>
      <c r="BW4" s="20"/>
      <c r="BX4" s="22"/>
      <c r="BY4" s="20"/>
      <c r="BZ4" s="22"/>
      <c r="CA4" s="20">
        <v>2</v>
      </c>
      <c r="CB4" s="21">
        <v>3.7037037037037035E-2</v>
      </c>
      <c r="CC4" s="20">
        <v>18</v>
      </c>
      <c r="CD4" s="21">
        <v>1.0727056019070322E-2</v>
      </c>
      <c r="CE4" s="20"/>
      <c r="CF4" s="22"/>
      <c r="CG4" s="20">
        <v>35</v>
      </c>
      <c r="CH4" s="21">
        <v>1.1250401800064288E-2</v>
      </c>
      <c r="CI4" s="20">
        <v>30</v>
      </c>
      <c r="CJ4" s="21">
        <v>1.8856065367693273E-2</v>
      </c>
      <c r="CK4" s="20">
        <v>0</v>
      </c>
      <c r="CL4" s="21">
        <v>0</v>
      </c>
      <c r="CM4" s="20">
        <v>0</v>
      </c>
      <c r="CN4" s="21">
        <v>0</v>
      </c>
      <c r="CO4" s="20">
        <v>6</v>
      </c>
      <c r="CP4" s="21">
        <v>4.7244094488188976E-2</v>
      </c>
      <c r="CQ4" s="20"/>
      <c r="CR4" s="22"/>
      <c r="CS4" s="20"/>
      <c r="CT4" s="22"/>
      <c r="CU4" s="20">
        <v>0</v>
      </c>
      <c r="CV4" s="21">
        <v>0</v>
      </c>
      <c r="CW4" s="20"/>
      <c r="CX4" s="22"/>
      <c r="CY4" s="20">
        <v>1</v>
      </c>
      <c r="CZ4" s="21">
        <v>1.7857142857142856E-2</v>
      </c>
      <c r="DA4" s="20">
        <v>0</v>
      </c>
      <c r="DB4" s="21">
        <v>0</v>
      </c>
      <c r="DC4" s="20">
        <v>17</v>
      </c>
      <c r="DD4" s="21">
        <v>9.5398428731762065E-3</v>
      </c>
      <c r="DE4" s="20"/>
      <c r="DF4" s="22"/>
      <c r="DG4" s="20"/>
      <c r="DH4" s="22"/>
      <c r="DI4" s="20">
        <v>1</v>
      </c>
      <c r="DJ4" s="21">
        <v>1.282051282051282E-2</v>
      </c>
      <c r="DK4" s="20">
        <v>4</v>
      </c>
      <c r="DL4" s="21">
        <v>1.7543859649122806E-2</v>
      </c>
      <c r="DM4" s="20">
        <v>0</v>
      </c>
      <c r="DN4" s="21">
        <v>0</v>
      </c>
      <c r="DO4" s="20"/>
      <c r="DP4" s="22"/>
      <c r="DQ4" s="20">
        <v>0</v>
      </c>
      <c r="DR4" s="21">
        <v>0</v>
      </c>
      <c r="DS4" s="20">
        <v>0</v>
      </c>
      <c r="DT4" s="21">
        <v>0</v>
      </c>
      <c r="DU4" s="20"/>
      <c r="DV4" s="22"/>
      <c r="DW4" s="20"/>
      <c r="DX4" s="22"/>
      <c r="DY4" s="20">
        <v>1</v>
      </c>
      <c r="DZ4" s="21">
        <v>1.1904761904761904E-2</v>
      </c>
      <c r="EA4" s="20"/>
      <c r="EB4" s="22"/>
      <c r="EC4" s="20">
        <v>0</v>
      </c>
      <c r="ED4" s="21">
        <v>0</v>
      </c>
      <c r="EE4" s="20"/>
      <c r="EF4" s="22"/>
      <c r="EG4" s="20"/>
      <c r="EH4" s="22"/>
      <c r="EI4" s="20">
        <v>27</v>
      </c>
      <c r="EJ4" s="21">
        <v>1.3824884792626729E-2</v>
      </c>
      <c r="EK4" s="20">
        <v>0</v>
      </c>
      <c r="EL4" s="21">
        <v>0</v>
      </c>
      <c r="EM4" s="20">
        <v>0</v>
      </c>
      <c r="EN4" s="21">
        <v>0</v>
      </c>
      <c r="EO4" s="20"/>
      <c r="EP4" s="22"/>
      <c r="EQ4" s="20">
        <v>0</v>
      </c>
      <c r="ER4" s="21">
        <v>0</v>
      </c>
      <c r="ES4" s="20"/>
      <c r="ET4" s="22"/>
      <c r="EU4" s="20">
        <v>1</v>
      </c>
      <c r="EV4" s="21">
        <v>5.2631578947368418E-2</v>
      </c>
      <c r="EW4" s="20">
        <v>1</v>
      </c>
      <c r="EX4" s="21">
        <v>1.1764705882352941E-2</v>
      </c>
      <c r="EY4" s="20">
        <v>32</v>
      </c>
      <c r="EZ4" s="21">
        <v>1.6877637130801686E-2</v>
      </c>
      <c r="FA4" s="20">
        <v>1</v>
      </c>
      <c r="FB4" s="21">
        <v>2.6315789473684209E-2</v>
      </c>
      <c r="FC4" s="20">
        <v>26</v>
      </c>
      <c r="FD4" s="21">
        <v>1.9578313253012049E-2</v>
      </c>
      <c r="FE4" s="20"/>
      <c r="FF4" s="22"/>
      <c r="FG4" s="20">
        <v>2</v>
      </c>
      <c r="FH4" s="21">
        <v>1.4492753623188406E-2</v>
      </c>
      <c r="FI4" s="20">
        <v>15</v>
      </c>
      <c r="FJ4" s="21">
        <v>1.0176390773405699E-2</v>
      </c>
      <c r="FK4" s="20">
        <v>25</v>
      </c>
      <c r="FL4" s="21">
        <v>2.0177562550443905E-2</v>
      </c>
      <c r="FM4" s="20">
        <v>234</v>
      </c>
      <c r="FN4" s="21">
        <v>1.7637747795281527E-2</v>
      </c>
      <c r="FO4" s="20"/>
      <c r="FP4" s="22"/>
      <c r="FQ4" s="20">
        <v>18</v>
      </c>
      <c r="FR4" s="21">
        <v>1.1842105263157895E-2</v>
      </c>
      <c r="FS4" s="20">
        <v>18</v>
      </c>
      <c r="FT4" s="21">
        <v>1.1936339522546418E-2</v>
      </c>
      <c r="FU4" s="20">
        <v>0</v>
      </c>
      <c r="FV4" s="21">
        <v>0</v>
      </c>
      <c r="FW4" s="20">
        <v>0</v>
      </c>
      <c r="FX4" s="21">
        <v>0</v>
      </c>
      <c r="FY4" s="20"/>
      <c r="FZ4" s="22"/>
      <c r="GA4" s="20">
        <v>2</v>
      </c>
      <c r="GB4" s="21">
        <v>3.5714285714285712E-2</v>
      </c>
      <c r="GC4" s="20">
        <v>0</v>
      </c>
      <c r="GD4" s="21">
        <v>0</v>
      </c>
      <c r="GE4" s="20">
        <v>22</v>
      </c>
      <c r="GF4" s="21">
        <v>1.8106995884773661E-2</v>
      </c>
      <c r="GG4" s="20">
        <v>0</v>
      </c>
      <c r="GH4" s="21">
        <v>0</v>
      </c>
      <c r="GI4" s="20">
        <v>697</v>
      </c>
      <c r="GJ4" s="21">
        <v>1.488362161007901E-2</v>
      </c>
    </row>
    <row r="5" spans="1:192" x14ac:dyDescent="0.25">
      <c r="A5" s="2" t="s">
        <v>233</v>
      </c>
      <c r="B5" s="3" t="s">
        <v>107</v>
      </c>
      <c r="C5" s="14">
        <v>0</v>
      </c>
      <c r="D5" s="15">
        <v>0</v>
      </c>
      <c r="E5" s="14">
        <v>2</v>
      </c>
      <c r="F5" s="15">
        <v>8.3333333333333329E-2</v>
      </c>
      <c r="G5" s="14"/>
      <c r="H5" s="16"/>
      <c r="I5" s="14"/>
      <c r="J5" s="16"/>
      <c r="K5" s="14">
        <v>3</v>
      </c>
      <c r="L5" s="15">
        <v>7.4999999999999997E-2</v>
      </c>
      <c r="M5" s="14">
        <v>3</v>
      </c>
      <c r="N5" s="15">
        <v>8.8235294117647065E-2</v>
      </c>
      <c r="O5" s="14">
        <v>23</v>
      </c>
      <c r="P5" s="15">
        <v>7.1428571428571425E-2</v>
      </c>
      <c r="Q5" s="14">
        <v>1</v>
      </c>
      <c r="R5" s="15">
        <v>4.5454545454545456E-2</v>
      </c>
      <c r="S5" s="14">
        <v>65</v>
      </c>
      <c r="T5" s="15">
        <v>4.7376093294460644E-2</v>
      </c>
      <c r="U5" s="14"/>
      <c r="V5" s="16"/>
      <c r="W5" s="14"/>
      <c r="X5" s="16"/>
      <c r="Y5" s="14">
        <v>107</v>
      </c>
      <c r="Z5" s="15">
        <v>5.5211558307533541E-2</v>
      </c>
      <c r="AA5" s="14">
        <v>2</v>
      </c>
      <c r="AB5" s="15">
        <v>6.8965517241379309E-2</v>
      </c>
      <c r="AC5" s="14">
        <v>15</v>
      </c>
      <c r="AD5" s="15">
        <v>5.5555555555555552E-2</v>
      </c>
      <c r="AE5" s="14">
        <v>4</v>
      </c>
      <c r="AF5" s="15">
        <v>8.8888888888888892E-2</v>
      </c>
      <c r="AG5" s="14"/>
      <c r="AH5" s="16"/>
      <c r="AI5" s="14"/>
      <c r="AJ5" s="16"/>
      <c r="AK5" s="14">
        <v>174</v>
      </c>
      <c r="AL5" s="15">
        <v>0.11975223675154852</v>
      </c>
      <c r="AM5" s="14">
        <v>1</v>
      </c>
      <c r="AN5" s="15">
        <v>3.125E-2</v>
      </c>
      <c r="AO5" s="14">
        <v>47</v>
      </c>
      <c r="AP5" s="15">
        <v>5.8240396530359353E-2</v>
      </c>
      <c r="AQ5" s="14">
        <v>1</v>
      </c>
      <c r="AR5" s="15">
        <v>2.7777777777777776E-2</v>
      </c>
      <c r="AS5" s="14">
        <v>25</v>
      </c>
      <c r="AT5" s="15">
        <v>5.2301255230125521E-2</v>
      </c>
      <c r="AU5" s="14">
        <v>158</v>
      </c>
      <c r="AV5" s="15">
        <v>6.0374474589224306E-2</v>
      </c>
      <c r="AW5" s="14">
        <v>1</v>
      </c>
      <c r="AX5" s="15">
        <v>1.6129032258064516E-2</v>
      </c>
      <c r="AY5" s="14">
        <v>2</v>
      </c>
      <c r="AZ5" s="15">
        <v>3.6363636363636362E-2</v>
      </c>
      <c r="BA5" s="14">
        <v>4</v>
      </c>
      <c r="BB5" s="15">
        <v>0.2</v>
      </c>
      <c r="BC5" s="14">
        <v>5</v>
      </c>
      <c r="BD5" s="15">
        <v>0.10638297872340426</v>
      </c>
      <c r="BE5" s="14"/>
      <c r="BF5" s="16"/>
      <c r="BG5" s="14"/>
      <c r="BH5" s="16"/>
      <c r="BI5" s="14">
        <v>2</v>
      </c>
      <c r="BJ5" s="15">
        <v>5.8823529411764705E-2</v>
      </c>
      <c r="BK5" s="14"/>
      <c r="BL5" s="16"/>
      <c r="BM5" s="14"/>
      <c r="BN5" s="16"/>
      <c r="BO5" s="14">
        <v>87</v>
      </c>
      <c r="BP5" s="15">
        <v>5.1176470588235295E-2</v>
      </c>
      <c r="BQ5" s="14">
        <v>9</v>
      </c>
      <c r="BR5" s="15">
        <v>0.14754098360655737</v>
      </c>
      <c r="BS5" s="14"/>
      <c r="BT5" s="16"/>
      <c r="BU5" s="14"/>
      <c r="BV5" s="16"/>
      <c r="BW5" s="14"/>
      <c r="BX5" s="16"/>
      <c r="BY5" s="14"/>
      <c r="BZ5" s="16"/>
      <c r="CA5" s="14">
        <v>5</v>
      </c>
      <c r="CB5" s="15">
        <v>9.2592592592592587E-2</v>
      </c>
      <c r="CC5" s="14">
        <v>229</v>
      </c>
      <c r="CD5" s="15">
        <v>0.1364719904648391</v>
      </c>
      <c r="CE5" s="14"/>
      <c r="CF5" s="16"/>
      <c r="CG5" s="14">
        <v>134</v>
      </c>
      <c r="CH5" s="15">
        <v>4.3072966891674704E-2</v>
      </c>
      <c r="CI5" s="14">
        <v>97</v>
      </c>
      <c r="CJ5" s="15">
        <v>6.0967944688874919E-2</v>
      </c>
      <c r="CK5" s="14">
        <v>5</v>
      </c>
      <c r="CL5" s="15">
        <v>7.6923076923076927E-2</v>
      </c>
      <c r="CM5" s="14">
        <v>1</v>
      </c>
      <c r="CN5" s="15">
        <v>4.7619047619047616E-2</v>
      </c>
      <c r="CO5" s="14">
        <v>9</v>
      </c>
      <c r="CP5" s="15">
        <v>7.0866141732283464E-2</v>
      </c>
      <c r="CQ5" s="14"/>
      <c r="CR5" s="16"/>
      <c r="CS5" s="14"/>
      <c r="CT5" s="16"/>
      <c r="CU5" s="14">
        <v>3</v>
      </c>
      <c r="CV5" s="15">
        <v>6.1224489795918366E-2</v>
      </c>
      <c r="CW5" s="14"/>
      <c r="CX5" s="16"/>
      <c r="CY5" s="14">
        <v>5</v>
      </c>
      <c r="CZ5" s="15">
        <v>8.9285714285714288E-2</v>
      </c>
      <c r="DA5" s="14">
        <v>1</v>
      </c>
      <c r="DB5" s="15">
        <v>2.0833333333333332E-2</v>
      </c>
      <c r="DC5" s="14">
        <v>104</v>
      </c>
      <c r="DD5" s="15">
        <v>5.8361391694725026E-2</v>
      </c>
      <c r="DE5" s="14"/>
      <c r="DF5" s="16"/>
      <c r="DG5" s="14"/>
      <c r="DH5" s="16"/>
      <c r="DI5" s="14">
        <v>4</v>
      </c>
      <c r="DJ5" s="15">
        <v>5.128205128205128E-2</v>
      </c>
      <c r="DK5" s="14">
        <v>22</v>
      </c>
      <c r="DL5" s="15">
        <v>9.6491228070175433E-2</v>
      </c>
      <c r="DM5" s="14">
        <v>11</v>
      </c>
      <c r="DN5" s="15">
        <v>9.3220338983050849E-2</v>
      </c>
      <c r="DO5" s="14"/>
      <c r="DP5" s="16"/>
      <c r="DQ5" s="14">
        <v>1</v>
      </c>
      <c r="DR5" s="15">
        <v>4.1666666666666664E-2</v>
      </c>
      <c r="DS5" s="14">
        <v>2</v>
      </c>
      <c r="DT5" s="15">
        <v>5.7142857142857141E-2</v>
      </c>
      <c r="DU5" s="14"/>
      <c r="DV5" s="16"/>
      <c r="DW5" s="14"/>
      <c r="DX5" s="16"/>
      <c r="DY5" s="14">
        <v>1</v>
      </c>
      <c r="DZ5" s="15">
        <v>1.1904761904761904E-2</v>
      </c>
      <c r="EA5" s="14"/>
      <c r="EB5" s="16"/>
      <c r="EC5" s="14">
        <v>13</v>
      </c>
      <c r="ED5" s="15">
        <v>7.8313253012048195E-2</v>
      </c>
      <c r="EE5" s="14"/>
      <c r="EF5" s="16"/>
      <c r="EG5" s="14"/>
      <c r="EH5" s="16"/>
      <c r="EI5" s="14">
        <v>188</v>
      </c>
      <c r="EJ5" s="15">
        <v>9.6262160778289807E-2</v>
      </c>
      <c r="EK5" s="14">
        <v>2</v>
      </c>
      <c r="EL5" s="15">
        <v>3.2258064516129031E-2</v>
      </c>
      <c r="EM5" s="14">
        <v>0</v>
      </c>
      <c r="EN5" s="15">
        <v>0</v>
      </c>
      <c r="EO5" s="14"/>
      <c r="EP5" s="16"/>
      <c r="EQ5" s="14">
        <v>1</v>
      </c>
      <c r="ER5" s="15">
        <v>2.9411764705882353E-2</v>
      </c>
      <c r="ES5" s="14"/>
      <c r="ET5" s="16"/>
      <c r="EU5" s="14">
        <v>2</v>
      </c>
      <c r="EV5" s="15">
        <v>0.10526315789473684</v>
      </c>
      <c r="EW5" s="14">
        <v>5</v>
      </c>
      <c r="EX5" s="15">
        <v>5.8823529411764705E-2</v>
      </c>
      <c r="EY5" s="14">
        <v>126</v>
      </c>
      <c r="EZ5" s="15">
        <v>6.6455696202531639E-2</v>
      </c>
      <c r="FA5" s="14">
        <v>3</v>
      </c>
      <c r="FB5" s="15">
        <v>7.8947368421052627E-2</v>
      </c>
      <c r="FC5" s="14">
        <v>69</v>
      </c>
      <c r="FD5" s="15">
        <v>5.1957831325301206E-2</v>
      </c>
      <c r="FE5" s="14"/>
      <c r="FF5" s="16"/>
      <c r="FG5" s="14">
        <v>6</v>
      </c>
      <c r="FH5" s="15">
        <v>4.3478260869565216E-2</v>
      </c>
      <c r="FI5" s="14">
        <v>54</v>
      </c>
      <c r="FJ5" s="15">
        <v>3.6635006784260515E-2</v>
      </c>
      <c r="FK5" s="14">
        <v>77</v>
      </c>
      <c r="FL5" s="15">
        <v>6.2146892655367235E-2</v>
      </c>
      <c r="FM5" s="14">
        <v>884</v>
      </c>
      <c r="FN5" s="15">
        <v>6.6631491671063539E-2</v>
      </c>
      <c r="FO5" s="14"/>
      <c r="FP5" s="16"/>
      <c r="FQ5" s="14">
        <v>133</v>
      </c>
      <c r="FR5" s="15">
        <v>8.7499999999999994E-2</v>
      </c>
      <c r="FS5" s="14">
        <v>152</v>
      </c>
      <c r="FT5" s="15">
        <v>0.10079575596816977</v>
      </c>
      <c r="FU5" s="14">
        <v>2</v>
      </c>
      <c r="FV5" s="15">
        <v>5.4054054054054057E-2</v>
      </c>
      <c r="FW5" s="14">
        <v>2</v>
      </c>
      <c r="FX5" s="15">
        <v>7.6923076923076927E-2</v>
      </c>
      <c r="FY5" s="14"/>
      <c r="FZ5" s="16"/>
      <c r="GA5" s="14">
        <v>4</v>
      </c>
      <c r="GB5" s="15">
        <v>7.1428571428571425E-2</v>
      </c>
      <c r="GC5" s="14">
        <v>2</v>
      </c>
      <c r="GD5" s="15">
        <v>3.7735849056603772E-2</v>
      </c>
      <c r="GE5" s="14">
        <v>95</v>
      </c>
      <c r="GF5" s="15">
        <v>7.8189300411522639E-2</v>
      </c>
      <c r="GG5" s="14">
        <v>0</v>
      </c>
      <c r="GH5" s="15">
        <v>0</v>
      </c>
      <c r="GI5" s="17">
        <v>3195</v>
      </c>
      <c r="GJ5" s="18">
        <v>6.8225496476617548E-2</v>
      </c>
    </row>
    <row r="6" spans="1:192" x14ac:dyDescent="0.25">
      <c r="A6" s="2" t="s">
        <v>234</v>
      </c>
      <c r="B6" s="3" t="s">
        <v>107</v>
      </c>
      <c r="C6" s="14">
        <v>1</v>
      </c>
      <c r="D6" s="15">
        <v>0.04</v>
      </c>
      <c r="E6" s="14">
        <v>1</v>
      </c>
      <c r="F6" s="15">
        <v>4.1666666666666664E-2</v>
      </c>
      <c r="G6" s="14"/>
      <c r="H6" s="16"/>
      <c r="I6" s="14"/>
      <c r="J6" s="16"/>
      <c r="K6" s="14">
        <v>2</v>
      </c>
      <c r="L6" s="15">
        <v>0.05</v>
      </c>
      <c r="M6" s="14">
        <v>1</v>
      </c>
      <c r="N6" s="15">
        <v>2.9411764705882353E-2</v>
      </c>
      <c r="O6" s="14">
        <v>15</v>
      </c>
      <c r="P6" s="15">
        <v>4.6583850931677016E-2</v>
      </c>
      <c r="Q6" s="14">
        <v>0</v>
      </c>
      <c r="R6" s="15">
        <v>0</v>
      </c>
      <c r="S6" s="14">
        <v>41</v>
      </c>
      <c r="T6" s="15">
        <v>2.988338192419825E-2</v>
      </c>
      <c r="U6" s="14"/>
      <c r="V6" s="16"/>
      <c r="W6" s="14"/>
      <c r="X6" s="16"/>
      <c r="Y6" s="14">
        <v>93</v>
      </c>
      <c r="Z6" s="15">
        <v>4.7987616099071206E-2</v>
      </c>
      <c r="AA6" s="14">
        <v>3</v>
      </c>
      <c r="AB6" s="15">
        <v>0.10344827586206896</v>
      </c>
      <c r="AC6" s="14">
        <v>9</v>
      </c>
      <c r="AD6" s="15">
        <v>3.3333333333333333E-2</v>
      </c>
      <c r="AE6" s="14">
        <v>4</v>
      </c>
      <c r="AF6" s="15">
        <v>8.8888888888888892E-2</v>
      </c>
      <c r="AG6" s="14"/>
      <c r="AH6" s="16"/>
      <c r="AI6" s="14"/>
      <c r="AJ6" s="16"/>
      <c r="AK6" s="14">
        <v>33</v>
      </c>
      <c r="AL6" s="15">
        <v>2.2711631108052306E-2</v>
      </c>
      <c r="AM6" s="14">
        <v>2</v>
      </c>
      <c r="AN6" s="15">
        <v>6.25E-2</v>
      </c>
      <c r="AO6" s="14">
        <v>39</v>
      </c>
      <c r="AP6" s="15">
        <v>4.8327137546468404E-2</v>
      </c>
      <c r="AQ6" s="14">
        <v>1</v>
      </c>
      <c r="AR6" s="15">
        <v>2.7777777777777776E-2</v>
      </c>
      <c r="AS6" s="14">
        <v>16</v>
      </c>
      <c r="AT6" s="15">
        <v>3.3472803347280332E-2</v>
      </c>
      <c r="AU6" s="14">
        <v>98</v>
      </c>
      <c r="AV6" s="15">
        <v>3.7447458922430267E-2</v>
      </c>
      <c r="AW6" s="14">
        <v>1</v>
      </c>
      <c r="AX6" s="15">
        <v>1.6129032258064516E-2</v>
      </c>
      <c r="AY6" s="14">
        <v>2</v>
      </c>
      <c r="AZ6" s="15">
        <v>3.6363636363636362E-2</v>
      </c>
      <c r="BA6" s="14">
        <v>0</v>
      </c>
      <c r="BB6" s="15">
        <v>0</v>
      </c>
      <c r="BC6" s="14">
        <v>1</v>
      </c>
      <c r="BD6" s="15">
        <v>2.1276595744680851E-2</v>
      </c>
      <c r="BE6" s="14"/>
      <c r="BF6" s="16"/>
      <c r="BG6" s="14"/>
      <c r="BH6" s="16"/>
      <c r="BI6" s="14">
        <v>1</v>
      </c>
      <c r="BJ6" s="15">
        <v>2.9411764705882353E-2</v>
      </c>
      <c r="BK6" s="14"/>
      <c r="BL6" s="16"/>
      <c r="BM6" s="14"/>
      <c r="BN6" s="16"/>
      <c r="BO6" s="14">
        <v>46</v>
      </c>
      <c r="BP6" s="15">
        <v>2.7058823529411764E-2</v>
      </c>
      <c r="BQ6" s="14">
        <v>2</v>
      </c>
      <c r="BR6" s="15">
        <v>3.2786885245901641E-2</v>
      </c>
      <c r="BS6" s="14"/>
      <c r="BT6" s="16"/>
      <c r="BU6" s="14"/>
      <c r="BV6" s="16"/>
      <c r="BW6" s="14"/>
      <c r="BX6" s="16"/>
      <c r="BY6" s="14"/>
      <c r="BZ6" s="16"/>
      <c r="CA6" s="14">
        <v>2</v>
      </c>
      <c r="CB6" s="15">
        <v>3.7037037037037035E-2</v>
      </c>
      <c r="CC6" s="14">
        <v>49</v>
      </c>
      <c r="CD6" s="15">
        <v>2.9201430274135878E-2</v>
      </c>
      <c r="CE6" s="14"/>
      <c r="CF6" s="16"/>
      <c r="CG6" s="14">
        <v>118</v>
      </c>
      <c r="CH6" s="15">
        <v>3.7929926068788172E-2</v>
      </c>
      <c r="CI6" s="14">
        <v>45</v>
      </c>
      <c r="CJ6" s="15">
        <v>2.8284098051539912E-2</v>
      </c>
      <c r="CK6" s="14">
        <v>3</v>
      </c>
      <c r="CL6" s="15">
        <v>4.6153846153846156E-2</v>
      </c>
      <c r="CM6" s="14">
        <v>0</v>
      </c>
      <c r="CN6" s="15">
        <v>0</v>
      </c>
      <c r="CO6" s="14">
        <v>3</v>
      </c>
      <c r="CP6" s="15">
        <v>2.3622047244094488E-2</v>
      </c>
      <c r="CQ6" s="14"/>
      <c r="CR6" s="16"/>
      <c r="CS6" s="14"/>
      <c r="CT6" s="16"/>
      <c r="CU6" s="14">
        <v>2</v>
      </c>
      <c r="CV6" s="15">
        <v>4.0816326530612242E-2</v>
      </c>
      <c r="CW6" s="14"/>
      <c r="CX6" s="16"/>
      <c r="CY6" s="14">
        <v>4</v>
      </c>
      <c r="CZ6" s="15">
        <v>7.1428571428571425E-2</v>
      </c>
      <c r="DA6" s="14">
        <v>2</v>
      </c>
      <c r="DB6" s="15">
        <v>4.1666666666666664E-2</v>
      </c>
      <c r="DC6" s="14">
        <v>61</v>
      </c>
      <c r="DD6" s="15">
        <v>3.4231200897867561E-2</v>
      </c>
      <c r="DE6" s="14"/>
      <c r="DF6" s="16"/>
      <c r="DG6" s="14"/>
      <c r="DH6" s="16"/>
      <c r="DI6" s="14">
        <v>1</v>
      </c>
      <c r="DJ6" s="15">
        <v>1.282051282051282E-2</v>
      </c>
      <c r="DK6" s="14">
        <v>7</v>
      </c>
      <c r="DL6" s="15">
        <v>3.0701754385964911E-2</v>
      </c>
      <c r="DM6" s="14">
        <v>4</v>
      </c>
      <c r="DN6" s="15">
        <v>3.3898305084745763E-2</v>
      </c>
      <c r="DO6" s="14"/>
      <c r="DP6" s="16"/>
      <c r="DQ6" s="14">
        <v>0</v>
      </c>
      <c r="DR6" s="15">
        <v>0</v>
      </c>
      <c r="DS6" s="14">
        <v>2</v>
      </c>
      <c r="DT6" s="15">
        <v>5.7142857142857141E-2</v>
      </c>
      <c r="DU6" s="14"/>
      <c r="DV6" s="16"/>
      <c r="DW6" s="14"/>
      <c r="DX6" s="16"/>
      <c r="DY6" s="14">
        <v>6</v>
      </c>
      <c r="DZ6" s="15">
        <v>7.1428571428571425E-2</v>
      </c>
      <c r="EA6" s="14"/>
      <c r="EB6" s="16"/>
      <c r="EC6" s="14">
        <v>12</v>
      </c>
      <c r="ED6" s="15">
        <v>7.2289156626506021E-2</v>
      </c>
      <c r="EE6" s="14"/>
      <c r="EF6" s="16"/>
      <c r="EG6" s="14"/>
      <c r="EH6" s="16"/>
      <c r="EI6" s="14">
        <v>55</v>
      </c>
      <c r="EJ6" s="15">
        <v>2.8161802355350742E-2</v>
      </c>
      <c r="EK6" s="14">
        <v>0</v>
      </c>
      <c r="EL6" s="15">
        <v>0</v>
      </c>
      <c r="EM6" s="14">
        <v>2</v>
      </c>
      <c r="EN6" s="15">
        <v>9.0909090909090912E-2</v>
      </c>
      <c r="EO6" s="14"/>
      <c r="EP6" s="16"/>
      <c r="EQ6" s="14">
        <v>1</v>
      </c>
      <c r="ER6" s="15">
        <v>2.9411764705882353E-2</v>
      </c>
      <c r="ES6" s="14"/>
      <c r="ET6" s="16"/>
      <c r="EU6" s="14">
        <v>0</v>
      </c>
      <c r="EV6" s="15">
        <v>0</v>
      </c>
      <c r="EW6" s="14">
        <v>4</v>
      </c>
      <c r="EX6" s="15">
        <v>4.7058823529411764E-2</v>
      </c>
      <c r="EY6" s="14">
        <v>76</v>
      </c>
      <c r="EZ6" s="15">
        <v>4.0084388185654012E-2</v>
      </c>
      <c r="FA6" s="14">
        <v>1</v>
      </c>
      <c r="FB6" s="15">
        <v>2.6315789473684209E-2</v>
      </c>
      <c r="FC6" s="14">
        <v>48</v>
      </c>
      <c r="FD6" s="15">
        <v>3.614457831325301E-2</v>
      </c>
      <c r="FE6" s="14"/>
      <c r="FF6" s="16"/>
      <c r="FG6" s="14">
        <v>5</v>
      </c>
      <c r="FH6" s="15">
        <v>3.6231884057971016E-2</v>
      </c>
      <c r="FI6" s="14">
        <v>54</v>
      </c>
      <c r="FJ6" s="15">
        <v>3.6635006784260515E-2</v>
      </c>
      <c r="FK6" s="14">
        <v>27</v>
      </c>
      <c r="FL6" s="15">
        <v>2.1791767554479417E-2</v>
      </c>
      <c r="FM6" s="14">
        <v>498</v>
      </c>
      <c r="FN6" s="15">
        <v>3.7536745307906835E-2</v>
      </c>
      <c r="FO6" s="14"/>
      <c r="FP6" s="16"/>
      <c r="FQ6" s="14">
        <v>58</v>
      </c>
      <c r="FR6" s="15">
        <v>3.8157894736842106E-2</v>
      </c>
      <c r="FS6" s="14">
        <v>59</v>
      </c>
      <c r="FT6" s="15">
        <v>3.9124668435013263E-2</v>
      </c>
      <c r="FU6" s="14">
        <v>2</v>
      </c>
      <c r="FV6" s="15">
        <v>5.4054054054054057E-2</v>
      </c>
      <c r="FW6" s="14">
        <v>0</v>
      </c>
      <c r="FX6" s="15">
        <v>0</v>
      </c>
      <c r="FY6" s="14"/>
      <c r="FZ6" s="16"/>
      <c r="GA6" s="14">
        <v>1</v>
      </c>
      <c r="GB6" s="15">
        <v>1.7857142857142856E-2</v>
      </c>
      <c r="GC6" s="14">
        <v>1</v>
      </c>
      <c r="GD6" s="15">
        <v>1.8867924528301886E-2</v>
      </c>
      <c r="GE6" s="14">
        <v>43</v>
      </c>
      <c r="GF6" s="15">
        <v>3.539094650205761E-2</v>
      </c>
      <c r="GG6" s="14">
        <v>1</v>
      </c>
      <c r="GH6" s="15">
        <v>4.5454545454545456E-2</v>
      </c>
      <c r="GI6" s="17">
        <v>1669</v>
      </c>
      <c r="GJ6" s="18">
        <v>3.5639547298740124E-2</v>
      </c>
    </row>
    <row r="7" spans="1:192" x14ac:dyDescent="0.25">
      <c r="A7" s="2" t="s">
        <v>235</v>
      </c>
      <c r="B7" s="3" t="s">
        <v>107</v>
      </c>
      <c r="C7" s="14">
        <v>2</v>
      </c>
      <c r="D7" s="15">
        <v>0.08</v>
      </c>
      <c r="E7" s="14">
        <v>0</v>
      </c>
      <c r="F7" s="15">
        <v>0</v>
      </c>
      <c r="G7" s="14"/>
      <c r="H7" s="16"/>
      <c r="I7" s="14"/>
      <c r="J7" s="16"/>
      <c r="K7" s="14">
        <v>1</v>
      </c>
      <c r="L7" s="15">
        <v>2.5000000000000001E-2</v>
      </c>
      <c r="M7" s="14">
        <v>0</v>
      </c>
      <c r="N7" s="15">
        <v>0</v>
      </c>
      <c r="O7" s="14">
        <v>35</v>
      </c>
      <c r="P7" s="15">
        <v>0.10869565217391304</v>
      </c>
      <c r="Q7" s="14">
        <v>3</v>
      </c>
      <c r="R7" s="15">
        <v>0.13636363636363635</v>
      </c>
      <c r="S7" s="14">
        <v>98</v>
      </c>
      <c r="T7" s="15">
        <v>7.1428571428571425E-2</v>
      </c>
      <c r="U7" s="14"/>
      <c r="V7" s="16"/>
      <c r="W7" s="14"/>
      <c r="X7" s="16"/>
      <c r="Y7" s="14">
        <v>129</v>
      </c>
      <c r="Z7" s="15">
        <v>6.6563467492260067E-2</v>
      </c>
      <c r="AA7" s="14">
        <v>6</v>
      </c>
      <c r="AB7" s="15">
        <v>0.20689655172413793</v>
      </c>
      <c r="AC7" s="14">
        <v>11</v>
      </c>
      <c r="AD7" s="15">
        <v>4.0740740740740744E-2</v>
      </c>
      <c r="AE7" s="14">
        <v>4</v>
      </c>
      <c r="AF7" s="15">
        <v>8.8888888888888892E-2</v>
      </c>
      <c r="AG7" s="14"/>
      <c r="AH7" s="16"/>
      <c r="AI7" s="14"/>
      <c r="AJ7" s="16"/>
      <c r="AK7" s="14">
        <v>104</v>
      </c>
      <c r="AL7" s="15">
        <v>7.1576049552649693E-2</v>
      </c>
      <c r="AM7" s="14">
        <v>1</v>
      </c>
      <c r="AN7" s="15">
        <v>3.125E-2</v>
      </c>
      <c r="AO7" s="14">
        <v>75</v>
      </c>
      <c r="AP7" s="15">
        <v>9.2936802973977689E-2</v>
      </c>
      <c r="AQ7" s="14">
        <v>3</v>
      </c>
      <c r="AR7" s="15">
        <v>8.3333333333333329E-2</v>
      </c>
      <c r="AS7" s="14">
        <v>35</v>
      </c>
      <c r="AT7" s="15">
        <v>7.3221757322175729E-2</v>
      </c>
      <c r="AU7" s="14">
        <v>166</v>
      </c>
      <c r="AV7" s="15">
        <v>6.3431410011463504E-2</v>
      </c>
      <c r="AW7" s="14">
        <v>6</v>
      </c>
      <c r="AX7" s="15">
        <v>9.6774193548387094E-2</v>
      </c>
      <c r="AY7" s="14">
        <v>1</v>
      </c>
      <c r="AZ7" s="15">
        <v>1.8181818181818181E-2</v>
      </c>
      <c r="BA7" s="14">
        <v>2</v>
      </c>
      <c r="BB7" s="15">
        <v>0.1</v>
      </c>
      <c r="BC7" s="14">
        <v>4</v>
      </c>
      <c r="BD7" s="15">
        <v>8.5106382978723402E-2</v>
      </c>
      <c r="BE7" s="14"/>
      <c r="BF7" s="16"/>
      <c r="BG7" s="14"/>
      <c r="BH7" s="16"/>
      <c r="BI7" s="14">
        <v>0</v>
      </c>
      <c r="BJ7" s="15">
        <v>0</v>
      </c>
      <c r="BK7" s="14"/>
      <c r="BL7" s="16"/>
      <c r="BM7" s="14"/>
      <c r="BN7" s="16"/>
      <c r="BO7" s="14">
        <v>286</v>
      </c>
      <c r="BP7" s="15">
        <v>0.16823529411764707</v>
      </c>
      <c r="BQ7" s="14">
        <v>5</v>
      </c>
      <c r="BR7" s="15">
        <v>8.1967213114754092E-2</v>
      </c>
      <c r="BS7" s="14"/>
      <c r="BT7" s="16"/>
      <c r="BU7" s="14"/>
      <c r="BV7" s="16"/>
      <c r="BW7" s="14"/>
      <c r="BX7" s="16"/>
      <c r="BY7" s="14"/>
      <c r="BZ7" s="16"/>
      <c r="CA7" s="14">
        <v>2</v>
      </c>
      <c r="CB7" s="15">
        <v>3.7037037037037035E-2</v>
      </c>
      <c r="CC7" s="14">
        <v>115</v>
      </c>
      <c r="CD7" s="15">
        <v>6.8533969010727058E-2</v>
      </c>
      <c r="CE7" s="14"/>
      <c r="CF7" s="16"/>
      <c r="CG7" s="14">
        <v>205</v>
      </c>
      <c r="CH7" s="15">
        <v>6.589521054323369E-2</v>
      </c>
      <c r="CI7" s="14">
        <v>181</v>
      </c>
      <c r="CJ7" s="15">
        <v>0.11376492771841609</v>
      </c>
      <c r="CK7" s="14">
        <v>4</v>
      </c>
      <c r="CL7" s="15">
        <v>6.1538461538461542E-2</v>
      </c>
      <c r="CM7" s="14">
        <v>1</v>
      </c>
      <c r="CN7" s="15">
        <v>4.7619047619047616E-2</v>
      </c>
      <c r="CO7" s="14">
        <v>10</v>
      </c>
      <c r="CP7" s="15">
        <v>7.874015748031496E-2</v>
      </c>
      <c r="CQ7" s="14"/>
      <c r="CR7" s="16"/>
      <c r="CS7" s="14"/>
      <c r="CT7" s="16"/>
      <c r="CU7" s="14">
        <v>6</v>
      </c>
      <c r="CV7" s="15">
        <v>0.12244897959183673</v>
      </c>
      <c r="CW7" s="14"/>
      <c r="CX7" s="16"/>
      <c r="CY7" s="14">
        <v>2</v>
      </c>
      <c r="CZ7" s="15">
        <v>3.5714285714285712E-2</v>
      </c>
      <c r="DA7" s="14">
        <v>2</v>
      </c>
      <c r="DB7" s="15">
        <v>4.1666666666666664E-2</v>
      </c>
      <c r="DC7" s="14">
        <v>136</v>
      </c>
      <c r="DD7" s="15">
        <v>7.6318742985409652E-2</v>
      </c>
      <c r="DE7" s="14"/>
      <c r="DF7" s="16"/>
      <c r="DG7" s="14"/>
      <c r="DH7" s="16"/>
      <c r="DI7" s="14">
        <v>3</v>
      </c>
      <c r="DJ7" s="15">
        <v>3.8461538461538464E-2</v>
      </c>
      <c r="DK7" s="14">
        <v>12</v>
      </c>
      <c r="DL7" s="15">
        <v>5.2631578947368418E-2</v>
      </c>
      <c r="DM7" s="14">
        <v>4</v>
      </c>
      <c r="DN7" s="15">
        <v>3.3898305084745763E-2</v>
      </c>
      <c r="DO7" s="14"/>
      <c r="DP7" s="16"/>
      <c r="DQ7" s="14">
        <v>2</v>
      </c>
      <c r="DR7" s="15">
        <v>8.3333333333333329E-2</v>
      </c>
      <c r="DS7" s="14">
        <v>1</v>
      </c>
      <c r="DT7" s="15">
        <v>2.8571428571428571E-2</v>
      </c>
      <c r="DU7" s="14"/>
      <c r="DV7" s="16"/>
      <c r="DW7" s="14"/>
      <c r="DX7" s="16"/>
      <c r="DY7" s="14">
        <v>8</v>
      </c>
      <c r="DZ7" s="15">
        <v>9.5238095238095233E-2</v>
      </c>
      <c r="EA7" s="14"/>
      <c r="EB7" s="16"/>
      <c r="EC7" s="14">
        <v>23</v>
      </c>
      <c r="ED7" s="15">
        <v>0.13855421686746988</v>
      </c>
      <c r="EE7" s="14"/>
      <c r="EF7" s="16"/>
      <c r="EG7" s="14"/>
      <c r="EH7" s="16"/>
      <c r="EI7" s="14">
        <v>170</v>
      </c>
      <c r="EJ7" s="15">
        <v>8.7045570916538653E-2</v>
      </c>
      <c r="EK7" s="14">
        <v>6</v>
      </c>
      <c r="EL7" s="15">
        <v>9.6774193548387094E-2</v>
      </c>
      <c r="EM7" s="14">
        <v>1</v>
      </c>
      <c r="EN7" s="15">
        <v>4.5454545454545456E-2</v>
      </c>
      <c r="EO7" s="14"/>
      <c r="EP7" s="16"/>
      <c r="EQ7" s="14">
        <v>4</v>
      </c>
      <c r="ER7" s="15">
        <v>0.11764705882352941</v>
      </c>
      <c r="ES7" s="14"/>
      <c r="ET7" s="16"/>
      <c r="EU7" s="14">
        <v>0</v>
      </c>
      <c r="EV7" s="15">
        <v>0</v>
      </c>
      <c r="EW7" s="14">
        <v>8</v>
      </c>
      <c r="EX7" s="15">
        <v>9.4117647058823528E-2</v>
      </c>
      <c r="EY7" s="14">
        <v>176</v>
      </c>
      <c r="EZ7" s="15">
        <v>9.2827004219409287E-2</v>
      </c>
      <c r="FA7" s="14">
        <v>4</v>
      </c>
      <c r="FB7" s="15">
        <v>0.10526315789473684</v>
      </c>
      <c r="FC7" s="14">
        <v>98</v>
      </c>
      <c r="FD7" s="15">
        <v>7.3795180722891568E-2</v>
      </c>
      <c r="FE7" s="14"/>
      <c r="FF7" s="16"/>
      <c r="FG7" s="14">
        <v>17</v>
      </c>
      <c r="FH7" s="15">
        <v>0.12318840579710146</v>
      </c>
      <c r="FI7" s="14">
        <v>91</v>
      </c>
      <c r="FJ7" s="15">
        <v>6.1736770691994569E-2</v>
      </c>
      <c r="FK7" s="14">
        <v>95</v>
      </c>
      <c r="FL7" s="15">
        <v>7.667473769168684E-2</v>
      </c>
      <c r="FM7" s="14">
        <v>1365</v>
      </c>
      <c r="FN7" s="15">
        <v>0.10288686213914223</v>
      </c>
      <c r="FO7" s="14"/>
      <c r="FP7" s="16"/>
      <c r="FQ7" s="14">
        <v>124</v>
      </c>
      <c r="FR7" s="15">
        <v>8.1578947368421056E-2</v>
      </c>
      <c r="FS7" s="14">
        <v>176</v>
      </c>
      <c r="FT7" s="15">
        <v>0.11671087533156499</v>
      </c>
      <c r="FU7" s="14">
        <v>2</v>
      </c>
      <c r="FV7" s="15">
        <v>5.4054054054054057E-2</v>
      </c>
      <c r="FW7" s="14">
        <v>1</v>
      </c>
      <c r="FX7" s="15">
        <v>3.8461538461538464E-2</v>
      </c>
      <c r="FY7" s="14"/>
      <c r="FZ7" s="16"/>
      <c r="GA7" s="14">
        <v>5</v>
      </c>
      <c r="GB7" s="15">
        <v>8.9285714285714288E-2</v>
      </c>
      <c r="GC7" s="14">
        <v>5</v>
      </c>
      <c r="GD7" s="15">
        <v>9.4339622641509441E-2</v>
      </c>
      <c r="GE7" s="14">
        <v>122</v>
      </c>
      <c r="GF7" s="15">
        <v>0.10041152263374485</v>
      </c>
      <c r="GG7" s="14">
        <v>2</v>
      </c>
      <c r="GH7" s="15">
        <v>9.0909090909090912E-2</v>
      </c>
      <c r="GI7" s="17">
        <v>4166</v>
      </c>
      <c r="GJ7" s="18">
        <v>8.8960068332265635E-2</v>
      </c>
    </row>
    <row r="8" spans="1:192" x14ac:dyDescent="0.25">
      <c r="A8" s="2" t="s">
        <v>236</v>
      </c>
      <c r="B8" s="3" t="s">
        <v>107</v>
      </c>
      <c r="C8" s="14">
        <v>1</v>
      </c>
      <c r="D8" s="15">
        <v>0.04</v>
      </c>
      <c r="E8" s="14">
        <v>2</v>
      </c>
      <c r="F8" s="15">
        <v>8.3333333333333329E-2</v>
      </c>
      <c r="G8" s="14"/>
      <c r="H8" s="16"/>
      <c r="I8" s="14"/>
      <c r="J8" s="16"/>
      <c r="K8" s="14">
        <v>2</v>
      </c>
      <c r="L8" s="15">
        <v>0.05</v>
      </c>
      <c r="M8" s="14">
        <v>1</v>
      </c>
      <c r="N8" s="15">
        <v>2.9411764705882353E-2</v>
      </c>
      <c r="O8" s="14">
        <v>24</v>
      </c>
      <c r="P8" s="15">
        <v>7.4534161490683232E-2</v>
      </c>
      <c r="Q8" s="14">
        <v>2</v>
      </c>
      <c r="R8" s="15">
        <v>9.0909090909090912E-2</v>
      </c>
      <c r="S8" s="14">
        <v>194</v>
      </c>
      <c r="T8" s="15">
        <v>0.14139941690962099</v>
      </c>
      <c r="U8" s="14"/>
      <c r="V8" s="16"/>
      <c r="W8" s="14"/>
      <c r="X8" s="16"/>
      <c r="Y8" s="14">
        <v>209</v>
      </c>
      <c r="Z8" s="15">
        <v>0.10784313725490197</v>
      </c>
      <c r="AA8" s="14">
        <v>2</v>
      </c>
      <c r="AB8" s="15">
        <v>6.8965517241379309E-2</v>
      </c>
      <c r="AC8" s="14">
        <v>14</v>
      </c>
      <c r="AD8" s="15">
        <v>5.185185185185185E-2</v>
      </c>
      <c r="AE8" s="14">
        <v>2</v>
      </c>
      <c r="AF8" s="15">
        <v>4.4444444444444446E-2</v>
      </c>
      <c r="AG8" s="14"/>
      <c r="AH8" s="16"/>
      <c r="AI8" s="14"/>
      <c r="AJ8" s="16"/>
      <c r="AK8" s="14">
        <v>122</v>
      </c>
      <c r="AL8" s="15">
        <v>8.3964211975223677E-2</v>
      </c>
      <c r="AM8" s="14">
        <v>3</v>
      </c>
      <c r="AN8" s="15">
        <v>9.375E-2</v>
      </c>
      <c r="AO8" s="14">
        <v>76</v>
      </c>
      <c r="AP8" s="15">
        <v>9.4175960346964058E-2</v>
      </c>
      <c r="AQ8" s="14">
        <v>2</v>
      </c>
      <c r="AR8" s="15">
        <v>5.5555555555555552E-2</v>
      </c>
      <c r="AS8" s="14">
        <v>53</v>
      </c>
      <c r="AT8" s="15">
        <v>0.11087866108786611</v>
      </c>
      <c r="AU8" s="14">
        <v>238</v>
      </c>
      <c r="AV8" s="15">
        <v>9.0943828811616348E-2</v>
      </c>
      <c r="AW8" s="14">
        <v>3</v>
      </c>
      <c r="AX8" s="15">
        <v>4.8387096774193547E-2</v>
      </c>
      <c r="AY8" s="14">
        <v>5</v>
      </c>
      <c r="AZ8" s="15">
        <v>9.0909090909090912E-2</v>
      </c>
      <c r="BA8" s="14">
        <v>1</v>
      </c>
      <c r="BB8" s="15">
        <v>0.05</v>
      </c>
      <c r="BC8" s="14">
        <v>4</v>
      </c>
      <c r="BD8" s="15">
        <v>8.5106382978723402E-2</v>
      </c>
      <c r="BE8" s="14"/>
      <c r="BF8" s="16"/>
      <c r="BG8" s="14"/>
      <c r="BH8" s="16"/>
      <c r="BI8" s="14">
        <v>2</v>
      </c>
      <c r="BJ8" s="15">
        <v>5.8823529411764705E-2</v>
      </c>
      <c r="BK8" s="14"/>
      <c r="BL8" s="16"/>
      <c r="BM8" s="14"/>
      <c r="BN8" s="16"/>
      <c r="BO8" s="14">
        <v>107</v>
      </c>
      <c r="BP8" s="15">
        <v>6.2941176470588237E-2</v>
      </c>
      <c r="BQ8" s="14">
        <v>7</v>
      </c>
      <c r="BR8" s="15">
        <v>0.11475409836065574</v>
      </c>
      <c r="BS8" s="14"/>
      <c r="BT8" s="16"/>
      <c r="BU8" s="14"/>
      <c r="BV8" s="16"/>
      <c r="BW8" s="14"/>
      <c r="BX8" s="16"/>
      <c r="BY8" s="14"/>
      <c r="BZ8" s="16"/>
      <c r="CA8" s="14">
        <v>7</v>
      </c>
      <c r="CB8" s="15">
        <v>0.12962962962962962</v>
      </c>
      <c r="CC8" s="14">
        <v>151</v>
      </c>
      <c r="CD8" s="15">
        <v>8.9988081048867699E-2</v>
      </c>
      <c r="CE8" s="14"/>
      <c r="CF8" s="16"/>
      <c r="CG8" s="14">
        <v>291</v>
      </c>
      <c r="CH8" s="15">
        <v>9.35390549662488E-2</v>
      </c>
      <c r="CI8" s="14">
        <v>132</v>
      </c>
      <c r="CJ8" s="15">
        <v>8.2966687617850407E-2</v>
      </c>
      <c r="CK8" s="14">
        <v>8</v>
      </c>
      <c r="CL8" s="15">
        <v>0.12307692307692308</v>
      </c>
      <c r="CM8" s="14">
        <v>3</v>
      </c>
      <c r="CN8" s="15">
        <v>0.14285714285714285</v>
      </c>
      <c r="CO8" s="14">
        <v>17</v>
      </c>
      <c r="CP8" s="15">
        <v>0.13385826771653545</v>
      </c>
      <c r="CQ8" s="14"/>
      <c r="CR8" s="16"/>
      <c r="CS8" s="14"/>
      <c r="CT8" s="16"/>
      <c r="CU8" s="14">
        <v>1</v>
      </c>
      <c r="CV8" s="15">
        <v>2.0408163265306121E-2</v>
      </c>
      <c r="CW8" s="14"/>
      <c r="CX8" s="16"/>
      <c r="CY8" s="14">
        <v>6</v>
      </c>
      <c r="CZ8" s="15">
        <v>0.10714285714285714</v>
      </c>
      <c r="DA8" s="14">
        <v>4</v>
      </c>
      <c r="DB8" s="15">
        <v>8.3333333333333329E-2</v>
      </c>
      <c r="DC8" s="14">
        <v>259</v>
      </c>
      <c r="DD8" s="15">
        <v>0.14534231200897868</v>
      </c>
      <c r="DE8" s="14"/>
      <c r="DF8" s="16"/>
      <c r="DG8" s="14"/>
      <c r="DH8" s="16"/>
      <c r="DI8" s="14">
        <v>8</v>
      </c>
      <c r="DJ8" s="15">
        <v>0.10256410256410256</v>
      </c>
      <c r="DK8" s="14">
        <v>18</v>
      </c>
      <c r="DL8" s="15">
        <v>7.8947368421052627E-2</v>
      </c>
      <c r="DM8" s="14">
        <v>6</v>
      </c>
      <c r="DN8" s="15">
        <v>5.0847457627118647E-2</v>
      </c>
      <c r="DO8" s="14"/>
      <c r="DP8" s="16"/>
      <c r="DQ8" s="14">
        <v>0</v>
      </c>
      <c r="DR8" s="15">
        <v>0</v>
      </c>
      <c r="DS8" s="14">
        <v>5</v>
      </c>
      <c r="DT8" s="15">
        <v>0.14285714285714285</v>
      </c>
      <c r="DU8" s="14"/>
      <c r="DV8" s="16"/>
      <c r="DW8" s="14"/>
      <c r="DX8" s="16"/>
      <c r="DY8" s="14">
        <v>7</v>
      </c>
      <c r="DZ8" s="15">
        <v>8.3333333333333329E-2</v>
      </c>
      <c r="EA8" s="14"/>
      <c r="EB8" s="16"/>
      <c r="EC8" s="14">
        <v>13</v>
      </c>
      <c r="ED8" s="15">
        <v>7.8313253012048195E-2</v>
      </c>
      <c r="EE8" s="14"/>
      <c r="EF8" s="16"/>
      <c r="EG8" s="14"/>
      <c r="EH8" s="16"/>
      <c r="EI8" s="14">
        <v>196</v>
      </c>
      <c r="EJ8" s="15">
        <v>0.1003584229390681</v>
      </c>
      <c r="EK8" s="14">
        <v>5</v>
      </c>
      <c r="EL8" s="15">
        <v>8.0645161290322578E-2</v>
      </c>
      <c r="EM8" s="14">
        <v>0</v>
      </c>
      <c r="EN8" s="15">
        <v>0</v>
      </c>
      <c r="EO8" s="14"/>
      <c r="EP8" s="16"/>
      <c r="EQ8" s="14">
        <v>4</v>
      </c>
      <c r="ER8" s="15">
        <v>0.11764705882352941</v>
      </c>
      <c r="ES8" s="14"/>
      <c r="ET8" s="16"/>
      <c r="EU8" s="14">
        <v>0</v>
      </c>
      <c r="EV8" s="15">
        <v>0</v>
      </c>
      <c r="EW8" s="14">
        <v>5</v>
      </c>
      <c r="EX8" s="15">
        <v>5.8823529411764705E-2</v>
      </c>
      <c r="EY8" s="14">
        <v>236</v>
      </c>
      <c r="EZ8" s="15">
        <v>0.12447257383966245</v>
      </c>
      <c r="FA8" s="14">
        <v>3</v>
      </c>
      <c r="FB8" s="15">
        <v>7.8947368421052627E-2</v>
      </c>
      <c r="FC8" s="14">
        <v>136</v>
      </c>
      <c r="FD8" s="15">
        <v>0.10240963855421686</v>
      </c>
      <c r="FE8" s="14"/>
      <c r="FF8" s="16"/>
      <c r="FG8" s="14">
        <v>17</v>
      </c>
      <c r="FH8" s="15">
        <v>0.12318840579710146</v>
      </c>
      <c r="FI8" s="14">
        <v>235</v>
      </c>
      <c r="FJ8" s="15">
        <v>0.15943012211668928</v>
      </c>
      <c r="FK8" s="14">
        <v>108</v>
      </c>
      <c r="FL8" s="15">
        <v>8.7167070217917669E-2</v>
      </c>
      <c r="FM8" s="14">
        <v>1624</v>
      </c>
      <c r="FN8" s="15">
        <v>0.12240898469887691</v>
      </c>
      <c r="FO8" s="14"/>
      <c r="FP8" s="16"/>
      <c r="FQ8" s="14">
        <v>136</v>
      </c>
      <c r="FR8" s="15">
        <v>8.9473684210526316E-2</v>
      </c>
      <c r="FS8" s="14">
        <v>111</v>
      </c>
      <c r="FT8" s="15">
        <v>7.3607427055702918E-2</v>
      </c>
      <c r="FU8" s="14">
        <v>5</v>
      </c>
      <c r="FV8" s="15">
        <v>0.13513513513513514</v>
      </c>
      <c r="FW8" s="14">
        <v>1</v>
      </c>
      <c r="FX8" s="15">
        <v>3.8461538461538464E-2</v>
      </c>
      <c r="FY8" s="14"/>
      <c r="FZ8" s="16"/>
      <c r="GA8" s="14">
        <v>3</v>
      </c>
      <c r="GB8" s="15">
        <v>5.3571428571428568E-2</v>
      </c>
      <c r="GC8" s="14">
        <v>3</v>
      </c>
      <c r="GD8" s="15">
        <v>5.6603773584905662E-2</v>
      </c>
      <c r="GE8" s="14">
        <v>119</v>
      </c>
      <c r="GF8" s="15">
        <v>9.7942386831275721E-2</v>
      </c>
      <c r="GG8" s="14">
        <v>3</v>
      </c>
      <c r="GH8" s="15">
        <v>0.13636363636363635</v>
      </c>
      <c r="GI8" s="17">
        <v>4962</v>
      </c>
      <c r="GJ8" s="18">
        <v>0.10595771941063421</v>
      </c>
    </row>
    <row r="9" spans="1:192" x14ac:dyDescent="0.25">
      <c r="A9" s="2" t="s">
        <v>237</v>
      </c>
      <c r="B9" s="3" t="s">
        <v>107</v>
      </c>
      <c r="C9" s="14">
        <v>3</v>
      </c>
      <c r="D9" s="15">
        <v>0.12</v>
      </c>
      <c r="E9" s="14">
        <v>2</v>
      </c>
      <c r="F9" s="15">
        <v>8.3333333333333329E-2</v>
      </c>
      <c r="G9" s="14"/>
      <c r="H9" s="16"/>
      <c r="I9" s="14"/>
      <c r="J9" s="16"/>
      <c r="K9" s="14">
        <v>4</v>
      </c>
      <c r="L9" s="15">
        <v>0.1</v>
      </c>
      <c r="M9" s="14">
        <v>1</v>
      </c>
      <c r="N9" s="15">
        <v>2.9411764705882353E-2</v>
      </c>
      <c r="O9" s="14">
        <v>25</v>
      </c>
      <c r="P9" s="15">
        <v>7.7639751552795025E-2</v>
      </c>
      <c r="Q9" s="14">
        <v>2</v>
      </c>
      <c r="R9" s="15">
        <v>9.0909090909090912E-2</v>
      </c>
      <c r="S9" s="14">
        <v>122</v>
      </c>
      <c r="T9" s="15">
        <v>8.8921282798833823E-2</v>
      </c>
      <c r="U9" s="14"/>
      <c r="V9" s="16"/>
      <c r="W9" s="14"/>
      <c r="X9" s="16"/>
      <c r="Y9" s="14">
        <v>249</v>
      </c>
      <c r="Z9" s="15">
        <v>0.12848297213622292</v>
      </c>
      <c r="AA9" s="14">
        <v>1</v>
      </c>
      <c r="AB9" s="15">
        <v>3.4482758620689655E-2</v>
      </c>
      <c r="AC9" s="14">
        <v>21</v>
      </c>
      <c r="AD9" s="15">
        <v>7.7777777777777779E-2</v>
      </c>
      <c r="AE9" s="14">
        <v>2</v>
      </c>
      <c r="AF9" s="15">
        <v>4.4444444444444446E-2</v>
      </c>
      <c r="AG9" s="14"/>
      <c r="AH9" s="16"/>
      <c r="AI9" s="14"/>
      <c r="AJ9" s="16"/>
      <c r="AK9" s="14">
        <v>177</v>
      </c>
      <c r="AL9" s="15">
        <v>0.12181693048864418</v>
      </c>
      <c r="AM9" s="14">
        <v>1</v>
      </c>
      <c r="AN9" s="15">
        <v>3.125E-2</v>
      </c>
      <c r="AO9" s="14">
        <v>77</v>
      </c>
      <c r="AP9" s="15">
        <v>9.541511771995044E-2</v>
      </c>
      <c r="AQ9" s="14">
        <v>0</v>
      </c>
      <c r="AR9" s="15">
        <v>0</v>
      </c>
      <c r="AS9" s="14">
        <v>63</v>
      </c>
      <c r="AT9" s="15">
        <v>0.13179916317991633</v>
      </c>
      <c r="AU9" s="14">
        <v>327</v>
      </c>
      <c r="AV9" s="15">
        <v>0.12495223538402751</v>
      </c>
      <c r="AW9" s="14">
        <v>9</v>
      </c>
      <c r="AX9" s="15">
        <v>0.14516129032258066</v>
      </c>
      <c r="AY9" s="14">
        <v>6</v>
      </c>
      <c r="AZ9" s="15">
        <v>0.10909090909090909</v>
      </c>
      <c r="BA9" s="14">
        <v>2</v>
      </c>
      <c r="BB9" s="15">
        <v>0.1</v>
      </c>
      <c r="BC9" s="14">
        <v>7</v>
      </c>
      <c r="BD9" s="15">
        <v>0.14893617021276595</v>
      </c>
      <c r="BE9" s="14"/>
      <c r="BF9" s="16"/>
      <c r="BG9" s="14"/>
      <c r="BH9" s="16"/>
      <c r="BI9" s="14">
        <v>2</v>
      </c>
      <c r="BJ9" s="15">
        <v>5.8823529411764705E-2</v>
      </c>
      <c r="BK9" s="14"/>
      <c r="BL9" s="16"/>
      <c r="BM9" s="14"/>
      <c r="BN9" s="16"/>
      <c r="BO9" s="14">
        <v>334</v>
      </c>
      <c r="BP9" s="15">
        <v>0.19647058823529412</v>
      </c>
      <c r="BQ9" s="14">
        <v>8</v>
      </c>
      <c r="BR9" s="15">
        <v>0.13114754098360656</v>
      </c>
      <c r="BS9" s="14"/>
      <c r="BT9" s="16"/>
      <c r="BU9" s="14"/>
      <c r="BV9" s="16"/>
      <c r="BW9" s="14"/>
      <c r="BX9" s="16"/>
      <c r="BY9" s="14"/>
      <c r="BZ9" s="16"/>
      <c r="CA9" s="14">
        <v>2</v>
      </c>
      <c r="CB9" s="15">
        <v>3.7037037037037035E-2</v>
      </c>
      <c r="CC9" s="14">
        <v>198</v>
      </c>
      <c r="CD9" s="15">
        <v>0.11799761620977355</v>
      </c>
      <c r="CE9" s="14"/>
      <c r="CF9" s="16"/>
      <c r="CG9" s="14">
        <v>456</v>
      </c>
      <c r="CH9" s="15">
        <v>0.14657666345226616</v>
      </c>
      <c r="CI9" s="14">
        <v>198</v>
      </c>
      <c r="CJ9" s="15">
        <v>0.12445003142677562</v>
      </c>
      <c r="CK9" s="14">
        <v>7</v>
      </c>
      <c r="CL9" s="15">
        <v>0.1076923076923077</v>
      </c>
      <c r="CM9" s="14">
        <v>0</v>
      </c>
      <c r="CN9" s="15">
        <v>0</v>
      </c>
      <c r="CO9" s="14">
        <v>12</v>
      </c>
      <c r="CP9" s="15">
        <v>9.4488188976377951E-2</v>
      </c>
      <c r="CQ9" s="14"/>
      <c r="CR9" s="16"/>
      <c r="CS9" s="14"/>
      <c r="CT9" s="16"/>
      <c r="CU9" s="14">
        <v>3</v>
      </c>
      <c r="CV9" s="15">
        <v>6.1224489795918366E-2</v>
      </c>
      <c r="CW9" s="14"/>
      <c r="CX9" s="16"/>
      <c r="CY9" s="14">
        <v>9</v>
      </c>
      <c r="CZ9" s="15">
        <v>0.16071428571428573</v>
      </c>
      <c r="DA9" s="14">
        <v>3</v>
      </c>
      <c r="DB9" s="15">
        <v>6.25E-2</v>
      </c>
      <c r="DC9" s="14">
        <v>152</v>
      </c>
      <c r="DD9" s="15">
        <v>8.5297418630751964E-2</v>
      </c>
      <c r="DE9" s="14"/>
      <c r="DF9" s="16"/>
      <c r="DG9" s="14"/>
      <c r="DH9" s="16"/>
      <c r="DI9" s="14">
        <v>5</v>
      </c>
      <c r="DJ9" s="15">
        <v>6.4102564102564097E-2</v>
      </c>
      <c r="DK9" s="14">
        <v>20</v>
      </c>
      <c r="DL9" s="15">
        <v>8.771929824561403E-2</v>
      </c>
      <c r="DM9" s="14">
        <v>16</v>
      </c>
      <c r="DN9" s="15">
        <v>0.13559322033898305</v>
      </c>
      <c r="DO9" s="14"/>
      <c r="DP9" s="16"/>
      <c r="DQ9" s="14">
        <v>4</v>
      </c>
      <c r="DR9" s="15">
        <v>0.16666666666666666</v>
      </c>
      <c r="DS9" s="14">
        <v>1</v>
      </c>
      <c r="DT9" s="15">
        <v>2.8571428571428571E-2</v>
      </c>
      <c r="DU9" s="14"/>
      <c r="DV9" s="16"/>
      <c r="DW9" s="14"/>
      <c r="DX9" s="16"/>
      <c r="DY9" s="14">
        <v>5</v>
      </c>
      <c r="DZ9" s="15">
        <v>5.9523809523809521E-2</v>
      </c>
      <c r="EA9" s="14"/>
      <c r="EB9" s="16"/>
      <c r="EC9" s="14">
        <v>15</v>
      </c>
      <c r="ED9" s="15">
        <v>9.036144578313253E-2</v>
      </c>
      <c r="EE9" s="14"/>
      <c r="EF9" s="16"/>
      <c r="EG9" s="14"/>
      <c r="EH9" s="16"/>
      <c r="EI9" s="14">
        <v>207</v>
      </c>
      <c r="EJ9" s="15">
        <v>0.10599078341013825</v>
      </c>
      <c r="EK9" s="14">
        <v>5</v>
      </c>
      <c r="EL9" s="15">
        <v>8.0645161290322578E-2</v>
      </c>
      <c r="EM9" s="14">
        <v>1</v>
      </c>
      <c r="EN9" s="15">
        <v>4.5454545454545456E-2</v>
      </c>
      <c r="EO9" s="14"/>
      <c r="EP9" s="16"/>
      <c r="EQ9" s="14">
        <v>3</v>
      </c>
      <c r="ER9" s="15">
        <v>8.8235294117647065E-2</v>
      </c>
      <c r="ES9" s="14"/>
      <c r="ET9" s="16"/>
      <c r="EU9" s="14">
        <v>1</v>
      </c>
      <c r="EV9" s="15">
        <v>5.2631578947368418E-2</v>
      </c>
      <c r="EW9" s="14">
        <v>9</v>
      </c>
      <c r="EX9" s="15">
        <v>0.10588235294117647</v>
      </c>
      <c r="EY9" s="14">
        <v>247</v>
      </c>
      <c r="EZ9" s="15">
        <v>0.13027426160337552</v>
      </c>
      <c r="FA9" s="14">
        <v>4</v>
      </c>
      <c r="FB9" s="15">
        <v>0.10526315789473684</v>
      </c>
      <c r="FC9" s="14">
        <v>116</v>
      </c>
      <c r="FD9" s="15">
        <v>8.7349397590361449E-2</v>
      </c>
      <c r="FE9" s="14"/>
      <c r="FF9" s="16"/>
      <c r="FG9" s="14">
        <v>24</v>
      </c>
      <c r="FH9" s="15">
        <v>0.17391304347826086</v>
      </c>
      <c r="FI9" s="14">
        <v>143</v>
      </c>
      <c r="FJ9" s="15">
        <v>9.7014925373134331E-2</v>
      </c>
      <c r="FK9" s="14">
        <v>131</v>
      </c>
      <c r="FL9" s="15">
        <v>0.10573042776432606</v>
      </c>
      <c r="FM9" s="14">
        <v>1768</v>
      </c>
      <c r="FN9" s="15">
        <v>0.13326298334212708</v>
      </c>
      <c r="FO9" s="14"/>
      <c r="FP9" s="16"/>
      <c r="FQ9" s="14">
        <v>119</v>
      </c>
      <c r="FR9" s="15">
        <v>7.828947368421052E-2</v>
      </c>
      <c r="FS9" s="14">
        <v>123</v>
      </c>
      <c r="FT9" s="15">
        <v>8.1564986737400536E-2</v>
      </c>
      <c r="FU9" s="14">
        <v>4</v>
      </c>
      <c r="FV9" s="15">
        <v>0.10810810810810811</v>
      </c>
      <c r="FW9" s="14">
        <v>2</v>
      </c>
      <c r="FX9" s="15">
        <v>7.6923076923076927E-2</v>
      </c>
      <c r="FY9" s="14"/>
      <c r="FZ9" s="16"/>
      <c r="GA9" s="14">
        <v>8</v>
      </c>
      <c r="GB9" s="15">
        <v>0.14285714285714285</v>
      </c>
      <c r="GC9" s="14">
        <v>9</v>
      </c>
      <c r="GD9" s="15">
        <v>0.16981132075471697</v>
      </c>
      <c r="GE9" s="14">
        <v>136</v>
      </c>
      <c r="GF9" s="15">
        <v>0.11193415637860082</v>
      </c>
      <c r="GG9" s="14">
        <v>3</v>
      </c>
      <c r="GH9" s="15">
        <v>0.13636363636363635</v>
      </c>
      <c r="GI9" s="17">
        <v>5614</v>
      </c>
      <c r="GJ9" s="18">
        <v>0.11988041853512706</v>
      </c>
    </row>
    <row r="10" spans="1:192" x14ac:dyDescent="0.25">
      <c r="A10" s="19" t="s">
        <v>139</v>
      </c>
      <c r="B10" s="27"/>
      <c r="C10" s="20">
        <v>7</v>
      </c>
      <c r="D10" s="21">
        <v>0.28000000000000003</v>
      </c>
      <c r="E10" s="20">
        <v>7</v>
      </c>
      <c r="F10" s="21">
        <v>0.29166666666666669</v>
      </c>
      <c r="G10" s="20"/>
      <c r="H10" s="22"/>
      <c r="I10" s="20"/>
      <c r="J10" s="22"/>
      <c r="K10" s="20">
        <v>12</v>
      </c>
      <c r="L10" s="21">
        <v>0.3</v>
      </c>
      <c r="M10" s="20">
        <v>6</v>
      </c>
      <c r="N10" s="21">
        <v>0.17647058823529413</v>
      </c>
      <c r="O10" s="20">
        <v>122</v>
      </c>
      <c r="P10" s="21">
        <v>0.37888198757763975</v>
      </c>
      <c r="Q10" s="20">
        <v>8</v>
      </c>
      <c r="R10" s="21">
        <v>0.36363636363636365</v>
      </c>
      <c r="S10" s="20">
        <v>520</v>
      </c>
      <c r="T10" s="21">
        <v>0.37900874635568516</v>
      </c>
      <c r="U10" s="20"/>
      <c r="V10" s="22"/>
      <c r="W10" s="20"/>
      <c r="X10" s="22"/>
      <c r="Y10" s="20">
        <v>787</v>
      </c>
      <c r="Z10" s="21">
        <v>0.40608875128998967</v>
      </c>
      <c r="AA10" s="20">
        <v>14</v>
      </c>
      <c r="AB10" s="21">
        <v>0.48275862068965519</v>
      </c>
      <c r="AC10" s="20">
        <v>70</v>
      </c>
      <c r="AD10" s="21">
        <v>0.25925925925925924</v>
      </c>
      <c r="AE10" s="20">
        <v>16</v>
      </c>
      <c r="AF10" s="21">
        <v>0.35555555555555557</v>
      </c>
      <c r="AG10" s="20"/>
      <c r="AH10" s="22"/>
      <c r="AI10" s="20"/>
      <c r="AJ10" s="22"/>
      <c r="AK10" s="20">
        <v>610</v>
      </c>
      <c r="AL10" s="21">
        <v>0.4198210598761184</v>
      </c>
      <c r="AM10" s="20">
        <v>8</v>
      </c>
      <c r="AN10" s="21">
        <v>0.25</v>
      </c>
      <c r="AO10" s="20">
        <v>314</v>
      </c>
      <c r="AP10" s="21">
        <v>0.38909541511771994</v>
      </c>
      <c r="AQ10" s="20">
        <v>7</v>
      </c>
      <c r="AR10" s="21">
        <v>0.19444444444444445</v>
      </c>
      <c r="AS10" s="20">
        <v>192</v>
      </c>
      <c r="AT10" s="21">
        <v>0.40167364016736401</v>
      </c>
      <c r="AU10" s="20">
        <v>987</v>
      </c>
      <c r="AV10" s="21">
        <v>0.37714940771876193</v>
      </c>
      <c r="AW10" s="20">
        <v>20</v>
      </c>
      <c r="AX10" s="21">
        <v>0.32258064516129031</v>
      </c>
      <c r="AY10" s="20">
        <v>16</v>
      </c>
      <c r="AZ10" s="21">
        <v>0.29090909090909089</v>
      </c>
      <c r="BA10" s="20">
        <v>9</v>
      </c>
      <c r="BB10" s="21">
        <v>0.45</v>
      </c>
      <c r="BC10" s="20">
        <v>21</v>
      </c>
      <c r="BD10" s="21">
        <v>0.44680851063829785</v>
      </c>
      <c r="BE10" s="20"/>
      <c r="BF10" s="22"/>
      <c r="BG10" s="20"/>
      <c r="BH10" s="22"/>
      <c r="BI10" s="20">
        <v>7</v>
      </c>
      <c r="BJ10" s="21">
        <v>0.20588235294117646</v>
      </c>
      <c r="BK10" s="20"/>
      <c r="BL10" s="22"/>
      <c r="BM10" s="20"/>
      <c r="BN10" s="22"/>
      <c r="BO10" s="20">
        <v>860</v>
      </c>
      <c r="BP10" s="21">
        <v>0.50588235294117645</v>
      </c>
      <c r="BQ10" s="20">
        <v>31</v>
      </c>
      <c r="BR10" s="21">
        <v>0.50819672131147542</v>
      </c>
      <c r="BS10" s="20"/>
      <c r="BT10" s="22"/>
      <c r="BU10" s="20"/>
      <c r="BV10" s="22"/>
      <c r="BW10" s="20"/>
      <c r="BX10" s="22"/>
      <c r="BY10" s="20"/>
      <c r="BZ10" s="22"/>
      <c r="CA10" s="20">
        <v>18</v>
      </c>
      <c r="CB10" s="21">
        <v>0.33333333333333331</v>
      </c>
      <c r="CC10" s="20">
        <v>742</v>
      </c>
      <c r="CD10" s="21">
        <v>0.44219308700834326</v>
      </c>
      <c r="CE10" s="20"/>
      <c r="CF10" s="22"/>
      <c r="CG10" s="20">
        <v>1204</v>
      </c>
      <c r="CH10" s="21">
        <v>0.38701382192221151</v>
      </c>
      <c r="CI10" s="20">
        <v>653</v>
      </c>
      <c r="CJ10" s="21">
        <v>0.41043368950345693</v>
      </c>
      <c r="CK10" s="20">
        <v>27</v>
      </c>
      <c r="CL10" s="21">
        <v>0.41538461538461541</v>
      </c>
      <c r="CM10" s="20">
        <v>5</v>
      </c>
      <c r="CN10" s="21">
        <v>0.23809523809523808</v>
      </c>
      <c r="CO10" s="20">
        <v>51</v>
      </c>
      <c r="CP10" s="21">
        <v>0.40157480314960631</v>
      </c>
      <c r="CQ10" s="20"/>
      <c r="CR10" s="22"/>
      <c r="CS10" s="20"/>
      <c r="CT10" s="22"/>
      <c r="CU10" s="20">
        <v>15</v>
      </c>
      <c r="CV10" s="21">
        <v>0.30612244897959184</v>
      </c>
      <c r="CW10" s="20"/>
      <c r="CX10" s="22"/>
      <c r="CY10" s="20">
        <v>26</v>
      </c>
      <c r="CZ10" s="21">
        <v>0.4642857142857143</v>
      </c>
      <c r="DA10" s="20">
        <v>12</v>
      </c>
      <c r="DB10" s="21">
        <v>0.25</v>
      </c>
      <c r="DC10" s="20">
        <v>712</v>
      </c>
      <c r="DD10" s="21">
        <v>0.3995510662177329</v>
      </c>
      <c r="DE10" s="20"/>
      <c r="DF10" s="22"/>
      <c r="DG10" s="20"/>
      <c r="DH10" s="22"/>
      <c r="DI10" s="20">
        <v>21</v>
      </c>
      <c r="DJ10" s="21">
        <v>0.26923076923076922</v>
      </c>
      <c r="DK10" s="20">
        <v>79</v>
      </c>
      <c r="DL10" s="21">
        <v>0.34649122807017546</v>
      </c>
      <c r="DM10" s="20">
        <v>41</v>
      </c>
      <c r="DN10" s="21">
        <v>0.34745762711864409</v>
      </c>
      <c r="DO10" s="20"/>
      <c r="DP10" s="22"/>
      <c r="DQ10" s="20">
        <v>7</v>
      </c>
      <c r="DR10" s="21">
        <v>0.29166666666666669</v>
      </c>
      <c r="DS10" s="20">
        <v>11</v>
      </c>
      <c r="DT10" s="21">
        <v>0.31428571428571428</v>
      </c>
      <c r="DU10" s="20"/>
      <c r="DV10" s="22"/>
      <c r="DW10" s="20"/>
      <c r="DX10" s="22"/>
      <c r="DY10" s="20">
        <v>27</v>
      </c>
      <c r="DZ10" s="21">
        <v>0.32142857142857145</v>
      </c>
      <c r="EA10" s="20"/>
      <c r="EB10" s="22"/>
      <c r="EC10" s="20">
        <v>76</v>
      </c>
      <c r="ED10" s="21">
        <v>0.45783132530120479</v>
      </c>
      <c r="EE10" s="20"/>
      <c r="EF10" s="22"/>
      <c r="EG10" s="20"/>
      <c r="EH10" s="22"/>
      <c r="EI10" s="20">
        <v>816</v>
      </c>
      <c r="EJ10" s="21">
        <v>0.41781874039938555</v>
      </c>
      <c r="EK10" s="20">
        <v>18</v>
      </c>
      <c r="EL10" s="21">
        <v>0.29032258064516131</v>
      </c>
      <c r="EM10" s="20">
        <v>4</v>
      </c>
      <c r="EN10" s="21">
        <v>0.18181818181818182</v>
      </c>
      <c r="EO10" s="20"/>
      <c r="EP10" s="22"/>
      <c r="EQ10" s="20">
        <v>13</v>
      </c>
      <c r="ER10" s="21">
        <v>0.38235294117647056</v>
      </c>
      <c r="ES10" s="20"/>
      <c r="ET10" s="22"/>
      <c r="EU10" s="20">
        <v>3</v>
      </c>
      <c r="EV10" s="21">
        <v>0.15789473684210525</v>
      </c>
      <c r="EW10" s="20">
        <v>31</v>
      </c>
      <c r="EX10" s="21">
        <v>0.36470588235294116</v>
      </c>
      <c r="EY10" s="20">
        <v>861</v>
      </c>
      <c r="EZ10" s="21">
        <v>0.45411392405063289</v>
      </c>
      <c r="FA10" s="20">
        <v>15</v>
      </c>
      <c r="FB10" s="21">
        <v>0.39473684210526316</v>
      </c>
      <c r="FC10" s="20">
        <v>467</v>
      </c>
      <c r="FD10" s="21">
        <v>0.35165662650602408</v>
      </c>
      <c r="FE10" s="20"/>
      <c r="FF10" s="22"/>
      <c r="FG10" s="20">
        <v>69</v>
      </c>
      <c r="FH10" s="21">
        <v>0.5</v>
      </c>
      <c r="FI10" s="20">
        <v>577</v>
      </c>
      <c r="FJ10" s="21">
        <v>0.39145183175033921</v>
      </c>
      <c r="FK10" s="20">
        <v>438</v>
      </c>
      <c r="FL10" s="21">
        <v>0.35351089588377727</v>
      </c>
      <c r="FM10" s="20">
        <v>6139</v>
      </c>
      <c r="FN10" s="21">
        <v>0.4627270671591166</v>
      </c>
      <c r="FO10" s="20"/>
      <c r="FP10" s="22"/>
      <c r="FQ10" s="20">
        <v>570</v>
      </c>
      <c r="FR10" s="21">
        <v>0.375</v>
      </c>
      <c r="FS10" s="20">
        <v>621</v>
      </c>
      <c r="FT10" s="21">
        <v>0.41180371352785144</v>
      </c>
      <c r="FU10" s="20">
        <v>15</v>
      </c>
      <c r="FV10" s="21">
        <v>0.40540540540540543</v>
      </c>
      <c r="FW10" s="20">
        <v>6</v>
      </c>
      <c r="FX10" s="21">
        <v>0.23076923076923078</v>
      </c>
      <c r="FY10" s="20"/>
      <c r="FZ10" s="22"/>
      <c r="GA10" s="20">
        <v>21</v>
      </c>
      <c r="GB10" s="21">
        <v>0.375</v>
      </c>
      <c r="GC10" s="20">
        <v>20</v>
      </c>
      <c r="GD10" s="21">
        <v>0.37735849056603776</v>
      </c>
      <c r="GE10" s="20">
        <v>515</v>
      </c>
      <c r="GF10" s="21">
        <v>0.42386831275720166</v>
      </c>
      <c r="GG10" s="20">
        <v>9</v>
      </c>
      <c r="GH10" s="21">
        <v>0.40909090909090912</v>
      </c>
      <c r="GI10" s="20">
        <v>19606</v>
      </c>
      <c r="GJ10" s="21">
        <v>0.41866325005338456</v>
      </c>
    </row>
    <row r="11" spans="1:192" x14ac:dyDescent="0.25">
      <c r="A11" s="2" t="s">
        <v>238</v>
      </c>
      <c r="B11" s="3" t="s">
        <v>132</v>
      </c>
      <c r="C11" s="14">
        <v>1</v>
      </c>
      <c r="D11" s="15">
        <v>0.04</v>
      </c>
      <c r="E11" s="14">
        <v>0</v>
      </c>
      <c r="F11" s="15">
        <v>0</v>
      </c>
      <c r="G11" s="14"/>
      <c r="H11" s="16"/>
      <c r="I11" s="14"/>
      <c r="J11" s="16"/>
      <c r="K11" s="14">
        <v>0</v>
      </c>
      <c r="L11" s="15">
        <v>0</v>
      </c>
      <c r="M11" s="14">
        <v>2</v>
      </c>
      <c r="N11" s="15">
        <v>5.8823529411764705E-2</v>
      </c>
      <c r="O11" s="14">
        <v>5</v>
      </c>
      <c r="P11" s="15">
        <v>1.5527950310559006E-2</v>
      </c>
      <c r="Q11" s="14">
        <v>0</v>
      </c>
      <c r="R11" s="15">
        <v>0</v>
      </c>
      <c r="S11" s="14">
        <v>22</v>
      </c>
      <c r="T11" s="15">
        <v>1.6034985422740525E-2</v>
      </c>
      <c r="U11" s="14"/>
      <c r="V11" s="16"/>
      <c r="W11" s="14"/>
      <c r="X11" s="16"/>
      <c r="Y11" s="14">
        <v>31</v>
      </c>
      <c r="Z11" s="15">
        <v>1.5995872033023734E-2</v>
      </c>
      <c r="AA11" s="14">
        <v>1</v>
      </c>
      <c r="AB11" s="15">
        <v>3.4482758620689655E-2</v>
      </c>
      <c r="AC11" s="14">
        <v>7</v>
      </c>
      <c r="AD11" s="15">
        <v>2.5925925925925925E-2</v>
      </c>
      <c r="AE11" s="14">
        <v>1</v>
      </c>
      <c r="AF11" s="15">
        <v>2.2222222222222223E-2</v>
      </c>
      <c r="AG11" s="14"/>
      <c r="AH11" s="16"/>
      <c r="AI11" s="14"/>
      <c r="AJ11" s="16"/>
      <c r="AK11" s="14">
        <v>18</v>
      </c>
      <c r="AL11" s="15">
        <v>1.2388162422573986E-2</v>
      </c>
      <c r="AM11" s="14">
        <v>1</v>
      </c>
      <c r="AN11" s="15">
        <v>3.125E-2</v>
      </c>
      <c r="AO11" s="14">
        <v>13</v>
      </c>
      <c r="AP11" s="15">
        <v>1.6109045848822799E-2</v>
      </c>
      <c r="AQ11" s="14">
        <v>1</v>
      </c>
      <c r="AR11" s="15">
        <v>2.7777777777777776E-2</v>
      </c>
      <c r="AS11" s="14">
        <v>9</v>
      </c>
      <c r="AT11" s="15">
        <v>1.8828451882845189E-2</v>
      </c>
      <c r="AU11" s="14">
        <v>45</v>
      </c>
      <c r="AV11" s="15">
        <v>1.7195261750095531E-2</v>
      </c>
      <c r="AW11" s="14">
        <v>3</v>
      </c>
      <c r="AX11" s="15">
        <v>4.8387096774193547E-2</v>
      </c>
      <c r="AY11" s="14">
        <v>1</v>
      </c>
      <c r="AZ11" s="15">
        <v>1.8181818181818181E-2</v>
      </c>
      <c r="BA11" s="14">
        <v>0</v>
      </c>
      <c r="BB11" s="15">
        <v>0</v>
      </c>
      <c r="BC11" s="14">
        <v>0</v>
      </c>
      <c r="BD11" s="15">
        <v>0</v>
      </c>
      <c r="BE11" s="14"/>
      <c r="BF11" s="16"/>
      <c r="BG11" s="14"/>
      <c r="BH11" s="16"/>
      <c r="BI11" s="14">
        <v>0</v>
      </c>
      <c r="BJ11" s="15">
        <v>0</v>
      </c>
      <c r="BK11" s="14"/>
      <c r="BL11" s="16"/>
      <c r="BM11" s="14"/>
      <c r="BN11" s="16"/>
      <c r="BO11" s="14">
        <v>9</v>
      </c>
      <c r="BP11" s="15">
        <v>5.2941176470588233E-3</v>
      </c>
      <c r="BQ11" s="14">
        <v>1</v>
      </c>
      <c r="BR11" s="15">
        <v>1.6393442622950821E-2</v>
      </c>
      <c r="BS11" s="14"/>
      <c r="BT11" s="16"/>
      <c r="BU11" s="14"/>
      <c r="BV11" s="16"/>
      <c r="BW11" s="14"/>
      <c r="BX11" s="16"/>
      <c r="BY11" s="14"/>
      <c r="BZ11" s="16"/>
      <c r="CA11" s="14">
        <v>1</v>
      </c>
      <c r="CB11" s="15">
        <v>1.8518518518518517E-2</v>
      </c>
      <c r="CC11" s="14">
        <v>24</v>
      </c>
      <c r="CD11" s="15">
        <v>1.4302741358760428E-2</v>
      </c>
      <c r="CE11" s="14"/>
      <c r="CF11" s="16"/>
      <c r="CG11" s="14">
        <v>48</v>
      </c>
      <c r="CH11" s="15">
        <v>1.5429122468659595E-2</v>
      </c>
      <c r="CI11" s="14">
        <v>19</v>
      </c>
      <c r="CJ11" s="15">
        <v>1.1942174732872407E-2</v>
      </c>
      <c r="CK11" s="14">
        <v>1</v>
      </c>
      <c r="CL11" s="15">
        <v>1.5384615384615385E-2</v>
      </c>
      <c r="CM11" s="14">
        <v>1</v>
      </c>
      <c r="CN11" s="15">
        <v>4.7619047619047616E-2</v>
      </c>
      <c r="CO11" s="14">
        <v>2</v>
      </c>
      <c r="CP11" s="15">
        <v>1.5748031496062992E-2</v>
      </c>
      <c r="CQ11" s="14"/>
      <c r="CR11" s="16"/>
      <c r="CS11" s="14"/>
      <c r="CT11" s="16"/>
      <c r="CU11" s="14">
        <v>0</v>
      </c>
      <c r="CV11" s="15">
        <v>0</v>
      </c>
      <c r="CW11" s="14"/>
      <c r="CX11" s="16"/>
      <c r="CY11" s="14">
        <v>1</v>
      </c>
      <c r="CZ11" s="15">
        <v>1.7857142857142856E-2</v>
      </c>
      <c r="DA11" s="14">
        <v>0</v>
      </c>
      <c r="DB11" s="15">
        <v>0</v>
      </c>
      <c r="DC11" s="14">
        <v>21</v>
      </c>
      <c r="DD11" s="15">
        <v>1.1784511784511785E-2</v>
      </c>
      <c r="DE11" s="14"/>
      <c r="DF11" s="16"/>
      <c r="DG11" s="14"/>
      <c r="DH11" s="16"/>
      <c r="DI11" s="14">
        <v>1</v>
      </c>
      <c r="DJ11" s="15">
        <v>1.282051282051282E-2</v>
      </c>
      <c r="DK11" s="14">
        <v>1</v>
      </c>
      <c r="DL11" s="15">
        <v>4.3859649122807015E-3</v>
      </c>
      <c r="DM11" s="14">
        <v>2</v>
      </c>
      <c r="DN11" s="15">
        <v>1.6949152542372881E-2</v>
      </c>
      <c r="DO11" s="14"/>
      <c r="DP11" s="16"/>
      <c r="DQ11" s="14">
        <v>1</v>
      </c>
      <c r="DR11" s="15">
        <v>4.1666666666666664E-2</v>
      </c>
      <c r="DS11" s="14">
        <v>0</v>
      </c>
      <c r="DT11" s="15">
        <v>0</v>
      </c>
      <c r="DU11" s="14"/>
      <c r="DV11" s="16"/>
      <c r="DW11" s="14"/>
      <c r="DX11" s="16"/>
      <c r="DY11" s="14">
        <v>1</v>
      </c>
      <c r="DZ11" s="15">
        <v>1.1904761904761904E-2</v>
      </c>
      <c r="EA11" s="14"/>
      <c r="EB11" s="16"/>
      <c r="EC11" s="14">
        <v>3</v>
      </c>
      <c r="ED11" s="15">
        <v>1.8072289156626505E-2</v>
      </c>
      <c r="EE11" s="14"/>
      <c r="EF11" s="16"/>
      <c r="EG11" s="14"/>
      <c r="EH11" s="16"/>
      <c r="EI11" s="14">
        <v>23</v>
      </c>
      <c r="EJ11" s="15">
        <v>1.1776753712237584E-2</v>
      </c>
      <c r="EK11" s="14">
        <v>2</v>
      </c>
      <c r="EL11" s="15">
        <v>3.2258064516129031E-2</v>
      </c>
      <c r="EM11" s="14">
        <v>0</v>
      </c>
      <c r="EN11" s="15">
        <v>0</v>
      </c>
      <c r="EO11" s="14"/>
      <c r="EP11" s="16"/>
      <c r="EQ11" s="14">
        <v>0</v>
      </c>
      <c r="ER11" s="15">
        <v>0</v>
      </c>
      <c r="ES11" s="14"/>
      <c r="ET11" s="16"/>
      <c r="EU11" s="14">
        <v>1</v>
      </c>
      <c r="EV11" s="15">
        <v>5.2631578947368418E-2</v>
      </c>
      <c r="EW11" s="14">
        <v>1</v>
      </c>
      <c r="EX11" s="15">
        <v>1.1764705882352941E-2</v>
      </c>
      <c r="EY11" s="14">
        <v>25</v>
      </c>
      <c r="EZ11" s="15">
        <v>1.3185654008438819E-2</v>
      </c>
      <c r="FA11" s="14">
        <v>0</v>
      </c>
      <c r="FB11" s="15">
        <v>0</v>
      </c>
      <c r="FC11" s="14">
        <v>23</v>
      </c>
      <c r="FD11" s="15">
        <v>1.7319277108433735E-2</v>
      </c>
      <c r="FE11" s="14"/>
      <c r="FF11" s="16"/>
      <c r="FG11" s="14">
        <v>0</v>
      </c>
      <c r="FH11" s="15">
        <v>0</v>
      </c>
      <c r="FI11" s="14">
        <v>21</v>
      </c>
      <c r="FJ11" s="15">
        <v>1.4246947082767978E-2</v>
      </c>
      <c r="FK11" s="14">
        <v>27</v>
      </c>
      <c r="FL11" s="15">
        <v>2.1791767554479417E-2</v>
      </c>
      <c r="FM11" s="14">
        <v>141</v>
      </c>
      <c r="FN11" s="15">
        <v>1.062787367151579E-2</v>
      </c>
      <c r="FO11" s="14"/>
      <c r="FP11" s="16"/>
      <c r="FQ11" s="14">
        <v>27</v>
      </c>
      <c r="FR11" s="15">
        <v>1.7763157894736842E-2</v>
      </c>
      <c r="FS11" s="14">
        <v>22</v>
      </c>
      <c r="FT11" s="15">
        <v>1.4588859416445624E-2</v>
      </c>
      <c r="FU11" s="14">
        <v>1</v>
      </c>
      <c r="FV11" s="15">
        <v>2.7027027027027029E-2</v>
      </c>
      <c r="FW11" s="14">
        <v>0</v>
      </c>
      <c r="FX11" s="15">
        <v>0</v>
      </c>
      <c r="FY11" s="14"/>
      <c r="FZ11" s="16"/>
      <c r="GA11" s="14">
        <v>3</v>
      </c>
      <c r="GB11" s="15">
        <v>5.3571428571428568E-2</v>
      </c>
      <c r="GC11" s="14">
        <v>2</v>
      </c>
      <c r="GD11" s="15">
        <v>3.7735849056603772E-2</v>
      </c>
      <c r="GE11" s="14">
        <v>14</v>
      </c>
      <c r="GF11" s="15">
        <v>1.1522633744855968E-2</v>
      </c>
      <c r="GG11" s="14">
        <v>1</v>
      </c>
      <c r="GH11" s="15">
        <v>4.5454545454545456E-2</v>
      </c>
      <c r="GI11" s="17">
        <v>632</v>
      </c>
      <c r="GJ11" s="18">
        <v>1.349562246423233E-2</v>
      </c>
    </row>
    <row r="12" spans="1:192" x14ac:dyDescent="0.25">
      <c r="A12" s="2" t="s">
        <v>239</v>
      </c>
      <c r="B12" s="3" t="s">
        <v>132</v>
      </c>
      <c r="C12" s="14">
        <v>1</v>
      </c>
      <c r="D12" s="15">
        <v>0.04</v>
      </c>
      <c r="E12" s="14">
        <v>1</v>
      </c>
      <c r="F12" s="15">
        <v>4.1666666666666664E-2</v>
      </c>
      <c r="G12" s="14"/>
      <c r="H12" s="16"/>
      <c r="I12" s="14"/>
      <c r="J12" s="16"/>
      <c r="K12" s="14">
        <v>0</v>
      </c>
      <c r="L12" s="15">
        <v>0</v>
      </c>
      <c r="M12" s="14">
        <v>0</v>
      </c>
      <c r="N12" s="15">
        <v>0</v>
      </c>
      <c r="O12" s="14">
        <v>5</v>
      </c>
      <c r="P12" s="15">
        <v>1.5527950310559006E-2</v>
      </c>
      <c r="Q12" s="14">
        <v>0</v>
      </c>
      <c r="R12" s="15">
        <v>0</v>
      </c>
      <c r="S12" s="14">
        <v>13</v>
      </c>
      <c r="T12" s="15">
        <v>9.4752186588921289E-3</v>
      </c>
      <c r="U12" s="14"/>
      <c r="V12" s="16"/>
      <c r="W12" s="14"/>
      <c r="X12" s="16"/>
      <c r="Y12" s="14">
        <v>18</v>
      </c>
      <c r="Z12" s="15">
        <v>9.2879256965944269E-3</v>
      </c>
      <c r="AA12" s="14">
        <v>0</v>
      </c>
      <c r="AB12" s="15">
        <v>0</v>
      </c>
      <c r="AC12" s="14">
        <v>3</v>
      </c>
      <c r="AD12" s="15">
        <v>1.1111111111111112E-2</v>
      </c>
      <c r="AE12" s="14">
        <v>0</v>
      </c>
      <c r="AF12" s="15">
        <v>0</v>
      </c>
      <c r="AG12" s="14"/>
      <c r="AH12" s="16"/>
      <c r="AI12" s="14"/>
      <c r="AJ12" s="16"/>
      <c r="AK12" s="14">
        <v>12</v>
      </c>
      <c r="AL12" s="15">
        <v>8.2587749483826571E-3</v>
      </c>
      <c r="AM12" s="14">
        <v>1</v>
      </c>
      <c r="AN12" s="15">
        <v>3.125E-2</v>
      </c>
      <c r="AO12" s="14">
        <v>8</v>
      </c>
      <c r="AP12" s="15">
        <v>9.9132589838909543E-3</v>
      </c>
      <c r="AQ12" s="14">
        <v>1</v>
      </c>
      <c r="AR12" s="15">
        <v>2.7777777777777776E-2</v>
      </c>
      <c r="AS12" s="14">
        <v>4</v>
      </c>
      <c r="AT12" s="15">
        <v>8.368200836820083E-3</v>
      </c>
      <c r="AU12" s="14">
        <v>20</v>
      </c>
      <c r="AV12" s="15">
        <v>7.6423385555980132E-3</v>
      </c>
      <c r="AW12" s="14">
        <v>0</v>
      </c>
      <c r="AX12" s="15">
        <v>0</v>
      </c>
      <c r="AY12" s="14">
        <v>0</v>
      </c>
      <c r="AZ12" s="15">
        <v>0</v>
      </c>
      <c r="BA12" s="14">
        <v>0</v>
      </c>
      <c r="BB12" s="15">
        <v>0</v>
      </c>
      <c r="BC12" s="14">
        <v>0</v>
      </c>
      <c r="BD12" s="15">
        <v>0</v>
      </c>
      <c r="BE12" s="14"/>
      <c r="BF12" s="16"/>
      <c r="BG12" s="14"/>
      <c r="BH12" s="16"/>
      <c r="BI12" s="14">
        <v>1</v>
      </c>
      <c r="BJ12" s="15">
        <v>2.9411764705882353E-2</v>
      </c>
      <c r="BK12" s="14"/>
      <c r="BL12" s="16"/>
      <c r="BM12" s="14"/>
      <c r="BN12" s="16"/>
      <c r="BO12" s="14">
        <v>15</v>
      </c>
      <c r="BP12" s="15">
        <v>8.8235294117647058E-3</v>
      </c>
      <c r="BQ12" s="14">
        <v>0</v>
      </c>
      <c r="BR12" s="15">
        <v>0</v>
      </c>
      <c r="BS12" s="14"/>
      <c r="BT12" s="16"/>
      <c r="BU12" s="14"/>
      <c r="BV12" s="16"/>
      <c r="BW12" s="14"/>
      <c r="BX12" s="16"/>
      <c r="BY12" s="14"/>
      <c r="BZ12" s="16"/>
      <c r="CA12" s="14">
        <v>1</v>
      </c>
      <c r="CB12" s="15">
        <v>1.8518518518518517E-2</v>
      </c>
      <c r="CC12" s="14">
        <v>20</v>
      </c>
      <c r="CD12" s="15">
        <v>1.1918951132300357E-2</v>
      </c>
      <c r="CE12" s="14"/>
      <c r="CF12" s="16"/>
      <c r="CG12" s="14">
        <v>31</v>
      </c>
      <c r="CH12" s="15">
        <v>9.9646415943426547E-3</v>
      </c>
      <c r="CI12" s="14">
        <v>15</v>
      </c>
      <c r="CJ12" s="15">
        <v>9.4280326838466367E-3</v>
      </c>
      <c r="CK12" s="14">
        <v>1</v>
      </c>
      <c r="CL12" s="15">
        <v>1.5384615384615385E-2</v>
      </c>
      <c r="CM12" s="14">
        <v>0</v>
      </c>
      <c r="CN12" s="15">
        <v>0</v>
      </c>
      <c r="CO12" s="14">
        <v>2</v>
      </c>
      <c r="CP12" s="15">
        <v>1.5748031496062992E-2</v>
      </c>
      <c r="CQ12" s="14"/>
      <c r="CR12" s="16"/>
      <c r="CS12" s="14"/>
      <c r="CT12" s="16"/>
      <c r="CU12" s="14">
        <v>1</v>
      </c>
      <c r="CV12" s="15">
        <v>2.0408163265306121E-2</v>
      </c>
      <c r="CW12" s="14"/>
      <c r="CX12" s="16"/>
      <c r="CY12" s="14">
        <v>2</v>
      </c>
      <c r="CZ12" s="15">
        <v>3.5714285714285712E-2</v>
      </c>
      <c r="DA12" s="14">
        <v>1</v>
      </c>
      <c r="DB12" s="15">
        <v>2.0833333333333332E-2</v>
      </c>
      <c r="DC12" s="14">
        <v>17</v>
      </c>
      <c r="DD12" s="15">
        <v>9.5398428731762065E-3</v>
      </c>
      <c r="DE12" s="14"/>
      <c r="DF12" s="16"/>
      <c r="DG12" s="14"/>
      <c r="DH12" s="16"/>
      <c r="DI12" s="14">
        <v>0</v>
      </c>
      <c r="DJ12" s="15">
        <v>0</v>
      </c>
      <c r="DK12" s="14">
        <v>6</v>
      </c>
      <c r="DL12" s="15">
        <v>2.6315789473684209E-2</v>
      </c>
      <c r="DM12" s="14">
        <v>1</v>
      </c>
      <c r="DN12" s="15">
        <v>8.4745762711864406E-3</v>
      </c>
      <c r="DO12" s="14"/>
      <c r="DP12" s="16"/>
      <c r="DQ12" s="14">
        <v>1</v>
      </c>
      <c r="DR12" s="15">
        <v>4.1666666666666664E-2</v>
      </c>
      <c r="DS12" s="14">
        <v>0</v>
      </c>
      <c r="DT12" s="15">
        <v>0</v>
      </c>
      <c r="DU12" s="14"/>
      <c r="DV12" s="16"/>
      <c r="DW12" s="14"/>
      <c r="DX12" s="16"/>
      <c r="DY12" s="14">
        <v>0</v>
      </c>
      <c r="DZ12" s="15">
        <v>0</v>
      </c>
      <c r="EA12" s="14"/>
      <c r="EB12" s="16"/>
      <c r="EC12" s="14">
        <v>1</v>
      </c>
      <c r="ED12" s="15">
        <v>6.024096385542169E-3</v>
      </c>
      <c r="EE12" s="14"/>
      <c r="EF12" s="16"/>
      <c r="EG12" s="14"/>
      <c r="EH12" s="16"/>
      <c r="EI12" s="14">
        <v>27</v>
      </c>
      <c r="EJ12" s="15">
        <v>1.3824884792626729E-2</v>
      </c>
      <c r="EK12" s="14">
        <v>1</v>
      </c>
      <c r="EL12" s="15">
        <v>1.6129032258064516E-2</v>
      </c>
      <c r="EM12" s="14">
        <v>2</v>
      </c>
      <c r="EN12" s="15">
        <v>9.0909090909090912E-2</v>
      </c>
      <c r="EO12" s="14"/>
      <c r="EP12" s="16"/>
      <c r="EQ12" s="14">
        <v>1</v>
      </c>
      <c r="ER12" s="15">
        <v>2.9411764705882353E-2</v>
      </c>
      <c r="ES12" s="14"/>
      <c r="ET12" s="16"/>
      <c r="EU12" s="14">
        <v>0</v>
      </c>
      <c r="EV12" s="15">
        <v>0</v>
      </c>
      <c r="EW12" s="14">
        <v>2</v>
      </c>
      <c r="EX12" s="15">
        <v>2.3529411764705882E-2</v>
      </c>
      <c r="EY12" s="14">
        <v>20</v>
      </c>
      <c r="EZ12" s="15">
        <v>1.0548523206751054E-2</v>
      </c>
      <c r="FA12" s="14">
        <v>0</v>
      </c>
      <c r="FB12" s="15">
        <v>0</v>
      </c>
      <c r="FC12" s="14">
        <v>12</v>
      </c>
      <c r="FD12" s="15">
        <v>9.0361445783132526E-3</v>
      </c>
      <c r="FE12" s="14"/>
      <c r="FF12" s="16"/>
      <c r="FG12" s="14">
        <v>0</v>
      </c>
      <c r="FH12" s="15">
        <v>0</v>
      </c>
      <c r="FI12" s="14">
        <v>12</v>
      </c>
      <c r="FJ12" s="15">
        <v>8.1411126187245584E-3</v>
      </c>
      <c r="FK12" s="14">
        <v>15</v>
      </c>
      <c r="FL12" s="15">
        <v>1.2106537530266344E-2</v>
      </c>
      <c r="FM12" s="14">
        <v>130</v>
      </c>
      <c r="FN12" s="15">
        <v>9.7987487751564038E-3</v>
      </c>
      <c r="FO12" s="14"/>
      <c r="FP12" s="16"/>
      <c r="FQ12" s="14">
        <v>15</v>
      </c>
      <c r="FR12" s="15">
        <v>9.8684210526315784E-3</v>
      </c>
      <c r="FS12" s="14">
        <v>12</v>
      </c>
      <c r="FT12" s="15">
        <v>7.9575596816976128E-3</v>
      </c>
      <c r="FU12" s="14">
        <v>1</v>
      </c>
      <c r="FV12" s="15">
        <v>2.7027027027027029E-2</v>
      </c>
      <c r="FW12" s="14">
        <v>0</v>
      </c>
      <c r="FX12" s="15">
        <v>0</v>
      </c>
      <c r="FY12" s="14"/>
      <c r="FZ12" s="16"/>
      <c r="GA12" s="14">
        <v>0</v>
      </c>
      <c r="GB12" s="15">
        <v>0</v>
      </c>
      <c r="GC12" s="14">
        <v>2</v>
      </c>
      <c r="GD12" s="15">
        <v>3.7735849056603772E-2</v>
      </c>
      <c r="GE12" s="14">
        <v>18</v>
      </c>
      <c r="GF12" s="15">
        <v>1.4814814814814815E-2</v>
      </c>
      <c r="GG12" s="14">
        <v>1</v>
      </c>
      <c r="GH12" s="15">
        <v>4.5454545454545456E-2</v>
      </c>
      <c r="GI12" s="17">
        <v>474</v>
      </c>
      <c r="GJ12" s="18">
        <v>1.0121716848174247E-2</v>
      </c>
    </row>
    <row r="13" spans="1:192" x14ac:dyDescent="0.25">
      <c r="A13" s="19" t="s">
        <v>139</v>
      </c>
      <c r="B13" s="27"/>
      <c r="C13" s="20">
        <v>2</v>
      </c>
      <c r="D13" s="21">
        <v>0.08</v>
      </c>
      <c r="E13" s="20">
        <v>1</v>
      </c>
      <c r="F13" s="21">
        <v>4.1666666666666664E-2</v>
      </c>
      <c r="G13" s="20"/>
      <c r="H13" s="22"/>
      <c r="I13" s="20"/>
      <c r="J13" s="22"/>
      <c r="K13" s="20">
        <v>0</v>
      </c>
      <c r="L13" s="21">
        <v>0</v>
      </c>
      <c r="M13" s="20">
        <v>2</v>
      </c>
      <c r="N13" s="21">
        <v>5.8823529411764705E-2</v>
      </c>
      <c r="O13" s="20">
        <v>10</v>
      </c>
      <c r="P13" s="21">
        <v>3.1055900621118012E-2</v>
      </c>
      <c r="Q13" s="20">
        <v>0</v>
      </c>
      <c r="R13" s="21">
        <v>0</v>
      </c>
      <c r="S13" s="20">
        <v>35</v>
      </c>
      <c r="T13" s="21">
        <v>2.5510204081632654E-2</v>
      </c>
      <c r="U13" s="20"/>
      <c r="V13" s="22"/>
      <c r="W13" s="20"/>
      <c r="X13" s="22"/>
      <c r="Y13" s="20">
        <v>49</v>
      </c>
      <c r="Z13" s="21">
        <v>2.5283797729618165E-2</v>
      </c>
      <c r="AA13" s="20">
        <v>1</v>
      </c>
      <c r="AB13" s="21">
        <v>3.4482758620689655E-2</v>
      </c>
      <c r="AC13" s="20">
        <v>10</v>
      </c>
      <c r="AD13" s="21">
        <v>3.7037037037037035E-2</v>
      </c>
      <c r="AE13" s="20">
        <v>1</v>
      </c>
      <c r="AF13" s="21">
        <v>2.2222222222222223E-2</v>
      </c>
      <c r="AG13" s="20"/>
      <c r="AH13" s="22"/>
      <c r="AI13" s="20"/>
      <c r="AJ13" s="22"/>
      <c r="AK13" s="20">
        <v>30</v>
      </c>
      <c r="AL13" s="21">
        <v>2.0646937370956641E-2</v>
      </c>
      <c r="AM13" s="20">
        <v>2</v>
      </c>
      <c r="AN13" s="21">
        <v>6.25E-2</v>
      </c>
      <c r="AO13" s="20">
        <v>21</v>
      </c>
      <c r="AP13" s="21">
        <v>2.6022304832713755E-2</v>
      </c>
      <c r="AQ13" s="20">
        <v>2</v>
      </c>
      <c r="AR13" s="21">
        <v>5.5555555555555552E-2</v>
      </c>
      <c r="AS13" s="20">
        <v>13</v>
      </c>
      <c r="AT13" s="21">
        <v>2.7196652719665274E-2</v>
      </c>
      <c r="AU13" s="20">
        <v>65</v>
      </c>
      <c r="AV13" s="21">
        <v>2.4837600305693541E-2</v>
      </c>
      <c r="AW13" s="20">
        <v>3</v>
      </c>
      <c r="AX13" s="21">
        <v>4.8387096774193547E-2</v>
      </c>
      <c r="AY13" s="20">
        <v>1</v>
      </c>
      <c r="AZ13" s="21">
        <v>1.8181818181818181E-2</v>
      </c>
      <c r="BA13" s="20">
        <v>0</v>
      </c>
      <c r="BB13" s="21">
        <v>0</v>
      </c>
      <c r="BC13" s="20">
        <v>0</v>
      </c>
      <c r="BD13" s="21">
        <v>0</v>
      </c>
      <c r="BE13" s="20"/>
      <c r="BF13" s="22"/>
      <c r="BG13" s="20"/>
      <c r="BH13" s="22"/>
      <c r="BI13" s="20">
        <v>1</v>
      </c>
      <c r="BJ13" s="21">
        <v>2.9411764705882353E-2</v>
      </c>
      <c r="BK13" s="20"/>
      <c r="BL13" s="22"/>
      <c r="BM13" s="20"/>
      <c r="BN13" s="22"/>
      <c r="BO13" s="20">
        <v>24</v>
      </c>
      <c r="BP13" s="21">
        <v>1.411764705882353E-2</v>
      </c>
      <c r="BQ13" s="20">
        <v>1</v>
      </c>
      <c r="BR13" s="21">
        <v>1.6393442622950821E-2</v>
      </c>
      <c r="BS13" s="20"/>
      <c r="BT13" s="22"/>
      <c r="BU13" s="20"/>
      <c r="BV13" s="22"/>
      <c r="BW13" s="20"/>
      <c r="BX13" s="22"/>
      <c r="BY13" s="20"/>
      <c r="BZ13" s="22"/>
      <c r="CA13" s="20">
        <v>2</v>
      </c>
      <c r="CB13" s="21">
        <v>3.7037037037037035E-2</v>
      </c>
      <c r="CC13" s="20">
        <v>44</v>
      </c>
      <c r="CD13" s="21">
        <v>2.6221692491060787E-2</v>
      </c>
      <c r="CE13" s="20"/>
      <c r="CF13" s="22"/>
      <c r="CG13" s="20">
        <v>79</v>
      </c>
      <c r="CH13" s="21">
        <v>2.5393764063002248E-2</v>
      </c>
      <c r="CI13" s="20">
        <v>34</v>
      </c>
      <c r="CJ13" s="21">
        <v>2.1370207416719043E-2</v>
      </c>
      <c r="CK13" s="20">
        <v>2</v>
      </c>
      <c r="CL13" s="21">
        <v>3.0769230769230771E-2</v>
      </c>
      <c r="CM13" s="20">
        <v>1</v>
      </c>
      <c r="CN13" s="21">
        <v>4.7619047619047616E-2</v>
      </c>
      <c r="CO13" s="20">
        <v>4</v>
      </c>
      <c r="CP13" s="21">
        <v>3.1496062992125984E-2</v>
      </c>
      <c r="CQ13" s="20"/>
      <c r="CR13" s="22"/>
      <c r="CS13" s="20"/>
      <c r="CT13" s="22"/>
      <c r="CU13" s="20">
        <v>1</v>
      </c>
      <c r="CV13" s="21">
        <v>2.0408163265306121E-2</v>
      </c>
      <c r="CW13" s="20"/>
      <c r="CX13" s="22"/>
      <c r="CY13" s="20">
        <v>3</v>
      </c>
      <c r="CZ13" s="21">
        <v>5.3571428571428568E-2</v>
      </c>
      <c r="DA13" s="20">
        <v>1</v>
      </c>
      <c r="DB13" s="21">
        <v>2.0833333333333332E-2</v>
      </c>
      <c r="DC13" s="20">
        <v>38</v>
      </c>
      <c r="DD13" s="21">
        <v>2.1324354657687991E-2</v>
      </c>
      <c r="DE13" s="20"/>
      <c r="DF13" s="22"/>
      <c r="DG13" s="20"/>
      <c r="DH13" s="22"/>
      <c r="DI13" s="20">
        <v>1</v>
      </c>
      <c r="DJ13" s="21">
        <v>1.282051282051282E-2</v>
      </c>
      <c r="DK13" s="20">
        <v>7</v>
      </c>
      <c r="DL13" s="21">
        <v>3.0701754385964911E-2</v>
      </c>
      <c r="DM13" s="20">
        <v>3</v>
      </c>
      <c r="DN13" s="21">
        <v>2.5423728813559324E-2</v>
      </c>
      <c r="DO13" s="20"/>
      <c r="DP13" s="22"/>
      <c r="DQ13" s="20">
        <v>2</v>
      </c>
      <c r="DR13" s="21">
        <v>8.3333333333333329E-2</v>
      </c>
      <c r="DS13" s="20">
        <v>0</v>
      </c>
      <c r="DT13" s="21">
        <v>0</v>
      </c>
      <c r="DU13" s="20"/>
      <c r="DV13" s="22"/>
      <c r="DW13" s="20"/>
      <c r="DX13" s="22"/>
      <c r="DY13" s="20">
        <v>1</v>
      </c>
      <c r="DZ13" s="21">
        <v>1.1904761904761904E-2</v>
      </c>
      <c r="EA13" s="20"/>
      <c r="EB13" s="22"/>
      <c r="EC13" s="20">
        <v>4</v>
      </c>
      <c r="ED13" s="21">
        <v>2.4096385542168676E-2</v>
      </c>
      <c r="EE13" s="20"/>
      <c r="EF13" s="22"/>
      <c r="EG13" s="20"/>
      <c r="EH13" s="22"/>
      <c r="EI13" s="20">
        <v>50</v>
      </c>
      <c r="EJ13" s="21">
        <v>2.5601638504864313E-2</v>
      </c>
      <c r="EK13" s="20">
        <v>3</v>
      </c>
      <c r="EL13" s="21">
        <v>4.8387096774193547E-2</v>
      </c>
      <c r="EM13" s="20">
        <v>2</v>
      </c>
      <c r="EN13" s="21">
        <v>9.0909090909090912E-2</v>
      </c>
      <c r="EO13" s="20"/>
      <c r="EP13" s="22"/>
      <c r="EQ13" s="20">
        <v>1</v>
      </c>
      <c r="ER13" s="21">
        <v>2.9411764705882353E-2</v>
      </c>
      <c r="ES13" s="20"/>
      <c r="ET13" s="22"/>
      <c r="EU13" s="20">
        <v>1</v>
      </c>
      <c r="EV13" s="21">
        <v>5.2631578947368418E-2</v>
      </c>
      <c r="EW13" s="20">
        <v>3</v>
      </c>
      <c r="EX13" s="21">
        <v>3.5294117647058823E-2</v>
      </c>
      <c r="EY13" s="20">
        <v>45</v>
      </c>
      <c r="EZ13" s="21">
        <v>2.3734177215189875E-2</v>
      </c>
      <c r="FA13" s="20">
        <v>0</v>
      </c>
      <c r="FB13" s="21">
        <v>0</v>
      </c>
      <c r="FC13" s="20">
        <v>35</v>
      </c>
      <c r="FD13" s="21">
        <v>2.635542168674699E-2</v>
      </c>
      <c r="FE13" s="20"/>
      <c r="FF13" s="22"/>
      <c r="FG13" s="20">
        <v>0</v>
      </c>
      <c r="FH13" s="21">
        <v>0</v>
      </c>
      <c r="FI13" s="20">
        <v>33</v>
      </c>
      <c r="FJ13" s="21">
        <v>2.2388059701492536E-2</v>
      </c>
      <c r="FK13" s="20">
        <v>42</v>
      </c>
      <c r="FL13" s="21">
        <v>3.3898305084745763E-2</v>
      </c>
      <c r="FM13" s="20">
        <v>271</v>
      </c>
      <c r="FN13" s="21">
        <v>2.0426622446672194E-2</v>
      </c>
      <c r="FO13" s="20"/>
      <c r="FP13" s="22"/>
      <c r="FQ13" s="20">
        <v>42</v>
      </c>
      <c r="FR13" s="21">
        <v>2.763157894736842E-2</v>
      </c>
      <c r="FS13" s="20">
        <v>34</v>
      </c>
      <c r="FT13" s="21">
        <v>2.2546419098143235E-2</v>
      </c>
      <c r="FU13" s="20">
        <v>2</v>
      </c>
      <c r="FV13" s="21">
        <v>5.4054054054054057E-2</v>
      </c>
      <c r="FW13" s="20">
        <v>0</v>
      </c>
      <c r="FX13" s="21">
        <v>0</v>
      </c>
      <c r="FY13" s="20"/>
      <c r="FZ13" s="22"/>
      <c r="GA13" s="20">
        <v>3</v>
      </c>
      <c r="GB13" s="21">
        <v>5.3571428571428568E-2</v>
      </c>
      <c r="GC13" s="20">
        <v>4</v>
      </c>
      <c r="GD13" s="21">
        <v>7.5471698113207544E-2</v>
      </c>
      <c r="GE13" s="20">
        <v>32</v>
      </c>
      <c r="GF13" s="21">
        <v>2.6337448559670781E-2</v>
      </c>
      <c r="GG13" s="20">
        <v>2</v>
      </c>
      <c r="GH13" s="21">
        <v>9.0909090909090912E-2</v>
      </c>
      <c r="GI13" s="20">
        <v>1106</v>
      </c>
      <c r="GJ13" s="21">
        <v>2.3617339312406577E-2</v>
      </c>
    </row>
    <row r="14" spans="1:192" x14ac:dyDescent="0.25">
      <c r="A14" s="2" t="s">
        <v>240</v>
      </c>
      <c r="B14" s="3" t="s">
        <v>113</v>
      </c>
      <c r="C14" s="14">
        <v>0</v>
      </c>
      <c r="D14" s="15">
        <v>0</v>
      </c>
      <c r="E14" s="14">
        <v>0</v>
      </c>
      <c r="F14" s="15">
        <v>0</v>
      </c>
      <c r="G14" s="14"/>
      <c r="H14" s="16"/>
      <c r="I14" s="14"/>
      <c r="J14" s="16"/>
      <c r="K14" s="14">
        <v>1</v>
      </c>
      <c r="L14" s="15">
        <v>2.5000000000000001E-2</v>
      </c>
      <c r="M14" s="14">
        <v>0</v>
      </c>
      <c r="N14" s="15">
        <v>0</v>
      </c>
      <c r="O14" s="14">
        <v>2</v>
      </c>
      <c r="P14" s="15">
        <v>6.2111801242236021E-3</v>
      </c>
      <c r="Q14" s="14">
        <v>0</v>
      </c>
      <c r="R14" s="15">
        <v>0</v>
      </c>
      <c r="S14" s="14">
        <v>4</v>
      </c>
      <c r="T14" s="15">
        <v>2.9154518950437317E-3</v>
      </c>
      <c r="U14" s="14"/>
      <c r="V14" s="16"/>
      <c r="W14" s="14"/>
      <c r="X14" s="16"/>
      <c r="Y14" s="14">
        <v>6</v>
      </c>
      <c r="Z14" s="15">
        <v>3.0959752321981426E-3</v>
      </c>
      <c r="AA14" s="14">
        <v>1</v>
      </c>
      <c r="AB14" s="15">
        <v>3.4482758620689655E-2</v>
      </c>
      <c r="AC14" s="14">
        <v>1</v>
      </c>
      <c r="AD14" s="15">
        <v>3.7037037037037038E-3</v>
      </c>
      <c r="AE14" s="14">
        <v>0</v>
      </c>
      <c r="AF14" s="15">
        <v>0</v>
      </c>
      <c r="AG14" s="14"/>
      <c r="AH14" s="16"/>
      <c r="AI14" s="14"/>
      <c r="AJ14" s="16"/>
      <c r="AK14" s="14">
        <v>7</v>
      </c>
      <c r="AL14" s="15">
        <v>4.817618719889883E-3</v>
      </c>
      <c r="AM14" s="14">
        <v>1</v>
      </c>
      <c r="AN14" s="15">
        <v>3.125E-2</v>
      </c>
      <c r="AO14" s="14">
        <v>4</v>
      </c>
      <c r="AP14" s="15">
        <v>4.9566294919454771E-3</v>
      </c>
      <c r="AQ14" s="14">
        <v>0</v>
      </c>
      <c r="AR14" s="15">
        <v>0</v>
      </c>
      <c r="AS14" s="14">
        <v>1</v>
      </c>
      <c r="AT14" s="15">
        <v>2.0920502092050207E-3</v>
      </c>
      <c r="AU14" s="14">
        <v>10</v>
      </c>
      <c r="AV14" s="15">
        <v>3.8211692777990066E-3</v>
      </c>
      <c r="AW14" s="14">
        <v>1</v>
      </c>
      <c r="AX14" s="15">
        <v>1.6129032258064516E-2</v>
      </c>
      <c r="AY14" s="14">
        <v>0</v>
      </c>
      <c r="AZ14" s="15">
        <v>0</v>
      </c>
      <c r="BA14" s="14">
        <v>0</v>
      </c>
      <c r="BB14" s="15">
        <v>0</v>
      </c>
      <c r="BC14" s="14">
        <v>1</v>
      </c>
      <c r="BD14" s="15">
        <v>2.1276595744680851E-2</v>
      </c>
      <c r="BE14" s="14"/>
      <c r="BF14" s="16"/>
      <c r="BG14" s="14"/>
      <c r="BH14" s="16"/>
      <c r="BI14" s="14">
        <v>0</v>
      </c>
      <c r="BJ14" s="15">
        <v>0</v>
      </c>
      <c r="BK14" s="14"/>
      <c r="BL14" s="16"/>
      <c r="BM14" s="14"/>
      <c r="BN14" s="16"/>
      <c r="BO14" s="14">
        <v>6</v>
      </c>
      <c r="BP14" s="15">
        <v>3.5294117647058825E-3</v>
      </c>
      <c r="BQ14" s="14">
        <v>0</v>
      </c>
      <c r="BR14" s="15">
        <v>0</v>
      </c>
      <c r="BS14" s="14"/>
      <c r="BT14" s="16"/>
      <c r="BU14" s="14"/>
      <c r="BV14" s="16"/>
      <c r="BW14" s="14"/>
      <c r="BX14" s="16"/>
      <c r="BY14" s="14"/>
      <c r="BZ14" s="16"/>
      <c r="CA14" s="14">
        <v>1</v>
      </c>
      <c r="CB14" s="15">
        <v>1.8518518518518517E-2</v>
      </c>
      <c r="CC14" s="14">
        <v>10</v>
      </c>
      <c r="CD14" s="15">
        <v>5.9594755661501785E-3</v>
      </c>
      <c r="CE14" s="14"/>
      <c r="CF14" s="16"/>
      <c r="CG14" s="14">
        <v>17</v>
      </c>
      <c r="CH14" s="15">
        <v>5.4644808743169399E-3</v>
      </c>
      <c r="CI14" s="14">
        <v>4</v>
      </c>
      <c r="CJ14" s="15">
        <v>2.51414204902577E-3</v>
      </c>
      <c r="CK14" s="14">
        <v>0</v>
      </c>
      <c r="CL14" s="15">
        <v>0</v>
      </c>
      <c r="CM14" s="14">
        <v>2</v>
      </c>
      <c r="CN14" s="15">
        <v>9.5238095238095233E-2</v>
      </c>
      <c r="CO14" s="14">
        <v>0</v>
      </c>
      <c r="CP14" s="15">
        <v>0</v>
      </c>
      <c r="CQ14" s="14"/>
      <c r="CR14" s="16"/>
      <c r="CS14" s="14"/>
      <c r="CT14" s="16"/>
      <c r="CU14" s="14">
        <v>0</v>
      </c>
      <c r="CV14" s="15">
        <v>0</v>
      </c>
      <c r="CW14" s="14"/>
      <c r="CX14" s="16"/>
      <c r="CY14" s="14">
        <v>0</v>
      </c>
      <c r="CZ14" s="15">
        <v>0</v>
      </c>
      <c r="DA14" s="14">
        <v>3</v>
      </c>
      <c r="DB14" s="15">
        <v>6.25E-2</v>
      </c>
      <c r="DC14" s="14">
        <v>5</v>
      </c>
      <c r="DD14" s="15">
        <v>2.8058361391694723E-3</v>
      </c>
      <c r="DE14" s="14"/>
      <c r="DF14" s="16"/>
      <c r="DG14" s="14"/>
      <c r="DH14" s="16"/>
      <c r="DI14" s="14">
        <v>0</v>
      </c>
      <c r="DJ14" s="15">
        <v>0</v>
      </c>
      <c r="DK14" s="14">
        <v>1</v>
      </c>
      <c r="DL14" s="15">
        <v>4.3859649122807015E-3</v>
      </c>
      <c r="DM14" s="14">
        <v>1</v>
      </c>
      <c r="DN14" s="15">
        <v>8.4745762711864406E-3</v>
      </c>
      <c r="DO14" s="14"/>
      <c r="DP14" s="16"/>
      <c r="DQ14" s="14">
        <v>0</v>
      </c>
      <c r="DR14" s="15">
        <v>0</v>
      </c>
      <c r="DS14" s="14">
        <v>1</v>
      </c>
      <c r="DT14" s="15">
        <v>2.8571428571428571E-2</v>
      </c>
      <c r="DU14" s="14"/>
      <c r="DV14" s="16"/>
      <c r="DW14" s="14"/>
      <c r="DX14" s="16"/>
      <c r="DY14" s="14">
        <v>1</v>
      </c>
      <c r="DZ14" s="15">
        <v>1.1904761904761904E-2</v>
      </c>
      <c r="EA14" s="14"/>
      <c r="EB14" s="16"/>
      <c r="EC14" s="14">
        <v>0</v>
      </c>
      <c r="ED14" s="15">
        <v>0</v>
      </c>
      <c r="EE14" s="14"/>
      <c r="EF14" s="16"/>
      <c r="EG14" s="14"/>
      <c r="EH14" s="16"/>
      <c r="EI14" s="14">
        <v>8</v>
      </c>
      <c r="EJ14" s="15">
        <v>4.0962621607782898E-3</v>
      </c>
      <c r="EK14" s="14">
        <v>0</v>
      </c>
      <c r="EL14" s="15">
        <v>0</v>
      </c>
      <c r="EM14" s="14">
        <v>0</v>
      </c>
      <c r="EN14" s="15">
        <v>0</v>
      </c>
      <c r="EO14" s="14"/>
      <c r="EP14" s="16"/>
      <c r="EQ14" s="14">
        <v>0</v>
      </c>
      <c r="ER14" s="15">
        <v>0</v>
      </c>
      <c r="ES14" s="14"/>
      <c r="ET14" s="16"/>
      <c r="EU14" s="14">
        <v>1</v>
      </c>
      <c r="EV14" s="15">
        <v>5.2631578947368418E-2</v>
      </c>
      <c r="EW14" s="14">
        <v>0</v>
      </c>
      <c r="EX14" s="15">
        <v>0</v>
      </c>
      <c r="EY14" s="14">
        <v>10</v>
      </c>
      <c r="EZ14" s="15">
        <v>5.2742616033755272E-3</v>
      </c>
      <c r="FA14" s="14">
        <v>0</v>
      </c>
      <c r="FB14" s="15">
        <v>0</v>
      </c>
      <c r="FC14" s="14">
        <v>10</v>
      </c>
      <c r="FD14" s="15">
        <v>7.5301204819277108E-3</v>
      </c>
      <c r="FE14" s="14"/>
      <c r="FF14" s="16"/>
      <c r="FG14" s="14">
        <v>0</v>
      </c>
      <c r="FH14" s="15">
        <v>0</v>
      </c>
      <c r="FI14" s="14">
        <v>5</v>
      </c>
      <c r="FJ14" s="15">
        <v>3.3921302578018998E-3</v>
      </c>
      <c r="FK14" s="14">
        <v>6</v>
      </c>
      <c r="FL14" s="15">
        <v>4.8426150121065378E-3</v>
      </c>
      <c r="FM14" s="14">
        <v>60</v>
      </c>
      <c r="FN14" s="15">
        <v>4.5224994346875708E-3</v>
      </c>
      <c r="FO14" s="14"/>
      <c r="FP14" s="16"/>
      <c r="FQ14" s="14">
        <v>9</v>
      </c>
      <c r="FR14" s="15">
        <v>5.9210526315789476E-3</v>
      </c>
      <c r="FS14" s="14">
        <v>4</v>
      </c>
      <c r="FT14" s="15">
        <v>2.6525198938992041E-3</v>
      </c>
      <c r="FU14" s="14">
        <v>0</v>
      </c>
      <c r="FV14" s="15">
        <v>0</v>
      </c>
      <c r="FW14" s="14">
        <v>0</v>
      </c>
      <c r="FX14" s="15">
        <v>0</v>
      </c>
      <c r="FY14" s="14"/>
      <c r="FZ14" s="16"/>
      <c r="GA14" s="14">
        <v>0</v>
      </c>
      <c r="GB14" s="15">
        <v>0</v>
      </c>
      <c r="GC14" s="14">
        <v>0</v>
      </c>
      <c r="GD14" s="15">
        <v>0</v>
      </c>
      <c r="GE14" s="14">
        <v>5</v>
      </c>
      <c r="GF14" s="15">
        <v>4.11522633744856E-3</v>
      </c>
      <c r="GG14" s="14">
        <v>1</v>
      </c>
      <c r="GH14" s="15">
        <v>4.5454545454545456E-2</v>
      </c>
      <c r="GI14" s="17">
        <v>211</v>
      </c>
      <c r="GJ14" s="18">
        <v>4.5056587657484517E-3</v>
      </c>
    </row>
    <row r="15" spans="1:192" x14ac:dyDescent="0.25">
      <c r="A15" s="2" t="s">
        <v>241</v>
      </c>
      <c r="B15" s="3" t="s">
        <v>113</v>
      </c>
      <c r="C15" s="14">
        <v>0</v>
      </c>
      <c r="D15" s="15">
        <v>0</v>
      </c>
      <c r="E15" s="14">
        <v>0</v>
      </c>
      <c r="F15" s="15">
        <v>0</v>
      </c>
      <c r="G15" s="14"/>
      <c r="H15" s="16"/>
      <c r="I15" s="14"/>
      <c r="J15" s="16"/>
      <c r="K15" s="14">
        <v>0</v>
      </c>
      <c r="L15" s="15">
        <v>0</v>
      </c>
      <c r="M15" s="14">
        <v>0</v>
      </c>
      <c r="N15" s="15">
        <v>0</v>
      </c>
      <c r="O15" s="14">
        <v>0</v>
      </c>
      <c r="P15" s="15">
        <v>0</v>
      </c>
      <c r="Q15" s="14">
        <v>1</v>
      </c>
      <c r="R15" s="15">
        <v>4.5454545454545456E-2</v>
      </c>
      <c r="S15" s="14">
        <v>5</v>
      </c>
      <c r="T15" s="15">
        <v>3.6443148688046646E-3</v>
      </c>
      <c r="U15" s="14"/>
      <c r="V15" s="16"/>
      <c r="W15" s="14"/>
      <c r="X15" s="16"/>
      <c r="Y15" s="14">
        <v>13</v>
      </c>
      <c r="Z15" s="15">
        <v>6.7079463364293082E-3</v>
      </c>
      <c r="AA15" s="14">
        <v>0</v>
      </c>
      <c r="AB15" s="15">
        <v>0</v>
      </c>
      <c r="AC15" s="14">
        <v>1</v>
      </c>
      <c r="AD15" s="15">
        <v>3.7037037037037038E-3</v>
      </c>
      <c r="AE15" s="14">
        <v>0</v>
      </c>
      <c r="AF15" s="15">
        <v>0</v>
      </c>
      <c r="AG15" s="14"/>
      <c r="AH15" s="16"/>
      <c r="AI15" s="14"/>
      <c r="AJ15" s="16"/>
      <c r="AK15" s="14">
        <v>7</v>
      </c>
      <c r="AL15" s="15">
        <v>4.817618719889883E-3</v>
      </c>
      <c r="AM15" s="14">
        <v>1</v>
      </c>
      <c r="AN15" s="15">
        <v>3.125E-2</v>
      </c>
      <c r="AO15" s="14">
        <v>6</v>
      </c>
      <c r="AP15" s="15">
        <v>7.4349442379182153E-3</v>
      </c>
      <c r="AQ15" s="14">
        <v>0</v>
      </c>
      <c r="AR15" s="15">
        <v>0</v>
      </c>
      <c r="AS15" s="14">
        <v>3</v>
      </c>
      <c r="AT15" s="15">
        <v>6.2761506276150627E-3</v>
      </c>
      <c r="AU15" s="14">
        <v>11</v>
      </c>
      <c r="AV15" s="15">
        <v>4.2032862055789069E-3</v>
      </c>
      <c r="AW15" s="14">
        <v>0</v>
      </c>
      <c r="AX15" s="15">
        <v>0</v>
      </c>
      <c r="AY15" s="14">
        <v>1</v>
      </c>
      <c r="AZ15" s="15">
        <v>1.8181818181818181E-2</v>
      </c>
      <c r="BA15" s="14">
        <v>0</v>
      </c>
      <c r="BB15" s="15">
        <v>0</v>
      </c>
      <c r="BC15" s="14">
        <v>0</v>
      </c>
      <c r="BD15" s="15">
        <v>0</v>
      </c>
      <c r="BE15" s="14"/>
      <c r="BF15" s="16"/>
      <c r="BG15" s="14"/>
      <c r="BH15" s="16"/>
      <c r="BI15" s="14">
        <v>0</v>
      </c>
      <c r="BJ15" s="15">
        <v>0</v>
      </c>
      <c r="BK15" s="14"/>
      <c r="BL15" s="16"/>
      <c r="BM15" s="14"/>
      <c r="BN15" s="16"/>
      <c r="BO15" s="14">
        <v>5</v>
      </c>
      <c r="BP15" s="15">
        <v>2.9411764705882353E-3</v>
      </c>
      <c r="BQ15" s="14">
        <v>0</v>
      </c>
      <c r="BR15" s="15">
        <v>0</v>
      </c>
      <c r="BS15" s="14"/>
      <c r="BT15" s="16"/>
      <c r="BU15" s="14"/>
      <c r="BV15" s="16"/>
      <c r="BW15" s="14"/>
      <c r="BX15" s="16"/>
      <c r="BY15" s="14"/>
      <c r="BZ15" s="16"/>
      <c r="CA15" s="14">
        <v>0</v>
      </c>
      <c r="CB15" s="15">
        <v>0</v>
      </c>
      <c r="CC15" s="14">
        <v>5</v>
      </c>
      <c r="CD15" s="15">
        <v>2.9797377830750892E-3</v>
      </c>
      <c r="CE15" s="14"/>
      <c r="CF15" s="16"/>
      <c r="CG15" s="14">
        <v>11</v>
      </c>
      <c r="CH15" s="15">
        <v>3.5358405657344907E-3</v>
      </c>
      <c r="CI15" s="14">
        <v>4</v>
      </c>
      <c r="CJ15" s="15">
        <v>2.51414204902577E-3</v>
      </c>
      <c r="CK15" s="14">
        <v>1</v>
      </c>
      <c r="CL15" s="15">
        <v>1.5384615384615385E-2</v>
      </c>
      <c r="CM15" s="14">
        <v>1</v>
      </c>
      <c r="CN15" s="15">
        <v>4.7619047619047616E-2</v>
      </c>
      <c r="CO15" s="14">
        <v>0</v>
      </c>
      <c r="CP15" s="15">
        <v>0</v>
      </c>
      <c r="CQ15" s="14"/>
      <c r="CR15" s="16"/>
      <c r="CS15" s="14"/>
      <c r="CT15" s="16"/>
      <c r="CU15" s="14">
        <v>0</v>
      </c>
      <c r="CV15" s="15">
        <v>0</v>
      </c>
      <c r="CW15" s="14"/>
      <c r="CX15" s="16"/>
      <c r="CY15" s="14">
        <v>0</v>
      </c>
      <c r="CZ15" s="15">
        <v>0</v>
      </c>
      <c r="DA15" s="14">
        <v>0</v>
      </c>
      <c r="DB15" s="15">
        <v>0</v>
      </c>
      <c r="DC15" s="14">
        <v>6</v>
      </c>
      <c r="DD15" s="15">
        <v>3.3670033670033669E-3</v>
      </c>
      <c r="DE15" s="14"/>
      <c r="DF15" s="16"/>
      <c r="DG15" s="14"/>
      <c r="DH15" s="16"/>
      <c r="DI15" s="14">
        <v>0</v>
      </c>
      <c r="DJ15" s="15">
        <v>0</v>
      </c>
      <c r="DK15" s="14">
        <v>1</v>
      </c>
      <c r="DL15" s="15">
        <v>4.3859649122807015E-3</v>
      </c>
      <c r="DM15" s="14">
        <v>0</v>
      </c>
      <c r="DN15" s="15">
        <v>0</v>
      </c>
      <c r="DO15" s="14"/>
      <c r="DP15" s="16"/>
      <c r="DQ15" s="14">
        <v>0</v>
      </c>
      <c r="DR15" s="15">
        <v>0</v>
      </c>
      <c r="DS15" s="14">
        <v>0</v>
      </c>
      <c r="DT15" s="15">
        <v>0</v>
      </c>
      <c r="DU15" s="14"/>
      <c r="DV15" s="16"/>
      <c r="DW15" s="14"/>
      <c r="DX15" s="16"/>
      <c r="DY15" s="14">
        <v>0</v>
      </c>
      <c r="DZ15" s="15">
        <v>0</v>
      </c>
      <c r="EA15" s="14"/>
      <c r="EB15" s="16"/>
      <c r="EC15" s="14">
        <v>1</v>
      </c>
      <c r="ED15" s="15">
        <v>6.024096385542169E-3</v>
      </c>
      <c r="EE15" s="14"/>
      <c r="EF15" s="16"/>
      <c r="EG15" s="14"/>
      <c r="EH15" s="16"/>
      <c r="EI15" s="14">
        <v>20</v>
      </c>
      <c r="EJ15" s="15">
        <v>1.0240655401945725E-2</v>
      </c>
      <c r="EK15" s="14">
        <v>0</v>
      </c>
      <c r="EL15" s="15">
        <v>0</v>
      </c>
      <c r="EM15" s="14">
        <v>0</v>
      </c>
      <c r="EN15" s="15">
        <v>0</v>
      </c>
      <c r="EO15" s="14"/>
      <c r="EP15" s="16"/>
      <c r="EQ15" s="14">
        <v>0</v>
      </c>
      <c r="ER15" s="15">
        <v>0</v>
      </c>
      <c r="ES15" s="14"/>
      <c r="ET15" s="16"/>
      <c r="EU15" s="14">
        <v>0</v>
      </c>
      <c r="EV15" s="15">
        <v>0</v>
      </c>
      <c r="EW15" s="14">
        <v>2</v>
      </c>
      <c r="EX15" s="15">
        <v>2.3529411764705882E-2</v>
      </c>
      <c r="EY15" s="14">
        <v>15</v>
      </c>
      <c r="EZ15" s="15">
        <v>7.9113924050632917E-3</v>
      </c>
      <c r="FA15" s="14">
        <v>0</v>
      </c>
      <c r="FB15" s="15">
        <v>0</v>
      </c>
      <c r="FC15" s="14">
        <v>12</v>
      </c>
      <c r="FD15" s="15">
        <v>9.0361445783132526E-3</v>
      </c>
      <c r="FE15" s="14"/>
      <c r="FF15" s="16"/>
      <c r="FG15" s="14">
        <v>0</v>
      </c>
      <c r="FH15" s="15">
        <v>0</v>
      </c>
      <c r="FI15" s="14">
        <v>4</v>
      </c>
      <c r="FJ15" s="15">
        <v>2.7137042062415195E-3</v>
      </c>
      <c r="FK15" s="14">
        <v>4</v>
      </c>
      <c r="FL15" s="15">
        <v>3.2284100080710249E-3</v>
      </c>
      <c r="FM15" s="14">
        <v>73</v>
      </c>
      <c r="FN15" s="15">
        <v>5.5023743122032112E-3</v>
      </c>
      <c r="FO15" s="14"/>
      <c r="FP15" s="16"/>
      <c r="FQ15" s="14">
        <v>9</v>
      </c>
      <c r="FR15" s="15">
        <v>5.9210526315789476E-3</v>
      </c>
      <c r="FS15" s="14">
        <v>5</v>
      </c>
      <c r="FT15" s="15">
        <v>3.3156498673740055E-3</v>
      </c>
      <c r="FU15" s="14">
        <v>1</v>
      </c>
      <c r="FV15" s="15">
        <v>2.7027027027027029E-2</v>
      </c>
      <c r="FW15" s="14">
        <v>0</v>
      </c>
      <c r="FX15" s="15">
        <v>0</v>
      </c>
      <c r="FY15" s="14"/>
      <c r="FZ15" s="16"/>
      <c r="GA15" s="14">
        <v>0</v>
      </c>
      <c r="GB15" s="15">
        <v>0</v>
      </c>
      <c r="GC15" s="14">
        <v>0</v>
      </c>
      <c r="GD15" s="15">
        <v>0</v>
      </c>
      <c r="GE15" s="14">
        <v>2</v>
      </c>
      <c r="GF15" s="15">
        <v>1.6460905349794238E-3</v>
      </c>
      <c r="GG15" s="14">
        <v>0</v>
      </c>
      <c r="GH15" s="15">
        <v>0</v>
      </c>
      <c r="GI15" s="17">
        <v>231</v>
      </c>
      <c r="GJ15" s="18">
        <v>4.9327354260089683E-3</v>
      </c>
    </row>
    <row r="16" spans="1:192" x14ac:dyDescent="0.25">
      <c r="A16" s="19" t="s">
        <v>139</v>
      </c>
      <c r="B16" s="27"/>
      <c r="C16" s="20">
        <v>0</v>
      </c>
      <c r="D16" s="21">
        <v>0</v>
      </c>
      <c r="E16" s="20">
        <v>0</v>
      </c>
      <c r="F16" s="21">
        <v>0</v>
      </c>
      <c r="G16" s="20"/>
      <c r="H16" s="22"/>
      <c r="I16" s="20"/>
      <c r="J16" s="22"/>
      <c r="K16" s="20">
        <v>1</v>
      </c>
      <c r="L16" s="21">
        <v>2.5000000000000001E-2</v>
      </c>
      <c r="M16" s="20">
        <v>0</v>
      </c>
      <c r="N16" s="21">
        <v>0</v>
      </c>
      <c r="O16" s="20">
        <v>2</v>
      </c>
      <c r="P16" s="21">
        <v>6.2111801242236021E-3</v>
      </c>
      <c r="Q16" s="20">
        <v>1</v>
      </c>
      <c r="R16" s="21">
        <v>4.5454545454545456E-2</v>
      </c>
      <c r="S16" s="20">
        <v>9</v>
      </c>
      <c r="T16" s="21">
        <v>6.5597667638483967E-3</v>
      </c>
      <c r="U16" s="20"/>
      <c r="V16" s="22"/>
      <c r="W16" s="20"/>
      <c r="X16" s="22"/>
      <c r="Y16" s="20">
        <v>19</v>
      </c>
      <c r="Z16" s="21">
        <v>9.8039215686274508E-3</v>
      </c>
      <c r="AA16" s="20">
        <v>1</v>
      </c>
      <c r="AB16" s="21">
        <v>3.4482758620689655E-2</v>
      </c>
      <c r="AC16" s="20">
        <v>2</v>
      </c>
      <c r="AD16" s="21">
        <v>7.4074074074074077E-3</v>
      </c>
      <c r="AE16" s="20">
        <v>0</v>
      </c>
      <c r="AF16" s="21">
        <v>0</v>
      </c>
      <c r="AG16" s="20"/>
      <c r="AH16" s="22"/>
      <c r="AI16" s="20"/>
      <c r="AJ16" s="22"/>
      <c r="AK16" s="20">
        <v>14</v>
      </c>
      <c r="AL16" s="21">
        <v>9.635237439779766E-3</v>
      </c>
      <c r="AM16" s="20">
        <v>2</v>
      </c>
      <c r="AN16" s="21">
        <v>6.25E-2</v>
      </c>
      <c r="AO16" s="20">
        <v>10</v>
      </c>
      <c r="AP16" s="21">
        <v>1.2391573729863693E-2</v>
      </c>
      <c r="AQ16" s="20">
        <v>0</v>
      </c>
      <c r="AR16" s="21">
        <v>0</v>
      </c>
      <c r="AS16" s="20">
        <v>4</v>
      </c>
      <c r="AT16" s="21">
        <v>8.368200836820083E-3</v>
      </c>
      <c r="AU16" s="20">
        <v>21</v>
      </c>
      <c r="AV16" s="21">
        <v>8.0244554833779139E-3</v>
      </c>
      <c r="AW16" s="20">
        <v>1</v>
      </c>
      <c r="AX16" s="21">
        <v>1.6129032258064516E-2</v>
      </c>
      <c r="AY16" s="20">
        <v>1</v>
      </c>
      <c r="AZ16" s="21">
        <v>1.8181818181818181E-2</v>
      </c>
      <c r="BA16" s="20">
        <v>0</v>
      </c>
      <c r="BB16" s="21">
        <v>0</v>
      </c>
      <c r="BC16" s="20">
        <v>1</v>
      </c>
      <c r="BD16" s="21">
        <v>2.1276595744680851E-2</v>
      </c>
      <c r="BE16" s="20"/>
      <c r="BF16" s="22"/>
      <c r="BG16" s="20"/>
      <c r="BH16" s="22"/>
      <c r="BI16" s="20">
        <v>0</v>
      </c>
      <c r="BJ16" s="21">
        <v>0</v>
      </c>
      <c r="BK16" s="20"/>
      <c r="BL16" s="22"/>
      <c r="BM16" s="20"/>
      <c r="BN16" s="22"/>
      <c r="BO16" s="20">
        <v>11</v>
      </c>
      <c r="BP16" s="21">
        <v>6.4705882352941177E-3</v>
      </c>
      <c r="BQ16" s="20">
        <v>0</v>
      </c>
      <c r="BR16" s="21">
        <v>0</v>
      </c>
      <c r="BS16" s="20"/>
      <c r="BT16" s="22"/>
      <c r="BU16" s="20"/>
      <c r="BV16" s="22"/>
      <c r="BW16" s="20"/>
      <c r="BX16" s="22"/>
      <c r="BY16" s="20"/>
      <c r="BZ16" s="22"/>
      <c r="CA16" s="20">
        <v>1</v>
      </c>
      <c r="CB16" s="21">
        <v>1.8518518518518517E-2</v>
      </c>
      <c r="CC16" s="20">
        <v>15</v>
      </c>
      <c r="CD16" s="21">
        <v>8.9392133492252682E-3</v>
      </c>
      <c r="CE16" s="20"/>
      <c r="CF16" s="22"/>
      <c r="CG16" s="20">
        <v>28</v>
      </c>
      <c r="CH16" s="21">
        <v>9.0003214400514297E-3</v>
      </c>
      <c r="CI16" s="20">
        <v>8</v>
      </c>
      <c r="CJ16" s="21">
        <v>5.02828409805154E-3</v>
      </c>
      <c r="CK16" s="20">
        <v>1</v>
      </c>
      <c r="CL16" s="21">
        <v>1.5384615384615385E-2</v>
      </c>
      <c r="CM16" s="20">
        <v>3</v>
      </c>
      <c r="CN16" s="21">
        <v>0.14285714285714285</v>
      </c>
      <c r="CO16" s="20">
        <v>0</v>
      </c>
      <c r="CP16" s="21">
        <v>0</v>
      </c>
      <c r="CQ16" s="20"/>
      <c r="CR16" s="22"/>
      <c r="CS16" s="20"/>
      <c r="CT16" s="22"/>
      <c r="CU16" s="20">
        <v>0</v>
      </c>
      <c r="CV16" s="21">
        <v>0</v>
      </c>
      <c r="CW16" s="20"/>
      <c r="CX16" s="22"/>
      <c r="CY16" s="20">
        <v>0</v>
      </c>
      <c r="CZ16" s="21">
        <v>0</v>
      </c>
      <c r="DA16" s="20">
        <v>3</v>
      </c>
      <c r="DB16" s="21">
        <v>6.25E-2</v>
      </c>
      <c r="DC16" s="20">
        <v>11</v>
      </c>
      <c r="DD16" s="21">
        <v>6.1728395061728392E-3</v>
      </c>
      <c r="DE16" s="20"/>
      <c r="DF16" s="22"/>
      <c r="DG16" s="20"/>
      <c r="DH16" s="22"/>
      <c r="DI16" s="20">
        <v>0</v>
      </c>
      <c r="DJ16" s="21">
        <v>0</v>
      </c>
      <c r="DK16" s="20">
        <v>2</v>
      </c>
      <c r="DL16" s="21">
        <v>8.771929824561403E-3</v>
      </c>
      <c r="DM16" s="20">
        <v>1</v>
      </c>
      <c r="DN16" s="21">
        <v>8.4745762711864406E-3</v>
      </c>
      <c r="DO16" s="20"/>
      <c r="DP16" s="22"/>
      <c r="DQ16" s="20">
        <v>0</v>
      </c>
      <c r="DR16" s="21">
        <v>0</v>
      </c>
      <c r="DS16" s="20">
        <v>1</v>
      </c>
      <c r="DT16" s="21">
        <v>2.8571428571428571E-2</v>
      </c>
      <c r="DU16" s="20"/>
      <c r="DV16" s="22"/>
      <c r="DW16" s="20"/>
      <c r="DX16" s="22"/>
      <c r="DY16" s="20">
        <v>1</v>
      </c>
      <c r="DZ16" s="21">
        <v>1.1904761904761904E-2</v>
      </c>
      <c r="EA16" s="20"/>
      <c r="EB16" s="22"/>
      <c r="EC16" s="20">
        <v>1</v>
      </c>
      <c r="ED16" s="21">
        <v>6.024096385542169E-3</v>
      </c>
      <c r="EE16" s="20"/>
      <c r="EF16" s="22"/>
      <c r="EG16" s="20"/>
      <c r="EH16" s="22"/>
      <c r="EI16" s="20">
        <v>28</v>
      </c>
      <c r="EJ16" s="21">
        <v>1.4336917562724014E-2</v>
      </c>
      <c r="EK16" s="20">
        <v>0</v>
      </c>
      <c r="EL16" s="21">
        <v>0</v>
      </c>
      <c r="EM16" s="20">
        <v>0</v>
      </c>
      <c r="EN16" s="21">
        <v>0</v>
      </c>
      <c r="EO16" s="20"/>
      <c r="EP16" s="22"/>
      <c r="EQ16" s="20">
        <v>0</v>
      </c>
      <c r="ER16" s="21">
        <v>0</v>
      </c>
      <c r="ES16" s="20"/>
      <c r="ET16" s="22"/>
      <c r="EU16" s="20">
        <v>1</v>
      </c>
      <c r="EV16" s="21">
        <v>5.2631578947368418E-2</v>
      </c>
      <c r="EW16" s="20">
        <v>2</v>
      </c>
      <c r="EX16" s="21">
        <v>2.3529411764705882E-2</v>
      </c>
      <c r="EY16" s="20">
        <v>25</v>
      </c>
      <c r="EZ16" s="21">
        <v>1.3185654008438819E-2</v>
      </c>
      <c r="FA16" s="20">
        <v>0</v>
      </c>
      <c r="FB16" s="21">
        <v>0</v>
      </c>
      <c r="FC16" s="20">
        <v>22</v>
      </c>
      <c r="FD16" s="21">
        <v>1.6566265060240965E-2</v>
      </c>
      <c r="FE16" s="20"/>
      <c r="FF16" s="22"/>
      <c r="FG16" s="20">
        <v>0</v>
      </c>
      <c r="FH16" s="21">
        <v>0</v>
      </c>
      <c r="FI16" s="20">
        <v>9</v>
      </c>
      <c r="FJ16" s="21">
        <v>6.1058344640434192E-3</v>
      </c>
      <c r="FK16" s="20">
        <v>10</v>
      </c>
      <c r="FL16" s="21">
        <v>8.0710250201775618E-3</v>
      </c>
      <c r="FM16" s="20">
        <v>133</v>
      </c>
      <c r="FN16" s="21">
        <v>1.0024873746890782E-2</v>
      </c>
      <c r="FO16" s="20"/>
      <c r="FP16" s="22"/>
      <c r="FQ16" s="20">
        <v>18</v>
      </c>
      <c r="FR16" s="21">
        <v>1.1842105263157895E-2</v>
      </c>
      <c r="FS16" s="20">
        <v>9</v>
      </c>
      <c r="FT16" s="21">
        <v>5.9681697612732091E-3</v>
      </c>
      <c r="FU16" s="20">
        <v>1</v>
      </c>
      <c r="FV16" s="21">
        <v>2.7027027027027029E-2</v>
      </c>
      <c r="FW16" s="20">
        <v>0</v>
      </c>
      <c r="FX16" s="21">
        <v>0</v>
      </c>
      <c r="FY16" s="20"/>
      <c r="FZ16" s="22"/>
      <c r="GA16" s="20">
        <v>0</v>
      </c>
      <c r="GB16" s="21">
        <v>0</v>
      </c>
      <c r="GC16" s="20">
        <v>0</v>
      </c>
      <c r="GD16" s="21">
        <v>0</v>
      </c>
      <c r="GE16" s="20">
        <v>7</v>
      </c>
      <c r="GF16" s="21">
        <v>5.7613168724279839E-3</v>
      </c>
      <c r="GG16" s="20">
        <v>1</v>
      </c>
      <c r="GH16" s="21">
        <v>4.5454545454545456E-2</v>
      </c>
      <c r="GI16" s="20">
        <v>442</v>
      </c>
      <c r="GJ16" s="21">
        <v>9.43839419175742E-3</v>
      </c>
    </row>
    <row r="17" spans="1:192" x14ac:dyDescent="0.25">
      <c r="A17" s="2" t="s">
        <v>242</v>
      </c>
      <c r="B17" s="3" t="s">
        <v>119</v>
      </c>
      <c r="C17" s="14">
        <v>1</v>
      </c>
      <c r="D17" s="15">
        <v>0.04</v>
      </c>
      <c r="E17" s="14">
        <v>4</v>
      </c>
      <c r="F17" s="15">
        <v>0.16666666666666666</v>
      </c>
      <c r="G17" s="14"/>
      <c r="H17" s="16"/>
      <c r="I17" s="14"/>
      <c r="J17" s="16"/>
      <c r="K17" s="14">
        <v>3</v>
      </c>
      <c r="L17" s="15">
        <v>7.4999999999999997E-2</v>
      </c>
      <c r="M17" s="14">
        <v>5</v>
      </c>
      <c r="N17" s="15">
        <v>0.14705882352941177</v>
      </c>
      <c r="O17" s="14">
        <v>34</v>
      </c>
      <c r="P17" s="15">
        <v>0.10559006211180125</v>
      </c>
      <c r="Q17" s="14">
        <v>3</v>
      </c>
      <c r="R17" s="15">
        <v>0.13636363636363635</v>
      </c>
      <c r="S17" s="14">
        <v>132</v>
      </c>
      <c r="T17" s="15">
        <v>9.6209912536443148E-2</v>
      </c>
      <c r="U17" s="14"/>
      <c r="V17" s="16"/>
      <c r="W17" s="14"/>
      <c r="X17" s="16"/>
      <c r="Y17" s="14">
        <v>112</v>
      </c>
      <c r="Z17" s="15">
        <v>5.7791537667698657E-2</v>
      </c>
      <c r="AA17" s="14">
        <v>0</v>
      </c>
      <c r="AB17" s="15">
        <v>0</v>
      </c>
      <c r="AC17" s="14">
        <v>24</v>
      </c>
      <c r="AD17" s="15">
        <v>8.8888888888888892E-2</v>
      </c>
      <c r="AE17" s="14">
        <v>2</v>
      </c>
      <c r="AF17" s="15">
        <v>4.4444444444444446E-2</v>
      </c>
      <c r="AG17" s="14"/>
      <c r="AH17" s="16"/>
      <c r="AI17" s="14"/>
      <c r="AJ17" s="16"/>
      <c r="AK17" s="14">
        <v>150</v>
      </c>
      <c r="AL17" s="15">
        <v>0.10323468685478321</v>
      </c>
      <c r="AM17" s="14">
        <v>2</v>
      </c>
      <c r="AN17" s="15">
        <v>6.25E-2</v>
      </c>
      <c r="AO17" s="14">
        <v>83</v>
      </c>
      <c r="AP17" s="15">
        <v>0.10285006195786865</v>
      </c>
      <c r="AQ17" s="14">
        <v>5</v>
      </c>
      <c r="AR17" s="15">
        <v>0.1388888888888889</v>
      </c>
      <c r="AS17" s="14">
        <v>43</v>
      </c>
      <c r="AT17" s="15">
        <v>8.9958158995815898E-2</v>
      </c>
      <c r="AU17" s="14">
        <v>203</v>
      </c>
      <c r="AV17" s="15">
        <v>7.7569736339319836E-2</v>
      </c>
      <c r="AW17" s="14">
        <v>7</v>
      </c>
      <c r="AX17" s="15">
        <v>0.11290322580645161</v>
      </c>
      <c r="AY17" s="14">
        <v>5</v>
      </c>
      <c r="AZ17" s="15">
        <v>9.0909090909090912E-2</v>
      </c>
      <c r="BA17" s="14">
        <v>2</v>
      </c>
      <c r="BB17" s="15">
        <v>0.1</v>
      </c>
      <c r="BC17" s="14">
        <v>4</v>
      </c>
      <c r="BD17" s="15">
        <v>8.5106382978723402E-2</v>
      </c>
      <c r="BE17" s="14"/>
      <c r="BF17" s="16"/>
      <c r="BG17" s="14"/>
      <c r="BH17" s="16"/>
      <c r="BI17" s="14">
        <v>1</v>
      </c>
      <c r="BJ17" s="15">
        <v>2.9411764705882353E-2</v>
      </c>
      <c r="BK17" s="14"/>
      <c r="BL17" s="16"/>
      <c r="BM17" s="14"/>
      <c r="BN17" s="16"/>
      <c r="BO17" s="14">
        <v>92</v>
      </c>
      <c r="BP17" s="15">
        <v>5.4117647058823527E-2</v>
      </c>
      <c r="BQ17" s="14">
        <v>4</v>
      </c>
      <c r="BR17" s="15">
        <v>6.5573770491803282E-2</v>
      </c>
      <c r="BS17" s="14"/>
      <c r="BT17" s="16"/>
      <c r="BU17" s="14"/>
      <c r="BV17" s="16"/>
      <c r="BW17" s="14"/>
      <c r="BX17" s="16"/>
      <c r="BY17" s="14"/>
      <c r="BZ17" s="16"/>
      <c r="CA17" s="14">
        <v>4</v>
      </c>
      <c r="CB17" s="15">
        <v>7.407407407407407E-2</v>
      </c>
      <c r="CC17" s="14">
        <v>125</v>
      </c>
      <c r="CD17" s="15">
        <v>7.4493444576877232E-2</v>
      </c>
      <c r="CE17" s="14"/>
      <c r="CF17" s="16"/>
      <c r="CG17" s="14">
        <v>240</v>
      </c>
      <c r="CH17" s="15">
        <v>7.7145612343297976E-2</v>
      </c>
      <c r="CI17" s="14">
        <v>124</v>
      </c>
      <c r="CJ17" s="15">
        <v>7.7938403519798874E-2</v>
      </c>
      <c r="CK17" s="14">
        <v>3</v>
      </c>
      <c r="CL17" s="15">
        <v>4.6153846153846156E-2</v>
      </c>
      <c r="CM17" s="14">
        <v>1</v>
      </c>
      <c r="CN17" s="15">
        <v>4.7619047619047616E-2</v>
      </c>
      <c r="CO17" s="14">
        <v>14</v>
      </c>
      <c r="CP17" s="15">
        <v>0.11023622047244094</v>
      </c>
      <c r="CQ17" s="14"/>
      <c r="CR17" s="16"/>
      <c r="CS17" s="14"/>
      <c r="CT17" s="16"/>
      <c r="CU17" s="14">
        <v>8</v>
      </c>
      <c r="CV17" s="15">
        <v>0.16326530612244897</v>
      </c>
      <c r="CW17" s="14"/>
      <c r="CX17" s="16"/>
      <c r="CY17" s="14">
        <v>7</v>
      </c>
      <c r="CZ17" s="15">
        <v>0.125</v>
      </c>
      <c r="DA17" s="14">
        <v>13</v>
      </c>
      <c r="DB17" s="15">
        <v>0.27083333333333331</v>
      </c>
      <c r="DC17" s="14">
        <v>130</v>
      </c>
      <c r="DD17" s="15">
        <v>7.2951739618406286E-2</v>
      </c>
      <c r="DE17" s="14"/>
      <c r="DF17" s="16"/>
      <c r="DG17" s="14"/>
      <c r="DH17" s="16"/>
      <c r="DI17" s="14">
        <v>8</v>
      </c>
      <c r="DJ17" s="15">
        <v>0.10256410256410256</v>
      </c>
      <c r="DK17" s="14">
        <v>23</v>
      </c>
      <c r="DL17" s="15">
        <v>0.10087719298245613</v>
      </c>
      <c r="DM17" s="14">
        <v>14</v>
      </c>
      <c r="DN17" s="15">
        <v>0.11864406779661017</v>
      </c>
      <c r="DO17" s="14"/>
      <c r="DP17" s="16"/>
      <c r="DQ17" s="14">
        <v>2</v>
      </c>
      <c r="DR17" s="15">
        <v>8.3333333333333329E-2</v>
      </c>
      <c r="DS17" s="14">
        <v>2</v>
      </c>
      <c r="DT17" s="15">
        <v>5.7142857142857141E-2</v>
      </c>
      <c r="DU17" s="14"/>
      <c r="DV17" s="16"/>
      <c r="DW17" s="14"/>
      <c r="DX17" s="16"/>
      <c r="DY17" s="14">
        <v>3</v>
      </c>
      <c r="DZ17" s="15">
        <v>3.5714285714285712E-2</v>
      </c>
      <c r="EA17" s="14"/>
      <c r="EB17" s="16"/>
      <c r="EC17" s="14">
        <v>18</v>
      </c>
      <c r="ED17" s="15">
        <v>0.10843373493975904</v>
      </c>
      <c r="EE17" s="14"/>
      <c r="EF17" s="16"/>
      <c r="EG17" s="14"/>
      <c r="EH17" s="16"/>
      <c r="EI17" s="14">
        <v>155</v>
      </c>
      <c r="EJ17" s="15">
        <v>7.9365079365079361E-2</v>
      </c>
      <c r="EK17" s="14">
        <v>9</v>
      </c>
      <c r="EL17" s="15">
        <v>0.14516129032258066</v>
      </c>
      <c r="EM17" s="14">
        <v>4</v>
      </c>
      <c r="EN17" s="15">
        <v>0.18181818181818182</v>
      </c>
      <c r="EO17" s="14"/>
      <c r="EP17" s="16"/>
      <c r="EQ17" s="14">
        <v>3</v>
      </c>
      <c r="ER17" s="15">
        <v>8.8235294117647065E-2</v>
      </c>
      <c r="ES17" s="14"/>
      <c r="ET17" s="16"/>
      <c r="EU17" s="14">
        <v>5</v>
      </c>
      <c r="EV17" s="15">
        <v>0.26315789473684209</v>
      </c>
      <c r="EW17" s="14">
        <v>6</v>
      </c>
      <c r="EX17" s="15">
        <v>7.0588235294117646E-2</v>
      </c>
      <c r="EY17" s="14">
        <v>172</v>
      </c>
      <c r="EZ17" s="15">
        <v>9.0717299578059074E-2</v>
      </c>
      <c r="FA17" s="14">
        <v>9</v>
      </c>
      <c r="FB17" s="15">
        <v>0.23684210526315788</v>
      </c>
      <c r="FC17" s="14">
        <v>104</v>
      </c>
      <c r="FD17" s="15">
        <v>7.8313253012048195E-2</v>
      </c>
      <c r="FE17" s="14"/>
      <c r="FF17" s="16"/>
      <c r="FG17" s="14">
        <v>12</v>
      </c>
      <c r="FH17" s="15">
        <v>8.6956521739130432E-2</v>
      </c>
      <c r="FI17" s="14">
        <v>90</v>
      </c>
      <c r="FJ17" s="15">
        <v>6.1058344640434192E-2</v>
      </c>
      <c r="FK17" s="14">
        <v>94</v>
      </c>
      <c r="FL17" s="15">
        <v>7.5867635189669089E-2</v>
      </c>
      <c r="FM17" s="14">
        <v>1132</v>
      </c>
      <c r="FN17" s="15">
        <v>8.5324489334438827E-2</v>
      </c>
      <c r="FO17" s="14"/>
      <c r="FP17" s="16"/>
      <c r="FQ17" s="14">
        <v>143</v>
      </c>
      <c r="FR17" s="15">
        <v>9.4078947368421054E-2</v>
      </c>
      <c r="FS17" s="14">
        <v>111</v>
      </c>
      <c r="FT17" s="15">
        <v>7.3607427055702918E-2</v>
      </c>
      <c r="FU17" s="14">
        <v>1</v>
      </c>
      <c r="FV17" s="15">
        <v>2.7027027027027029E-2</v>
      </c>
      <c r="FW17" s="14">
        <v>1</v>
      </c>
      <c r="FX17" s="15">
        <v>3.8461538461538464E-2</v>
      </c>
      <c r="FY17" s="14"/>
      <c r="FZ17" s="16"/>
      <c r="GA17" s="14">
        <v>2</v>
      </c>
      <c r="GB17" s="15">
        <v>3.5714285714285712E-2</v>
      </c>
      <c r="GC17" s="14">
        <v>5</v>
      </c>
      <c r="GD17" s="15">
        <v>9.4339622641509441E-2</v>
      </c>
      <c r="GE17" s="14">
        <v>118</v>
      </c>
      <c r="GF17" s="15">
        <v>9.7119341563786002E-2</v>
      </c>
      <c r="GG17" s="14">
        <v>2</v>
      </c>
      <c r="GH17" s="15">
        <v>9.0909090909090912E-2</v>
      </c>
      <c r="GI17" s="17">
        <v>3838</v>
      </c>
      <c r="GJ17" s="18">
        <v>8.195601110399317E-2</v>
      </c>
    </row>
    <row r="18" spans="1:192" x14ac:dyDescent="0.25">
      <c r="A18" s="2" t="s">
        <v>243</v>
      </c>
      <c r="B18" s="3" t="s">
        <v>119</v>
      </c>
      <c r="C18" s="14">
        <v>2</v>
      </c>
      <c r="D18" s="15">
        <v>0.08</v>
      </c>
      <c r="E18" s="14">
        <v>0</v>
      </c>
      <c r="F18" s="15">
        <v>0</v>
      </c>
      <c r="G18" s="14"/>
      <c r="H18" s="16"/>
      <c r="I18" s="14"/>
      <c r="J18" s="16"/>
      <c r="K18" s="14">
        <v>3</v>
      </c>
      <c r="L18" s="15">
        <v>7.4999999999999997E-2</v>
      </c>
      <c r="M18" s="14">
        <v>7</v>
      </c>
      <c r="N18" s="15">
        <v>0.20588235294117646</v>
      </c>
      <c r="O18" s="14">
        <v>14</v>
      </c>
      <c r="P18" s="15">
        <v>4.3478260869565216E-2</v>
      </c>
      <c r="Q18" s="14">
        <v>0</v>
      </c>
      <c r="R18" s="15">
        <v>0</v>
      </c>
      <c r="S18" s="14">
        <v>97</v>
      </c>
      <c r="T18" s="15">
        <v>7.0699708454810495E-2</v>
      </c>
      <c r="U18" s="14"/>
      <c r="V18" s="16"/>
      <c r="W18" s="14"/>
      <c r="X18" s="16"/>
      <c r="Y18" s="14">
        <v>112</v>
      </c>
      <c r="Z18" s="15">
        <v>5.7791537667698657E-2</v>
      </c>
      <c r="AA18" s="14">
        <v>2</v>
      </c>
      <c r="AB18" s="15">
        <v>6.8965517241379309E-2</v>
      </c>
      <c r="AC18" s="14">
        <v>20</v>
      </c>
      <c r="AD18" s="15">
        <v>7.407407407407407E-2</v>
      </c>
      <c r="AE18" s="14">
        <v>5</v>
      </c>
      <c r="AF18" s="15">
        <v>0.1111111111111111</v>
      </c>
      <c r="AG18" s="14"/>
      <c r="AH18" s="16"/>
      <c r="AI18" s="14"/>
      <c r="AJ18" s="16"/>
      <c r="AK18" s="14">
        <v>95</v>
      </c>
      <c r="AL18" s="15">
        <v>6.5381968341362701E-2</v>
      </c>
      <c r="AM18" s="14">
        <v>2</v>
      </c>
      <c r="AN18" s="15">
        <v>6.25E-2</v>
      </c>
      <c r="AO18" s="14">
        <v>60</v>
      </c>
      <c r="AP18" s="15">
        <v>7.434944237918216E-2</v>
      </c>
      <c r="AQ18" s="14">
        <v>2</v>
      </c>
      <c r="AR18" s="15">
        <v>5.5555555555555552E-2</v>
      </c>
      <c r="AS18" s="14">
        <v>31</v>
      </c>
      <c r="AT18" s="15">
        <v>6.4853556485355651E-2</v>
      </c>
      <c r="AU18" s="14">
        <v>144</v>
      </c>
      <c r="AV18" s="15">
        <v>5.5024837600305694E-2</v>
      </c>
      <c r="AW18" s="14">
        <v>2</v>
      </c>
      <c r="AX18" s="15">
        <v>3.2258064516129031E-2</v>
      </c>
      <c r="AY18" s="14">
        <v>2</v>
      </c>
      <c r="AZ18" s="15">
        <v>3.6363636363636362E-2</v>
      </c>
      <c r="BA18" s="14">
        <v>1</v>
      </c>
      <c r="BB18" s="15">
        <v>0.05</v>
      </c>
      <c r="BC18" s="14">
        <v>1</v>
      </c>
      <c r="BD18" s="15">
        <v>2.1276595744680851E-2</v>
      </c>
      <c r="BE18" s="14"/>
      <c r="BF18" s="16"/>
      <c r="BG18" s="14"/>
      <c r="BH18" s="16"/>
      <c r="BI18" s="14">
        <v>0</v>
      </c>
      <c r="BJ18" s="15">
        <v>0</v>
      </c>
      <c r="BK18" s="14"/>
      <c r="BL18" s="16"/>
      <c r="BM18" s="14"/>
      <c r="BN18" s="16"/>
      <c r="BO18" s="14">
        <v>151</v>
      </c>
      <c r="BP18" s="15">
        <v>8.8823529411764704E-2</v>
      </c>
      <c r="BQ18" s="14">
        <v>0</v>
      </c>
      <c r="BR18" s="15">
        <v>0</v>
      </c>
      <c r="BS18" s="14"/>
      <c r="BT18" s="16"/>
      <c r="BU18" s="14"/>
      <c r="BV18" s="16"/>
      <c r="BW18" s="14"/>
      <c r="BX18" s="16"/>
      <c r="BY18" s="14"/>
      <c r="BZ18" s="16"/>
      <c r="CA18" s="14">
        <v>5</v>
      </c>
      <c r="CB18" s="15">
        <v>9.2592592592592587E-2</v>
      </c>
      <c r="CC18" s="14">
        <v>81</v>
      </c>
      <c r="CD18" s="15">
        <v>4.8271752085816445E-2</v>
      </c>
      <c r="CE18" s="14"/>
      <c r="CF18" s="16"/>
      <c r="CG18" s="14">
        <v>141</v>
      </c>
      <c r="CH18" s="15">
        <v>4.5323047251687558E-2</v>
      </c>
      <c r="CI18" s="14">
        <v>105</v>
      </c>
      <c r="CJ18" s="15">
        <v>6.5996228786926459E-2</v>
      </c>
      <c r="CK18" s="14">
        <v>4</v>
      </c>
      <c r="CL18" s="15">
        <v>6.1538461538461542E-2</v>
      </c>
      <c r="CM18" s="14">
        <v>5</v>
      </c>
      <c r="CN18" s="15">
        <v>0.23809523809523808</v>
      </c>
      <c r="CO18" s="14">
        <v>6</v>
      </c>
      <c r="CP18" s="15">
        <v>4.7244094488188976E-2</v>
      </c>
      <c r="CQ18" s="14"/>
      <c r="CR18" s="16"/>
      <c r="CS18" s="14"/>
      <c r="CT18" s="16"/>
      <c r="CU18" s="14">
        <v>2</v>
      </c>
      <c r="CV18" s="15">
        <v>4.0816326530612242E-2</v>
      </c>
      <c r="CW18" s="14"/>
      <c r="CX18" s="16"/>
      <c r="CY18" s="14">
        <v>5</v>
      </c>
      <c r="CZ18" s="15">
        <v>8.9285714285714288E-2</v>
      </c>
      <c r="DA18" s="14">
        <v>2</v>
      </c>
      <c r="DB18" s="15">
        <v>4.1666666666666664E-2</v>
      </c>
      <c r="DC18" s="14">
        <v>78</v>
      </c>
      <c r="DD18" s="15">
        <v>4.3771043771043773E-2</v>
      </c>
      <c r="DE18" s="14"/>
      <c r="DF18" s="16"/>
      <c r="DG18" s="14"/>
      <c r="DH18" s="16"/>
      <c r="DI18" s="14">
        <v>5</v>
      </c>
      <c r="DJ18" s="15">
        <v>6.4102564102564097E-2</v>
      </c>
      <c r="DK18" s="14">
        <v>14</v>
      </c>
      <c r="DL18" s="15">
        <v>6.1403508771929821E-2</v>
      </c>
      <c r="DM18" s="14">
        <v>5</v>
      </c>
      <c r="DN18" s="15">
        <v>4.2372881355932202E-2</v>
      </c>
      <c r="DO18" s="14"/>
      <c r="DP18" s="16"/>
      <c r="DQ18" s="14">
        <v>4</v>
      </c>
      <c r="DR18" s="15">
        <v>0.16666666666666666</v>
      </c>
      <c r="DS18" s="14">
        <v>0</v>
      </c>
      <c r="DT18" s="15">
        <v>0</v>
      </c>
      <c r="DU18" s="14"/>
      <c r="DV18" s="16"/>
      <c r="DW18" s="14"/>
      <c r="DX18" s="16"/>
      <c r="DY18" s="14">
        <v>8</v>
      </c>
      <c r="DZ18" s="15">
        <v>9.5238095238095233E-2</v>
      </c>
      <c r="EA18" s="14"/>
      <c r="EB18" s="16"/>
      <c r="EC18" s="14">
        <v>10</v>
      </c>
      <c r="ED18" s="15">
        <v>6.0240963855421686E-2</v>
      </c>
      <c r="EE18" s="14"/>
      <c r="EF18" s="16"/>
      <c r="EG18" s="14"/>
      <c r="EH18" s="16"/>
      <c r="EI18" s="14">
        <v>123</v>
      </c>
      <c r="EJ18" s="15">
        <v>6.2980030721966201E-2</v>
      </c>
      <c r="EK18" s="14">
        <v>3</v>
      </c>
      <c r="EL18" s="15">
        <v>4.8387096774193547E-2</v>
      </c>
      <c r="EM18" s="14">
        <v>0</v>
      </c>
      <c r="EN18" s="15">
        <v>0</v>
      </c>
      <c r="EO18" s="14"/>
      <c r="EP18" s="16"/>
      <c r="EQ18" s="14">
        <v>2</v>
      </c>
      <c r="ER18" s="15">
        <v>5.8823529411764705E-2</v>
      </c>
      <c r="ES18" s="14"/>
      <c r="ET18" s="16"/>
      <c r="EU18" s="14">
        <v>1</v>
      </c>
      <c r="EV18" s="15">
        <v>5.2631578947368418E-2</v>
      </c>
      <c r="EW18" s="14">
        <v>4</v>
      </c>
      <c r="EX18" s="15">
        <v>4.7058823529411764E-2</v>
      </c>
      <c r="EY18" s="14">
        <v>116</v>
      </c>
      <c r="EZ18" s="15">
        <v>6.118143459915612E-2</v>
      </c>
      <c r="FA18" s="14">
        <v>2</v>
      </c>
      <c r="FB18" s="15">
        <v>5.2631578947368418E-2</v>
      </c>
      <c r="FC18" s="14">
        <v>74</v>
      </c>
      <c r="FD18" s="15">
        <v>5.5722891566265059E-2</v>
      </c>
      <c r="FE18" s="14"/>
      <c r="FF18" s="16"/>
      <c r="FG18" s="14">
        <v>3</v>
      </c>
      <c r="FH18" s="15">
        <v>2.1739130434782608E-2</v>
      </c>
      <c r="FI18" s="14">
        <v>65</v>
      </c>
      <c r="FJ18" s="15">
        <v>4.4097693351424695E-2</v>
      </c>
      <c r="FK18" s="14">
        <v>110</v>
      </c>
      <c r="FL18" s="15">
        <v>8.8781275221953185E-2</v>
      </c>
      <c r="FM18" s="14">
        <v>782</v>
      </c>
      <c r="FN18" s="15">
        <v>5.8943242632094668E-2</v>
      </c>
      <c r="FO18" s="14"/>
      <c r="FP18" s="16"/>
      <c r="FQ18" s="14">
        <v>161</v>
      </c>
      <c r="FR18" s="15">
        <v>0.10592105263157894</v>
      </c>
      <c r="FS18" s="14">
        <v>155</v>
      </c>
      <c r="FT18" s="15">
        <v>0.10278514588859416</v>
      </c>
      <c r="FU18" s="14">
        <v>2</v>
      </c>
      <c r="FV18" s="15">
        <v>5.4054054054054057E-2</v>
      </c>
      <c r="FW18" s="14">
        <v>5</v>
      </c>
      <c r="FX18" s="15">
        <v>0.19230769230769232</v>
      </c>
      <c r="FY18" s="14"/>
      <c r="FZ18" s="16"/>
      <c r="GA18" s="14">
        <v>3</v>
      </c>
      <c r="GB18" s="15">
        <v>5.3571428571428568E-2</v>
      </c>
      <c r="GC18" s="14">
        <v>1</v>
      </c>
      <c r="GD18" s="15">
        <v>1.8867924528301886E-2</v>
      </c>
      <c r="GE18" s="14">
        <v>95</v>
      </c>
      <c r="GF18" s="15">
        <v>7.8189300411522639E-2</v>
      </c>
      <c r="GG18" s="14">
        <v>0</v>
      </c>
      <c r="GH18" s="15">
        <v>0</v>
      </c>
      <c r="GI18" s="17">
        <v>2940</v>
      </c>
      <c r="GJ18" s="18">
        <v>6.2780269058295965E-2</v>
      </c>
    </row>
    <row r="19" spans="1:192" x14ac:dyDescent="0.25">
      <c r="A19" s="2" t="s">
        <v>244</v>
      </c>
      <c r="B19" s="3" t="s">
        <v>119</v>
      </c>
      <c r="C19" s="14">
        <v>2</v>
      </c>
      <c r="D19" s="15">
        <v>0.08</v>
      </c>
      <c r="E19" s="14">
        <v>0</v>
      </c>
      <c r="F19" s="15">
        <v>0</v>
      </c>
      <c r="G19" s="14"/>
      <c r="H19" s="16"/>
      <c r="I19" s="14"/>
      <c r="J19" s="16"/>
      <c r="K19" s="14">
        <v>5</v>
      </c>
      <c r="L19" s="15">
        <v>0.125</v>
      </c>
      <c r="M19" s="14">
        <v>1</v>
      </c>
      <c r="N19" s="15">
        <v>2.9411764705882353E-2</v>
      </c>
      <c r="O19" s="14">
        <v>30</v>
      </c>
      <c r="P19" s="15">
        <v>9.3167701863354033E-2</v>
      </c>
      <c r="Q19" s="14">
        <v>4</v>
      </c>
      <c r="R19" s="15">
        <v>0.18181818181818182</v>
      </c>
      <c r="S19" s="14">
        <v>159</v>
      </c>
      <c r="T19" s="15">
        <v>0.11588921282798834</v>
      </c>
      <c r="U19" s="14"/>
      <c r="V19" s="16"/>
      <c r="W19" s="14"/>
      <c r="X19" s="16"/>
      <c r="Y19" s="14">
        <v>225</v>
      </c>
      <c r="Z19" s="15">
        <v>0.11609907120743033</v>
      </c>
      <c r="AA19" s="14">
        <v>1</v>
      </c>
      <c r="AB19" s="15">
        <v>3.4482758620689655E-2</v>
      </c>
      <c r="AC19" s="14">
        <v>33</v>
      </c>
      <c r="AD19" s="15">
        <v>0.12222222222222222</v>
      </c>
      <c r="AE19" s="14">
        <v>3</v>
      </c>
      <c r="AF19" s="15">
        <v>6.6666666666666666E-2</v>
      </c>
      <c r="AG19" s="14"/>
      <c r="AH19" s="16"/>
      <c r="AI19" s="14"/>
      <c r="AJ19" s="16"/>
      <c r="AK19" s="14">
        <v>98</v>
      </c>
      <c r="AL19" s="15">
        <v>6.7446662078458355E-2</v>
      </c>
      <c r="AM19" s="14">
        <v>2</v>
      </c>
      <c r="AN19" s="15">
        <v>6.25E-2</v>
      </c>
      <c r="AO19" s="14">
        <v>74</v>
      </c>
      <c r="AP19" s="15">
        <v>9.169764560099132E-2</v>
      </c>
      <c r="AQ19" s="14">
        <v>1</v>
      </c>
      <c r="AR19" s="15">
        <v>2.7777777777777776E-2</v>
      </c>
      <c r="AS19" s="14">
        <v>44</v>
      </c>
      <c r="AT19" s="15">
        <v>9.2050209205020925E-2</v>
      </c>
      <c r="AU19" s="14">
        <v>252</v>
      </c>
      <c r="AV19" s="15">
        <v>9.6293465800534966E-2</v>
      </c>
      <c r="AW19" s="14">
        <v>10</v>
      </c>
      <c r="AX19" s="15">
        <v>0.16129032258064516</v>
      </c>
      <c r="AY19" s="14">
        <v>6</v>
      </c>
      <c r="AZ19" s="15">
        <v>0.10909090909090909</v>
      </c>
      <c r="BA19" s="14">
        <v>0</v>
      </c>
      <c r="BB19" s="15">
        <v>0</v>
      </c>
      <c r="BC19" s="14">
        <v>2</v>
      </c>
      <c r="BD19" s="15">
        <v>4.2553191489361701E-2</v>
      </c>
      <c r="BE19" s="14"/>
      <c r="BF19" s="16"/>
      <c r="BG19" s="14"/>
      <c r="BH19" s="16"/>
      <c r="BI19" s="14">
        <v>7</v>
      </c>
      <c r="BJ19" s="15">
        <v>0.20588235294117646</v>
      </c>
      <c r="BK19" s="14"/>
      <c r="BL19" s="16"/>
      <c r="BM19" s="14"/>
      <c r="BN19" s="16"/>
      <c r="BO19" s="14">
        <v>80</v>
      </c>
      <c r="BP19" s="15">
        <v>4.7058823529411764E-2</v>
      </c>
      <c r="BQ19" s="14">
        <v>3</v>
      </c>
      <c r="BR19" s="15">
        <v>4.9180327868852458E-2</v>
      </c>
      <c r="BS19" s="14"/>
      <c r="BT19" s="16"/>
      <c r="BU19" s="14"/>
      <c r="BV19" s="16"/>
      <c r="BW19" s="14"/>
      <c r="BX19" s="16"/>
      <c r="BY19" s="14"/>
      <c r="BZ19" s="16"/>
      <c r="CA19" s="14">
        <v>4</v>
      </c>
      <c r="CB19" s="15">
        <v>7.407407407407407E-2</v>
      </c>
      <c r="CC19" s="14">
        <v>100</v>
      </c>
      <c r="CD19" s="15">
        <v>5.959475566150179E-2</v>
      </c>
      <c r="CE19" s="14"/>
      <c r="CF19" s="16"/>
      <c r="CG19" s="14">
        <v>328</v>
      </c>
      <c r="CH19" s="15">
        <v>0.1054323368691739</v>
      </c>
      <c r="CI19" s="14">
        <v>81</v>
      </c>
      <c r="CJ19" s="15">
        <v>5.0911376492771838E-2</v>
      </c>
      <c r="CK19" s="14">
        <v>5</v>
      </c>
      <c r="CL19" s="15">
        <v>7.6923076923076927E-2</v>
      </c>
      <c r="CM19" s="14">
        <v>0</v>
      </c>
      <c r="CN19" s="15">
        <v>0</v>
      </c>
      <c r="CO19" s="14">
        <v>15</v>
      </c>
      <c r="CP19" s="15">
        <v>0.11811023622047244</v>
      </c>
      <c r="CQ19" s="14"/>
      <c r="CR19" s="16"/>
      <c r="CS19" s="14"/>
      <c r="CT19" s="16"/>
      <c r="CU19" s="14">
        <v>3</v>
      </c>
      <c r="CV19" s="15">
        <v>6.1224489795918366E-2</v>
      </c>
      <c r="CW19" s="14"/>
      <c r="CX19" s="16"/>
      <c r="CY19" s="14">
        <v>2</v>
      </c>
      <c r="CZ19" s="15">
        <v>3.5714285714285712E-2</v>
      </c>
      <c r="DA19" s="14">
        <v>5</v>
      </c>
      <c r="DB19" s="15">
        <v>0.10416666666666667</v>
      </c>
      <c r="DC19" s="14">
        <v>177</v>
      </c>
      <c r="DD19" s="15">
        <v>9.9326599326599332E-2</v>
      </c>
      <c r="DE19" s="14"/>
      <c r="DF19" s="16"/>
      <c r="DG19" s="14"/>
      <c r="DH19" s="16"/>
      <c r="DI19" s="14">
        <v>4</v>
      </c>
      <c r="DJ19" s="15">
        <v>5.128205128205128E-2</v>
      </c>
      <c r="DK19" s="14">
        <v>16</v>
      </c>
      <c r="DL19" s="15">
        <v>7.0175438596491224E-2</v>
      </c>
      <c r="DM19" s="14">
        <v>13</v>
      </c>
      <c r="DN19" s="15">
        <v>0.11016949152542373</v>
      </c>
      <c r="DO19" s="14"/>
      <c r="DP19" s="16"/>
      <c r="DQ19" s="14">
        <v>2</v>
      </c>
      <c r="DR19" s="15">
        <v>8.3333333333333329E-2</v>
      </c>
      <c r="DS19" s="14">
        <v>2</v>
      </c>
      <c r="DT19" s="15">
        <v>5.7142857142857141E-2</v>
      </c>
      <c r="DU19" s="14"/>
      <c r="DV19" s="16"/>
      <c r="DW19" s="14"/>
      <c r="DX19" s="16"/>
      <c r="DY19" s="14">
        <v>7</v>
      </c>
      <c r="DZ19" s="15">
        <v>8.3333333333333329E-2</v>
      </c>
      <c r="EA19" s="14"/>
      <c r="EB19" s="16"/>
      <c r="EC19" s="14">
        <v>22</v>
      </c>
      <c r="ED19" s="15">
        <v>0.13253012048192772</v>
      </c>
      <c r="EE19" s="14"/>
      <c r="EF19" s="16"/>
      <c r="EG19" s="14"/>
      <c r="EH19" s="16"/>
      <c r="EI19" s="14">
        <v>140</v>
      </c>
      <c r="EJ19" s="15">
        <v>7.1684587813620068E-2</v>
      </c>
      <c r="EK19" s="14">
        <v>9</v>
      </c>
      <c r="EL19" s="15">
        <v>0.14516129032258066</v>
      </c>
      <c r="EM19" s="14">
        <v>2</v>
      </c>
      <c r="EN19" s="15">
        <v>9.0909090909090912E-2</v>
      </c>
      <c r="EO19" s="14"/>
      <c r="EP19" s="16"/>
      <c r="EQ19" s="14">
        <v>2</v>
      </c>
      <c r="ER19" s="15">
        <v>5.8823529411764705E-2</v>
      </c>
      <c r="ES19" s="14"/>
      <c r="ET19" s="16"/>
      <c r="EU19" s="14">
        <v>3</v>
      </c>
      <c r="EV19" s="15">
        <v>0.15789473684210525</v>
      </c>
      <c r="EW19" s="14">
        <v>6</v>
      </c>
      <c r="EX19" s="15">
        <v>7.0588235294117646E-2</v>
      </c>
      <c r="EY19" s="14">
        <v>171</v>
      </c>
      <c r="EZ19" s="15">
        <v>9.0189873417721514E-2</v>
      </c>
      <c r="FA19" s="14">
        <v>3</v>
      </c>
      <c r="FB19" s="15">
        <v>7.8947368421052627E-2</v>
      </c>
      <c r="FC19" s="14">
        <v>116</v>
      </c>
      <c r="FD19" s="15">
        <v>8.7349397590361449E-2</v>
      </c>
      <c r="FE19" s="14"/>
      <c r="FF19" s="16"/>
      <c r="FG19" s="14">
        <v>16</v>
      </c>
      <c r="FH19" s="15">
        <v>0.11594202898550725</v>
      </c>
      <c r="FI19" s="14">
        <v>135</v>
      </c>
      <c r="FJ19" s="15">
        <v>9.1587516960651288E-2</v>
      </c>
      <c r="FK19" s="14">
        <v>84</v>
      </c>
      <c r="FL19" s="15">
        <v>6.7796610169491525E-2</v>
      </c>
      <c r="FM19" s="14">
        <v>1112</v>
      </c>
      <c r="FN19" s="15">
        <v>8.3816989522876306E-2</v>
      </c>
      <c r="FO19" s="14"/>
      <c r="FP19" s="16"/>
      <c r="FQ19" s="14">
        <v>118</v>
      </c>
      <c r="FR19" s="15">
        <v>7.7631578947368426E-2</v>
      </c>
      <c r="FS19" s="14">
        <v>107</v>
      </c>
      <c r="FT19" s="15">
        <v>7.0954907161803707E-2</v>
      </c>
      <c r="FU19" s="14">
        <v>2</v>
      </c>
      <c r="FV19" s="15">
        <v>5.4054054054054057E-2</v>
      </c>
      <c r="FW19" s="14">
        <v>4</v>
      </c>
      <c r="FX19" s="15">
        <v>0.15384615384615385</v>
      </c>
      <c r="FY19" s="14"/>
      <c r="FZ19" s="16"/>
      <c r="GA19" s="14">
        <v>5</v>
      </c>
      <c r="GB19" s="15">
        <v>8.9285714285714288E-2</v>
      </c>
      <c r="GC19" s="14">
        <v>5</v>
      </c>
      <c r="GD19" s="15">
        <v>9.4339622641509441E-2</v>
      </c>
      <c r="GE19" s="14">
        <v>95</v>
      </c>
      <c r="GF19" s="15">
        <v>7.8189300411522639E-2</v>
      </c>
      <c r="GG19" s="14">
        <v>1</v>
      </c>
      <c r="GH19" s="15">
        <v>4.5454545454545456E-2</v>
      </c>
      <c r="GI19" s="17">
        <v>3964</v>
      </c>
      <c r="GJ19" s="18">
        <v>8.4646594063634423E-2</v>
      </c>
    </row>
    <row r="20" spans="1:192" x14ac:dyDescent="0.25">
      <c r="A20" s="2" t="s">
        <v>245</v>
      </c>
      <c r="B20" s="3" t="s">
        <v>119</v>
      </c>
      <c r="C20" s="14">
        <v>1</v>
      </c>
      <c r="D20" s="15">
        <v>0.04</v>
      </c>
      <c r="E20" s="14">
        <v>5</v>
      </c>
      <c r="F20" s="15">
        <v>0.20833333333333334</v>
      </c>
      <c r="G20" s="14"/>
      <c r="H20" s="16"/>
      <c r="I20" s="14"/>
      <c r="J20" s="16"/>
      <c r="K20" s="14">
        <v>2</v>
      </c>
      <c r="L20" s="15">
        <v>0.05</v>
      </c>
      <c r="M20" s="14">
        <v>3</v>
      </c>
      <c r="N20" s="15">
        <v>8.8235294117647065E-2</v>
      </c>
      <c r="O20" s="14">
        <v>11</v>
      </c>
      <c r="P20" s="15">
        <v>3.4161490683229816E-2</v>
      </c>
      <c r="Q20" s="14">
        <v>1</v>
      </c>
      <c r="R20" s="15">
        <v>4.5454545454545456E-2</v>
      </c>
      <c r="S20" s="14">
        <v>52</v>
      </c>
      <c r="T20" s="15">
        <v>3.7900874635568516E-2</v>
      </c>
      <c r="U20" s="14"/>
      <c r="V20" s="16"/>
      <c r="W20" s="14"/>
      <c r="X20" s="16"/>
      <c r="Y20" s="14">
        <v>75</v>
      </c>
      <c r="Z20" s="15">
        <v>3.8699690402476783E-2</v>
      </c>
      <c r="AA20" s="14">
        <v>1</v>
      </c>
      <c r="AB20" s="15">
        <v>3.4482758620689655E-2</v>
      </c>
      <c r="AC20" s="14">
        <v>7</v>
      </c>
      <c r="AD20" s="15">
        <v>2.5925925925925925E-2</v>
      </c>
      <c r="AE20" s="14">
        <v>4</v>
      </c>
      <c r="AF20" s="15">
        <v>8.8888888888888892E-2</v>
      </c>
      <c r="AG20" s="14"/>
      <c r="AH20" s="16"/>
      <c r="AI20" s="14"/>
      <c r="AJ20" s="16"/>
      <c r="AK20" s="14">
        <v>42</v>
      </c>
      <c r="AL20" s="15">
        <v>2.8905712319339298E-2</v>
      </c>
      <c r="AM20" s="14">
        <v>1</v>
      </c>
      <c r="AN20" s="15">
        <v>3.125E-2</v>
      </c>
      <c r="AO20" s="14">
        <v>37</v>
      </c>
      <c r="AP20" s="15">
        <v>4.584882280049566E-2</v>
      </c>
      <c r="AQ20" s="14">
        <v>2</v>
      </c>
      <c r="AR20" s="15">
        <v>5.5555555555555552E-2</v>
      </c>
      <c r="AS20" s="14">
        <v>16</v>
      </c>
      <c r="AT20" s="15">
        <v>3.3472803347280332E-2</v>
      </c>
      <c r="AU20" s="14">
        <v>166</v>
      </c>
      <c r="AV20" s="15">
        <v>6.3431410011463504E-2</v>
      </c>
      <c r="AW20" s="14">
        <v>1</v>
      </c>
      <c r="AX20" s="15">
        <v>1.6129032258064516E-2</v>
      </c>
      <c r="AY20" s="14">
        <v>3</v>
      </c>
      <c r="AZ20" s="15">
        <v>5.4545454545454543E-2</v>
      </c>
      <c r="BA20" s="14">
        <v>2</v>
      </c>
      <c r="BB20" s="15">
        <v>0.1</v>
      </c>
      <c r="BC20" s="14">
        <v>2</v>
      </c>
      <c r="BD20" s="15">
        <v>4.2553191489361701E-2</v>
      </c>
      <c r="BE20" s="14"/>
      <c r="BF20" s="16"/>
      <c r="BG20" s="14"/>
      <c r="BH20" s="16"/>
      <c r="BI20" s="14">
        <v>1</v>
      </c>
      <c r="BJ20" s="15">
        <v>2.9411764705882353E-2</v>
      </c>
      <c r="BK20" s="14"/>
      <c r="BL20" s="16"/>
      <c r="BM20" s="14"/>
      <c r="BN20" s="16"/>
      <c r="BO20" s="14">
        <v>60</v>
      </c>
      <c r="BP20" s="15">
        <v>3.5294117647058823E-2</v>
      </c>
      <c r="BQ20" s="14">
        <v>1</v>
      </c>
      <c r="BR20" s="15">
        <v>1.6393442622950821E-2</v>
      </c>
      <c r="BS20" s="14"/>
      <c r="BT20" s="16"/>
      <c r="BU20" s="14"/>
      <c r="BV20" s="16"/>
      <c r="BW20" s="14"/>
      <c r="BX20" s="16"/>
      <c r="BY20" s="14"/>
      <c r="BZ20" s="16"/>
      <c r="CA20" s="14">
        <v>1</v>
      </c>
      <c r="CB20" s="15">
        <v>1.8518518518518517E-2</v>
      </c>
      <c r="CC20" s="14">
        <v>51</v>
      </c>
      <c r="CD20" s="15">
        <v>3.0393325387365912E-2</v>
      </c>
      <c r="CE20" s="14"/>
      <c r="CF20" s="16"/>
      <c r="CG20" s="14">
        <v>236</v>
      </c>
      <c r="CH20" s="15">
        <v>7.5859852137576345E-2</v>
      </c>
      <c r="CI20" s="14">
        <v>43</v>
      </c>
      <c r="CJ20" s="15">
        <v>2.7027027027027029E-2</v>
      </c>
      <c r="CK20" s="14">
        <v>1</v>
      </c>
      <c r="CL20" s="15">
        <v>1.5384615384615385E-2</v>
      </c>
      <c r="CM20" s="14">
        <v>0</v>
      </c>
      <c r="CN20" s="15">
        <v>0</v>
      </c>
      <c r="CO20" s="14">
        <v>2</v>
      </c>
      <c r="CP20" s="15">
        <v>1.5748031496062992E-2</v>
      </c>
      <c r="CQ20" s="14"/>
      <c r="CR20" s="16"/>
      <c r="CS20" s="14"/>
      <c r="CT20" s="16"/>
      <c r="CU20" s="14">
        <v>1</v>
      </c>
      <c r="CV20" s="15">
        <v>2.0408163265306121E-2</v>
      </c>
      <c r="CW20" s="14"/>
      <c r="CX20" s="16"/>
      <c r="CY20" s="14">
        <v>1</v>
      </c>
      <c r="CZ20" s="15">
        <v>1.7857142857142856E-2</v>
      </c>
      <c r="DA20" s="14">
        <v>3</v>
      </c>
      <c r="DB20" s="15">
        <v>6.25E-2</v>
      </c>
      <c r="DC20" s="14">
        <v>53</v>
      </c>
      <c r="DD20" s="15">
        <v>2.9741863075196408E-2</v>
      </c>
      <c r="DE20" s="14"/>
      <c r="DF20" s="16"/>
      <c r="DG20" s="14"/>
      <c r="DH20" s="16"/>
      <c r="DI20" s="14">
        <v>4</v>
      </c>
      <c r="DJ20" s="15">
        <v>5.128205128205128E-2</v>
      </c>
      <c r="DK20" s="14">
        <v>8</v>
      </c>
      <c r="DL20" s="15">
        <v>3.5087719298245612E-2</v>
      </c>
      <c r="DM20" s="14">
        <v>5</v>
      </c>
      <c r="DN20" s="15">
        <v>4.2372881355932202E-2</v>
      </c>
      <c r="DO20" s="14"/>
      <c r="DP20" s="16"/>
      <c r="DQ20" s="14">
        <v>0</v>
      </c>
      <c r="DR20" s="15">
        <v>0</v>
      </c>
      <c r="DS20" s="14">
        <v>1</v>
      </c>
      <c r="DT20" s="15">
        <v>2.8571428571428571E-2</v>
      </c>
      <c r="DU20" s="14"/>
      <c r="DV20" s="16"/>
      <c r="DW20" s="14"/>
      <c r="DX20" s="16"/>
      <c r="DY20" s="14">
        <v>2</v>
      </c>
      <c r="DZ20" s="15">
        <v>2.3809523809523808E-2</v>
      </c>
      <c r="EA20" s="14"/>
      <c r="EB20" s="16"/>
      <c r="EC20" s="14">
        <v>10</v>
      </c>
      <c r="ED20" s="15">
        <v>6.0240963855421686E-2</v>
      </c>
      <c r="EE20" s="14"/>
      <c r="EF20" s="16"/>
      <c r="EG20" s="14"/>
      <c r="EH20" s="16"/>
      <c r="EI20" s="14">
        <v>68</v>
      </c>
      <c r="EJ20" s="15">
        <v>3.4818228366615467E-2</v>
      </c>
      <c r="EK20" s="14">
        <v>0</v>
      </c>
      <c r="EL20" s="15">
        <v>0</v>
      </c>
      <c r="EM20" s="14">
        <v>1</v>
      </c>
      <c r="EN20" s="15">
        <v>4.5454545454545456E-2</v>
      </c>
      <c r="EO20" s="14"/>
      <c r="EP20" s="16"/>
      <c r="EQ20" s="14">
        <v>0</v>
      </c>
      <c r="ER20" s="15">
        <v>0</v>
      </c>
      <c r="ES20" s="14"/>
      <c r="ET20" s="16"/>
      <c r="EU20" s="14">
        <v>1</v>
      </c>
      <c r="EV20" s="15">
        <v>5.2631578947368418E-2</v>
      </c>
      <c r="EW20" s="14">
        <v>3</v>
      </c>
      <c r="EX20" s="15">
        <v>3.5294117647058823E-2</v>
      </c>
      <c r="EY20" s="14">
        <v>51</v>
      </c>
      <c r="EZ20" s="15">
        <v>2.6898734177215191E-2</v>
      </c>
      <c r="FA20" s="14">
        <v>1</v>
      </c>
      <c r="FB20" s="15">
        <v>2.6315789473684209E-2</v>
      </c>
      <c r="FC20" s="14">
        <v>37</v>
      </c>
      <c r="FD20" s="15">
        <v>2.786144578313253E-2</v>
      </c>
      <c r="FE20" s="14"/>
      <c r="FF20" s="16"/>
      <c r="FG20" s="14">
        <v>7</v>
      </c>
      <c r="FH20" s="15">
        <v>5.0724637681159424E-2</v>
      </c>
      <c r="FI20" s="14">
        <v>37</v>
      </c>
      <c r="FJ20" s="15">
        <v>2.5101763907734057E-2</v>
      </c>
      <c r="FK20" s="14">
        <v>49</v>
      </c>
      <c r="FL20" s="15">
        <v>3.954802259887006E-2</v>
      </c>
      <c r="FM20" s="14">
        <v>533</v>
      </c>
      <c r="FN20" s="15">
        <v>4.017486997814125E-2</v>
      </c>
      <c r="FO20" s="14"/>
      <c r="FP20" s="16"/>
      <c r="FQ20" s="14">
        <v>58</v>
      </c>
      <c r="FR20" s="15">
        <v>3.8157894736842106E-2</v>
      </c>
      <c r="FS20" s="14">
        <v>62</v>
      </c>
      <c r="FT20" s="15">
        <v>4.1114058355437667E-2</v>
      </c>
      <c r="FU20" s="14">
        <v>1</v>
      </c>
      <c r="FV20" s="15">
        <v>2.7027027027027029E-2</v>
      </c>
      <c r="FW20" s="14">
        <v>1</v>
      </c>
      <c r="FX20" s="15">
        <v>3.8461538461538464E-2</v>
      </c>
      <c r="FY20" s="14"/>
      <c r="FZ20" s="16"/>
      <c r="GA20" s="14">
        <v>2</v>
      </c>
      <c r="GB20" s="15">
        <v>3.5714285714285712E-2</v>
      </c>
      <c r="GC20" s="14">
        <v>2</v>
      </c>
      <c r="GD20" s="15">
        <v>3.7735849056603772E-2</v>
      </c>
      <c r="GE20" s="14">
        <v>39</v>
      </c>
      <c r="GF20" s="15">
        <v>3.2098765432098768E-2</v>
      </c>
      <c r="GG20" s="14">
        <v>0</v>
      </c>
      <c r="GH20" s="15">
        <v>0</v>
      </c>
      <c r="GI20" s="17">
        <v>1871</v>
      </c>
      <c r="GJ20" s="18">
        <v>3.9953021567371343E-2</v>
      </c>
    </row>
    <row r="21" spans="1:192" x14ac:dyDescent="0.25">
      <c r="A21" s="2" t="s">
        <v>246</v>
      </c>
      <c r="B21" s="3" t="s">
        <v>119</v>
      </c>
      <c r="C21" s="14">
        <v>3</v>
      </c>
      <c r="D21" s="15">
        <v>0.12</v>
      </c>
      <c r="E21" s="14">
        <v>0</v>
      </c>
      <c r="F21" s="15">
        <v>0</v>
      </c>
      <c r="G21" s="14"/>
      <c r="H21" s="16"/>
      <c r="I21" s="14"/>
      <c r="J21" s="16"/>
      <c r="K21" s="14">
        <v>3</v>
      </c>
      <c r="L21" s="15">
        <v>7.4999999999999997E-2</v>
      </c>
      <c r="M21" s="14">
        <v>1</v>
      </c>
      <c r="N21" s="15">
        <v>2.9411764705882353E-2</v>
      </c>
      <c r="O21" s="14">
        <v>26</v>
      </c>
      <c r="P21" s="15">
        <v>8.0745341614906832E-2</v>
      </c>
      <c r="Q21" s="14">
        <v>0</v>
      </c>
      <c r="R21" s="15">
        <v>0</v>
      </c>
      <c r="S21" s="14">
        <v>72</v>
      </c>
      <c r="T21" s="15">
        <v>5.2478134110787174E-2</v>
      </c>
      <c r="U21" s="14"/>
      <c r="V21" s="16"/>
      <c r="W21" s="14"/>
      <c r="X21" s="16"/>
      <c r="Y21" s="14">
        <v>82</v>
      </c>
      <c r="Z21" s="15">
        <v>4.2311661506707947E-2</v>
      </c>
      <c r="AA21" s="14">
        <v>3</v>
      </c>
      <c r="AB21" s="15">
        <v>0.10344827586206896</v>
      </c>
      <c r="AC21" s="14">
        <v>16</v>
      </c>
      <c r="AD21" s="15">
        <v>5.9259259259259262E-2</v>
      </c>
      <c r="AE21" s="14">
        <v>2</v>
      </c>
      <c r="AF21" s="15">
        <v>4.4444444444444446E-2</v>
      </c>
      <c r="AG21" s="14"/>
      <c r="AH21" s="16"/>
      <c r="AI21" s="14"/>
      <c r="AJ21" s="16"/>
      <c r="AK21" s="14">
        <v>86</v>
      </c>
      <c r="AL21" s="15">
        <v>5.9187887130075709E-2</v>
      </c>
      <c r="AM21" s="14">
        <v>0</v>
      </c>
      <c r="AN21" s="15">
        <v>0</v>
      </c>
      <c r="AO21" s="14">
        <v>38</v>
      </c>
      <c r="AP21" s="15">
        <v>4.7087980173482029E-2</v>
      </c>
      <c r="AQ21" s="14">
        <v>0</v>
      </c>
      <c r="AR21" s="15">
        <v>0</v>
      </c>
      <c r="AS21" s="14">
        <v>23</v>
      </c>
      <c r="AT21" s="15">
        <v>4.8117154811715482E-2</v>
      </c>
      <c r="AU21" s="14">
        <v>116</v>
      </c>
      <c r="AV21" s="15">
        <v>4.4325563622468478E-2</v>
      </c>
      <c r="AW21" s="14">
        <v>0</v>
      </c>
      <c r="AX21" s="15">
        <v>0</v>
      </c>
      <c r="AY21" s="14">
        <v>7</v>
      </c>
      <c r="AZ21" s="15">
        <v>0.12727272727272726</v>
      </c>
      <c r="BA21" s="14">
        <v>1</v>
      </c>
      <c r="BB21" s="15">
        <v>0.05</v>
      </c>
      <c r="BC21" s="14">
        <v>3</v>
      </c>
      <c r="BD21" s="15">
        <v>6.3829787234042548E-2</v>
      </c>
      <c r="BE21" s="14"/>
      <c r="BF21" s="16"/>
      <c r="BG21" s="14"/>
      <c r="BH21" s="16"/>
      <c r="BI21" s="14">
        <v>4</v>
      </c>
      <c r="BJ21" s="15">
        <v>0.11764705882352941</v>
      </c>
      <c r="BK21" s="14"/>
      <c r="BL21" s="16"/>
      <c r="BM21" s="14"/>
      <c r="BN21" s="16"/>
      <c r="BO21" s="14">
        <v>149</v>
      </c>
      <c r="BP21" s="15">
        <v>8.7647058823529411E-2</v>
      </c>
      <c r="BQ21" s="14">
        <v>6</v>
      </c>
      <c r="BR21" s="15">
        <v>9.8360655737704916E-2</v>
      </c>
      <c r="BS21" s="14"/>
      <c r="BT21" s="16"/>
      <c r="BU21" s="14"/>
      <c r="BV21" s="16"/>
      <c r="BW21" s="14"/>
      <c r="BX21" s="16"/>
      <c r="BY21" s="14"/>
      <c r="BZ21" s="16"/>
      <c r="CA21" s="14">
        <v>1</v>
      </c>
      <c r="CB21" s="15">
        <v>1.8518518518518517E-2</v>
      </c>
      <c r="CC21" s="14">
        <v>141</v>
      </c>
      <c r="CD21" s="15">
        <v>8.4028605482717525E-2</v>
      </c>
      <c r="CE21" s="14"/>
      <c r="CF21" s="16"/>
      <c r="CG21" s="14">
        <v>140</v>
      </c>
      <c r="CH21" s="15">
        <v>4.500160720025715E-2</v>
      </c>
      <c r="CI21" s="14">
        <v>180</v>
      </c>
      <c r="CJ21" s="15">
        <v>0.11313639220615965</v>
      </c>
      <c r="CK21" s="14">
        <v>2</v>
      </c>
      <c r="CL21" s="15">
        <v>3.0769230769230771E-2</v>
      </c>
      <c r="CM21" s="14">
        <v>1</v>
      </c>
      <c r="CN21" s="15">
        <v>4.7619047619047616E-2</v>
      </c>
      <c r="CO21" s="14">
        <v>6</v>
      </c>
      <c r="CP21" s="15">
        <v>4.7244094488188976E-2</v>
      </c>
      <c r="CQ21" s="14"/>
      <c r="CR21" s="16"/>
      <c r="CS21" s="14"/>
      <c r="CT21" s="16"/>
      <c r="CU21" s="14">
        <v>2</v>
      </c>
      <c r="CV21" s="15">
        <v>4.0816326530612242E-2</v>
      </c>
      <c r="CW21" s="14"/>
      <c r="CX21" s="16"/>
      <c r="CY21" s="14">
        <v>4</v>
      </c>
      <c r="CZ21" s="15">
        <v>7.1428571428571425E-2</v>
      </c>
      <c r="DA21" s="14">
        <v>1</v>
      </c>
      <c r="DB21" s="15">
        <v>2.0833333333333332E-2</v>
      </c>
      <c r="DC21" s="14">
        <v>200</v>
      </c>
      <c r="DD21" s="15">
        <v>0.1122334455667789</v>
      </c>
      <c r="DE21" s="14"/>
      <c r="DF21" s="16"/>
      <c r="DG21" s="14"/>
      <c r="DH21" s="16"/>
      <c r="DI21" s="14">
        <v>5</v>
      </c>
      <c r="DJ21" s="15">
        <v>6.4102564102564097E-2</v>
      </c>
      <c r="DK21" s="14">
        <v>6</v>
      </c>
      <c r="DL21" s="15">
        <v>2.6315789473684209E-2</v>
      </c>
      <c r="DM21" s="14">
        <v>9</v>
      </c>
      <c r="DN21" s="15">
        <v>7.6271186440677971E-2</v>
      </c>
      <c r="DO21" s="14"/>
      <c r="DP21" s="16"/>
      <c r="DQ21" s="14">
        <v>3</v>
      </c>
      <c r="DR21" s="15">
        <v>0.125</v>
      </c>
      <c r="DS21" s="14">
        <v>4</v>
      </c>
      <c r="DT21" s="15">
        <v>0.11428571428571428</v>
      </c>
      <c r="DU21" s="14"/>
      <c r="DV21" s="16"/>
      <c r="DW21" s="14"/>
      <c r="DX21" s="16"/>
      <c r="DY21" s="14">
        <v>7</v>
      </c>
      <c r="DZ21" s="15">
        <v>8.3333333333333329E-2</v>
      </c>
      <c r="EA21" s="14"/>
      <c r="EB21" s="16"/>
      <c r="EC21" s="14">
        <v>8</v>
      </c>
      <c r="ED21" s="15">
        <v>4.8192771084337352E-2</v>
      </c>
      <c r="EE21" s="14"/>
      <c r="EF21" s="16"/>
      <c r="EG21" s="14"/>
      <c r="EH21" s="16"/>
      <c r="EI21" s="14">
        <v>193</v>
      </c>
      <c r="EJ21" s="15">
        <v>9.8822324628776242E-2</v>
      </c>
      <c r="EK21" s="14">
        <v>3</v>
      </c>
      <c r="EL21" s="15">
        <v>4.8387096774193547E-2</v>
      </c>
      <c r="EM21" s="14">
        <v>0</v>
      </c>
      <c r="EN21" s="15">
        <v>0</v>
      </c>
      <c r="EO21" s="14"/>
      <c r="EP21" s="16"/>
      <c r="EQ21" s="14">
        <v>1</v>
      </c>
      <c r="ER21" s="15">
        <v>2.9411764705882353E-2</v>
      </c>
      <c r="ES21" s="14"/>
      <c r="ET21" s="16"/>
      <c r="EU21" s="14">
        <v>1</v>
      </c>
      <c r="EV21" s="15">
        <v>5.2631578947368418E-2</v>
      </c>
      <c r="EW21" s="14">
        <v>4</v>
      </c>
      <c r="EX21" s="15">
        <v>4.7058823529411764E-2</v>
      </c>
      <c r="EY21" s="14">
        <v>121</v>
      </c>
      <c r="EZ21" s="15">
        <v>6.381856540084388E-2</v>
      </c>
      <c r="FA21" s="14">
        <v>3</v>
      </c>
      <c r="FB21" s="15">
        <v>7.8947368421052627E-2</v>
      </c>
      <c r="FC21" s="14">
        <v>168</v>
      </c>
      <c r="FD21" s="15">
        <v>0.12650602409638553</v>
      </c>
      <c r="FE21" s="14"/>
      <c r="FF21" s="16"/>
      <c r="FG21" s="14">
        <v>3</v>
      </c>
      <c r="FH21" s="15">
        <v>2.1739130434782608E-2</v>
      </c>
      <c r="FI21" s="14">
        <v>221</v>
      </c>
      <c r="FJ21" s="15">
        <v>0.14993215739484397</v>
      </c>
      <c r="FK21" s="14">
        <v>77</v>
      </c>
      <c r="FL21" s="15">
        <v>6.2146892655367235E-2</v>
      </c>
      <c r="FM21" s="14">
        <v>776</v>
      </c>
      <c r="FN21" s="15">
        <v>5.8490992688625912E-2</v>
      </c>
      <c r="FO21" s="14"/>
      <c r="FP21" s="16"/>
      <c r="FQ21" s="14">
        <v>58</v>
      </c>
      <c r="FR21" s="15">
        <v>3.8157894736842106E-2</v>
      </c>
      <c r="FS21" s="14">
        <v>64</v>
      </c>
      <c r="FT21" s="15">
        <v>4.2440318302387266E-2</v>
      </c>
      <c r="FU21" s="14">
        <v>3</v>
      </c>
      <c r="FV21" s="15">
        <v>8.1081081081081086E-2</v>
      </c>
      <c r="FW21" s="14">
        <v>4</v>
      </c>
      <c r="FX21" s="15">
        <v>0.15384615384615385</v>
      </c>
      <c r="FY21" s="14"/>
      <c r="FZ21" s="16"/>
      <c r="GA21" s="14">
        <v>3</v>
      </c>
      <c r="GB21" s="15">
        <v>5.3571428571428568E-2</v>
      </c>
      <c r="GC21" s="14">
        <v>2</v>
      </c>
      <c r="GD21" s="15">
        <v>3.7735849056603772E-2</v>
      </c>
      <c r="GE21" s="14">
        <v>65</v>
      </c>
      <c r="GF21" s="15">
        <v>5.3497942386831275E-2</v>
      </c>
      <c r="GG21" s="14">
        <v>0</v>
      </c>
      <c r="GH21" s="15">
        <v>0</v>
      </c>
      <c r="GI21" s="17">
        <v>3131</v>
      </c>
      <c r="GJ21" s="18">
        <v>6.68588511637839E-2</v>
      </c>
    </row>
    <row r="22" spans="1:192" x14ac:dyDescent="0.25">
      <c r="A22" s="19" t="s">
        <v>139</v>
      </c>
      <c r="B22" s="27"/>
      <c r="C22" s="20">
        <v>9</v>
      </c>
      <c r="D22" s="21">
        <v>0.36</v>
      </c>
      <c r="E22" s="20">
        <v>9</v>
      </c>
      <c r="F22" s="21">
        <v>0.375</v>
      </c>
      <c r="G22" s="20"/>
      <c r="H22" s="22"/>
      <c r="I22" s="20"/>
      <c r="J22" s="22"/>
      <c r="K22" s="20">
        <v>16</v>
      </c>
      <c r="L22" s="21">
        <v>0.4</v>
      </c>
      <c r="M22" s="20">
        <v>17</v>
      </c>
      <c r="N22" s="21">
        <v>0.5</v>
      </c>
      <c r="O22" s="20">
        <v>115</v>
      </c>
      <c r="P22" s="21">
        <v>0.35714285714285715</v>
      </c>
      <c r="Q22" s="20">
        <v>8</v>
      </c>
      <c r="R22" s="21">
        <v>0.36363636363636365</v>
      </c>
      <c r="S22" s="20">
        <v>512</v>
      </c>
      <c r="T22" s="21">
        <v>0.37317784256559766</v>
      </c>
      <c r="U22" s="20"/>
      <c r="V22" s="22"/>
      <c r="W22" s="20"/>
      <c r="X22" s="22"/>
      <c r="Y22" s="20">
        <v>606</v>
      </c>
      <c r="Z22" s="21">
        <v>0.31269349845201239</v>
      </c>
      <c r="AA22" s="20">
        <v>7</v>
      </c>
      <c r="AB22" s="21">
        <v>0.2413793103448276</v>
      </c>
      <c r="AC22" s="20">
        <v>100</v>
      </c>
      <c r="AD22" s="21">
        <v>0.37037037037037035</v>
      </c>
      <c r="AE22" s="20">
        <v>16</v>
      </c>
      <c r="AF22" s="21">
        <v>0.35555555555555557</v>
      </c>
      <c r="AG22" s="20"/>
      <c r="AH22" s="22"/>
      <c r="AI22" s="20"/>
      <c r="AJ22" s="22"/>
      <c r="AK22" s="20">
        <v>471</v>
      </c>
      <c r="AL22" s="21">
        <v>0.32415691672401925</v>
      </c>
      <c r="AM22" s="20">
        <v>7</v>
      </c>
      <c r="AN22" s="21">
        <v>0.21875</v>
      </c>
      <c r="AO22" s="20">
        <v>292</v>
      </c>
      <c r="AP22" s="21">
        <v>0.36183395291201981</v>
      </c>
      <c r="AQ22" s="20">
        <v>10</v>
      </c>
      <c r="AR22" s="21">
        <v>0.27777777777777779</v>
      </c>
      <c r="AS22" s="20">
        <v>157</v>
      </c>
      <c r="AT22" s="21">
        <v>0.32845188284518828</v>
      </c>
      <c r="AU22" s="20">
        <v>881</v>
      </c>
      <c r="AV22" s="21">
        <v>0.33664501337409247</v>
      </c>
      <c r="AW22" s="20">
        <v>20</v>
      </c>
      <c r="AX22" s="21">
        <v>0.32258064516129031</v>
      </c>
      <c r="AY22" s="20">
        <v>23</v>
      </c>
      <c r="AZ22" s="21">
        <v>0.41818181818181815</v>
      </c>
      <c r="BA22" s="20">
        <v>6</v>
      </c>
      <c r="BB22" s="21">
        <v>0.3</v>
      </c>
      <c r="BC22" s="20">
        <v>12</v>
      </c>
      <c r="BD22" s="21">
        <v>0.25531914893617019</v>
      </c>
      <c r="BE22" s="20"/>
      <c r="BF22" s="22"/>
      <c r="BG22" s="20"/>
      <c r="BH22" s="22"/>
      <c r="BI22" s="20">
        <v>13</v>
      </c>
      <c r="BJ22" s="21">
        <v>0.38235294117647056</v>
      </c>
      <c r="BK22" s="20"/>
      <c r="BL22" s="22"/>
      <c r="BM22" s="20"/>
      <c r="BN22" s="22"/>
      <c r="BO22" s="20">
        <v>532</v>
      </c>
      <c r="BP22" s="21">
        <v>0.31294117647058822</v>
      </c>
      <c r="BQ22" s="20">
        <v>14</v>
      </c>
      <c r="BR22" s="21">
        <v>0.22950819672131148</v>
      </c>
      <c r="BS22" s="20"/>
      <c r="BT22" s="22"/>
      <c r="BU22" s="20"/>
      <c r="BV22" s="22"/>
      <c r="BW22" s="20"/>
      <c r="BX22" s="22"/>
      <c r="BY22" s="20"/>
      <c r="BZ22" s="22"/>
      <c r="CA22" s="20">
        <v>15</v>
      </c>
      <c r="CB22" s="21">
        <v>0.27777777777777779</v>
      </c>
      <c r="CC22" s="20">
        <v>498</v>
      </c>
      <c r="CD22" s="21">
        <v>0.29678188319427889</v>
      </c>
      <c r="CE22" s="20"/>
      <c r="CF22" s="22"/>
      <c r="CG22" s="20">
        <v>1085</v>
      </c>
      <c r="CH22" s="21">
        <v>0.34876245580199294</v>
      </c>
      <c r="CI22" s="20">
        <v>533</v>
      </c>
      <c r="CJ22" s="21">
        <v>0.33500942803268385</v>
      </c>
      <c r="CK22" s="20">
        <v>15</v>
      </c>
      <c r="CL22" s="21">
        <v>0.23076923076923078</v>
      </c>
      <c r="CM22" s="20">
        <v>7</v>
      </c>
      <c r="CN22" s="21">
        <v>0.33333333333333331</v>
      </c>
      <c r="CO22" s="20">
        <v>43</v>
      </c>
      <c r="CP22" s="21">
        <v>0.33858267716535434</v>
      </c>
      <c r="CQ22" s="20"/>
      <c r="CR22" s="22"/>
      <c r="CS22" s="20"/>
      <c r="CT22" s="22"/>
      <c r="CU22" s="20">
        <v>16</v>
      </c>
      <c r="CV22" s="21">
        <v>0.32653061224489793</v>
      </c>
      <c r="CW22" s="20"/>
      <c r="CX22" s="22"/>
      <c r="CY22" s="20">
        <v>19</v>
      </c>
      <c r="CZ22" s="21">
        <v>0.3392857142857143</v>
      </c>
      <c r="DA22" s="20">
        <v>24</v>
      </c>
      <c r="DB22" s="21">
        <v>0.5</v>
      </c>
      <c r="DC22" s="20">
        <v>638</v>
      </c>
      <c r="DD22" s="21">
        <v>0.35802469135802467</v>
      </c>
      <c r="DE22" s="20"/>
      <c r="DF22" s="22"/>
      <c r="DG22" s="20"/>
      <c r="DH22" s="22"/>
      <c r="DI22" s="20">
        <v>26</v>
      </c>
      <c r="DJ22" s="21">
        <v>0.33333333333333331</v>
      </c>
      <c r="DK22" s="20">
        <v>67</v>
      </c>
      <c r="DL22" s="21">
        <v>0.29385964912280704</v>
      </c>
      <c r="DM22" s="20">
        <v>46</v>
      </c>
      <c r="DN22" s="21">
        <v>0.38983050847457629</v>
      </c>
      <c r="DO22" s="20"/>
      <c r="DP22" s="22"/>
      <c r="DQ22" s="20">
        <v>11</v>
      </c>
      <c r="DR22" s="21">
        <v>0.45833333333333331</v>
      </c>
      <c r="DS22" s="20">
        <v>9</v>
      </c>
      <c r="DT22" s="21">
        <v>0.25714285714285712</v>
      </c>
      <c r="DU22" s="20"/>
      <c r="DV22" s="22"/>
      <c r="DW22" s="20"/>
      <c r="DX22" s="22"/>
      <c r="DY22" s="20">
        <v>27</v>
      </c>
      <c r="DZ22" s="21">
        <v>0.32142857142857145</v>
      </c>
      <c r="EA22" s="20"/>
      <c r="EB22" s="22"/>
      <c r="EC22" s="20">
        <v>68</v>
      </c>
      <c r="ED22" s="21">
        <v>0.40963855421686746</v>
      </c>
      <c r="EE22" s="20"/>
      <c r="EF22" s="22"/>
      <c r="EG22" s="20"/>
      <c r="EH22" s="22"/>
      <c r="EI22" s="20">
        <v>679</v>
      </c>
      <c r="EJ22" s="21">
        <v>0.34767025089605735</v>
      </c>
      <c r="EK22" s="20">
        <v>24</v>
      </c>
      <c r="EL22" s="21">
        <v>0.38709677419354838</v>
      </c>
      <c r="EM22" s="20">
        <v>7</v>
      </c>
      <c r="EN22" s="21">
        <v>0.31818181818181818</v>
      </c>
      <c r="EO22" s="20"/>
      <c r="EP22" s="22"/>
      <c r="EQ22" s="20">
        <v>8</v>
      </c>
      <c r="ER22" s="21">
        <v>0.23529411764705882</v>
      </c>
      <c r="ES22" s="20"/>
      <c r="ET22" s="22"/>
      <c r="EU22" s="20">
        <v>11</v>
      </c>
      <c r="EV22" s="21">
        <v>0.57894736842105265</v>
      </c>
      <c r="EW22" s="20">
        <v>23</v>
      </c>
      <c r="EX22" s="21">
        <v>0.27058823529411763</v>
      </c>
      <c r="EY22" s="20">
        <v>631</v>
      </c>
      <c r="EZ22" s="21">
        <v>0.3328059071729958</v>
      </c>
      <c r="FA22" s="20">
        <v>18</v>
      </c>
      <c r="FB22" s="21">
        <v>0.47368421052631576</v>
      </c>
      <c r="FC22" s="20">
        <v>499</v>
      </c>
      <c r="FD22" s="21">
        <v>0.37575301204819278</v>
      </c>
      <c r="FE22" s="20"/>
      <c r="FF22" s="22"/>
      <c r="FG22" s="20">
        <v>41</v>
      </c>
      <c r="FH22" s="21">
        <v>0.29710144927536231</v>
      </c>
      <c r="FI22" s="20">
        <v>548</v>
      </c>
      <c r="FJ22" s="21">
        <v>0.37177747625508817</v>
      </c>
      <c r="FK22" s="20">
        <v>414</v>
      </c>
      <c r="FL22" s="21">
        <v>0.33414043583535108</v>
      </c>
      <c r="FM22" s="20">
        <v>4335</v>
      </c>
      <c r="FN22" s="21">
        <v>0.32675058415617697</v>
      </c>
      <c r="FO22" s="20"/>
      <c r="FP22" s="22"/>
      <c r="FQ22" s="20">
        <v>538</v>
      </c>
      <c r="FR22" s="21">
        <v>0.35394736842105262</v>
      </c>
      <c r="FS22" s="20">
        <v>499</v>
      </c>
      <c r="FT22" s="21">
        <v>0.33090185676392575</v>
      </c>
      <c r="FU22" s="20">
        <v>9</v>
      </c>
      <c r="FV22" s="21">
        <v>0.24324324324324326</v>
      </c>
      <c r="FW22" s="20">
        <v>15</v>
      </c>
      <c r="FX22" s="21">
        <v>0.57692307692307687</v>
      </c>
      <c r="FY22" s="20"/>
      <c r="FZ22" s="22"/>
      <c r="GA22" s="20">
        <v>15</v>
      </c>
      <c r="GB22" s="21">
        <v>0.26785714285714285</v>
      </c>
      <c r="GC22" s="20">
        <v>15</v>
      </c>
      <c r="GD22" s="21">
        <v>0.28301886792452829</v>
      </c>
      <c r="GE22" s="20">
        <v>412</v>
      </c>
      <c r="GF22" s="21">
        <v>0.33909465020576129</v>
      </c>
      <c r="GG22" s="20">
        <v>3</v>
      </c>
      <c r="GH22" s="21">
        <v>0.13636363636363635</v>
      </c>
      <c r="GI22" s="20">
        <v>15744</v>
      </c>
      <c r="GJ22" s="21">
        <v>0.33619474695707879</v>
      </c>
    </row>
    <row r="23" spans="1:192" x14ac:dyDescent="0.25">
      <c r="A23" s="2" t="s">
        <v>247</v>
      </c>
      <c r="B23" s="3" t="s">
        <v>104</v>
      </c>
      <c r="C23" s="14">
        <v>0</v>
      </c>
      <c r="D23" s="15">
        <v>0</v>
      </c>
      <c r="E23" s="14">
        <v>0</v>
      </c>
      <c r="F23" s="15">
        <v>0</v>
      </c>
      <c r="G23" s="14"/>
      <c r="H23" s="16"/>
      <c r="I23" s="14"/>
      <c r="J23" s="16"/>
      <c r="K23" s="14">
        <v>1</v>
      </c>
      <c r="L23" s="15">
        <v>2.5000000000000001E-2</v>
      </c>
      <c r="M23" s="14">
        <v>0</v>
      </c>
      <c r="N23" s="15">
        <v>0</v>
      </c>
      <c r="O23" s="14">
        <v>2</v>
      </c>
      <c r="P23" s="15">
        <v>6.2111801242236021E-3</v>
      </c>
      <c r="Q23" s="14">
        <v>0</v>
      </c>
      <c r="R23" s="15">
        <v>0</v>
      </c>
      <c r="S23" s="14">
        <v>7</v>
      </c>
      <c r="T23" s="15">
        <v>5.1020408163265302E-3</v>
      </c>
      <c r="U23" s="14"/>
      <c r="V23" s="16"/>
      <c r="W23" s="14"/>
      <c r="X23" s="16"/>
      <c r="Y23" s="14">
        <v>12</v>
      </c>
      <c r="Z23" s="15">
        <v>6.1919504643962852E-3</v>
      </c>
      <c r="AA23" s="14">
        <v>0</v>
      </c>
      <c r="AB23" s="15">
        <v>0</v>
      </c>
      <c r="AC23" s="14">
        <v>3</v>
      </c>
      <c r="AD23" s="15">
        <v>1.1111111111111112E-2</v>
      </c>
      <c r="AE23" s="14">
        <v>0</v>
      </c>
      <c r="AF23" s="15">
        <v>0</v>
      </c>
      <c r="AG23" s="14"/>
      <c r="AH23" s="16"/>
      <c r="AI23" s="14"/>
      <c r="AJ23" s="16"/>
      <c r="AK23" s="14">
        <v>6</v>
      </c>
      <c r="AL23" s="15">
        <v>4.1293874741913286E-3</v>
      </c>
      <c r="AM23" s="14">
        <v>1</v>
      </c>
      <c r="AN23" s="15">
        <v>3.125E-2</v>
      </c>
      <c r="AO23" s="14">
        <v>3</v>
      </c>
      <c r="AP23" s="15">
        <v>3.7174721189591076E-3</v>
      </c>
      <c r="AQ23" s="14">
        <v>1</v>
      </c>
      <c r="AR23" s="15">
        <v>2.7777777777777776E-2</v>
      </c>
      <c r="AS23" s="14">
        <v>4</v>
      </c>
      <c r="AT23" s="15">
        <v>8.368200836820083E-3</v>
      </c>
      <c r="AU23" s="14">
        <v>14</v>
      </c>
      <c r="AV23" s="15">
        <v>5.349636988918609E-3</v>
      </c>
      <c r="AW23" s="14">
        <v>2</v>
      </c>
      <c r="AX23" s="15">
        <v>3.2258064516129031E-2</v>
      </c>
      <c r="AY23" s="14">
        <v>0</v>
      </c>
      <c r="AZ23" s="15">
        <v>0</v>
      </c>
      <c r="BA23" s="14">
        <v>0</v>
      </c>
      <c r="BB23" s="15">
        <v>0</v>
      </c>
      <c r="BC23" s="14">
        <v>0</v>
      </c>
      <c r="BD23" s="15">
        <v>0</v>
      </c>
      <c r="BE23" s="14"/>
      <c r="BF23" s="16"/>
      <c r="BG23" s="14"/>
      <c r="BH23" s="16"/>
      <c r="BI23" s="14">
        <v>1</v>
      </c>
      <c r="BJ23" s="15">
        <v>2.9411764705882353E-2</v>
      </c>
      <c r="BK23" s="14"/>
      <c r="BL23" s="16"/>
      <c r="BM23" s="14"/>
      <c r="BN23" s="16"/>
      <c r="BO23" s="14">
        <v>4</v>
      </c>
      <c r="BP23" s="15">
        <v>2.352941176470588E-3</v>
      </c>
      <c r="BQ23" s="14">
        <v>1</v>
      </c>
      <c r="BR23" s="15">
        <v>1.6393442622950821E-2</v>
      </c>
      <c r="BS23" s="14"/>
      <c r="BT23" s="16"/>
      <c r="BU23" s="14"/>
      <c r="BV23" s="16"/>
      <c r="BW23" s="14"/>
      <c r="BX23" s="16"/>
      <c r="BY23" s="14"/>
      <c r="BZ23" s="16"/>
      <c r="CA23" s="14">
        <v>0</v>
      </c>
      <c r="CB23" s="15">
        <v>0</v>
      </c>
      <c r="CC23" s="14">
        <v>7</v>
      </c>
      <c r="CD23" s="15">
        <v>4.1716328963051254E-3</v>
      </c>
      <c r="CE23" s="14"/>
      <c r="CF23" s="16"/>
      <c r="CG23" s="14">
        <v>22</v>
      </c>
      <c r="CH23" s="15">
        <v>7.0716811314689813E-3</v>
      </c>
      <c r="CI23" s="14">
        <v>4</v>
      </c>
      <c r="CJ23" s="15">
        <v>2.51414204902577E-3</v>
      </c>
      <c r="CK23" s="14">
        <v>2</v>
      </c>
      <c r="CL23" s="15">
        <v>3.0769230769230771E-2</v>
      </c>
      <c r="CM23" s="14">
        <v>0</v>
      </c>
      <c r="CN23" s="15">
        <v>0</v>
      </c>
      <c r="CO23" s="14">
        <v>1</v>
      </c>
      <c r="CP23" s="15">
        <v>7.874015748031496E-3</v>
      </c>
      <c r="CQ23" s="14"/>
      <c r="CR23" s="16"/>
      <c r="CS23" s="14"/>
      <c r="CT23" s="16"/>
      <c r="CU23" s="14">
        <v>0</v>
      </c>
      <c r="CV23" s="15">
        <v>0</v>
      </c>
      <c r="CW23" s="14"/>
      <c r="CX23" s="16"/>
      <c r="CY23" s="14">
        <v>1</v>
      </c>
      <c r="CZ23" s="15">
        <v>1.7857142857142856E-2</v>
      </c>
      <c r="DA23" s="14">
        <v>0</v>
      </c>
      <c r="DB23" s="15">
        <v>0</v>
      </c>
      <c r="DC23" s="14">
        <v>12</v>
      </c>
      <c r="DD23" s="15">
        <v>6.7340067340067337E-3</v>
      </c>
      <c r="DE23" s="14"/>
      <c r="DF23" s="16"/>
      <c r="DG23" s="14"/>
      <c r="DH23" s="16"/>
      <c r="DI23" s="14">
        <v>0</v>
      </c>
      <c r="DJ23" s="15">
        <v>0</v>
      </c>
      <c r="DK23" s="14">
        <v>1</v>
      </c>
      <c r="DL23" s="15">
        <v>4.3859649122807015E-3</v>
      </c>
      <c r="DM23" s="14">
        <v>0</v>
      </c>
      <c r="DN23" s="15">
        <v>0</v>
      </c>
      <c r="DO23" s="14"/>
      <c r="DP23" s="16"/>
      <c r="DQ23" s="14">
        <v>0</v>
      </c>
      <c r="DR23" s="15">
        <v>0</v>
      </c>
      <c r="DS23" s="14">
        <v>2</v>
      </c>
      <c r="DT23" s="15">
        <v>5.7142857142857141E-2</v>
      </c>
      <c r="DU23" s="14"/>
      <c r="DV23" s="16"/>
      <c r="DW23" s="14"/>
      <c r="DX23" s="16"/>
      <c r="DY23" s="14">
        <v>0</v>
      </c>
      <c r="DZ23" s="15">
        <v>0</v>
      </c>
      <c r="EA23" s="14"/>
      <c r="EB23" s="16"/>
      <c r="EC23" s="14">
        <v>2</v>
      </c>
      <c r="ED23" s="15">
        <v>1.2048192771084338E-2</v>
      </c>
      <c r="EE23" s="14"/>
      <c r="EF23" s="16"/>
      <c r="EG23" s="14"/>
      <c r="EH23" s="16"/>
      <c r="EI23" s="14">
        <v>11</v>
      </c>
      <c r="EJ23" s="15">
        <v>5.6323604710701485E-3</v>
      </c>
      <c r="EK23" s="14">
        <v>0</v>
      </c>
      <c r="EL23" s="15">
        <v>0</v>
      </c>
      <c r="EM23" s="14">
        <v>0</v>
      </c>
      <c r="EN23" s="15">
        <v>0</v>
      </c>
      <c r="EO23" s="14"/>
      <c r="EP23" s="16"/>
      <c r="EQ23" s="14">
        <v>0</v>
      </c>
      <c r="ER23" s="15">
        <v>0</v>
      </c>
      <c r="ES23" s="14"/>
      <c r="ET23" s="16"/>
      <c r="EU23" s="14">
        <v>0</v>
      </c>
      <c r="EV23" s="15">
        <v>0</v>
      </c>
      <c r="EW23" s="14">
        <v>0</v>
      </c>
      <c r="EX23" s="15">
        <v>0</v>
      </c>
      <c r="EY23" s="14">
        <v>7</v>
      </c>
      <c r="EZ23" s="15">
        <v>3.6919831223628692E-3</v>
      </c>
      <c r="FA23" s="14">
        <v>1</v>
      </c>
      <c r="FB23" s="15">
        <v>2.6315789473684209E-2</v>
      </c>
      <c r="FC23" s="14">
        <v>7</v>
      </c>
      <c r="FD23" s="15">
        <v>5.2710843373493972E-3</v>
      </c>
      <c r="FE23" s="14"/>
      <c r="FF23" s="16"/>
      <c r="FG23" s="14">
        <v>0</v>
      </c>
      <c r="FH23" s="15">
        <v>0</v>
      </c>
      <c r="FI23" s="14">
        <v>7</v>
      </c>
      <c r="FJ23" s="15">
        <v>4.7489823609226595E-3</v>
      </c>
      <c r="FK23" s="14">
        <v>8</v>
      </c>
      <c r="FL23" s="15">
        <v>6.4568200161420498E-3</v>
      </c>
      <c r="FM23" s="14">
        <v>89</v>
      </c>
      <c r="FN23" s="15">
        <v>6.7083741614532297E-3</v>
      </c>
      <c r="FO23" s="14"/>
      <c r="FP23" s="16"/>
      <c r="FQ23" s="14">
        <v>14</v>
      </c>
      <c r="FR23" s="15">
        <v>9.2105263157894728E-3</v>
      </c>
      <c r="FS23" s="14">
        <v>9</v>
      </c>
      <c r="FT23" s="15">
        <v>5.9681697612732091E-3</v>
      </c>
      <c r="FU23" s="14">
        <v>0</v>
      </c>
      <c r="FV23" s="15">
        <v>0</v>
      </c>
      <c r="FW23" s="14">
        <v>0</v>
      </c>
      <c r="FX23" s="15">
        <v>0</v>
      </c>
      <c r="FY23" s="14"/>
      <c r="FZ23" s="16"/>
      <c r="GA23" s="14">
        <v>0</v>
      </c>
      <c r="GB23" s="15">
        <v>0</v>
      </c>
      <c r="GC23" s="14">
        <v>0</v>
      </c>
      <c r="GD23" s="15">
        <v>0</v>
      </c>
      <c r="GE23" s="14">
        <v>15</v>
      </c>
      <c r="GF23" s="15">
        <v>1.2345679012345678E-2</v>
      </c>
      <c r="GG23" s="14">
        <v>0</v>
      </c>
      <c r="GH23" s="15">
        <v>0</v>
      </c>
      <c r="GI23" s="17">
        <v>284</v>
      </c>
      <c r="GJ23" s="18">
        <v>6.0644885756993379E-3</v>
      </c>
    </row>
    <row r="24" spans="1:192" x14ac:dyDescent="0.25">
      <c r="A24" s="2" t="s">
        <v>248</v>
      </c>
      <c r="B24" s="3" t="s">
        <v>104</v>
      </c>
      <c r="C24" s="14">
        <v>0</v>
      </c>
      <c r="D24" s="15">
        <v>0</v>
      </c>
      <c r="E24" s="14">
        <v>0</v>
      </c>
      <c r="F24" s="15">
        <v>0</v>
      </c>
      <c r="G24" s="14"/>
      <c r="H24" s="16"/>
      <c r="I24" s="14"/>
      <c r="J24" s="16"/>
      <c r="K24" s="14">
        <v>0</v>
      </c>
      <c r="L24" s="15">
        <v>0</v>
      </c>
      <c r="M24" s="14">
        <v>0</v>
      </c>
      <c r="N24" s="15">
        <v>0</v>
      </c>
      <c r="O24" s="14">
        <v>1</v>
      </c>
      <c r="P24" s="15">
        <v>3.105590062111801E-3</v>
      </c>
      <c r="Q24" s="14">
        <v>0</v>
      </c>
      <c r="R24" s="15">
        <v>0</v>
      </c>
      <c r="S24" s="14">
        <v>8</v>
      </c>
      <c r="T24" s="15">
        <v>5.8309037900874635E-3</v>
      </c>
      <c r="U24" s="14"/>
      <c r="V24" s="16"/>
      <c r="W24" s="14"/>
      <c r="X24" s="16"/>
      <c r="Y24" s="14">
        <v>12</v>
      </c>
      <c r="Z24" s="15">
        <v>6.1919504643962852E-3</v>
      </c>
      <c r="AA24" s="14">
        <v>0</v>
      </c>
      <c r="AB24" s="15">
        <v>0</v>
      </c>
      <c r="AC24" s="14">
        <v>1</v>
      </c>
      <c r="AD24" s="15">
        <v>3.7037037037037038E-3</v>
      </c>
      <c r="AE24" s="14">
        <v>2</v>
      </c>
      <c r="AF24" s="15">
        <v>4.4444444444444446E-2</v>
      </c>
      <c r="AG24" s="14"/>
      <c r="AH24" s="16"/>
      <c r="AI24" s="14"/>
      <c r="AJ24" s="16"/>
      <c r="AK24" s="14">
        <v>9</v>
      </c>
      <c r="AL24" s="15">
        <v>6.1940812112869928E-3</v>
      </c>
      <c r="AM24" s="14">
        <v>0</v>
      </c>
      <c r="AN24" s="15">
        <v>0</v>
      </c>
      <c r="AO24" s="14">
        <v>5</v>
      </c>
      <c r="AP24" s="15">
        <v>6.1957868649318466E-3</v>
      </c>
      <c r="AQ24" s="14">
        <v>0</v>
      </c>
      <c r="AR24" s="15">
        <v>0</v>
      </c>
      <c r="AS24" s="14">
        <v>3</v>
      </c>
      <c r="AT24" s="15">
        <v>6.2761506276150627E-3</v>
      </c>
      <c r="AU24" s="14">
        <v>17</v>
      </c>
      <c r="AV24" s="15">
        <v>6.4959877722583111E-3</v>
      </c>
      <c r="AW24" s="14">
        <v>0</v>
      </c>
      <c r="AX24" s="15">
        <v>0</v>
      </c>
      <c r="AY24" s="14">
        <v>0</v>
      </c>
      <c r="AZ24" s="15">
        <v>0</v>
      </c>
      <c r="BA24" s="14">
        <v>0</v>
      </c>
      <c r="BB24" s="15">
        <v>0</v>
      </c>
      <c r="BC24" s="14">
        <v>1</v>
      </c>
      <c r="BD24" s="15">
        <v>2.1276595744680851E-2</v>
      </c>
      <c r="BE24" s="14"/>
      <c r="BF24" s="16"/>
      <c r="BG24" s="14"/>
      <c r="BH24" s="16"/>
      <c r="BI24" s="14">
        <v>0</v>
      </c>
      <c r="BJ24" s="15">
        <v>0</v>
      </c>
      <c r="BK24" s="14"/>
      <c r="BL24" s="16"/>
      <c r="BM24" s="14"/>
      <c r="BN24" s="16"/>
      <c r="BO24" s="14">
        <v>4</v>
      </c>
      <c r="BP24" s="15">
        <v>2.352941176470588E-3</v>
      </c>
      <c r="BQ24" s="14">
        <v>0</v>
      </c>
      <c r="BR24" s="15">
        <v>0</v>
      </c>
      <c r="BS24" s="14"/>
      <c r="BT24" s="16"/>
      <c r="BU24" s="14"/>
      <c r="BV24" s="16"/>
      <c r="BW24" s="14"/>
      <c r="BX24" s="16"/>
      <c r="BY24" s="14"/>
      <c r="BZ24" s="16"/>
      <c r="CA24" s="14">
        <v>1</v>
      </c>
      <c r="CB24" s="15">
        <v>1.8518518518518517E-2</v>
      </c>
      <c r="CC24" s="14">
        <v>6</v>
      </c>
      <c r="CD24" s="15">
        <v>3.5756853396901071E-3</v>
      </c>
      <c r="CE24" s="14"/>
      <c r="CF24" s="16"/>
      <c r="CG24" s="14">
        <v>17</v>
      </c>
      <c r="CH24" s="15">
        <v>5.4644808743169399E-3</v>
      </c>
      <c r="CI24" s="14">
        <v>11</v>
      </c>
      <c r="CJ24" s="15">
        <v>6.9138906348208675E-3</v>
      </c>
      <c r="CK24" s="14">
        <v>0</v>
      </c>
      <c r="CL24" s="15">
        <v>0</v>
      </c>
      <c r="CM24" s="14">
        <v>0</v>
      </c>
      <c r="CN24" s="15">
        <v>0</v>
      </c>
      <c r="CO24" s="14">
        <v>3</v>
      </c>
      <c r="CP24" s="15">
        <v>2.3622047244094488E-2</v>
      </c>
      <c r="CQ24" s="14"/>
      <c r="CR24" s="16"/>
      <c r="CS24" s="14"/>
      <c r="CT24" s="16"/>
      <c r="CU24" s="14">
        <v>0</v>
      </c>
      <c r="CV24" s="15">
        <v>0</v>
      </c>
      <c r="CW24" s="14"/>
      <c r="CX24" s="16"/>
      <c r="CY24" s="14">
        <v>0</v>
      </c>
      <c r="CZ24" s="15">
        <v>0</v>
      </c>
      <c r="DA24" s="14">
        <v>1</v>
      </c>
      <c r="DB24" s="15">
        <v>2.0833333333333332E-2</v>
      </c>
      <c r="DC24" s="14">
        <v>9</v>
      </c>
      <c r="DD24" s="15">
        <v>5.0505050505050509E-3</v>
      </c>
      <c r="DE24" s="14"/>
      <c r="DF24" s="16"/>
      <c r="DG24" s="14"/>
      <c r="DH24" s="16"/>
      <c r="DI24" s="14">
        <v>0</v>
      </c>
      <c r="DJ24" s="15">
        <v>0</v>
      </c>
      <c r="DK24" s="14">
        <v>1</v>
      </c>
      <c r="DL24" s="15">
        <v>4.3859649122807015E-3</v>
      </c>
      <c r="DM24" s="14">
        <v>2</v>
      </c>
      <c r="DN24" s="15">
        <v>1.6949152542372881E-2</v>
      </c>
      <c r="DO24" s="14"/>
      <c r="DP24" s="16"/>
      <c r="DQ24" s="14">
        <v>0</v>
      </c>
      <c r="DR24" s="15">
        <v>0</v>
      </c>
      <c r="DS24" s="14">
        <v>0</v>
      </c>
      <c r="DT24" s="15">
        <v>0</v>
      </c>
      <c r="DU24" s="14"/>
      <c r="DV24" s="16"/>
      <c r="DW24" s="14"/>
      <c r="DX24" s="16"/>
      <c r="DY24" s="14">
        <v>0</v>
      </c>
      <c r="DZ24" s="15">
        <v>0</v>
      </c>
      <c r="EA24" s="14"/>
      <c r="EB24" s="16"/>
      <c r="EC24" s="14">
        <v>4</v>
      </c>
      <c r="ED24" s="15">
        <v>2.4096385542168676E-2</v>
      </c>
      <c r="EE24" s="14"/>
      <c r="EF24" s="16"/>
      <c r="EG24" s="14"/>
      <c r="EH24" s="16"/>
      <c r="EI24" s="14">
        <v>15</v>
      </c>
      <c r="EJ24" s="15">
        <v>7.6804915514592934E-3</v>
      </c>
      <c r="EK24" s="14">
        <v>2</v>
      </c>
      <c r="EL24" s="15">
        <v>3.2258064516129031E-2</v>
      </c>
      <c r="EM24" s="14">
        <v>0</v>
      </c>
      <c r="EN24" s="15">
        <v>0</v>
      </c>
      <c r="EO24" s="14"/>
      <c r="EP24" s="16"/>
      <c r="EQ24" s="14">
        <v>1</v>
      </c>
      <c r="ER24" s="15">
        <v>2.9411764705882353E-2</v>
      </c>
      <c r="ES24" s="14"/>
      <c r="ET24" s="16"/>
      <c r="EU24" s="14">
        <v>0</v>
      </c>
      <c r="EV24" s="15">
        <v>0</v>
      </c>
      <c r="EW24" s="14">
        <v>0</v>
      </c>
      <c r="EX24" s="15">
        <v>0</v>
      </c>
      <c r="EY24" s="14">
        <v>5</v>
      </c>
      <c r="EZ24" s="15">
        <v>2.6371308016877636E-3</v>
      </c>
      <c r="FA24" s="14">
        <v>0</v>
      </c>
      <c r="FB24" s="15">
        <v>0</v>
      </c>
      <c r="FC24" s="14">
        <v>12</v>
      </c>
      <c r="FD24" s="15">
        <v>9.0361445783132526E-3</v>
      </c>
      <c r="FE24" s="14"/>
      <c r="FF24" s="16"/>
      <c r="FG24" s="14">
        <v>0</v>
      </c>
      <c r="FH24" s="15">
        <v>0</v>
      </c>
      <c r="FI24" s="14">
        <v>6</v>
      </c>
      <c r="FJ24" s="15">
        <v>4.0705563093622792E-3</v>
      </c>
      <c r="FK24" s="14">
        <v>6</v>
      </c>
      <c r="FL24" s="15">
        <v>4.8426150121065378E-3</v>
      </c>
      <c r="FM24" s="14">
        <v>66</v>
      </c>
      <c r="FN24" s="15">
        <v>4.974749378156328E-3</v>
      </c>
      <c r="FO24" s="14"/>
      <c r="FP24" s="16"/>
      <c r="FQ24" s="14">
        <v>6</v>
      </c>
      <c r="FR24" s="15">
        <v>3.9473684210526317E-3</v>
      </c>
      <c r="FS24" s="14">
        <v>9</v>
      </c>
      <c r="FT24" s="15">
        <v>5.9681697612732091E-3</v>
      </c>
      <c r="FU24" s="14">
        <v>1</v>
      </c>
      <c r="FV24" s="15">
        <v>2.7027027027027029E-2</v>
      </c>
      <c r="FW24" s="14">
        <v>0</v>
      </c>
      <c r="FX24" s="15">
        <v>0</v>
      </c>
      <c r="FY24" s="14"/>
      <c r="FZ24" s="16"/>
      <c r="GA24" s="14">
        <v>2</v>
      </c>
      <c r="GB24" s="15">
        <v>3.5714285714285712E-2</v>
      </c>
      <c r="GC24" s="14">
        <v>0</v>
      </c>
      <c r="GD24" s="15">
        <v>0</v>
      </c>
      <c r="GE24" s="14">
        <v>7</v>
      </c>
      <c r="GF24" s="15">
        <v>5.7613168724279839E-3</v>
      </c>
      <c r="GG24" s="14">
        <v>0</v>
      </c>
      <c r="GH24" s="15">
        <v>0</v>
      </c>
      <c r="GI24" s="17">
        <v>256</v>
      </c>
      <c r="GJ24" s="18">
        <v>5.4665812513346144E-3</v>
      </c>
    </row>
    <row r="25" spans="1:192" x14ac:dyDescent="0.25">
      <c r="A25" s="2" t="s">
        <v>249</v>
      </c>
      <c r="B25" s="3" t="s">
        <v>104</v>
      </c>
      <c r="C25" s="14">
        <v>0</v>
      </c>
      <c r="D25" s="15">
        <v>0</v>
      </c>
      <c r="E25" s="14">
        <v>0</v>
      </c>
      <c r="F25" s="15">
        <v>0</v>
      </c>
      <c r="G25" s="14"/>
      <c r="H25" s="16"/>
      <c r="I25" s="14"/>
      <c r="J25" s="16"/>
      <c r="K25" s="14">
        <v>0</v>
      </c>
      <c r="L25" s="15">
        <v>0</v>
      </c>
      <c r="M25" s="14">
        <v>0</v>
      </c>
      <c r="N25" s="15">
        <v>0</v>
      </c>
      <c r="O25" s="14">
        <v>1</v>
      </c>
      <c r="P25" s="15">
        <v>3.105590062111801E-3</v>
      </c>
      <c r="Q25" s="14">
        <v>0</v>
      </c>
      <c r="R25" s="15">
        <v>0</v>
      </c>
      <c r="S25" s="14">
        <v>9</v>
      </c>
      <c r="T25" s="15">
        <v>6.5597667638483967E-3</v>
      </c>
      <c r="U25" s="14"/>
      <c r="V25" s="16"/>
      <c r="W25" s="14"/>
      <c r="X25" s="16"/>
      <c r="Y25" s="14">
        <v>5</v>
      </c>
      <c r="Z25" s="15">
        <v>2.5799793601651187E-3</v>
      </c>
      <c r="AA25" s="14">
        <v>1</v>
      </c>
      <c r="AB25" s="15">
        <v>3.4482758620689655E-2</v>
      </c>
      <c r="AC25" s="14">
        <v>2</v>
      </c>
      <c r="AD25" s="15">
        <v>7.4074074074074077E-3</v>
      </c>
      <c r="AE25" s="14">
        <v>1</v>
      </c>
      <c r="AF25" s="15">
        <v>2.2222222222222223E-2</v>
      </c>
      <c r="AG25" s="14"/>
      <c r="AH25" s="16"/>
      <c r="AI25" s="14"/>
      <c r="AJ25" s="16"/>
      <c r="AK25" s="14">
        <v>10</v>
      </c>
      <c r="AL25" s="15">
        <v>6.8823124569855473E-3</v>
      </c>
      <c r="AM25" s="14">
        <v>0</v>
      </c>
      <c r="AN25" s="15">
        <v>0</v>
      </c>
      <c r="AO25" s="14">
        <v>3</v>
      </c>
      <c r="AP25" s="15">
        <v>3.7174721189591076E-3</v>
      </c>
      <c r="AQ25" s="14">
        <v>0</v>
      </c>
      <c r="AR25" s="15">
        <v>0</v>
      </c>
      <c r="AS25" s="14">
        <v>3</v>
      </c>
      <c r="AT25" s="15">
        <v>6.2761506276150627E-3</v>
      </c>
      <c r="AU25" s="14">
        <v>20</v>
      </c>
      <c r="AV25" s="15">
        <v>7.6423385555980132E-3</v>
      </c>
      <c r="AW25" s="14">
        <v>2</v>
      </c>
      <c r="AX25" s="15">
        <v>3.2258064516129031E-2</v>
      </c>
      <c r="AY25" s="14">
        <v>0</v>
      </c>
      <c r="AZ25" s="15">
        <v>0</v>
      </c>
      <c r="BA25" s="14">
        <v>0</v>
      </c>
      <c r="BB25" s="15">
        <v>0</v>
      </c>
      <c r="BC25" s="14">
        <v>1</v>
      </c>
      <c r="BD25" s="15">
        <v>2.1276595744680851E-2</v>
      </c>
      <c r="BE25" s="14"/>
      <c r="BF25" s="16"/>
      <c r="BG25" s="14"/>
      <c r="BH25" s="16"/>
      <c r="BI25" s="14">
        <v>0</v>
      </c>
      <c r="BJ25" s="15">
        <v>0</v>
      </c>
      <c r="BK25" s="14"/>
      <c r="BL25" s="16"/>
      <c r="BM25" s="14"/>
      <c r="BN25" s="16"/>
      <c r="BO25" s="14">
        <v>10</v>
      </c>
      <c r="BP25" s="15">
        <v>5.8823529411764705E-3</v>
      </c>
      <c r="BQ25" s="14">
        <v>0</v>
      </c>
      <c r="BR25" s="15">
        <v>0</v>
      </c>
      <c r="BS25" s="14"/>
      <c r="BT25" s="16"/>
      <c r="BU25" s="14"/>
      <c r="BV25" s="16"/>
      <c r="BW25" s="14"/>
      <c r="BX25" s="16"/>
      <c r="BY25" s="14"/>
      <c r="BZ25" s="16"/>
      <c r="CA25" s="14">
        <v>0</v>
      </c>
      <c r="CB25" s="15">
        <v>0</v>
      </c>
      <c r="CC25" s="14">
        <v>11</v>
      </c>
      <c r="CD25" s="15">
        <v>6.5554231227651968E-3</v>
      </c>
      <c r="CE25" s="14"/>
      <c r="CF25" s="16"/>
      <c r="CG25" s="14">
        <v>14</v>
      </c>
      <c r="CH25" s="15">
        <v>4.5001607200257148E-3</v>
      </c>
      <c r="CI25" s="14">
        <v>15</v>
      </c>
      <c r="CJ25" s="15">
        <v>9.4280326838466367E-3</v>
      </c>
      <c r="CK25" s="14">
        <v>1</v>
      </c>
      <c r="CL25" s="15">
        <v>1.5384615384615385E-2</v>
      </c>
      <c r="CM25" s="14">
        <v>1</v>
      </c>
      <c r="CN25" s="15">
        <v>4.7619047619047616E-2</v>
      </c>
      <c r="CO25" s="14">
        <v>0</v>
      </c>
      <c r="CP25" s="15">
        <v>0</v>
      </c>
      <c r="CQ25" s="14"/>
      <c r="CR25" s="16"/>
      <c r="CS25" s="14"/>
      <c r="CT25" s="16"/>
      <c r="CU25" s="14">
        <v>0</v>
      </c>
      <c r="CV25" s="15">
        <v>0</v>
      </c>
      <c r="CW25" s="14"/>
      <c r="CX25" s="16"/>
      <c r="CY25" s="14">
        <v>0</v>
      </c>
      <c r="CZ25" s="15">
        <v>0</v>
      </c>
      <c r="DA25" s="14">
        <v>0</v>
      </c>
      <c r="DB25" s="15">
        <v>0</v>
      </c>
      <c r="DC25" s="14">
        <v>7</v>
      </c>
      <c r="DD25" s="15">
        <v>3.9281705948372618E-3</v>
      </c>
      <c r="DE25" s="14"/>
      <c r="DF25" s="16"/>
      <c r="DG25" s="14"/>
      <c r="DH25" s="16"/>
      <c r="DI25" s="14">
        <v>1</v>
      </c>
      <c r="DJ25" s="15">
        <v>1.282051282051282E-2</v>
      </c>
      <c r="DK25" s="14">
        <v>2</v>
      </c>
      <c r="DL25" s="15">
        <v>8.771929824561403E-3</v>
      </c>
      <c r="DM25" s="14">
        <v>0</v>
      </c>
      <c r="DN25" s="15">
        <v>0</v>
      </c>
      <c r="DO25" s="14"/>
      <c r="DP25" s="16"/>
      <c r="DQ25" s="14">
        <v>0</v>
      </c>
      <c r="DR25" s="15">
        <v>0</v>
      </c>
      <c r="DS25" s="14">
        <v>0</v>
      </c>
      <c r="DT25" s="15">
        <v>0</v>
      </c>
      <c r="DU25" s="14"/>
      <c r="DV25" s="16"/>
      <c r="DW25" s="14"/>
      <c r="DX25" s="16"/>
      <c r="DY25" s="14">
        <v>1</v>
      </c>
      <c r="DZ25" s="15">
        <v>1.1904761904761904E-2</v>
      </c>
      <c r="EA25" s="14"/>
      <c r="EB25" s="16"/>
      <c r="EC25" s="14">
        <v>1</v>
      </c>
      <c r="ED25" s="15">
        <v>6.024096385542169E-3</v>
      </c>
      <c r="EE25" s="14"/>
      <c r="EF25" s="16"/>
      <c r="EG25" s="14"/>
      <c r="EH25" s="16"/>
      <c r="EI25" s="14">
        <v>14</v>
      </c>
      <c r="EJ25" s="15">
        <v>7.1684587813620072E-3</v>
      </c>
      <c r="EK25" s="14">
        <v>2</v>
      </c>
      <c r="EL25" s="15">
        <v>3.2258064516129031E-2</v>
      </c>
      <c r="EM25" s="14">
        <v>0</v>
      </c>
      <c r="EN25" s="15">
        <v>0</v>
      </c>
      <c r="EO25" s="14"/>
      <c r="EP25" s="16"/>
      <c r="EQ25" s="14">
        <v>1</v>
      </c>
      <c r="ER25" s="15">
        <v>2.9411764705882353E-2</v>
      </c>
      <c r="ES25" s="14"/>
      <c r="ET25" s="16"/>
      <c r="EU25" s="14">
        <v>1</v>
      </c>
      <c r="EV25" s="15">
        <v>5.2631578947368418E-2</v>
      </c>
      <c r="EW25" s="14">
        <v>2</v>
      </c>
      <c r="EX25" s="15">
        <v>2.3529411764705882E-2</v>
      </c>
      <c r="EY25" s="14">
        <v>9</v>
      </c>
      <c r="EZ25" s="15">
        <v>4.7468354430379748E-3</v>
      </c>
      <c r="FA25" s="14">
        <v>0</v>
      </c>
      <c r="FB25" s="15">
        <v>0</v>
      </c>
      <c r="FC25" s="14">
        <v>7</v>
      </c>
      <c r="FD25" s="15">
        <v>5.2710843373493972E-3</v>
      </c>
      <c r="FE25" s="14"/>
      <c r="FF25" s="16"/>
      <c r="FG25" s="14">
        <v>0</v>
      </c>
      <c r="FH25" s="15">
        <v>0</v>
      </c>
      <c r="FI25" s="14">
        <v>8</v>
      </c>
      <c r="FJ25" s="15">
        <v>5.4274084124830389E-3</v>
      </c>
      <c r="FK25" s="14">
        <v>8</v>
      </c>
      <c r="FL25" s="15">
        <v>6.4568200161420498E-3</v>
      </c>
      <c r="FM25" s="14">
        <v>73</v>
      </c>
      <c r="FN25" s="15">
        <v>5.5023743122032112E-3</v>
      </c>
      <c r="FO25" s="14"/>
      <c r="FP25" s="16"/>
      <c r="FQ25" s="14">
        <v>6</v>
      </c>
      <c r="FR25" s="15">
        <v>3.9473684210526317E-3</v>
      </c>
      <c r="FS25" s="14">
        <v>3</v>
      </c>
      <c r="FT25" s="15">
        <v>1.9893899204244032E-3</v>
      </c>
      <c r="FU25" s="14">
        <v>0</v>
      </c>
      <c r="FV25" s="15">
        <v>0</v>
      </c>
      <c r="FW25" s="14">
        <v>0</v>
      </c>
      <c r="FX25" s="15">
        <v>0</v>
      </c>
      <c r="FY25" s="14"/>
      <c r="FZ25" s="16"/>
      <c r="GA25" s="14">
        <v>0</v>
      </c>
      <c r="GB25" s="15">
        <v>0</v>
      </c>
      <c r="GC25" s="14">
        <v>0</v>
      </c>
      <c r="GD25" s="15">
        <v>0</v>
      </c>
      <c r="GE25" s="14">
        <v>4</v>
      </c>
      <c r="GF25" s="15">
        <v>3.2921810699588477E-3</v>
      </c>
      <c r="GG25" s="14">
        <v>1</v>
      </c>
      <c r="GH25" s="15">
        <v>4.5454545454545456E-2</v>
      </c>
      <c r="GI25" s="17">
        <v>261</v>
      </c>
      <c r="GJ25" s="18">
        <v>5.573350416399744E-3</v>
      </c>
    </row>
    <row r="26" spans="1:192" x14ac:dyDescent="0.25">
      <c r="A26" s="2" t="s">
        <v>250</v>
      </c>
      <c r="B26" s="3" t="s">
        <v>104</v>
      </c>
      <c r="C26" s="14">
        <v>0</v>
      </c>
      <c r="D26" s="15">
        <v>0</v>
      </c>
      <c r="E26" s="14">
        <v>0</v>
      </c>
      <c r="F26" s="15">
        <v>0</v>
      </c>
      <c r="G26" s="14"/>
      <c r="H26" s="16"/>
      <c r="I26" s="14"/>
      <c r="J26" s="16"/>
      <c r="K26" s="14">
        <v>0</v>
      </c>
      <c r="L26" s="15">
        <v>0</v>
      </c>
      <c r="M26" s="14">
        <v>0</v>
      </c>
      <c r="N26" s="15">
        <v>0</v>
      </c>
      <c r="O26" s="14">
        <v>2</v>
      </c>
      <c r="P26" s="15">
        <v>6.2111801242236021E-3</v>
      </c>
      <c r="Q26" s="14">
        <v>0</v>
      </c>
      <c r="R26" s="15">
        <v>0</v>
      </c>
      <c r="S26" s="14">
        <v>10</v>
      </c>
      <c r="T26" s="15">
        <v>7.2886297376093291E-3</v>
      </c>
      <c r="U26" s="14"/>
      <c r="V26" s="16"/>
      <c r="W26" s="14"/>
      <c r="X26" s="16"/>
      <c r="Y26" s="14">
        <v>10</v>
      </c>
      <c r="Z26" s="15">
        <v>5.1599587203302374E-3</v>
      </c>
      <c r="AA26" s="14">
        <v>1</v>
      </c>
      <c r="AB26" s="15">
        <v>3.4482758620689655E-2</v>
      </c>
      <c r="AC26" s="14">
        <v>1</v>
      </c>
      <c r="AD26" s="15">
        <v>3.7037037037037038E-3</v>
      </c>
      <c r="AE26" s="14">
        <v>1</v>
      </c>
      <c r="AF26" s="15">
        <v>2.2222222222222223E-2</v>
      </c>
      <c r="AG26" s="14"/>
      <c r="AH26" s="16"/>
      <c r="AI26" s="14"/>
      <c r="AJ26" s="16"/>
      <c r="AK26" s="14">
        <v>10</v>
      </c>
      <c r="AL26" s="15">
        <v>6.8823124569855473E-3</v>
      </c>
      <c r="AM26" s="14">
        <v>0</v>
      </c>
      <c r="AN26" s="15">
        <v>0</v>
      </c>
      <c r="AO26" s="14">
        <v>7</v>
      </c>
      <c r="AP26" s="15">
        <v>8.6741016109045856E-3</v>
      </c>
      <c r="AQ26" s="14">
        <v>1</v>
      </c>
      <c r="AR26" s="15">
        <v>2.7777777777777776E-2</v>
      </c>
      <c r="AS26" s="14">
        <v>1</v>
      </c>
      <c r="AT26" s="15">
        <v>2.0920502092050207E-3</v>
      </c>
      <c r="AU26" s="14">
        <v>8</v>
      </c>
      <c r="AV26" s="15">
        <v>3.0569354222392052E-3</v>
      </c>
      <c r="AW26" s="14">
        <v>1</v>
      </c>
      <c r="AX26" s="15">
        <v>1.6129032258064516E-2</v>
      </c>
      <c r="AY26" s="14">
        <v>0</v>
      </c>
      <c r="AZ26" s="15">
        <v>0</v>
      </c>
      <c r="BA26" s="14">
        <v>0</v>
      </c>
      <c r="BB26" s="15">
        <v>0</v>
      </c>
      <c r="BC26" s="14">
        <v>0</v>
      </c>
      <c r="BD26" s="15">
        <v>0</v>
      </c>
      <c r="BE26" s="14"/>
      <c r="BF26" s="16"/>
      <c r="BG26" s="14"/>
      <c r="BH26" s="16"/>
      <c r="BI26" s="14">
        <v>0</v>
      </c>
      <c r="BJ26" s="15">
        <v>0</v>
      </c>
      <c r="BK26" s="14"/>
      <c r="BL26" s="16"/>
      <c r="BM26" s="14"/>
      <c r="BN26" s="16"/>
      <c r="BO26" s="14">
        <v>6</v>
      </c>
      <c r="BP26" s="15">
        <v>3.5294117647058825E-3</v>
      </c>
      <c r="BQ26" s="14">
        <v>0</v>
      </c>
      <c r="BR26" s="15">
        <v>0</v>
      </c>
      <c r="BS26" s="14"/>
      <c r="BT26" s="16"/>
      <c r="BU26" s="14"/>
      <c r="BV26" s="16"/>
      <c r="BW26" s="14"/>
      <c r="BX26" s="16"/>
      <c r="BY26" s="14"/>
      <c r="BZ26" s="16"/>
      <c r="CA26" s="14">
        <v>0</v>
      </c>
      <c r="CB26" s="15">
        <v>0</v>
      </c>
      <c r="CC26" s="14">
        <v>7</v>
      </c>
      <c r="CD26" s="15">
        <v>4.1716328963051254E-3</v>
      </c>
      <c r="CE26" s="14"/>
      <c r="CF26" s="16"/>
      <c r="CG26" s="14">
        <v>6</v>
      </c>
      <c r="CH26" s="15">
        <v>1.9286403085824494E-3</v>
      </c>
      <c r="CI26" s="14">
        <v>9</v>
      </c>
      <c r="CJ26" s="15">
        <v>5.6568196103079825E-3</v>
      </c>
      <c r="CK26" s="14">
        <v>0</v>
      </c>
      <c r="CL26" s="15">
        <v>0</v>
      </c>
      <c r="CM26" s="14">
        <v>0</v>
      </c>
      <c r="CN26" s="15">
        <v>0</v>
      </c>
      <c r="CO26" s="14">
        <v>0</v>
      </c>
      <c r="CP26" s="15">
        <v>0</v>
      </c>
      <c r="CQ26" s="14"/>
      <c r="CR26" s="16"/>
      <c r="CS26" s="14"/>
      <c r="CT26" s="16"/>
      <c r="CU26" s="14">
        <v>0</v>
      </c>
      <c r="CV26" s="15">
        <v>0</v>
      </c>
      <c r="CW26" s="14"/>
      <c r="CX26" s="16"/>
      <c r="CY26" s="14">
        <v>0</v>
      </c>
      <c r="CZ26" s="15">
        <v>0</v>
      </c>
      <c r="DA26" s="14">
        <v>0</v>
      </c>
      <c r="DB26" s="15">
        <v>0</v>
      </c>
      <c r="DC26" s="14">
        <v>7</v>
      </c>
      <c r="DD26" s="15">
        <v>3.9281705948372618E-3</v>
      </c>
      <c r="DE26" s="14"/>
      <c r="DF26" s="16"/>
      <c r="DG26" s="14"/>
      <c r="DH26" s="16"/>
      <c r="DI26" s="14">
        <v>0</v>
      </c>
      <c r="DJ26" s="15">
        <v>0</v>
      </c>
      <c r="DK26" s="14">
        <v>0</v>
      </c>
      <c r="DL26" s="15">
        <v>0</v>
      </c>
      <c r="DM26" s="14">
        <v>1</v>
      </c>
      <c r="DN26" s="15">
        <v>8.4745762711864406E-3</v>
      </c>
      <c r="DO26" s="14"/>
      <c r="DP26" s="16"/>
      <c r="DQ26" s="14">
        <v>0</v>
      </c>
      <c r="DR26" s="15">
        <v>0</v>
      </c>
      <c r="DS26" s="14">
        <v>0</v>
      </c>
      <c r="DT26" s="15">
        <v>0</v>
      </c>
      <c r="DU26" s="14"/>
      <c r="DV26" s="16"/>
      <c r="DW26" s="14"/>
      <c r="DX26" s="16"/>
      <c r="DY26" s="14">
        <v>0</v>
      </c>
      <c r="DZ26" s="15">
        <v>0</v>
      </c>
      <c r="EA26" s="14"/>
      <c r="EB26" s="16"/>
      <c r="EC26" s="14">
        <v>1</v>
      </c>
      <c r="ED26" s="15">
        <v>6.024096385542169E-3</v>
      </c>
      <c r="EE26" s="14"/>
      <c r="EF26" s="16"/>
      <c r="EG26" s="14"/>
      <c r="EH26" s="16"/>
      <c r="EI26" s="14">
        <v>5</v>
      </c>
      <c r="EJ26" s="15">
        <v>2.5601638504864311E-3</v>
      </c>
      <c r="EK26" s="14">
        <v>0</v>
      </c>
      <c r="EL26" s="15">
        <v>0</v>
      </c>
      <c r="EM26" s="14">
        <v>0</v>
      </c>
      <c r="EN26" s="15">
        <v>0</v>
      </c>
      <c r="EO26" s="14"/>
      <c r="EP26" s="16"/>
      <c r="EQ26" s="14">
        <v>0</v>
      </c>
      <c r="ER26" s="15">
        <v>0</v>
      </c>
      <c r="ES26" s="14"/>
      <c r="ET26" s="16"/>
      <c r="EU26" s="14">
        <v>0</v>
      </c>
      <c r="EV26" s="15">
        <v>0</v>
      </c>
      <c r="EW26" s="14">
        <v>1</v>
      </c>
      <c r="EX26" s="15">
        <v>1.1764705882352941E-2</v>
      </c>
      <c r="EY26" s="14">
        <v>10</v>
      </c>
      <c r="EZ26" s="15">
        <v>5.2742616033755272E-3</v>
      </c>
      <c r="FA26" s="14">
        <v>0</v>
      </c>
      <c r="FB26" s="15">
        <v>0</v>
      </c>
      <c r="FC26" s="14">
        <v>7</v>
      </c>
      <c r="FD26" s="15">
        <v>5.2710843373493972E-3</v>
      </c>
      <c r="FE26" s="14"/>
      <c r="FF26" s="16"/>
      <c r="FG26" s="14">
        <v>1</v>
      </c>
      <c r="FH26" s="15">
        <v>7.246376811594203E-3</v>
      </c>
      <c r="FI26" s="14">
        <v>5</v>
      </c>
      <c r="FJ26" s="15">
        <v>3.3921302578018998E-3</v>
      </c>
      <c r="FK26" s="14">
        <v>8</v>
      </c>
      <c r="FL26" s="15">
        <v>6.4568200161420498E-3</v>
      </c>
      <c r="FM26" s="14">
        <v>61</v>
      </c>
      <c r="FN26" s="15">
        <v>4.5978744252656968E-3</v>
      </c>
      <c r="FO26" s="14"/>
      <c r="FP26" s="16"/>
      <c r="FQ26" s="14">
        <v>2</v>
      </c>
      <c r="FR26" s="15">
        <v>1.3157894736842105E-3</v>
      </c>
      <c r="FS26" s="14">
        <v>8</v>
      </c>
      <c r="FT26" s="15">
        <v>5.3050397877984082E-3</v>
      </c>
      <c r="FU26" s="14">
        <v>0</v>
      </c>
      <c r="FV26" s="15">
        <v>0</v>
      </c>
      <c r="FW26" s="14">
        <v>0</v>
      </c>
      <c r="FX26" s="15">
        <v>0</v>
      </c>
      <c r="FY26" s="14"/>
      <c r="FZ26" s="16"/>
      <c r="GA26" s="14">
        <v>1</v>
      </c>
      <c r="GB26" s="15">
        <v>1.7857142857142856E-2</v>
      </c>
      <c r="GC26" s="14">
        <v>2</v>
      </c>
      <c r="GD26" s="15">
        <v>3.7735849056603772E-2</v>
      </c>
      <c r="GE26" s="14">
        <v>4</v>
      </c>
      <c r="GF26" s="15">
        <v>3.2921810699588477E-3</v>
      </c>
      <c r="GG26" s="14">
        <v>0</v>
      </c>
      <c r="GH26" s="15">
        <v>0</v>
      </c>
      <c r="GI26" s="17">
        <v>205</v>
      </c>
      <c r="GJ26" s="18">
        <v>4.3775357676702972E-3</v>
      </c>
    </row>
    <row r="27" spans="1:192" x14ac:dyDescent="0.25">
      <c r="A27" s="2" t="s">
        <v>251</v>
      </c>
      <c r="B27" s="3" t="s">
        <v>104</v>
      </c>
      <c r="C27" s="14">
        <v>0</v>
      </c>
      <c r="D27" s="15">
        <v>0</v>
      </c>
      <c r="E27" s="14">
        <v>1</v>
      </c>
      <c r="F27" s="15">
        <v>4.1666666666666664E-2</v>
      </c>
      <c r="G27" s="14"/>
      <c r="H27" s="16"/>
      <c r="I27" s="14"/>
      <c r="J27" s="16"/>
      <c r="K27" s="14">
        <v>0</v>
      </c>
      <c r="L27" s="15">
        <v>0</v>
      </c>
      <c r="M27" s="14">
        <v>1</v>
      </c>
      <c r="N27" s="15">
        <v>2.9411764705882353E-2</v>
      </c>
      <c r="O27" s="14">
        <v>0</v>
      </c>
      <c r="P27" s="15">
        <v>0</v>
      </c>
      <c r="Q27" s="14">
        <v>0</v>
      </c>
      <c r="R27" s="15">
        <v>0</v>
      </c>
      <c r="S27" s="14">
        <v>6</v>
      </c>
      <c r="T27" s="15">
        <v>4.3731778425655978E-3</v>
      </c>
      <c r="U27" s="14"/>
      <c r="V27" s="16"/>
      <c r="W27" s="14"/>
      <c r="X27" s="16"/>
      <c r="Y27" s="14">
        <v>5</v>
      </c>
      <c r="Z27" s="15">
        <v>2.5799793601651187E-3</v>
      </c>
      <c r="AA27" s="14">
        <v>1</v>
      </c>
      <c r="AB27" s="15">
        <v>3.4482758620689655E-2</v>
      </c>
      <c r="AC27" s="14">
        <v>3</v>
      </c>
      <c r="AD27" s="15">
        <v>1.1111111111111112E-2</v>
      </c>
      <c r="AE27" s="14">
        <v>0</v>
      </c>
      <c r="AF27" s="15">
        <v>0</v>
      </c>
      <c r="AG27" s="14"/>
      <c r="AH27" s="16"/>
      <c r="AI27" s="14"/>
      <c r="AJ27" s="16"/>
      <c r="AK27" s="14">
        <v>2</v>
      </c>
      <c r="AL27" s="15">
        <v>1.3764624913971094E-3</v>
      </c>
      <c r="AM27" s="14">
        <v>0</v>
      </c>
      <c r="AN27" s="15">
        <v>0</v>
      </c>
      <c r="AO27" s="14">
        <v>3</v>
      </c>
      <c r="AP27" s="15">
        <v>3.7174721189591076E-3</v>
      </c>
      <c r="AQ27" s="14">
        <v>0</v>
      </c>
      <c r="AR27" s="15">
        <v>0</v>
      </c>
      <c r="AS27" s="14">
        <v>4</v>
      </c>
      <c r="AT27" s="15">
        <v>8.368200836820083E-3</v>
      </c>
      <c r="AU27" s="14">
        <v>9</v>
      </c>
      <c r="AV27" s="15">
        <v>3.4390523500191059E-3</v>
      </c>
      <c r="AW27" s="14">
        <v>0</v>
      </c>
      <c r="AX27" s="15">
        <v>0</v>
      </c>
      <c r="AY27" s="14">
        <v>1</v>
      </c>
      <c r="AZ27" s="15">
        <v>1.8181818181818181E-2</v>
      </c>
      <c r="BA27" s="14">
        <v>0</v>
      </c>
      <c r="BB27" s="15">
        <v>0</v>
      </c>
      <c r="BC27" s="14">
        <v>0</v>
      </c>
      <c r="BD27" s="15">
        <v>0</v>
      </c>
      <c r="BE27" s="14"/>
      <c r="BF27" s="16"/>
      <c r="BG27" s="14"/>
      <c r="BH27" s="16"/>
      <c r="BI27" s="14">
        <v>0</v>
      </c>
      <c r="BJ27" s="15">
        <v>0</v>
      </c>
      <c r="BK27" s="14"/>
      <c r="BL27" s="16"/>
      <c r="BM27" s="14"/>
      <c r="BN27" s="16"/>
      <c r="BO27" s="14">
        <v>2</v>
      </c>
      <c r="BP27" s="15">
        <v>1.176470588235294E-3</v>
      </c>
      <c r="BQ27" s="14">
        <v>0</v>
      </c>
      <c r="BR27" s="15">
        <v>0</v>
      </c>
      <c r="BS27" s="14"/>
      <c r="BT27" s="16"/>
      <c r="BU27" s="14"/>
      <c r="BV27" s="16"/>
      <c r="BW27" s="14"/>
      <c r="BX27" s="16"/>
      <c r="BY27" s="14"/>
      <c r="BZ27" s="16"/>
      <c r="CA27" s="14">
        <v>1</v>
      </c>
      <c r="CB27" s="15">
        <v>1.8518518518518517E-2</v>
      </c>
      <c r="CC27" s="14">
        <v>2</v>
      </c>
      <c r="CD27" s="15">
        <v>1.1918951132300357E-3</v>
      </c>
      <c r="CE27" s="14"/>
      <c r="CF27" s="16"/>
      <c r="CG27" s="14">
        <v>15</v>
      </c>
      <c r="CH27" s="15">
        <v>4.8216007714561235E-3</v>
      </c>
      <c r="CI27" s="14">
        <v>8</v>
      </c>
      <c r="CJ27" s="15">
        <v>5.02828409805154E-3</v>
      </c>
      <c r="CK27" s="14">
        <v>1</v>
      </c>
      <c r="CL27" s="15">
        <v>1.5384615384615385E-2</v>
      </c>
      <c r="CM27" s="14">
        <v>0</v>
      </c>
      <c r="CN27" s="15">
        <v>0</v>
      </c>
      <c r="CO27" s="14">
        <v>0</v>
      </c>
      <c r="CP27" s="15">
        <v>0</v>
      </c>
      <c r="CQ27" s="14"/>
      <c r="CR27" s="16"/>
      <c r="CS27" s="14"/>
      <c r="CT27" s="16"/>
      <c r="CU27" s="14">
        <v>1</v>
      </c>
      <c r="CV27" s="15">
        <v>2.0408163265306121E-2</v>
      </c>
      <c r="CW27" s="14"/>
      <c r="CX27" s="16"/>
      <c r="CY27" s="14">
        <v>0</v>
      </c>
      <c r="CZ27" s="15">
        <v>0</v>
      </c>
      <c r="DA27" s="14">
        <v>0</v>
      </c>
      <c r="DB27" s="15">
        <v>0</v>
      </c>
      <c r="DC27" s="14">
        <v>8</v>
      </c>
      <c r="DD27" s="15">
        <v>4.4893378226711564E-3</v>
      </c>
      <c r="DE27" s="14"/>
      <c r="DF27" s="16"/>
      <c r="DG27" s="14"/>
      <c r="DH27" s="16"/>
      <c r="DI27" s="14">
        <v>0</v>
      </c>
      <c r="DJ27" s="15">
        <v>0</v>
      </c>
      <c r="DK27" s="14">
        <v>1</v>
      </c>
      <c r="DL27" s="15">
        <v>4.3859649122807015E-3</v>
      </c>
      <c r="DM27" s="14">
        <v>1</v>
      </c>
      <c r="DN27" s="15">
        <v>8.4745762711864406E-3</v>
      </c>
      <c r="DO27" s="14"/>
      <c r="DP27" s="16"/>
      <c r="DQ27" s="14">
        <v>0</v>
      </c>
      <c r="DR27" s="15">
        <v>0</v>
      </c>
      <c r="DS27" s="14">
        <v>0</v>
      </c>
      <c r="DT27" s="15">
        <v>0</v>
      </c>
      <c r="DU27" s="14"/>
      <c r="DV27" s="16"/>
      <c r="DW27" s="14"/>
      <c r="DX27" s="16"/>
      <c r="DY27" s="14">
        <v>0</v>
      </c>
      <c r="DZ27" s="15">
        <v>0</v>
      </c>
      <c r="EA27" s="14"/>
      <c r="EB27" s="16"/>
      <c r="EC27" s="14">
        <v>1</v>
      </c>
      <c r="ED27" s="15">
        <v>6.024096385542169E-3</v>
      </c>
      <c r="EE27" s="14"/>
      <c r="EF27" s="16"/>
      <c r="EG27" s="14"/>
      <c r="EH27" s="16"/>
      <c r="EI27" s="14">
        <v>9</v>
      </c>
      <c r="EJ27" s="15">
        <v>4.608294930875576E-3</v>
      </c>
      <c r="EK27" s="14">
        <v>0</v>
      </c>
      <c r="EL27" s="15">
        <v>0</v>
      </c>
      <c r="EM27" s="14">
        <v>0</v>
      </c>
      <c r="EN27" s="15">
        <v>0</v>
      </c>
      <c r="EO27" s="14"/>
      <c r="EP27" s="16"/>
      <c r="EQ27" s="14">
        <v>0</v>
      </c>
      <c r="ER27" s="15">
        <v>0</v>
      </c>
      <c r="ES27" s="14"/>
      <c r="ET27" s="16"/>
      <c r="EU27" s="14">
        <v>0</v>
      </c>
      <c r="EV27" s="15">
        <v>0</v>
      </c>
      <c r="EW27" s="14">
        <v>0</v>
      </c>
      <c r="EX27" s="15">
        <v>0</v>
      </c>
      <c r="EY27" s="14">
        <v>5</v>
      </c>
      <c r="EZ27" s="15">
        <v>2.6371308016877636E-3</v>
      </c>
      <c r="FA27" s="14">
        <v>1</v>
      </c>
      <c r="FB27" s="15">
        <v>2.6315789473684209E-2</v>
      </c>
      <c r="FC27" s="14">
        <v>5</v>
      </c>
      <c r="FD27" s="15">
        <v>3.7650602409638554E-3</v>
      </c>
      <c r="FE27" s="14"/>
      <c r="FF27" s="16"/>
      <c r="FG27" s="14">
        <v>1</v>
      </c>
      <c r="FH27" s="15">
        <v>7.246376811594203E-3</v>
      </c>
      <c r="FI27" s="14">
        <v>4</v>
      </c>
      <c r="FJ27" s="15">
        <v>2.7137042062415195E-3</v>
      </c>
      <c r="FK27" s="14">
        <v>5</v>
      </c>
      <c r="FL27" s="15">
        <v>4.0355125100887809E-3</v>
      </c>
      <c r="FM27" s="14">
        <v>46</v>
      </c>
      <c r="FN27" s="15">
        <v>3.4672495665938044E-3</v>
      </c>
      <c r="FO27" s="14"/>
      <c r="FP27" s="16"/>
      <c r="FQ27" s="14">
        <v>3</v>
      </c>
      <c r="FR27" s="15">
        <v>1.9736842105263159E-3</v>
      </c>
      <c r="FS27" s="14">
        <v>6</v>
      </c>
      <c r="FT27" s="15">
        <v>3.9787798408488064E-3</v>
      </c>
      <c r="FU27" s="14">
        <v>0</v>
      </c>
      <c r="FV27" s="15">
        <v>0</v>
      </c>
      <c r="FW27" s="14">
        <v>0</v>
      </c>
      <c r="FX27" s="15">
        <v>0</v>
      </c>
      <c r="FY27" s="14"/>
      <c r="FZ27" s="16"/>
      <c r="GA27" s="14">
        <v>2</v>
      </c>
      <c r="GB27" s="15">
        <v>3.5714285714285712E-2</v>
      </c>
      <c r="GC27" s="14">
        <v>0</v>
      </c>
      <c r="GD27" s="15">
        <v>0</v>
      </c>
      <c r="GE27" s="14">
        <v>5</v>
      </c>
      <c r="GF27" s="15">
        <v>4.11522633744856E-3</v>
      </c>
      <c r="GG27" s="14">
        <v>0</v>
      </c>
      <c r="GH27" s="15">
        <v>0</v>
      </c>
      <c r="GI27" s="17">
        <v>169</v>
      </c>
      <c r="GJ27" s="18">
        <v>3.6087977792013666E-3</v>
      </c>
    </row>
    <row r="28" spans="1:192" x14ac:dyDescent="0.25">
      <c r="A28" s="19" t="s">
        <v>139</v>
      </c>
      <c r="B28" s="27"/>
      <c r="C28" s="20">
        <v>0</v>
      </c>
      <c r="D28" s="21">
        <v>0</v>
      </c>
      <c r="E28" s="20">
        <v>1</v>
      </c>
      <c r="F28" s="21">
        <v>4.1666666666666664E-2</v>
      </c>
      <c r="G28" s="20"/>
      <c r="H28" s="22"/>
      <c r="I28" s="20"/>
      <c r="J28" s="22"/>
      <c r="K28" s="20">
        <v>1</v>
      </c>
      <c r="L28" s="21">
        <v>2.5000000000000001E-2</v>
      </c>
      <c r="M28" s="20">
        <v>1</v>
      </c>
      <c r="N28" s="21">
        <v>2.9411764705882353E-2</v>
      </c>
      <c r="O28" s="20">
        <v>6</v>
      </c>
      <c r="P28" s="21">
        <v>1.8633540372670808E-2</v>
      </c>
      <c r="Q28" s="20">
        <v>0</v>
      </c>
      <c r="R28" s="21">
        <v>0</v>
      </c>
      <c r="S28" s="20">
        <v>40</v>
      </c>
      <c r="T28" s="21">
        <v>2.9154518950437316E-2</v>
      </c>
      <c r="U28" s="20"/>
      <c r="V28" s="22"/>
      <c r="W28" s="20"/>
      <c r="X28" s="22"/>
      <c r="Y28" s="20">
        <v>44</v>
      </c>
      <c r="Z28" s="21">
        <v>2.2703818369453045E-2</v>
      </c>
      <c r="AA28" s="20">
        <v>3</v>
      </c>
      <c r="AB28" s="21">
        <v>0.10344827586206896</v>
      </c>
      <c r="AC28" s="20">
        <v>10</v>
      </c>
      <c r="AD28" s="21">
        <v>3.7037037037037035E-2</v>
      </c>
      <c r="AE28" s="20">
        <v>4</v>
      </c>
      <c r="AF28" s="21">
        <v>8.8888888888888892E-2</v>
      </c>
      <c r="AG28" s="20"/>
      <c r="AH28" s="22"/>
      <c r="AI28" s="20"/>
      <c r="AJ28" s="22"/>
      <c r="AK28" s="20">
        <v>37</v>
      </c>
      <c r="AL28" s="21">
        <v>2.5464556090846524E-2</v>
      </c>
      <c r="AM28" s="20">
        <v>1</v>
      </c>
      <c r="AN28" s="21">
        <v>3.125E-2</v>
      </c>
      <c r="AO28" s="20">
        <v>21</v>
      </c>
      <c r="AP28" s="21">
        <v>2.6022304832713755E-2</v>
      </c>
      <c r="AQ28" s="20">
        <v>2</v>
      </c>
      <c r="AR28" s="21">
        <v>5.5555555555555552E-2</v>
      </c>
      <c r="AS28" s="20">
        <v>15</v>
      </c>
      <c r="AT28" s="21">
        <v>3.1380753138075312E-2</v>
      </c>
      <c r="AU28" s="20">
        <v>68</v>
      </c>
      <c r="AV28" s="21">
        <v>2.5983951089033244E-2</v>
      </c>
      <c r="AW28" s="20">
        <v>5</v>
      </c>
      <c r="AX28" s="21">
        <v>8.0645161290322578E-2</v>
      </c>
      <c r="AY28" s="20">
        <v>1</v>
      </c>
      <c r="AZ28" s="21">
        <v>1.8181818181818181E-2</v>
      </c>
      <c r="BA28" s="20">
        <v>0</v>
      </c>
      <c r="BB28" s="21">
        <v>0</v>
      </c>
      <c r="BC28" s="20">
        <v>2</v>
      </c>
      <c r="BD28" s="21">
        <v>4.2553191489361701E-2</v>
      </c>
      <c r="BE28" s="20"/>
      <c r="BF28" s="22"/>
      <c r="BG28" s="20"/>
      <c r="BH28" s="22"/>
      <c r="BI28" s="20">
        <v>1</v>
      </c>
      <c r="BJ28" s="21">
        <v>2.9411764705882353E-2</v>
      </c>
      <c r="BK28" s="20"/>
      <c r="BL28" s="22"/>
      <c r="BM28" s="20"/>
      <c r="BN28" s="22"/>
      <c r="BO28" s="20">
        <v>26</v>
      </c>
      <c r="BP28" s="21">
        <v>1.5294117647058824E-2</v>
      </c>
      <c r="BQ28" s="20">
        <v>1</v>
      </c>
      <c r="BR28" s="21">
        <v>1.6393442622950821E-2</v>
      </c>
      <c r="BS28" s="20"/>
      <c r="BT28" s="22"/>
      <c r="BU28" s="20"/>
      <c r="BV28" s="22"/>
      <c r="BW28" s="20"/>
      <c r="BX28" s="22"/>
      <c r="BY28" s="20"/>
      <c r="BZ28" s="22"/>
      <c r="CA28" s="20">
        <v>2</v>
      </c>
      <c r="CB28" s="21">
        <v>3.7037037037037035E-2</v>
      </c>
      <c r="CC28" s="20">
        <v>33</v>
      </c>
      <c r="CD28" s="21">
        <v>1.9666269368295589E-2</v>
      </c>
      <c r="CE28" s="20"/>
      <c r="CF28" s="22"/>
      <c r="CG28" s="20">
        <v>74</v>
      </c>
      <c r="CH28" s="21">
        <v>2.378656380585021E-2</v>
      </c>
      <c r="CI28" s="20">
        <v>47</v>
      </c>
      <c r="CJ28" s="21">
        <v>2.9541169076052799E-2</v>
      </c>
      <c r="CK28" s="20">
        <v>4</v>
      </c>
      <c r="CL28" s="21">
        <v>6.1538461538461542E-2</v>
      </c>
      <c r="CM28" s="20">
        <v>1</v>
      </c>
      <c r="CN28" s="21">
        <v>4.7619047619047616E-2</v>
      </c>
      <c r="CO28" s="20">
        <v>4</v>
      </c>
      <c r="CP28" s="21">
        <v>3.1496062992125984E-2</v>
      </c>
      <c r="CQ28" s="20"/>
      <c r="CR28" s="22"/>
      <c r="CS28" s="20"/>
      <c r="CT28" s="22"/>
      <c r="CU28" s="20">
        <v>1</v>
      </c>
      <c r="CV28" s="21">
        <v>2.0408163265306121E-2</v>
      </c>
      <c r="CW28" s="20"/>
      <c r="CX28" s="22"/>
      <c r="CY28" s="20">
        <v>1</v>
      </c>
      <c r="CZ28" s="21">
        <v>1.7857142857142856E-2</v>
      </c>
      <c r="DA28" s="20">
        <v>1</v>
      </c>
      <c r="DB28" s="21">
        <v>2.0833333333333332E-2</v>
      </c>
      <c r="DC28" s="20">
        <v>43</v>
      </c>
      <c r="DD28" s="21">
        <v>2.4130190796857465E-2</v>
      </c>
      <c r="DE28" s="20"/>
      <c r="DF28" s="22"/>
      <c r="DG28" s="20"/>
      <c r="DH28" s="22"/>
      <c r="DI28" s="20">
        <v>1</v>
      </c>
      <c r="DJ28" s="21">
        <v>1.282051282051282E-2</v>
      </c>
      <c r="DK28" s="20">
        <v>5</v>
      </c>
      <c r="DL28" s="21">
        <v>2.1929824561403508E-2</v>
      </c>
      <c r="DM28" s="20">
        <v>4</v>
      </c>
      <c r="DN28" s="21">
        <v>3.3898305084745763E-2</v>
      </c>
      <c r="DO28" s="20"/>
      <c r="DP28" s="22"/>
      <c r="DQ28" s="20">
        <v>0</v>
      </c>
      <c r="DR28" s="21">
        <v>0</v>
      </c>
      <c r="DS28" s="20">
        <v>2</v>
      </c>
      <c r="DT28" s="21">
        <v>5.7142857142857141E-2</v>
      </c>
      <c r="DU28" s="20"/>
      <c r="DV28" s="22"/>
      <c r="DW28" s="20"/>
      <c r="DX28" s="22"/>
      <c r="DY28" s="20">
        <v>1</v>
      </c>
      <c r="DZ28" s="21">
        <v>1.1904761904761904E-2</v>
      </c>
      <c r="EA28" s="20"/>
      <c r="EB28" s="22"/>
      <c r="EC28" s="20">
        <v>9</v>
      </c>
      <c r="ED28" s="21">
        <v>5.4216867469879519E-2</v>
      </c>
      <c r="EE28" s="20"/>
      <c r="EF28" s="22"/>
      <c r="EG28" s="20"/>
      <c r="EH28" s="22"/>
      <c r="EI28" s="20">
        <v>54</v>
      </c>
      <c r="EJ28" s="21">
        <v>2.7649769585253458E-2</v>
      </c>
      <c r="EK28" s="20">
        <v>4</v>
      </c>
      <c r="EL28" s="21">
        <v>6.4516129032258063E-2</v>
      </c>
      <c r="EM28" s="20">
        <v>0</v>
      </c>
      <c r="EN28" s="21">
        <v>0</v>
      </c>
      <c r="EO28" s="20"/>
      <c r="EP28" s="22"/>
      <c r="EQ28" s="20">
        <v>2</v>
      </c>
      <c r="ER28" s="21">
        <v>5.8823529411764705E-2</v>
      </c>
      <c r="ES28" s="20"/>
      <c r="ET28" s="22"/>
      <c r="EU28" s="20">
        <v>1</v>
      </c>
      <c r="EV28" s="21">
        <v>5.2631578947368418E-2</v>
      </c>
      <c r="EW28" s="20">
        <v>3</v>
      </c>
      <c r="EX28" s="21">
        <v>3.5294117647058823E-2</v>
      </c>
      <c r="EY28" s="20">
        <v>36</v>
      </c>
      <c r="EZ28" s="21">
        <v>1.8987341772151899E-2</v>
      </c>
      <c r="FA28" s="20">
        <v>2</v>
      </c>
      <c r="FB28" s="21">
        <v>5.2631578947368418E-2</v>
      </c>
      <c r="FC28" s="20">
        <v>38</v>
      </c>
      <c r="FD28" s="21">
        <v>2.86144578313253E-2</v>
      </c>
      <c r="FE28" s="20"/>
      <c r="FF28" s="22"/>
      <c r="FG28" s="20">
        <v>2</v>
      </c>
      <c r="FH28" s="21">
        <v>1.4492753623188406E-2</v>
      </c>
      <c r="FI28" s="20">
        <v>30</v>
      </c>
      <c r="FJ28" s="21">
        <v>2.0352781546811399E-2</v>
      </c>
      <c r="FK28" s="20">
        <v>35</v>
      </c>
      <c r="FL28" s="21">
        <v>2.8248587570621469E-2</v>
      </c>
      <c r="FM28" s="20">
        <v>335</v>
      </c>
      <c r="FN28" s="21">
        <v>2.5250621843672268E-2</v>
      </c>
      <c r="FO28" s="20"/>
      <c r="FP28" s="22"/>
      <c r="FQ28" s="20">
        <v>31</v>
      </c>
      <c r="FR28" s="21">
        <v>2.0394736842105264E-2</v>
      </c>
      <c r="FS28" s="20">
        <v>35</v>
      </c>
      <c r="FT28" s="21">
        <v>2.3209549071618037E-2</v>
      </c>
      <c r="FU28" s="20">
        <v>1</v>
      </c>
      <c r="FV28" s="21">
        <v>2.7027027027027029E-2</v>
      </c>
      <c r="FW28" s="20">
        <v>0</v>
      </c>
      <c r="FX28" s="21">
        <v>0</v>
      </c>
      <c r="FY28" s="20"/>
      <c r="FZ28" s="22"/>
      <c r="GA28" s="20">
        <v>5</v>
      </c>
      <c r="GB28" s="21">
        <v>8.9285714285714288E-2</v>
      </c>
      <c r="GC28" s="20">
        <v>2</v>
      </c>
      <c r="GD28" s="21">
        <v>3.7735849056603772E-2</v>
      </c>
      <c r="GE28" s="20">
        <v>35</v>
      </c>
      <c r="GF28" s="21">
        <v>2.8806584362139918E-2</v>
      </c>
      <c r="GG28" s="20">
        <v>1</v>
      </c>
      <c r="GH28" s="21">
        <v>4.5454545454545456E-2</v>
      </c>
      <c r="GI28" s="20">
        <v>1175</v>
      </c>
      <c r="GJ28" s="21">
        <v>2.509075379030536E-2</v>
      </c>
    </row>
    <row r="29" spans="1:192" x14ac:dyDescent="0.25">
      <c r="A29" s="2" t="s">
        <v>252</v>
      </c>
      <c r="B29" s="3" t="s">
        <v>125</v>
      </c>
      <c r="C29" s="14">
        <v>2</v>
      </c>
      <c r="D29" s="15">
        <v>0.08</v>
      </c>
      <c r="E29" s="14">
        <v>2</v>
      </c>
      <c r="F29" s="15">
        <v>8.3333333333333329E-2</v>
      </c>
      <c r="G29" s="14"/>
      <c r="H29" s="16"/>
      <c r="I29" s="14"/>
      <c r="J29" s="16"/>
      <c r="K29" s="14">
        <v>0</v>
      </c>
      <c r="L29" s="15">
        <v>0</v>
      </c>
      <c r="M29" s="14">
        <v>1</v>
      </c>
      <c r="N29" s="15">
        <v>2.9411764705882353E-2</v>
      </c>
      <c r="O29" s="14">
        <v>5</v>
      </c>
      <c r="P29" s="15">
        <v>1.5527950310559006E-2</v>
      </c>
      <c r="Q29" s="14">
        <v>2</v>
      </c>
      <c r="R29" s="15">
        <v>9.0909090909090912E-2</v>
      </c>
      <c r="S29" s="14">
        <v>26</v>
      </c>
      <c r="T29" s="15">
        <v>1.8950437317784258E-2</v>
      </c>
      <c r="U29" s="14"/>
      <c r="V29" s="16"/>
      <c r="W29" s="14"/>
      <c r="X29" s="16"/>
      <c r="Y29" s="14">
        <v>33</v>
      </c>
      <c r="Z29" s="15">
        <v>1.7027863777089782E-2</v>
      </c>
      <c r="AA29" s="14">
        <v>0</v>
      </c>
      <c r="AB29" s="15">
        <v>0</v>
      </c>
      <c r="AC29" s="14">
        <v>12</v>
      </c>
      <c r="AD29" s="15">
        <v>4.4444444444444446E-2</v>
      </c>
      <c r="AE29" s="14">
        <v>1</v>
      </c>
      <c r="AF29" s="15">
        <v>2.2222222222222223E-2</v>
      </c>
      <c r="AG29" s="14"/>
      <c r="AH29" s="16"/>
      <c r="AI29" s="14"/>
      <c r="AJ29" s="16"/>
      <c r="AK29" s="14">
        <v>20</v>
      </c>
      <c r="AL29" s="15">
        <v>1.3764624913971095E-2</v>
      </c>
      <c r="AM29" s="14">
        <v>2</v>
      </c>
      <c r="AN29" s="15">
        <v>6.25E-2</v>
      </c>
      <c r="AO29" s="14">
        <v>16</v>
      </c>
      <c r="AP29" s="15">
        <v>1.9826517967781909E-2</v>
      </c>
      <c r="AQ29" s="14">
        <v>1</v>
      </c>
      <c r="AR29" s="15">
        <v>2.7777777777777776E-2</v>
      </c>
      <c r="AS29" s="14">
        <v>15</v>
      </c>
      <c r="AT29" s="15">
        <v>3.1380753138075312E-2</v>
      </c>
      <c r="AU29" s="14">
        <v>31</v>
      </c>
      <c r="AV29" s="15">
        <v>1.1845624761176921E-2</v>
      </c>
      <c r="AW29" s="14">
        <v>1</v>
      </c>
      <c r="AX29" s="15">
        <v>1.6129032258064516E-2</v>
      </c>
      <c r="AY29" s="14">
        <v>0</v>
      </c>
      <c r="AZ29" s="15">
        <v>0</v>
      </c>
      <c r="BA29" s="14">
        <v>1</v>
      </c>
      <c r="BB29" s="15">
        <v>0.05</v>
      </c>
      <c r="BC29" s="14">
        <v>1</v>
      </c>
      <c r="BD29" s="15">
        <v>2.1276595744680851E-2</v>
      </c>
      <c r="BE29" s="14"/>
      <c r="BF29" s="16"/>
      <c r="BG29" s="14"/>
      <c r="BH29" s="16"/>
      <c r="BI29" s="14">
        <v>1</v>
      </c>
      <c r="BJ29" s="15">
        <v>2.9411764705882353E-2</v>
      </c>
      <c r="BK29" s="14"/>
      <c r="BL29" s="16"/>
      <c r="BM29" s="14"/>
      <c r="BN29" s="16"/>
      <c r="BO29" s="14">
        <v>18</v>
      </c>
      <c r="BP29" s="15">
        <v>1.0588235294117647E-2</v>
      </c>
      <c r="BQ29" s="14">
        <v>3</v>
      </c>
      <c r="BR29" s="15">
        <v>4.9180327868852458E-2</v>
      </c>
      <c r="BS29" s="14"/>
      <c r="BT29" s="16"/>
      <c r="BU29" s="14"/>
      <c r="BV29" s="16"/>
      <c r="BW29" s="14"/>
      <c r="BX29" s="16"/>
      <c r="BY29" s="14"/>
      <c r="BZ29" s="16"/>
      <c r="CA29" s="14">
        <v>0</v>
      </c>
      <c r="CB29" s="15">
        <v>0</v>
      </c>
      <c r="CC29" s="14">
        <v>31</v>
      </c>
      <c r="CD29" s="15">
        <v>1.8474374255065554E-2</v>
      </c>
      <c r="CE29" s="14"/>
      <c r="CF29" s="16"/>
      <c r="CG29" s="14">
        <v>36</v>
      </c>
      <c r="CH29" s="15">
        <v>1.1571841851494697E-2</v>
      </c>
      <c r="CI29" s="14">
        <v>30</v>
      </c>
      <c r="CJ29" s="15">
        <v>1.8856065367693273E-2</v>
      </c>
      <c r="CK29" s="14">
        <v>0</v>
      </c>
      <c r="CL29" s="15">
        <v>0</v>
      </c>
      <c r="CM29" s="14">
        <v>0</v>
      </c>
      <c r="CN29" s="15">
        <v>0</v>
      </c>
      <c r="CO29" s="14">
        <v>1</v>
      </c>
      <c r="CP29" s="15">
        <v>7.874015748031496E-3</v>
      </c>
      <c r="CQ29" s="14"/>
      <c r="CR29" s="16"/>
      <c r="CS29" s="14"/>
      <c r="CT29" s="16"/>
      <c r="CU29" s="14">
        <v>0</v>
      </c>
      <c r="CV29" s="15">
        <v>0</v>
      </c>
      <c r="CW29" s="14"/>
      <c r="CX29" s="16"/>
      <c r="CY29" s="14">
        <v>1</v>
      </c>
      <c r="CZ29" s="15">
        <v>1.7857142857142856E-2</v>
      </c>
      <c r="DA29" s="14">
        <v>1</v>
      </c>
      <c r="DB29" s="15">
        <v>2.0833333333333332E-2</v>
      </c>
      <c r="DC29" s="14">
        <v>19</v>
      </c>
      <c r="DD29" s="15">
        <v>1.0662177328843996E-2</v>
      </c>
      <c r="DE29" s="14"/>
      <c r="DF29" s="16"/>
      <c r="DG29" s="14"/>
      <c r="DH29" s="16"/>
      <c r="DI29" s="14">
        <v>1</v>
      </c>
      <c r="DJ29" s="15">
        <v>1.282051282051282E-2</v>
      </c>
      <c r="DK29" s="14">
        <v>9</v>
      </c>
      <c r="DL29" s="15">
        <v>3.9473684210526314E-2</v>
      </c>
      <c r="DM29" s="14">
        <v>0</v>
      </c>
      <c r="DN29" s="15">
        <v>0</v>
      </c>
      <c r="DO29" s="14"/>
      <c r="DP29" s="16"/>
      <c r="DQ29" s="14">
        <v>1</v>
      </c>
      <c r="DR29" s="15">
        <v>4.1666666666666664E-2</v>
      </c>
      <c r="DS29" s="14">
        <v>1</v>
      </c>
      <c r="DT29" s="15">
        <v>2.8571428571428571E-2</v>
      </c>
      <c r="DU29" s="14"/>
      <c r="DV29" s="16"/>
      <c r="DW29" s="14"/>
      <c r="DX29" s="16"/>
      <c r="DY29" s="14">
        <v>4</v>
      </c>
      <c r="DZ29" s="15">
        <v>4.7619047619047616E-2</v>
      </c>
      <c r="EA29" s="14"/>
      <c r="EB29" s="16"/>
      <c r="EC29" s="14">
        <v>1</v>
      </c>
      <c r="ED29" s="15">
        <v>6.024096385542169E-3</v>
      </c>
      <c r="EE29" s="14"/>
      <c r="EF29" s="16"/>
      <c r="EG29" s="14"/>
      <c r="EH29" s="16"/>
      <c r="EI29" s="14">
        <v>29</v>
      </c>
      <c r="EJ29" s="15">
        <v>1.4848950332821301E-2</v>
      </c>
      <c r="EK29" s="14">
        <v>2</v>
      </c>
      <c r="EL29" s="15">
        <v>3.2258064516129031E-2</v>
      </c>
      <c r="EM29" s="14">
        <v>1</v>
      </c>
      <c r="EN29" s="15">
        <v>4.5454545454545456E-2</v>
      </c>
      <c r="EO29" s="14"/>
      <c r="EP29" s="16"/>
      <c r="EQ29" s="14">
        <v>1</v>
      </c>
      <c r="ER29" s="15">
        <v>2.9411764705882353E-2</v>
      </c>
      <c r="ES29" s="14"/>
      <c r="ET29" s="16"/>
      <c r="EU29" s="14">
        <v>0</v>
      </c>
      <c r="EV29" s="15">
        <v>0</v>
      </c>
      <c r="EW29" s="14">
        <v>0</v>
      </c>
      <c r="EX29" s="15">
        <v>0</v>
      </c>
      <c r="EY29" s="14">
        <v>31</v>
      </c>
      <c r="EZ29" s="15">
        <v>1.6350210970464137E-2</v>
      </c>
      <c r="FA29" s="14">
        <v>0</v>
      </c>
      <c r="FB29" s="15">
        <v>0</v>
      </c>
      <c r="FC29" s="14">
        <v>7</v>
      </c>
      <c r="FD29" s="15">
        <v>5.2710843373493972E-3</v>
      </c>
      <c r="FE29" s="14"/>
      <c r="FF29" s="16"/>
      <c r="FG29" s="14">
        <v>2</v>
      </c>
      <c r="FH29" s="15">
        <v>1.4492753623188406E-2</v>
      </c>
      <c r="FI29" s="14">
        <v>10</v>
      </c>
      <c r="FJ29" s="15">
        <v>6.7842605156037995E-3</v>
      </c>
      <c r="FK29" s="14">
        <v>21</v>
      </c>
      <c r="FL29" s="15">
        <v>1.6949152542372881E-2</v>
      </c>
      <c r="FM29" s="14">
        <v>156</v>
      </c>
      <c r="FN29" s="15">
        <v>1.1758498530187685E-2</v>
      </c>
      <c r="FO29" s="14"/>
      <c r="FP29" s="16"/>
      <c r="FQ29" s="14">
        <v>28</v>
      </c>
      <c r="FR29" s="15">
        <v>1.8421052631578946E-2</v>
      </c>
      <c r="FS29" s="14">
        <v>36</v>
      </c>
      <c r="FT29" s="15">
        <v>2.3872679045092837E-2</v>
      </c>
      <c r="FU29" s="14">
        <v>1</v>
      </c>
      <c r="FV29" s="15">
        <v>2.7027027027027029E-2</v>
      </c>
      <c r="FW29" s="14">
        <v>1</v>
      </c>
      <c r="FX29" s="15">
        <v>3.8461538461538464E-2</v>
      </c>
      <c r="FY29" s="14"/>
      <c r="FZ29" s="16"/>
      <c r="GA29" s="14">
        <v>1</v>
      </c>
      <c r="GB29" s="15">
        <v>1.7857142857142856E-2</v>
      </c>
      <c r="GC29" s="14">
        <v>3</v>
      </c>
      <c r="GD29" s="15">
        <v>5.6603773584905662E-2</v>
      </c>
      <c r="GE29" s="14">
        <v>24</v>
      </c>
      <c r="GF29" s="15">
        <v>1.9753086419753086E-2</v>
      </c>
      <c r="GG29" s="14">
        <v>0</v>
      </c>
      <c r="GH29" s="15">
        <v>0</v>
      </c>
      <c r="GI29" s="17">
        <v>684</v>
      </c>
      <c r="GJ29" s="18">
        <v>1.4606021780909674E-2</v>
      </c>
    </row>
    <row r="30" spans="1:192" x14ac:dyDescent="0.25">
      <c r="A30" s="2" t="s">
        <v>253</v>
      </c>
      <c r="B30" s="3" t="s">
        <v>125</v>
      </c>
      <c r="C30" s="14">
        <v>2</v>
      </c>
      <c r="D30" s="15">
        <v>0.08</v>
      </c>
      <c r="E30" s="14">
        <v>0</v>
      </c>
      <c r="F30" s="15">
        <v>0</v>
      </c>
      <c r="G30" s="14"/>
      <c r="H30" s="16"/>
      <c r="I30" s="14"/>
      <c r="J30" s="16"/>
      <c r="K30" s="14">
        <v>0</v>
      </c>
      <c r="L30" s="15">
        <v>0</v>
      </c>
      <c r="M30" s="14">
        <v>1</v>
      </c>
      <c r="N30" s="15">
        <v>2.9411764705882353E-2</v>
      </c>
      <c r="O30" s="14">
        <v>4</v>
      </c>
      <c r="P30" s="15">
        <v>1.2422360248447204E-2</v>
      </c>
      <c r="Q30" s="14">
        <v>0</v>
      </c>
      <c r="R30" s="15">
        <v>0</v>
      </c>
      <c r="S30" s="14">
        <v>28</v>
      </c>
      <c r="T30" s="15">
        <v>2.0408163265306121E-2</v>
      </c>
      <c r="U30" s="14"/>
      <c r="V30" s="16"/>
      <c r="W30" s="14"/>
      <c r="X30" s="16"/>
      <c r="Y30" s="14">
        <v>66</v>
      </c>
      <c r="Z30" s="15">
        <v>3.4055727554179564E-2</v>
      </c>
      <c r="AA30" s="14">
        <v>0</v>
      </c>
      <c r="AB30" s="15">
        <v>0</v>
      </c>
      <c r="AC30" s="14">
        <v>8</v>
      </c>
      <c r="AD30" s="15">
        <v>2.9629629629629631E-2</v>
      </c>
      <c r="AE30" s="14">
        <v>1</v>
      </c>
      <c r="AF30" s="15">
        <v>2.2222222222222223E-2</v>
      </c>
      <c r="AG30" s="14"/>
      <c r="AH30" s="16"/>
      <c r="AI30" s="14"/>
      <c r="AJ30" s="16"/>
      <c r="AK30" s="14">
        <v>36</v>
      </c>
      <c r="AL30" s="15">
        <v>2.4776324845147971E-2</v>
      </c>
      <c r="AM30" s="14">
        <v>3</v>
      </c>
      <c r="AN30" s="15">
        <v>9.375E-2</v>
      </c>
      <c r="AO30" s="14">
        <v>25</v>
      </c>
      <c r="AP30" s="15">
        <v>3.0978934324659233E-2</v>
      </c>
      <c r="AQ30" s="14">
        <v>5</v>
      </c>
      <c r="AR30" s="15">
        <v>0.1388888888888889</v>
      </c>
      <c r="AS30" s="14">
        <v>10</v>
      </c>
      <c r="AT30" s="15">
        <v>2.0920502092050208E-2</v>
      </c>
      <c r="AU30" s="14">
        <v>71</v>
      </c>
      <c r="AV30" s="15">
        <v>2.7130301872372947E-2</v>
      </c>
      <c r="AW30" s="14">
        <v>2</v>
      </c>
      <c r="AX30" s="15">
        <v>3.2258064516129031E-2</v>
      </c>
      <c r="AY30" s="14">
        <v>1</v>
      </c>
      <c r="AZ30" s="15">
        <v>1.8181818181818181E-2</v>
      </c>
      <c r="BA30" s="14">
        <v>0</v>
      </c>
      <c r="BB30" s="15">
        <v>0</v>
      </c>
      <c r="BC30" s="14">
        <v>1</v>
      </c>
      <c r="BD30" s="15">
        <v>2.1276595744680851E-2</v>
      </c>
      <c r="BE30" s="14"/>
      <c r="BF30" s="16"/>
      <c r="BG30" s="14"/>
      <c r="BH30" s="16"/>
      <c r="BI30" s="14">
        <v>2</v>
      </c>
      <c r="BJ30" s="15">
        <v>5.8823529411764705E-2</v>
      </c>
      <c r="BK30" s="14"/>
      <c r="BL30" s="16"/>
      <c r="BM30" s="14"/>
      <c r="BN30" s="16"/>
      <c r="BO30" s="14">
        <v>48</v>
      </c>
      <c r="BP30" s="15">
        <v>2.823529411764706E-2</v>
      </c>
      <c r="BQ30" s="14">
        <v>2</v>
      </c>
      <c r="BR30" s="15">
        <v>3.2786885245901641E-2</v>
      </c>
      <c r="BS30" s="14"/>
      <c r="BT30" s="16"/>
      <c r="BU30" s="14"/>
      <c r="BV30" s="16"/>
      <c r="BW30" s="14"/>
      <c r="BX30" s="16"/>
      <c r="BY30" s="14"/>
      <c r="BZ30" s="16"/>
      <c r="CA30" s="14">
        <v>4</v>
      </c>
      <c r="CB30" s="15">
        <v>7.407407407407407E-2</v>
      </c>
      <c r="CC30" s="14">
        <v>44</v>
      </c>
      <c r="CD30" s="15">
        <v>2.6221692491060787E-2</v>
      </c>
      <c r="CE30" s="14"/>
      <c r="CF30" s="16"/>
      <c r="CG30" s="14">
        <v>70</v>
      </c>
      <c r="CH30" s="15">
        <v>2.2500803600128575E-2</v>
      </c>
      <c r="CI30" s="14">
        <v>39</v>
      </c>
      <c r="CJ30" s="15">
        <v>2.4512884978001259E-2</v>
      </c>
      <c r="CK30" s="14">
        <v>5</v>
      </c>
      <c r="CL30" s="15">
        <v>7.6923076923076927E-2</v>
      </c>
      <c r="CM30" s="14">
        <v>1</v>
      </c>
      <c r="CN30" s="15">
        <v>4.7619047619047616E-2</v>
      </c>
      <c r="CO30" s="14">
        <v>2</v>
      </c>
      <c r="CP30" s="15">
        <v>1.5748031496062992E-2</v>
      </c>
      <c r="CQ30" s="14"/>
      <c r="CR30" s="16"/>
      <c r="CS30" s="14"/>
      <c r="CT30" s="16"/>
      <c r="CU30" s="14">
        <v>2</v>
      </c>
      <c r="CV30" s="15">
        <v>4.0816326530612242E-2</v>
      </c>
      <c r="CW30" s="14"/>
      <c r="CX30" s="16"/>
      <c r="CY30" s="14">
        <v>1</v>
      </c>
      <c r="CZ30" s="15">
        <v>1.7857142857142856E-2</v>
      </c>
      <c r="DA30" s="14">
        <v>3</v>
      </c>
      <c r="DB30" s="15">
        <v>6.25E-2</v>
      </c>
      <c r="DC30" s="14">
        <v>34</v>
      </c>
      <c r="DD30" s="15">
        <v>1.9079685746352413E-2</v>
      </c>
      <c r="DE30" s="14"/>
      <c r="DF30" s="16"/>
      <c r="DG30" s="14"/>
      <c r="DH30" s="16"/>
      <c r="DI30" s="14">
        <v>3</v>
      </c>
      <c r="DJ30" s="15">
        <v>3.8461538461538464E-2</v>
      </c>
      <c r="DK30" s="14">
        <v>7</v>
      </c>
      <c r="DL30" s="15">
        <v>3.0701754385964911E-2</v>
      </c>
      <c r="DM30" s="14">
        <v>1</v>
      </c>
      <c r="DN30" s="15">
        <v>8.4745762711864406E-3</v>
      </c>
      <c r="DO30" s="14"/>
      <c r="DP30" s="16"/>
      <c r="DQ30" s="14">
        <v>1</v>
      </c>
      <c r="DR30" s="15">
        <v>4.1666666666666664E-2</v>
      </c>
      <c r="DS30" s="14">
        <v>1</v>
      </c>
      <c r="DT30" s="15">
        <v>2.8571428571428571E-2</v>
      </c>
      <c r="DU30" s="14"/>
      <c r="DV30" s="16"/>
      <c r="DW30" s="14"/>
      <c r="DX30" s="16"/>
      <c r="DY30" s="14">
        <v>0</v>
      </c>
      <c r="DZ30" s="15">
        <v>0</v>
      </c>
      <c r="EA30" s="14"/>
      <c r="EB30" s="16"/>
      <c r="EC30" s="14">
        <v>1</v>
      </c>
      <c r="ED30" s="15">
        <v>6.024096385542169E-3</v>
      </c>
      <c r="EE30" s="14"/>
      <c r="EF30" s="16"/>
      <c r="EG30" s="14"/>
      <c r="EH30" s="16"/>
      <c r="EI30" s="14">
        <v>56</v>
      </c>
      <c r="EJ30" s="15">
        <v>2.8673835125448029E-2</v>
      </c>
      <c r="EK30" s="14">
        <v>3</v>
      </c>
      <c r="EL30" s="15">
        <v>4.8387096774193547E-2</v>
      </c>
      <c r="EM30" s="14">
        <v>0</v>
      </c>
      <c r="EN30" s="15">
        <v>0</v>
      </c>
      <c r="EO30" s="14"/>
      <c r="EP30" s="16"/>
      <c r="EQ30" s="14">
        <v>0</v>
      </c>
      <c r="ER30" s="15">
        <v>0</v>
      </c>
      <c r="ES30" s="14"/>
      <c r="ET30" s="16"/>
      <c r="EU30" s="14">
        <v>0</v>
      </c>
      <c r="EV30" s="15">
        <v>0</v>
      </c>
      <c r="EW30" s="14">
        <v>1</v>
      </c>
      <c r="EX30" s="15">
        <v>1.1764705882352941E-2</v>
      </c>
      <c r="EY30" s="14">
        <v>39</v>
      </c>
      <c r="EZ30" s="15">
        <v>2.0569620253164556E-2</v>
      </c>
      <c r="FA30" s="14">
        <v>0</v>
      </c>
      <c r="FB30" s="15">
        <v>0</v>
      </c>
      <c r="FC30" s="14">
        <v>18</v>
      </c>
      <c r="FD30" s="15">
        <v>1.355421686746988E-2</v>
      </c>
      <c r="FE30" s="14"/>
      <c r="FF30" s="16"/>
      <c r="FG30" s="14">
        <v>5</v>
      </c>
      <c r="FH30" s="15">
        <v>3.6231884057971016E-2</v>
      </c>
      <c r="FI30" s="14">
        <v>22</v>
      </c>
      <c r="FJ30" s="15">
        <v>1.4925373134328358E-2</v>
      </c>
      <c r="FK30" s="14">
        <v>41</v>
      </c>
      <c r="FL30" s="15">
        <v>3.3091202582728005E-2</v>
      </c>
      <c r="FM30" s="14">
        <v>247</v>
      </c>
      <c r="FN30" s="15">
        <v>1.8617622672797166E-2</v>
      </c>
      <c r="FO30" s="14"/>
      <c r="FP30" s="16"/>
      <c r="FQ30" s="14">
        <v>41</v>
      </c>
      <c r="FR30" s="15">
        <v>2.6973684210526316E-2</v>
      </c>
      <c r="FS30" s="14">
        <v>81</v>
      </c>
      <c r="FT30" s="15">
        <v>5.3713527851458887E-2</v>
      </c>
      <c r="FU30" s="14">
        <v>1</v>
      </c>
      <c r="FV30" s="15">
        <v>2.7027027027027029E-2</v>
      </c>
      <c r="FW30" s="14">
        <v>0</v>
      </c>
      <c r="FX30" s="15">
        <v>0</v>
      </c>
      <c r="FY30" s="14"/>
      <c r="FZ30" s="16"/>
      <c r="GA30" s="14">
        <v>2</v>
      </c>
      <c r="GB30" s="15">
        <v>3.5714285714285712E-2</v>
      </c>
      <c r="GC30" s="14">
        <v>2</v>
      </c>
      <c r="GD30" s="15">
        <v>3.7735849056603772E-2</v>
      </c>
      <c r="GE30" s="14">
        <v>30</v>
      </c>
      <c r="GF30" s="15">
        <v>2.4691358024691357E-2</v>
      </c>
      <c r="GG30" s="14">
        <v>1</v>
      </c>
      <c r="GH30" s="15">
        <v>4.5454545454545456E-2</v>
      </c>
      <c r="GI30" s="17">
        <v>1125</v>
      </c>
      <c r="GJ30" s="18">
        <v>2.4023062139654067E-2</v>
      </c>
    </row>
    <row r="31" spans="1:192" x14ac:dyDescent="0.25">
      <c r="A31" s="2" t="s">
        <v>254</v>
      </c>
      <c r="B31" s="3" t="s">
        <v>125</v>
      </c>
      <c r="C31" s="14">
        <v>1</v>
      </c>
      <c r="D31" s="15">
        <v>0.04</v>
      </c>
      <c r="E31" s="14">
        <v>0</v>
      </c>
      <c r="F31" s="15">
        <v>0</v>
      </c>
      <c r="G31" s="14"/>
      <c r="H31" s="16"/>
      <c r="I31" s="14"/>
      <c r="J31" s="16"/>
      <c r="K31" s="14">
        <v>2</v>
      </c>
      <c r="L31" s="15">
        <v>0.05</v>
      </c>
      <c r="M31" s="14">
        <v>0</v>
      </c>
      <c r="N31" s="15">
        <v>0</v>
      </c>
      <c r="O31" s="14">
        <v>8</v>
      </c>
      <c r="P31" s="15">
        <v>2.4844720496894408E-2</v>
      </c>
      <c r="Q31" s="14">
        <v>0</v>
      </c>
      <c r="R31" s="15">
        <v>0</v>
      </c>
      <c r="S31" s="14">
        <v>17</v>
      </c>
      <c r="T31" s="15">
        <v>1.239067055393586E-2</v>
      </c>
      <c r="U31" s="14"/>
      <c r="V31" s="16"/>
      <c r="W31" s="14"/>
      <c r="X31" s="16"/>
      <c r="Y31" s="14">
        <v>22</v>
      </c>
      <c r="Z31" s="15">
        <v>1.1351909184726523E-2</v>
      </c>
      <c r="AA31" s="14">
        <v>0</v>
      </c>
      <c r="AB31" s="15">
        <v>0</v>
      </c>
      <c r="AC31" s="14">
        <v>7</v>
      </c>
      <c r="AD31" s="15">
        <v>2.5925925925925925E-2</v>
      </c>
      <c r="AE31" s="14">
        <v>1</v>
      </c>
      <c r="AF31" s="15">
        <v>2.2222222222222223E-2</v>
      </c>
      <c r="AG31" s="14"/>
      <c r="AH31" s="16"/>
      <c r="AI31" s="14"/>
      <c r="AJ31" s="16"/>
      <c r="AK31" s="14">
        <v>11</v>
      </c>
      <c r="AL31" s="15">
        <v>7.5705437026841018E-3</v>
      </c>
      <c r="AM31" s="14">
        <v>2</v>
      </c>
      <c r="AN31" s="15">
        <v>6.25E-2</v>
      </c>
      <c r="AO31" s="14">
        <v>14</v>
      </c>
      <c r="AP31" s="15">
        <v>1.7348203221809171E-2</v>
      </c>
      <c r="AQ31" s="14">
        <v>1</v>
      </c>
      <c r="AR31" s="15">
        <v>2.7777777777777776E-2</v>
      </c>
      <c r="AS31" s="14">
        <v>13</v>
      </c>
      <c r="AT31" s="15">
        <v>2.7196652719665274E-2</v>
      </c>
      <c r="AU31" s="14">
        <v>36</v>
      </c>
      <c r="AV31" s="15">
        <v>1.3756209400076424E-2</v>
      </c>
      <c r="AW31" s="14">
        <v>1</v>
      </c>
      <c r="AX31" s="15">
        <v>1.6129032258064516E-2</v>
      </c>
      <c r="AY31" s="14">
        <v>1</v>
      </c>
      <c r="AZ31" s="15">
        <v>1.8181818181818181E-2</v>
      </c>
      <c r="BA31" s="14">
        <v>0</v>
      </c>
      <c r="BB31" s="15">
        <v>0</v>
      </c>
      <c r="BC31" s="14">
        <v>0</v>
      </c>
      <c r="BD31" s="15">
        <v>0</v>
      </c>
      <c r="BE31" s="14"/>
      <c r="BF31" s="16"/>
      <c r="BG31" s="14"/>
      <c r="BH31" s="16"/>
      <c r="BI31" s="14">
        <v>0</v>
      </c>
      <c r="BJ31" s="15">
        <v>0</v>
      </c>
      <c r="BK31" s="14"/>
      <c r="BL31" s="16"/>
      <c r="BM31" s="14"/>
      <c r="BN31" s="16"/>
      <c r="BO31" s="14">
        <v>19</v>
      </c>
      <c r="BP31" s="15">
        <v>1.1176470588235295E-2</v>
      </c>
      <c r="BQ31" s="14">
        <v>1</v>
      </c>
      <c r="BR31" s="15">
        <v>1.6393442622950821E-2</v>
      </c>
      <c r="BS31" s="14"/>
      <c r="BT31" s="16"/>
      <c r="BU31" s="14"/>
      <c r="BV31" s="16"/>
      <c r="BW31" s="14"/>
      <c r="BX31" s="16"/>
      <c r="BY31" s="14"/>
      <c r="BZ31" s="16"/>
      <c r="CA31" s="14">
        <v>1</v>
      </c>
      <c r="CB31" s="15">
        <v>1.8518518518518517E-2</v>
      </c>
      <c r="CC31" s="14">
        <v>17</v>
      </c>
      <c r="CD31" s="15">
        <v>1.0131108462455305E-2</v>
      </c>
      <c r="CE31" s="14"/>
      <c r="CF31" s="16"/>
      <c r="CG31" s="14">
        <v>29</v>
      </c>
      <c r="CH31" s="15">
        <v>9.3217614914818392E-3</v>
      </c>
      <c r="CI31" s="14">
        <v>26</v>
      </c>
      <c r="CJ31" s="15">
        <v>1.6341923318667503E-2</v>
      </c>
      <c r="CK31" s="14">
        <v>2</v>
      </c>
      <c r="CL31" s="15">
        <v>3.0769230769230771E-2</v>
      </c>
      <c r="CM31" s="14">
        <v>0</v>
      </c>
      <c r="CN31" s="15">
        <v>0</v>
      </c>
      <c r="CO31" s="14">
        <v>0</v>
      </c>
      <c r="CP31" s="15">
        <v>0</v>
      </c>
      <c r="CQ31" s="14"/>
      <c r="CR31" s="16"/>
      <c r="CS31" s="14"/>
      <c r="CT31" s="16"/>
      <c r="CU31" s="14">
        <v>1</v>
      </c>
      <c r="CV31" s="15">
        <v>2.0408163265306121E-2</v>
      </c>
      <c r="CW31" s="14"/>
      <c r="CX31" s="16"/>
      <c r="CY31" s="14">
        <v>0</v>
      </c>
      <c r="CZ31" s="15">
        <v>0</v>
      </c>
      <c r="DA31" s="14">
        <v>2</v>
      </c>
      <c r="DB31" s="15">
        <v>4.1666666666666664E-2</v>
      </c>
      <c r="DC31" s="14">
        <v>20</v>
      </c>
      <c r="DD31" s="15">
        <v>1.1223344556677889E-2</v>
      </c>
      <c r="DE31" s="14"/>
      <c r="DF31" s="16"/>
      <c r="DG31" s="14"/>
      <c r="DH31" s="16"/>
      <c r="DI31" s="14">
        <v>3</v>
      </c>
      <c r="DJ31" s="15">
        <v>3.8461538461538464E-2</v>
      </c>
      <c r="DK31" s="14">
        <v>5</v>
      </c>
      <c r="DL31" s="15">
        <v>2.1929824561403508E-2</v>
      </c>
      <c r="DM31" s="14">
        <v>0</v>
      </c>
      <c r="DN31" s="15">
        <v>0</v>
      </c>
      <c r="DO31" s="14"/>
      <c r="DP31" s="16"/>
      <c r="DQ31" s="14">
        <v>0</v>
      </c>
      <c r="DR31" s="15">
        <v>0</v>
      </c>
      <c r="DS31" s="14">
        <v>2</v>
      </c>
      <c r="DT31" s="15">
        <v>5.7142857142857141E-2</v>
      </c>
      <c r="DU31" s="14"/>
      <c r="DV31" s="16"/>
      <c r="DW31" s="14"/>
      <c r="DX31" s="16"/>
      <c r="DY31" s="14">
        <v>2</v>
      </c>
      <c r="DZ31" s="15">
        <v>2.3809523809523808E-2</v>
      </c>
      <c r="EA31" s="14"/>
      <c r="EB31" s="16"/>
      <c r="EC31" s="14">
        <v>0</v>
      </c>
      <c r="ED31" s="15">
        <v>0</v>
      </c>
      <c r="EE31" s="14"/>
      <c r="EF31" s="16"/>
      <c r="EG31" s="14"/>
      <c r="EH31" s="16"/>
      <c r="EI31" s="14">
        <v>15</v>
      </c>
      <c r="EJ31" s="15">
        <v>7.6804915514592934E-3</v>
      </c>
      <c r="EK31" s="14">
        <v>0</v>
      </c>
      <c r="EL31" s="15">
        <v>0</v>
      </c>
      <c r="EM31" s="14">
        <v>0</v>
      </c>
      <c r="EN31" s="15">
        <v>0</v>
      </c>
      <c r="EO31" s="14"/>
      <c r="EP31" s="16"/>
      <c r="EQ31" s="14">
        <v>1</v>
      </c>
      <c r="ER31" s="15">
        <v>2.9411764705882353E-2</v>
      </c>
      <c r="ES31" s="14"/>
      <c r="ET31" s="16"/>
      <c r="EU31" s="14">
        <v>0</v>
      </c>
      <c r="EV31" s="15">
        <v>0</v>
      </c>
      <c r="EW31" s="14">
        <v>1</v>
      </c>
      <c r="EX31" s="15">
        <v>1.1764705882352941E-2</v>
      </c>
      <c r="EY31" s="14">
        <v>27</v>
      </c>
      <c r="EZ31" s="15">
        <v>1.4240506329113924E-2</v>
      </c>
      <c r="FA31" s="14">
        <v>1</v>
      </c>
      <c r="FB31" s="15">
        <v>2.6315789473684209E-2</v>
      </c>
      <c r="FC31" s="14">
        <v>9</v>
      </c>
      <c r="FD31" s="15">
        <v>6.7771084337349399E-3</v>
      </c>
      <c r="FE31" s="14"/>
      <c r="FF31" s="16"/>
      <c r="FG31" s="14">
        <v>4</v>
      </c>
      <c r="FH31" s="15">
        <v>2.8985507246376812E-2</v>
      </c>
      <c r="FI31" s="14">
        <v>13</v>
      </c>
      <c r="FJ31" s="15">
        <v>8.8195386702849387E-3</v>
      </c>
      <c r="FK31" s="14">
        <v>22</v>
      </c>
      <c r="FL31" s="15">
        <v>1.7756255044390639E-2</v>
      </c>
      <c r="FM31" s="14">
        <v>136</v>
      </c>
      <c r="FN31" s="15">
        <v>1.025099871862516E-2</v>
      </c>
      <c r="FO31" s="14"/>
      <c r="FP31" s="16"/>
      <c r="FQ31" s="14">
        <v>34</v>
      </c>
      <c r="FR31" s="15">
        <v>2.2368421052631579E-2</v>
      </c>
      <c r="FS31" s="14">
        <v>34</v>
      </c>
      <c r="FT31" s="15">
        <v>2.2546419098143235E-2</v>
      </c>
      <c r="FU31" s="14">
        <v>0</v>
      </c>
      <c r="FV31" s="15">
        <v>0</v>
      </c>
      <c r="FW31" s="14">
        <v>1</v>
      </c>
      <c r="FX31" s="15">
        <v>3.8461538461538464E-2</v>
      </c>
      <c r="FY31" s="14"/>
      <c r="FZ31" s="16"/>
      <c r="GA31" s="14">
        <v>0</v>
      </c>
      <c r="GB31" s="15">
        <v>0</v>
      </c>
      <c r="GC31" s="14">
        <v>0</v>
      </c>
      <c r="GD31" s="15">
        <v>0</v>
      </c>
      <c r="GE31" s="14">
        <v>23</v>
      </c>
      <c r="GF31" s="15">
        <v>1.8930041152263374E-2</v>
      </c>
      <c r="GG31" s="14">
        <v>2</v>
      </c>
      <c r="GH31" s="15">
        <v>9.0909090909090912E-2</v>
      </c>
      <c r="GI31" s="17">
        <v>590</v>
      </c>
      <c r="GJ31" s="18">
        <v>1.2598761477685244E-2</v>
      </c>
    </row>
    <row r="32" spans="1:192" x14ac:dyDescent="0.25">
      <c r="A32" s="19" t="s">
        <v>139</v>
      </c>
      <c r="B32" s="27"/>
      <c r="C32" s="20">
        <v>5</v>
      </c>
      <c r="D32" s="21">
        <v>0.2</v>
      </c>
      <c r="E32" s="20">
        <v>2</v>
      </c>
      <c r="F32" s="21">
        <v>8.3333333333333329E-2</v>
      </c>
      <c r="G32" s="20"/>
      <c r="H32" s="22"/>
      <c r="I32" s="20"/>
      <c r="J32" s="22"/>
      <c r="K32" s="20">
        <v>2</v>
      </c>
      <c r="L32" s="21">
        <v>0.05</v>
      </c>
      <c r="M32" s="20">
        <v>2</v>
      </c>
      <c r="N32" s="21">
        <v>5.8823529411764705E-2</v>
      </c>
      <c r="O32" s="20">
        <v>17</v>
      </c>
      <c r="P32" s="21">
        <v>5.2795031055900624E-2</v>
      </c>
      <c r="Q32" s="20">
        <v>2</v>
      </c>
      <c r="R32" s="21">
        <v>9.0909090909090912E-2</v>
      </c>
      <c r="S32" s="20">
        <v>71</v>
      </c>
      <c r="T32" s="21">
        <v>5.1749271137026237E-2</v>
      </c>
      <c r="U32" s="20"/>
      <c r="V32" s="22"/>
      <c r="W32" s="20"/>
      <c r="X32" s="22"/>
      <c r="Y32" s="20">
        <v>121</v>
      </c>
      <c r="Z32" s="21">
        <v>6.2435500515995869E-2</v>
      </c>
      <c r="AA32" s="20">
        <v>0</v>
      </c>
      <c r="AB32" s="21">
        <v>0</v>
      </c>
      <c r="AC32" s="20">
        <v>27</v>
      </c>
      <c r="AD32" s="21">
        <v>0.1</v>
      </c>
      <c r="AE32" s="20">
        <v>3</v>
      </c>
      <c r="AF32" s="21">
        <v>6.6666666666666666E-2</v>
      </c>
      <c r="AG32" s="20"/>
      <c r="AH32" s="22"/>
      <c r="AI32" s="20"/>
      <c r="AJ32" s="22"/>
      <c r="AK32" s="20">
        <v>67</v>
      </c>
      <c r="AL32" s="21">
        <v>4.6111493461803169E-2</v>
      </c>
      <c r="AM32" s="20">
        <v>7</v>
      </c>
      <c r="AN32" s="21">
        <v>0.21875</v>
      </c>
      <c r="AO32" s="20">
        <v>55</v>
      </c>
      <c r="AP32" s="21">
        <v>6.8153655514250316E-2</v>
      </c>
      <c r="AQ32" s="20">
        <v>7</v>
      </c>
      <c r="AR32" s="21">
        <v>0.19444444444444445</v>
      </c>
      <c r="AS32" s="20">
        <v>38</v>
      </c>
      <c r="AT32" s="21">
        <v>7.9497907949790794E-2</v>
      </c>
      <c r="AU32" s="20">
        <v>138</v>
      </c>
      <c r="AV32" s="21">
        <v>5.2732136033626288E-2</v>
      </c>
      <c r="AW32" s="20">
        <v>4</v>
      </c>
      <c r="AX32" s="21">
        <v>6.4516129032258063E-2</v>
      </c>
      <c r="AY32" s="20">
        <v>2</v>
      </c>
      <c r="AZ32" s="21">
        <v>3.6363636363636362E-2</v>
      </c>
      <c r="BA32" s="20">
        <v>1</v>
      </c>
      <c r="BB32" s="21">
        <v>0.05</v>
      </c>
      <c r="BC32" s="20">
        <v>2</v>
      </c>
      <c r="BD32" s="21">
        <v>4.2553191489361701E-2</v>
      </c>
      <c r="BE32" s="20"/>
      <c r="BF32" s="22"/>
      <c r="BG32" s="20"/>
      <c r="BH32" s="22"/>
      <c r="BI32" s="20">
        <v>3</v>
      </c>
      <c r="BJ32" s="21">
        <v>8.8235294117647065E-2</v>
      </c>
      <c r="BK32" s="20"/>
      <c r="BL32" s="22"/>
      <c r="BM32" s="20"/>
      <c r="BN32" s="22"/>
      <c r="BO32" s="20">
        <v>85</v>
      </c>
      <c r="BP32" s="21">
        <v>0.05</v>
      </c>
      <c r="BQ32" s="20">
        <v>6</v>
      </c>
      <c r="BR32" s="21">
        <v>9.8360655737704916E-2</v>
      </c>
      <c r="BS32" s="20"/>
      <c r="BT32" s="22"/>
      <c r="BU32" s="20"/>
      <c r="BV32" s="22"/>
      <c r="BW32" s="20"/>
      <c r="BX32" s="22"/>
      <c r="BY32" s="20"/>
      <c r="BZ32" s="22"/>
      <c r="CA32" s="20">
        <v>5</v>
      </c>
      <c r="CB32" s="21">
        <v>9.2592592592592587E-2</v>
      </c>
      <c r="CC32" s="20">
        <v>92</v>
      </c>
      <c r="CD32" s="21">
        <v>5.4827175208581644E-2</v>
      </c>
      <c r="CE32" s="20"/>
      <c r="CF32" s="22"/>
      <c r="CG32" s="20">
        <v>135</v>
      </c>
      <c r="CH32" s="21">
        <v>4.3394406943105111E-2</v>
      </c>
      <c r="CI32" s="20">
        <v>95</v>
      </c>
      <c r="CJ32" s="21">
        <v>5.9710873664362035E-2</v>
      </c>
      <c r="CK32" s="20">
        <v>7</v>
      </c>
      <c r="CL32" s="21">
        <v>0.1076923076923077</v>
      </c>
      <c r="CM32" s="20">
        <v>1</v>
      </c>
      <c r="CN32" s="21">
        <v>4.7619047619047616E-2</v>
      </c>
      <c r="CO32" s="20">
        <v>3</v>
      </c>
      <c r="CP32" s="21">
        <v>2.3622047244094488E-2</v>
      </c>
      <c r="CQ32" s="20"/>
      <c r="CR32" s="22"/>
      <c r="CS32" s="20"/>
      <c r="CT32" s="22"/>
      <c r="CU32" s="20">
        <v>3</v>
      </c>
      <c r="CV32" s="21">
        <v>6.1224489795918366E-2</v>
      </c>
      <c r="CW32" s="20"/>
      <c r="CX32" s="22"/>
      <c r="CY32" s="20">
        <v>2</v>
      </c>
      <c r="CZ32" s="21">
        <v>3.5714285714285712E-2</v>
      </c>
      <c r="DA32" s="20">
        <v>6</v>
      </c>
      <c r="DB32" s="21">
        <v>0.125</v>
      </c>
      <c r="DC32" s="20">
        <v>73</v>
      </c>
      <c r="DD32" s="21">
        <v>4.0965207631874299E-2</v>
      </c>
      <c r="DE32" s="20"/>
      <c r="DF32" s="22"/>
      <c r="DG32" s="20"/>
      <c r="DH32" s="22"/>
      <c r="DI32" s="20">
        <v>7</v>
      </c>
      <c r="DJ32" s="21">
        <v>8.9743589743589744E-2</v>
      </c>
      <c r="DK32" s="20">
        <v>21</v>
      </c>
      <c r="DL32" s="21">
        <v>9.2105263157894732E-2</v>
      </c>
      <c r="DM32" s="20">
        <v>1</v>
      </c>
      <c r="DN32" s="21">
        <v>8.4745762711864406E-3</v>
      </c>
      <c r="DO32" s="20"/>
      <c r="DP32" s="22"/>
      <c r="DQ32" s="20">
        <v>2</v>
      </c>
      <c r="DR32" s="21">
        <v>8.3333333333333329E-2</v>
      </c>
      <c r="DS32" s="20">
        <v>4</v>
      </c>
      <c r="DT32" s="21">
        <v>0.11428571428571428</v>
      </c>
      <c r="DU32" s="20"/>
      <c r="DV32" s="22"/>
      <c r="DW32" s="20"/>
      <c r="DX32" s="22"/>
      <c r="DY32" s="20">
        <v>6</v>
      </c>
      <c r="DZ32" s="21">
        <v>7.1428571428571425E-2</v>
      </c>
      <c r="EA32" s="20"/>
      <c r="EB32" s="22"/>
      <c r="EC32" s="20">
        <v>2</v>
      </c>
      <c r="ED32" s="21">
        <v>1.2048192771084338E-2</v>
      </c>
      <c r="EE32" s="20"/>
      <c r="EF32" s="22"/>
      <c r="EG32" s="20"/>
      <c r="EH32" s="22"/>
      <c r="EI32" s="20">
        <v>100</v>
      </c>
      <c r="EJ32" s="21">
        <v>5.1203277009728626E-2</v>
      </c>
      <c r="EK32" s="20">
        <v>5</v>
      </c>
      <c r="EL32" s="21">
        <v>8.0645161290322578E-2</v>
      </c>
      <c r="EM32" s="20">
        <v>1</v>
      </c>
      <c r="EN32" s="21">
        <v>4.5454545454545456E-2</v>
      </c>
      <c r="EO32" s="20"/>
      <c r="EP32" s="22"/>
      <c r="EQ32" s="20">
        <v>2</v>
      </c>
      <c r="ER32" s="21">
        <v>5.8823529411764705E-2</v>
      </c>
      <c r="ES32" s="20"/>
      <c r="ET32" s="22"/>
      <c r="EU32" s="20">
        <v>0</v>
      </c>
      <c r="EV32" s="21">
        <v>0</v>
      </c>
      <c r="EW32" s="20">
        <v>2</v>
      </c>
      <c r="EX32" s="21">
        <v>2.3529411764705882E-2</v>
      </c>
      <c r="EY32" s="20">
        <v>97</v>
      </c>
      <c r="EZ32" s="21">
        <v>5.1160337552742616E-2</v>
      </c>
      <c r="FA32" s="20">
        <v>1</v>
      </c>
      <c r="FB32" s="21">
        <v>2.6315789473684209E-2</v>
      </c>
      <c r="FC32" s="20">
        <v>34</v>
      </c>
      <c r="FD32" s="21">
        <v>2.5602409638554216E-2</v>
      </c>
      <c r="FE32" s="20"/>
      <c r="FF32" s="22"/>
      <c r="FG32" s="20">
        <v>11</v>
      </c>
      <c r="FH32" s="21">
        <v>7.9710144927536225E-2</v>
      </c>
      <c r="FI32" s="20">
        <v>45</v>
      </c>
      <c r="FJ32" s="21">
        <v>3.0529172320217096E-2</v>
      </c>
      <c r="FK32" s="20">
        <v>84</v>
      </c>
      <c r="FL32" s="21">
        <v>6.7796610169491525E-2</v>
      </c>
      <c r="FM32" s="20">
        <v>539</v>
      </c>
      <c r="FN32" s="21">
        <v>4.0627119921610007E-2</v>
      </c>
      <c r="FO32" s="20"/>
      <c r="FP32" s="22"/>
      <c r="FQ32" s="20">
        <v>103</v>
      </c>
      <c r="FR32" s="21">
        <v>6.7763157894736845E-2</v>
      </c>
      <c r="FS32" s="20">
        <v>151</v>
      </c>
      <c r="FT32" s="21">
        <v>0.10013262599469495</v>
      </c>
      <c r="FU32" s="20">
        <v>2</v>
      </c>
      <c r="FV32" s="21">
        <v>5.4054054054054057E-2</v>
      </c>
      <c r="FW32" s="20">
        <v>2</v>
      </c>
      <c r="FX32" s="21">
        <v>7.6923076923076927E-2</v>
      </c>
      <c r="FY32" s="20"/>
      <c r="FZ32" s="22"/>
      <c r="GA32" s="20">
        <v>3</v>
      </c>
      <c r="GB32" s="21">
        <v>5.3571428571428568E-2</v>
      </c>
      <c r="GC32" s="20">
        <v>5</v>
      </c>
      <c r="GD32" s="21">
        <v>9.4339622641509441E-2</v>
      </c>
      <c r="GE32" s="20">
        <v>77</v>
      </c>
      <c r="GF32" s="21">
        <v>6.3374485596707816E-2</v>
      </c>
      <c r="GG32" s="20">
        <v>3</v>
      </c>
      <c r="GH32" s="21">
        <v>0.13636363636363635</v>
      </c>
      <c r="GI32" s="20">
        <v>2399</v>
      </c>
      <c r="GJ32" s="21">
        <v>5.1227845398248983E-2</v>
      </c>
    </row>
    <row r="33" spans="1:192" x14ac:dyDescent="0.25">
      <c r="A33" s="2" t="s">
        <v>255</v>
      </c>
      <c r="B33" s="3" t="s">
        <v>129</v>
      </c>
      <c r="C33" s="14">
        <v>1</v>
      </c>
      <c r="D33" s="15">
        <v>0.04</v>
      </c>
      <c r="E33" s="14">
        <v>2</v>
      </c>
      <c r="F33" s="15">
        <v>8.3333333333333329E-2</v>
      </c>
      <c r="G33" s="14"/>
      <c r="H33" s="16"/>
      <c r="I33" s="14"/>
      <c r="J33" s="16"/>
      <c r="K33" s="14">
        <v>2</v>
      </c>
      <c r="L33" s="15">
        <v>0.05</v>
      </c>
      <c r="M33" s="14">
        <v>2</v>
      </c>
      <c r="N33" s="15">
        <v>5.8823529411764705E-2</v>
      </c>
      <c r="O33" s="14">
        <v>15</v>
      </c>
      <c r="P33" s="15">
        <v>4.6583850931677016E-2</v>
      </c>
      <c r="Q33" s="14">
        <v>1</v>
      </c>
      <c r="R33" s="15">
        <v>4.5454545454545456E-2</v>
      </c>
      <c r="S33" s="14">
        <v>64</v>
      </c>
      <c r="T33" s="15">
        <v>4.6647230320699708E-2</v>
      </c>
      <c r="U33" s="14"/>
      <c r="V33" s="16"/>
      <c r="W33" s="14"/>
      <c r="X33" s="16"/>
      <c r="Y33" s="14">
        <v>115</v>
      </c>
      <c r="Z33" s="15">
        <v>5.9339525283797732E-2</v>
      </c>
      <c r="AA33" s="14">
        <v>1</v>
      </c>
      <c r="AB33" s="15">
        <v>3.4482758620689655E-2</v>
      </c>
      <c r="AC33" s="14">
        <v>21</v>
      </c>
      <c r="AD33" s="15">
        <v>7.7777777777777779E-2</v>
      </c>
      <c r="AE33" s="14">
        <v>2</v>
      </c>
      <c r="AF33" s="15">
        <v>4.4444444444444446E-2</v>
      </c>
      <c r="AG33" s="14"/>
      <c r="AH33" s="16"/>
      <c r="AI33" s="14"/>
      <c r="AJ33" s="16"/>
      <c r="AK33" s="14">
        <v>87</v>
      </c>
      <c r="AL33" s="15">
        <v>5.9876118375774258E-2</v>
      </c>
      <c r="AM33" s="14">
        <v>3</v>
      </c>
      <c r="AN33" s="15">
        <v>9.375E-2</v>
      </c>
      <c r="AO33" s="14">
        <v>23</v>
      </c>
      <c r="AP33" s="15">
        <v>2.8500619578686492E-2</v>
      </c>
      <c r="AQ33" s="14">
        <v>1</v>
      </c>
      <c r="AR33" s="15">
        <v>2.7777777777777776E-2</v>
      </c>
      <c r="AS33" s="14">
        <v>19</v>
      </c>
      <c r="AT33" s="15">
        <v>3.9748953974895397E-2</v>
      </c>
      <c r="AU33" s="14">
        <v>160</v>
      </c>
      <c r="AV33" s="15">
        <v>6.1138708444784105E-2</v>
      </c>
      <c r="AW33" s="14">
        <v>3</v>
      </c>
      <c r="AX33" s="15">
        <v>4.8387096774193547E-2</v>
      </c>
      <c r="AY33" s="14">
        <v>2</v>
      </c>
      <c r="AZ33" s="15">
        <v>3.6363636363636362E-2</v>
      </c>
      <c r="BA33" s="14">
        <v>2</v>
      </c>
      <c r="BB33" s="15">
        <v>0.1</v>
      </c>
      <c r="BC33" s="14">
        <v>7</v>
      </c>
      <c r="BD33" s="15">
        <v>0.14893617021276595</v>
      </c>
      <c r="BE33" s="14"/>
      <c r="BF33" s="16"/>
      <c r="BG33" s="14"/>
      <c r="BH33" s="16"/>
      <c r="BI33" s="14">
        <v>6</v>
      </c>
      <c r="BJ33" s="15">
        <v>0.17647058823529413</v>
      </c>
      <c r="BK33" s="14"/>
      <c r="BL33" s="16"/>
      <c r="BM33" s="14"/>
      <c r="BN33" s="16"/>
      <c r="BO33" s="14">
        <v>45</v>
      </c>
      <c r="BP33" s="15">
        <v>2.6470588235294117E-2</v>
      </c>
      <c r="BQ33" s="14">
        <v>4</v>
      </c>
      <c r="BR33" s="15">
        <v>6.5573770491803282E-2</v>
      </c>
      <c r="BS33" s="14"/>
      <c r="BT33" s="16"/>
      <c r="BU33" s="14"/>
      <c r="BV33" s="16"/>
      <c r="BW33" s="14"/>
      <c r="BX33" s="16"/>
      <c r="BY33" s="14"/>
      <c r="BZ33" s="16"/>
      <c r="CA33" s="14">
        <v>4</v>
      </c>
      <c r="CB33" s="15">
        <v>7.407407407407407E-2</v>
      </c>
      <c r="CC33" s="14">
        <v>88</v>
      </c>
      <c r="CD33" s="15">
        <v>5.2443384982121574E-2</v>
      </c>
      <c r="CE33" s="14"/>
      <c r="CF33" s="16"/>
      <c r="CG33" s="14">
        <v>181</v>
      </c>
      <c r="CH33" s="15">
        <v>5.818064930890389E-2</v>
      </c>
      <c r="CI33" s="14">
        <v>62</v>
      </c>
      <c r="CJ33" s="15">
        <v>3.8969201759899437E-2</v>
      </c>
      <c r="CK33" s="14">
        <v>4</v>
      </c>
      <c r="CL33" s="15">
        <v>6.1538461538461542E-2</v>
      </c>
      <c r="CM33" s="14">
        <v>0</v>
      </c>
      <c r="CN33" s="15">
        <v>0</v>
      </c>
      <c r="CO33" s="14">
        <v>9</v>
      </c>
      <c r="CP33" s="15">
        <v>7.0866141732283464E-2</v>
      </c>
      <c r="CQ33" s="14"/>
      <c r="CR33" s="16"/>
      <c r="CS33" s="14"/>
      <c r="CT33" s="16"/>
      <c r="CU33" s="14">
        <v>8</v>
      </c>
      <c r="CV33" s="15">
        <v>0.16326530612244897</v>
      </c>
      <c r="CW33" s="14"/>
      <c r="CX33" s="16"/>
      <c r="CY33" s="14">
        <v>1</v>
      </c>
      <c r="CZ33" s="15">
        <v>1.7857142857142856E-2</v>
      </c>
      <c r="DA33" s="14">
        <v>1</v>
      </c>
      <c r="DB33" s="15">
        <v>2.0833333333333332E-2</v>
      </c>
      <c r="DC33" s="14">
        <v>94</v>
      </c>
      <c r="DD33" s="15">
        <v>5.2749719416386086E-2</v>
      </c>
      <c r="DE33" s="14"/>
      <c r="DF33" s="16"/>
      <c r="DG33" s="14"/>
      <c r="DH33" s="16"/>
      <c r="DI33" s="14">
        <v>6</v>
      </c>
      <c r="DJ33" s="15">
        <v>7.6923076923076927E-2</v>
      </c>
      <c r="DK33" s="14">
        <v>19</v>
      </c>
      <c r="DL33" s="15">
        <v>8.3333333333333329E-2</v>
      </c>
      <c r="DM33" s="14">
        <v>10</v>
      </c>
      <c r="DN33" s="15">
        <v>8.4745762711864403E-2</v>
      </c>
      <c r="DO33" s="14"/>
      <c r="DP33" s="16"/>
      <c r="DQ33" s="14">
        <v>0</v>
      </c>
      <c r="DR33" s="15">
        <v>0</v>
      </c>
      <c r="DS33" s="14">
        <v>3</v>
      </c>
      <c r="DT33" s="15">
        <v>8.5714285714285715E-2</v>
      </c>
      <c r="DU33" s="14"/>
      <c r="DV33" s="16"/>
      <c r="DW33" s="14"/>
      <c r="DX33" s="16"/>
      <c r="DY33" s="14">
        <v>4</v>
      </c>
      <c r="DZ33" s="15">
        <v>4.7619047619047616E-2</v>
      </c>
      <c r="EA33" s="14"/>
      <c r="EB33" s="16"/>
      <c r="EC33" s="14">
        <v>2</v>
      </c>
      <c r="ED33" s="15">
        <v>1.2048192771084338E-2</v>
      </c>
      <c r="EE33" s="14"/>
      <c r="EF33" s="16"/>
      <c r="EG33" s="14"/>
      <c r="EH33" s="16"/>
      <c r="EI33" s="14">
        <v>57</v>
      </c>
      <c r="EJ33" s="15">
        <v>2.9185867895545316E-2</v>
      </c>
      <c r="EK33" s="14">
        <v>3</v>
      </c>
      <c r="EL33" s="15">
        <v>4.8387096774193547E-2</v>
      </c>
      <c r="EM33" s="14">
        <v>4</v>
      </c>
      <c r="EN33" s="15">
        <v>0.18181818181818182</v>
      </c>
      <c r="EO33" s="14"/>
      <c r="EP33" s="16"/>
      <c r="EQ33" s="14">
        <v>2</v>
      </c>
      <c r="ER33" s="15">
        <v>5.8823529411764705E-2</v>
      </c>
      <c r="ES33" s="14"/>
      <c r="ET33" s="16"/>
      <c r="EU33" s="14">
        <v>1</v>
      </c>
      <c r="EV33" s="15">
        <v>5.2631578947368418E-2</v>
      </c>
      <c r="EW33" s="14">
        <v>13</v>
      </c>
      <c r="EX33" s="15">
        <v>0.15294117647058825</v>
      </c>
      <c r="EY33" s="14">
        <v>47</v>
      </c>
      <c r="EZ33" s="15">
        <v>2.4789029535864978E-2</v>
      </c>
      <c r="FA33" s="14">
        <v>0</v>
      </c>
      <c r="FB33" s="15">
        <v>0</v>
      </c>
      <c r="FC33" s="14">
        <v>89</v>
      </c>
      <c r="FD33" s="15">
        <v>6.7018072289156627E-2</v>
      </c>
      <c r="FE33" s="14"/>
      <c r="FF33" s="16"/>
      <c r="FG33" s="14">
        <v>1</v>
      </c>
      <c r="FH33" s="15">
        <v>7.246376811594203E-3</v>
      </c>
      <c r="FI33" s="14">
        <v>78</v>
      </c>
      <c r="FJ33" s="15">
        <v>5.2917232021709636E-2</v>
      </c>
      <c r="FK33" s="14">
        <v>82</v>
      </c>
      <c r="FL33" s="15">
        <v>6.618240516545601E-2</v>
      </c>
      <c r="FM33" s="14">
        <v>442</v>
      </c>
      <c r="FN33" s="15">
        <v>3.331574583553177E-2</v>
      </c>
      <c r="FO33" s="14"/>
      <c r="FP33" s="16"/>
      <c r="FQ33" s="14">
        <v>78</v>
      </c>
      <c r="FR33" s="15">
        <v>5.131578947368421E-2</v>
      </c>
      <c r="FS33" s="14">
        <v>44</v>
      </c>
      <c r="FT33" s="15">
        <v>2.9177718832891247E-2</v>
      </c>
      <c r="FU33" s="14">
        <v>3</v>
      </c>
      <c r="FV33" s="15">
        <v>8.1081081081081086E-2</v>
      </c>
      <c r="FW33" s="14">
        <v>2</v>
      </c>
      <c r="FX33" s="15">
        <v>7.6923076923076927E-2</v>
      </c>
      <c r="FY33" s="14"/>
      <c r="FZ33" s="16"/>
      <c r="GA33" s="14">
        <v>3</v>
      </c>
      <c r="GB33" s="15">
        <v>5.3571428571428568E-2</v>
      </c>
      <c r="GC33" s="14">
        <v>5</v>
      </c>
      <c r="GD33" s="15">
        <v>9.4339622641509441E-2</v>
      </c>
      <c r="GE33" s="14">
        <v>32</v>
      </c>
      <c r="GF33" s="15">
        <v>2.6337448559670781E-2</v>
      </c>
      <c r="GG33" s="14">
        <v>1</v>
      </c>
      <c r="GH33" s="15">
        <v>4.5454545454545456E-2</v>
      </c>
      <c r="GI33" s="17">
        <v>2071</v>
      </c>
      <c r="GJ33" s="18">
        <v>4.4223788169976512E-2</v>
      </c>
    </row>
    <row r="34" spans="1:192" x14ac:dyDescent="0.25">
      <c r="A34" s="2" t="s">
        <v>256</v>
      </c>
      <c r="B34" s="3" t="s">
        <v>129</v>
      </c>
      <c r="C34" s="14">
        <v>0</v>
      </c>
      <c r="D34" s="15">
        <v>0</v>
      </c>
      <c r="E34" s="14">
        <v>2</v>
      </c>
      <c r="F34" s="15">
        <v>8.3333333333333329E-2</v>
      </c>
      <c r="G34" s="14"/>
      <c r="H34" s="16"/>
      <c r="I34" s="14"/>
      <c r="J34" s="16"/>
      <c r="K34" s="14">
        <v>4</v>
      </c>
      <c r="L34" s="15">
        <v>0.1</v>
      </c>
      <c r="M34" s="14">
        <v>3</v>
      </c>
      <c r="N34" s="15">
        <v>8.8235294117647065E-2</v>
      </c>
      <c r="O34" s="14">
        <v>12</v>
      </c>
      <c r="P34" s="15">
        <v>3.7267080745341616E-2</v>
      </c>
      <c r="Q34" s="14">
        <v>0</v>
      </c>
      <c r="R34" s="15">
        <v>0</v>
      </c>
      <c r="S34" s="14">
        <v>54</v>
      </c>
      <c r="T34" s="15">
        <v>3.9358600583090382E-2</v>
      </c>
      <c r="U34" s="14"/>
      <c r="V34" s="16"/>
      <c r="W34" s="14"/>
      <c r="X34" s="16"/>
      <c r="Y34" s="14">
        <v>82</v>
      </c>
      <c r="Z34" s="15">
        <v>4.2311661506707947E-2</v>
      </c>
      <c r="AA34" s="14">
        <v>2</v>
      </c>
      <c r="AB34" s="15">
        <v>6.8965517241379309E-2</v>
      </c>
      <c r="AC34" s="14">
        <v>12</v>
      </c>
      <c r="AD34" s="15">
        <v>4.4444444444444446E-2</v>
      </c>
      <c r="AE34" s="14">
        <v>0</v>
      </c>
      <c r="AF34" s="15">
        <v>0</v>
      </c>
      <c r="AG34" s="14"/>
      <c r="AH34" s="16"/>
      <c r="AI34" s="14"/>
      <c r="AJ34" s="16"/>
      <c r="AK34" s="14">
        <v>50</v>
      </c>
      <c r="AL34" s="15">
        <v>3.4411562284927734E-2</v>
      </c>
      <c r="AM34" s="14">
        <v>2</v>
      </c>
      <c r="AN34" s="15">
        <v>6.25E-2</v>
      </c>
      <c r="AO34" s="14">
        <v>15</v>
      </c>
      <c r="AP34" s="15">
        <v>1.858736059479554E-2</v>
      </c>
      <c r="AQ34" s="14">
        <v>2</v>
      </c>
      <c r="AR34" s="15">
        <v>5.5555555555555552E-2</v>
      </c>
      <c r="AS34" s="14">
        <v>12</v>
      </c>
      <c r="AT34" s="15">
        <v>2.5104602510460251E-2</v>
      </c>
      <c r="AU34" s="14">
        <v>109</v>
      </c>
      <c r="AV34" s="15">
        <v>4.1650745128009169E-2</v>
      </c>
      <c r="AW34" s="14">
        <v>4</v>
      </c>
      <c r="AX34" s="15">
        <v>6.4516129032258063E-2</v>
      </c>
      <c r="AY34" s="14">
        <v>5</v>
      </c>
      <c r="AZ34" s="15">
        <v>9.0909090909090912E-2</v>
      </c>
      <c r="BA34" s="14">
        <v>2</v>
      </c>
      <c r="BB34" s="15">
        <v>0.1</v>
      </c>
      <c r="BC34" s="14">
        <v>1</v>
      </c>
      <c r="BD34" s="15">
        <v>2.1276595744680851E-2</v>
      </c>
      <c r="BE34" s="14"/>
      <c r="BF34" s="16"/>
      <c r="BG34" s="14"/>
      <c r="BH34" s="16"/>
      <c r="BI34" s="14">
        <v>2</v>
      </c>
      <c r="BJ34" s="15">
        <v>5.8823529411764705E-2</v>
      </c>
      <c r="BK34" s="14"/>
      <c r="BL34" s="16"/>
      <c r="BM34" s="14"/>
      <c r="BN34" s="16"/>
      <c r="BO34" s="14">
        <v>33</v>
      </c>
      <c r="BP34" s="15">
        <v>1.9411764705882354E-2</v>
      </c>
      <c r="BQ34" s="14">
        <v>4</v>
      </c>
      <c r="BR34" s="15">
        <v>6.5573770491803282E-2</v>
      </c>
      <c r="BS34" s="14"/>
      <c r="BT34" s="16"/>
      <c r="BU34" s="14"/>
      <c r="BV34" s="16"/>
      <c r="BW34" s="14"/>
      <c r="BX34" s="16"/>
      <c r="BY34" s="14"/>
      <c r="BZ34" s="16"/>
      <c r="CA34" s="14">
        <v>2</v>
      </c>
      <c r="CB34" s="15">
        <v>3.7037037037037035E-2</v>
      </c>
      <c r="CC34" s="14">
        <v>71</v>
      </c>
      <c r="CD34" s="15">
        <v>4.2312276519666271E-2</v>
      </c>
      <c r="CE34" s="14"/>
      <c r="CF34" s="16"/>
      <c r="CG34" s="14">
        <v>143</v>
      </c>
      <c r="CH34" s="15">
        <v>4.5965927354548373E-2</v>
      </c>
      <c r="CI34" s="14">
        <v>53</v>
      </c>
      <c r="CJ34" s="15">
        <v>3.3312382149591452E-2</v>
      </c>
      <c r="CK34" s="14">
        <v>3</v>
      </c>
      <c r="CL34" s="15">
        <v>4.6153846153846156E-2</v>
      </c>
      <c r="CM34" s="14">
        <v>2</v>
      </c>
      <c r="CN34" s="15">
        <v>9.5238095238095233E-2</v>
      </c>
      <c r="CO34" s="14">
        <v>6</v>
      </c>
      <c r="CP34" s="15">
        <v>4.7244094488188976E-2</v>
      </c>
      <c r="CQ34" s="14"/>
      <c r="CR34" s="16"/>
      <c r="CS34" s="14"/>
      <c r="CT34" s="16"/>
      <c r="CU34" s="14">
        <v>4</v>
      </c>
      <c r="CV34" s="15">
        <v>8.1632653061224483E-2</v>
      </c>
      <c r="CW34" s="14"/>
      <c r="CX34" s="16"/>
      <c r="CY34" s="14">
        <v>3</v>
      </c>
      <c r="CZ34" s="15">
        <v>5.3571428571428568E-2</v>
      </c>
      <c r="DA34" s="14">
        <v>0</v>
      </c>
      <c r="DB34" s="15">
        <v>0</v>
      </c>
      <c r="DC34" s="14">
        <v>80</v>
      </c>
      <c r="DD34" s="15">
        <v>4.4893378226711557E-2</v>
      </c>
      <c r="DE34" s="14"/>
      <c r="DF34" s="16"/>
      <c r="DG34" s="14"/>
      <c r="DH34" s="16"/>
      <c r="DI34" s="14">
        <v>9</v>
      </c>
      <c r="DJ34" s="15">
        <v>0.11538461538461539</v>
      </c>
      <c r="DK34" s="14">
        <v>14</v>
      </c>
      <c r="DL34" s="15">
        <v>6.1403508771929821E-2</v>
      </c>
      <c r="DM34" s="14">
        <v>7</v>
      </c>
      <c r="DN34" s="15">
        <v>5.9322033898305086E-2</v>
      </c>
      <c r="DO34" s="14"/>
      <c r="DP34" s="16"/>
      <c r="DQ34" s="14">
        <v>2</v>
      </c>
      <c r="DR34" s="15">
        <v>8.3333333333333329E-2</v>
      </c>
      <c r="DS34" s="14">
        <v>4</v>
      </c>
      <c r="DT34" s="15">
        <v>0.11428571428571428</v>
      </c>
      <c r="DU34" s="14"/>
      <c r="DV34" s="16"/>
      <c r="DW34" s="14"/>
      <c r="DX34" s="16"/>
      <c r="DY34" s="14">
        <v>10</v>
      </c>
      <c r="DZ34" s="15">
        <v>0.11904761904761904</v>
      </c>
      <c r="EA34" s="14"/>
      <c r="EB34" s="16"/>
      <c r="EC34" s="14">
        <v>1</v>
      </c>
      <c r="ED34" s="15">
        <v>6.024096385542169E-3</v>
      </c>
      <c r="EE34" s="14"/>
      <c r="EF34" s="16"/>
      <c r="EG34" s="14"/>
      <c r="EH34" s="16"/>
      <c r="EI34" s="14">
        <v>58</v>
      </c>
      <c r="EJ34" s="15">
        <v>2.9697900665642603E-2</v>
      </c>
      <c r="EK34" s="14">
        <v>3</v>
      </c>
      <c r="EL34" s="15">
        <v>4.8387096774193547E-2</v>
      </c>
      <c r="EM34" s="14">
        <v>3</v>
      </c>
      <c r="EN34" s="15">
        <v>0.13636363636363635</v>
      </c>
      <c r="EO34" s="14"/>
      <c r="EP34" s="16"/>
      <c r="EQ34" s="14">
        <v>5</v>
      </c>
      <c r="ER34" s="15">
        <v>0.14705882352941177</v>
      </c>
      <c r="ES34" s="14"/>
      <c r="ET34" s="16"/>
      <c r="EU34" s="14">
        <v>0</v>
      </c>
      <c r="EV34" s="15">
        <v>0</v>
      </c>
      <c r="EW34" s="14">
        <v>6</v>
      </c>
      <c r="EX34" s="15">
        <v>7.0588235294117646E-2</v>
      </c>
      <c r="EY34" s="14">
        <v>45</v>
      </c>
      <c r="EZ34" s="15">
        <v>2.3734177215189875E-2</v>
      </c>
      <c r="FA34" s="14">
        <v>1</v>
      </c>
      <c r="FB34" s="15">
        <v>2.6315789473684209E-2</v>
      </c>
      <c r="FC34" s="14">
        <v>68</v>
      </c>
      <c r="FD34" s="15">
        <v>5.1204819277108432E-2</v>
      </c>
      <c r="FE34" s="14"/>
      <c r="FF34" s="16"/>
      <c r="FG34" s="14">
        <v>3</v>
      </c>
      <c r="FH34" s="15">
        <v>2.1739130434782608E-2</v>
      </c>
      <c r="FI34" s="14">
        <v>77</v>
      </c>
      <c r="FJ34" s="15">
        <v>5.2238805970149252E-2</v>
      </c>
      <c r="FK34" s="14">
        <v>61</v>
      </c>
      <c r="FL34" s="15">
        <v>4.9233252623083132E-2</v>
      </c>
      <c r="FM34" s="14">
        <v>328</v>
      </c>
      <c r="FN34" s="15">
        <v>2.4722996909625386E-2</v>
      </c>
      <c r="FO34" s="14"/>
      <c r="FP34" s="16"/>
      <c r="FQ34" s="14">
        <v>62</v>
      </c>
      <c r="FR34" s="15">
        <v>4.0789473684210528E-2</v>
      </c>
      <c r="FS34" s="14">
        <v>30</v>
      </c>
      <c r="FT34" s="15">
        <v>1.9893899204244031E-2</v>
      </c>
      <c r="FU34" s="14">
        <v>4</v>
      </c>
      <c r="FV34" s="15">
        <v>0.10810810810810811</v>
      </c>
      <c r="FW34" s="14">
        <v>0</v>
      </c>
      <c r="FX34" s="15">
        <v>0</v>
      </c>
      <c r="FY34" s="14"/>
      <c r="FZ34" s="16"/>
      <c r="GA34" s="14">
        <v>4</v>
      </c>
      <c r="GB34" s="15">
        <v>7.1428571428571425E-2</v>
      </c>
      <c r="GC34" s="14">
        <v>2</v>
      </c>
      <c r="GD34" s="15">
        <v>3.7735849056603772E-2</v>
      </c>
      <c r="GE34" s="14">
        <v>37</v>
      </c>
      <c r="GF34" s="15">
        <v>3.0452674897119343E-2</v>
      </c>
      <c r="GG34" s="14">
        <v>0</v>
      </c>
      <c r="GH34" s="15">
        <v>0</v>
      </c>
      <c r="GI34" s="17">
        <v>1623</v>
      </c>
      <c r="GJ34" s="18">
        <v>3.4657270980140938E-2</v>
      </c>
    </row>
    <row r="35" spans="1:192" x14ac:dyDescent="0.25">
      <c r="A35" s="19" t="s">
        <v>139</v>
      </c>
      <c r="B35" s="27"/>
      <c r="C35" s="20">
        <v>1</v>
      </c>
      <c r="D35" s="21">
        <v>0.04</v>
      </c>
      <c r="E35" s="20">
        <v>4</v>
      </c>
      <c r="F35" s="21">
        <v>0.16666666666666666</v>
      </c>
      <c r="G35" s="20"/>
      <c r="H35" s="22"/>
      <c r="I35" s="20"/>
      <c r="J35" s="22"/>
      <c r="K35" s="20">
        <v>6</v>
      </c>
      <c r="L35" s="21">
        <v>0.15</v>
      </c>
      <c r="M35" s="20">
        <v>5</v>
      </c>
      <c r="N35" s="21">
        <v>0.14705882352941177</v>
      </c>
      <c r="O35" s="20">
        <v>27</v>
      </c>
      <c r="P35" s="21">
        <v>8.3850931677018639E-2</v>
      </c>
      <c r="Q35" s="20">
        <v>1</v>
      </c>
      <c r="R35" s="21">
        <v>4.5454545454545456E-2</v>
      </c>
      <c r="S35" s="20">
        <v>118</v>
      </c>
      <c r="T35" s="21">
        <v>8.600583090379009E-2</v>
      </c>
      <c r="U35" s="20"/>
      <c r="V35" s="22"/>
      <c r="W35" s="20"/>
      <c r="X35" s="22"/>
      <c r="Y35" s="20">
        <v>197</v>
      </c>
      <c r="Z35" s="21">
        <v>0.10165118679050568</v>
      </c>
      <c r="AA35" s="20">
        <v>3</v>
      </c>
      <c r="AB35" s="21">
        <v>0.10344827586206896</v>
      </c>
      <c r="AC35" s="20">
        <v>33</v>
      </c>
      <c r="AD35" s="21">
        <v>0.12222222222222222</v>
      </c>
      <c r="AE35" s="20">
        <v>2</v>
      </c>
      <c r="AF35" s="21">
        <v>4.4444444444444446E-2</v>
      </c>
      <c r="AG35" s="20"/>
      <c r="AH35" s="22"/>
      <c r="AI35" s="20"/>
      <c r="AJ35" s="22"/>
      <c r="AK35" s="20">
        <v>137</v>
      </c>
      <c r="AL35" s="21">
        <v>9.4287680660701992E-2</v>
      </c>
      <c r="AM35" s="20">
        <v>5</v>
      </c>
      <c r="AN35" s="21">
        <v>0.15625</v>
      </c>
      <c r="AO35" s="20">
        <v>38</v>
      </c>
      <c r="AP35" s="21">
        <v>4.7087980173482029E-2</v>
      </c>
      <c r="AQ35" s="20">
        <v>3</v>
      </c>
      <c r="AR35" s="21">
        <v>8.3333333333333329E-2</v>
      </c>
      <c r="AS35" s="20">
        <v>31</v>
      </c>
      <c r="AT35" s="21">
        <v>6.4853556485355651E-2</v>
      </c>
      <c r="AU35" s="20">
        <v>269</v>
      </c>
      <c r="AV35" s="21">
        <v>0.10278945357279327</v>
      </c>
      <c r="AW35" s="20">
        <v>7</v>
      </c>
      <c r="AX35" s="21">
        <v>0.11290322580645161</v>
      </c>
      <c r="AY35" s="20">
        <v>7</v>
      </c>
      <c r="AZ35" s="21">
        <v>0.12727272727272726</v>
      </c>
      <c r="BA35" s="20">
        <v>4</v>
      </c>
      <c r="BB35" s="21">
        <v>0.2</v>
      </c>
      <c r="BC35" s="20">
        <v>8</v>
      </c>
      <c r="BD35" s="21">
        <v>0.1702127659574468</v>
      </c>
      <c r="BE35" s="20"/>
      <c r="BF35" s="22"/>
      <c r="BG35" s="20"/>
      <c r="BH35" s="22"/>
      <c r="BI35" s="20">
        <v>8</v>
      </c>
      <c r="BJ35" s="21">
        <v>0.23529411764705882</v>
      </c>
      <c r="BK35" s="20"/>
      <c r="BL35" s="22"/>
      <c r="BM35" s="20"/>
      <c r="BN35" s="22"/>
      <c r="BO35" s="20">
        <v>78</v>
      </c>
      <c r="BP35" s="21">
        <v>4.5882352941176471E-2</v>
      </c>
      <c r="BQ35" s="20">
        <v>8</v>
      </c>
      <c r="BR35" s="21">
        <v>0.13114754098360656</v>
      </c>
      <c r="BS35" s="20"/>
      <c r="BT35" s="22"/>
      <c r="BU35" s="20"/>
      <c r="BV35" s="22"/>
      <c r="BW35" s="20"/>
      <c r="BX35" s="22"/>
      <c r="BY35" s="20"/>
      <c r="BZ35" s="22"/>
      <c r="CA35" s="20">
        <v>6</v>
      </c>
      <c r="CB35" s="21">
        <v>0.1111111111111111</v>
      </c>
      <c r="CC35" s="20">
        <v>159</v>
      </c>
      <c r="CD35" s="21">
        <v>9.4755661501787838E-2</v>
      </c>
      <c r="CE35" s="20"/>
      <c r="CF35" s="22"/>
      <c r="CG35" s="20">
        <v>324</v>
      </c>
      <c r="CH35" s="21">
        <v>0.10414657666345227</v>
      </c>
      <c r="CI35" s="20">
        <v>115</v>
      </c>
      <c r="CJ35" s="21">
        <v>7.2281583909490882E-2</v>
      </c>
      <c r="CK35" s="20">
        <v>7</v>
      </c>
      <c r="CL35" s="21">
        <v>0.1076923076923077</v>
      </c>
      <c r="CM35" s="20">
        <v>2</v>
      </c>
      <c r="CN35" s="21">
        <v>9.5238095238095233E-2</v>
      </c>
      <c r="CO35" s="20">
        <v>15</v>
      </c>
      <c r="CP35" s="21">
        <v>0.11811023622047244</v>
      </c>
      <c r="CQ35" s="20"/>
      <c r="CR35" s="22"/>
      <c r="CS35" s="20"/>
      <c r="CT35" s="22"/>
      <c r="CU35" s="20">
        <v>12</v>
      </c>
      <c r="CV35" s="21">
        <v>0.24489795918367346</v>
      </c>
      <c r="CW35" s="20"/>
      <c r="CX35" s="22"/>
      <c r="CY35" s="20">
        <v>4</v>
      </c>
      <c r="CZ35" s="21">
        <v>7.1428571428571425E-2</v>
      </c>
      <c r="DA35" s="20">
        <v>1</v>
      </c>
      <c r="DB35" s="21">
        <v>2.0833333333333332E-2</v>
      </c>
      <c r="DC35" s="20">
        <v>174</v>
      </c>
      <c r="DD35" s="21">
        <v>9.7643097643097643E-2</v>
      </c>
      <c r="DE35" s="20"/>
      <c r="DF35" s="22"/>
      <c r="DG35" s="20"/>
      <c r="DH35" s="22"/>
      <c r="DI35" s="20">
        <v>15</v>
      </c>
      <c r="DJ35" s="21">
        <v>0.19230769230769232</v>
      </c>
      <c r="DK35" s="20">
        <v>33</v>
      </c>
      <c r="DL35" s="21">
        <v>0.14473684210526316</v>
      </c>
      <c r="DM35" s="20">
        <v>17</v>
      </c>
      <c r="DN35" s="21">
        <v>0.1440677966101695</v>
      </c>
      <c r="DO35" s="20"/>
      <c r="DP35" s="22"/>
      <c r="DQ35" s="20">
        <v>2</v>
      </c>
      <c r="DR35" s="21">
        <v>8.3333333333333329E-2</v>
      </c>
      <c r="DS35" s="20">
        <v>7</v>
      </c>
      <c r="DT35" s="21">
        <v>0.2</v>
      </c>
      <c r="DU35" s="20"/>
      <c r="DV35" s="22"/>
      <c r="DW35" s="20"/>
      <c r="DX35" s="22"/>
      <c r="DY35" s="20">
        <v>14</v>
      </c>
      <c r="DZ35" s="21">
        <v>0.16666666666666666</v>
      </c>
      <c r="EA35" s="20"/>
      <c r="EB35" s="22"/>
      <c r="EC35" s="20">
        <v>3</v>
      </c>
      <c r="ED35" s="21">
        <v>1.8072289156626505E-2</v>
      </c>
      <c r="EE35" s="20"/>
      <c r="EF35" s="22"/>
      <c r="EG35" s="20"/>
      <c r="EH35" s="22"/>
      <c r="EI35" s="20">
        <v>115</v>
      </c>
      <c r="EJ35" s="21">
        <v>5.8883768561187919E-2</v>
      </c>
      <c r="EK35" s="20">
        <v>6</v>
      </c>
      <c r="EL35" s="21">
        <v>9.6774193548387094E-2</v>
      </c>
      <c r="EM35" s="20">
        <v>7</v>
      </c>
      <c r="EN35" s="21">
        <v>0.31818181818181818</v>
      </c>
      <c r="EO35" s="20"/>
      <c r="EP35" s="22"/>
      <c r="EQ35" s="20">
        <v>7</v>
      </c>
      <c r="ER35" s="21">
        <v>0.20588235294117646</v>
      </c>
      <c r="ES35" s="20"/>
      <c r="ET35" s="22"/>
      <c r="EU35" s="20">
        <v>1</v>
      </c>
      <c r="EV35" s="21">
        <v>5.2631578947368418E-2</v>
      </c>
      <c r="EW35" s="20">
        <v>19</v>
      </c>
      <c r="EX35" s="21">
        <v>0.22352941176470589</v>
      </c>
      <c r="EY35" s="20">
        <v>92</v>
      </c>
      <c r="EZ35" s="21">
        <v>4.852320675105485E-2</v>
      </c>
      <c r="FA35" s="20">
        <v>1</v>
      </c>
      <c r="FB35" s="21">
        <v>2.6315789473684209E-2</v>
      </c>
      <c r="FC35" s="20">
        <v>157</v>
      </c>
      <c r="FD35" s="21">
        <v>0.11822289156626506</v>
      </c>
      <c r="FE35" s="20"/>
      <c r="FF35" s="22"/>
      <c r="FG35" s="20">
        <v>4</v>
      </c>
      <c r="FH35" s="21">
        <v>2.8985507246376812E-2</v>
      </c>
      <c r="FI35" s="20">
        <v>155</v>
      </c>
      <c r="FJ35" s="21">
        <v>0.10515603799185888</v>
      </c>
      <c r="FK35" s="20">
        <v>143</v>
      </c>
      <c r="FL35" s="21">
        <v>0.11541565778853914</v>
      </c>
      <c r="FM35" s="20">
        <v>770</v>
      </c>
      <c r="FN35" s="21">
        <v>5.8038742745157156E-2</v>
      </c>
      <c r="FO35" s="20"/>
      <c r="FP35" s="22"/>
      <c r="FQ35" s="20">
        <v>140</v>
      </c>
      <c r="FR35" s="21">
        <v>9.2105263157894732E-2</v>
      </c>
      <c r="FS35" s="20">
        <v>74</v>
      </c>
      <c r="FT35" s="21">
        <v>4.9071618037135278E-2</v>
      </c>
      <c r="FU35" s="20">
        <v>7</v>
      </c>
      <c r="FV35" s="21">
        <v>0.1891891891891892</v>
      </c>
      <c r="FW35" s="20">
        <v>2</v>
      </c>
      <c r="FX35" s="21">
        <v>7.6923076923076927E-2</v>
      </c>
      <c r="FY35" s="20"/>
      <c r="FZ35" s="22"/>
      <c r="GA35" s="20">
        <v>7</v>
      </c>
      <c r="GB35" s="21">
        <v>0.125</v>
      </c>
      <c r="GC35" s="20">
        <v>7</v>
      </c>
      <c r="GD35" s="21">
        <v>0.13207547169811321</v>
      </c>
      <c r="GE35" s="20">
        <v>69</v>
      </c>
      <c r="GF35" s="21">
        <v>5.6790123456790124E-2</v>
      </c>
      <c r="GG35" s="20">
        <v>1</v>
      </c>
      <c r="GH35" s="21">
        <v>4.5454545454545456E-2</v>
      </c>
      <c r="GI35" s="20">
        <v>3694</v>
      </c>
      <c r="GJ35" s="21">
        <v>7.888105915011745E-2</v>
      </c>
    </row>
    <row r="36" spans="1:192" x14ac:dyDescent="0.25">
      <c r="A36" s="2" t="s">
        <v>257</v>
      </c>
      <c r="B36" s="3" t="s">
        <v>134</v>
      </c>
      <c r="C36" s="14">
        <v>0</v>
      </c>
      <c r="D36" s="15">
        <v>0</v>
      </c>
      <c r="E36" s="14">
        <v>0</v>
      </c>
      <c r="F36" s="15">
        <v>0</v>
      </c>
      <c r="G36" s="14"/>
      <c r="H36" s="16"/>
      <c r="I36" s="14"/>
      <c r="J36" s="16"/>
      <c r="K36" s="14">
        <v>0</v>
      </c>
      <c r="L36" s="15">
        <v>0</v>
      </c>
      <c r="M36" s="14">
        <v>1</v>
      </c>
      <c r="N36" s="15">
        <v>2.9411764705882353E-2</v>
      </c>
      <c r="O36" s="14">
        <v>3</v>
      </c>
      <c r="P36" s="15">
        <v>9.316770186335404E-3</v>
      </c>
      <c r="Q36" s="14">
        <v>0</v>
      </c>
      <c r="R36" s="15">
        <v>0</v>
      </c>
      <c r="S36" s="14">
        <v>15</v>
      </c>
      <c r="T36" s="15">
        <v>1.0932944606413994E-2</v>
      </c>
      <c r="U36" s="14"/>
      <c r="V36" s="16"/>
      <c r="W36" s="14"/>
      <c r="X36" s="16"/>
      <c r="Y36" s="14">
        <v>32</v>
      </c>
      <c r="Z36" s="15">
        <v>1.6511867905056758E-2</v>
      </c>
      <c r="AA36" s="14">
        <v>0</v>
      </c>
      <c r="AB36" s="15">
        <v>0</v>
      </c>
      <c r="AC36" s="14">
        <v>1</v>
      </c>
      <c r="AD36" s="15">
        <v>3.7037037037037038E-3</v>
      </c>
      <c r="AE36" s="14">
        <v>2</v>
      </c>
      <c r="AF36" s="15">
        <v>4.4444444444444446E-2</v>
      </c>
      <c r="AG36" s="14"/>
      <c r="AH36" s="16"/>
      <c r="AI36" s="14"/>
      <c r="AJ36" s="16"/>
      <c r="AK36" s="14">
        <v>36</v>
      </c>
      <c r="AL36" s="15">
        <v>2.4776324845147971E-2</v>
      </c>
      <c r="AM36" s="14">
        <v>0</v>
      </c>
      <c r="AN36" s="15">
        <v>0</v>
      </c>
      <c r="AO36" s="14">
        <v>18</v>
      </c>
      <c r="AP36" s="15">
        <v>2.2304832713754646E-2</v>
      </c>
      <c r="AQ36" s="14">
        <v>0</v>
      </c>
      <c r="AR36" s="15">
        <v>0</v>
      </c>
      <c r="AS36" s="14">
        <v>8</v>
      </c>
      <c r="AT36" s="15">
        <v>1.6736401673640166E-2</v>
      </c>
      <c r="AU36" s="14">
        <v>58</v>
      </c>
      <c r="AV36" s="15">
        <v>2.2162781811234239E-2</v>
      </c>
      <c r="AW36" s="14">
        <v>0</v>
      </c>
      <c r="AX36" s="15">
        <v>0</v>
      </c>
      <c r="AY36" s="14">
        <v>3</v>
      </c>
      <c r="AZ36" s="15">
        <v>5.4545454545454543E-2</v>
      </c>
      <c r="BA36" s="14">
        <v>0</v>
      </c>
      <c r="BB36" s="15">
        <v>0</v>
      </c>
      <c r="BC36" s="14">
        <v>0</v>
      </c>
      <c r="BD36" s="15">
        <v>0</v>
      </c>
      <c r="BE36" s="14"/>
      <c r="BF36" s="16"/>
      <c r="BG36" s="14"/>
      <c r="BH36" s="16"/>
      <c r="BI36" s="14">
        <v>0</v>
      </c>
      <c r="BJ36" s="15">
        <v>0</v>
      </c>
      <c r="BK36" s="14"/>
      <c r="BL36" s="16"/>
      <c r="BM36" s="14"/>
      <c r="BN36" s="16"/>
      <c r="BO36" s="14">
        <v>18</v>
      </c>
      <c r="BP36" s="15">
        <v>1.0588235294117647E-2</v>
      </c>
      <c r="BQ36" s="14">
        <v>0</v>
      </c>
      <c r="BR36" s="15">
        <v>0</v>
      </c>
      <c r="BS36" s="14"/>
      <c r="BT36" s="16"/>
      <c r="BU36" s="14"/>
      <c r="BV36" s="16"/>
      <c r="BW36" s="14"/>
      <c r="BX36" s="16"/>
      <c r="BY36" s="14"/>
      <c r="BZ36" s="16"/>
      <c r="CA36" s="14">
        <v>1</v>
      </c>
      <c r="CB36" s="15">
        <v>1.8518518518518517E-2</v>
      </c>
      <c r="CC36" s="14">
        <v>41</v>
      </c>
      <c r="CD36" s="15">
        <v>2.4433849821215731E-2</v>
      </c>
      <c r="CE36" s="14"/>
      <c r="CF36" s="16"/>
      <c r="CG36" s="14">
        <v>50</v>
      </c>
      <c r="CH36" s="15">
        <v>1.6072002571520413E-2</v>
      </c>
      <c r="CI36" s="14">
        <v>42</v>
      </c>
      <c r="CJ36" s="15">
        <v>2.6398491514770583E-2</v>
      </c>
      <c r="CK36" s="14">
        <v>1</v>
      </c>
      <c r="CL36" s="15">
        <v>1.5384615384615385E-2</v>
      </c>
      <c r="CM36" s="14">
        <v>1</v>
      </c>
      <c r="CN36" s="15">
        <v>4.7619047619047616E-2</v>
      </c>
      <c r="CO36" s="14">
        <v>1</v>
      </c>
      <c r="CP36" s="15">
        <v>7.874015748031496E-3</v>
      </c>
      <c r="CQ36" s="14"/>
      <c r="CR36" s="16"/>
      <c r="CS36" s="14"/>
      <c r="CT36" s="16"/>
      <c r="CU36" s="14">
        <v>0</v>
      </c>
      <c r="CV36" s="15">
        <v>0</v>
      </c>
      <c r="CW36" s="14"/>
      <c r="CX36" s="16"/>
      <c r="CY36" s="14">
        <v>0</v>
      </c>
      <c r="CZ36" s="15">
        <v>0</v>
      </c>
      <c r="DA36" s="14">
        <v>0</v>
      </c>
      <c r="DB36" s="15">
        <v>0</v>
      </c>
      <c r="DC36" s="14">
        <v>23</v>
      </c>
      <c r="DD36" s="15">
        <v>1.2906846240179574E-2</v>
      </c>
      <c r="DE36" s="14"/>
      <c r="DF36" s="16"/>
      <c r="DG36" s="14"/>
      <c r="DH36" s="16"/>
      <c r="DI36" s="14">
        <v>4</v>
      </c>
      <c r="DJ36" s="15">
        <v>5.128205128205128E-2</v>
      </c>
      <c r="DK36" s="14">
        <v>3</v>
      </c>
      <c r="DL36" s="15">
        <v>1.3157894736842105E-2</v>
      </c>
      <c r="DM36" s="14">
        <v>1</v>
      </c>
      <c r="DN36" s="15">
        <v>8.4745762711864406E-3</v>
      </c>
      <c r="DO36" s="14"/>
      <c r="DP36" s="16"/>
      <c r="DQ36" s="14">
        <v>0</v>
      </c>
      <c r="DR36" s="15">
        <v>0</v>
      </c>
      <c r="DS36" s="14">
        <v>1</v>
      </c>
      <c r="DT36" s="15">
        <v>2.8571428571428571E-2</v>
      </c>
      <c r="DU36" s="14"/>
      <c r="DV36" s="16"/>
      <c r="DW36" s="14"/>
      <c r="DX36" s="16"/>
      <c r="DY36" s="14">
        <v>3</v>
      </c>
      <c r="DZ36" s="15">
        <v>3.5714285714285712E-2</v>
      </c>
      <c r="EA36" s="14"/>
      <c r="EB36" s="16"/>
      <c r="EC36" s="14">
        <v>1</v>
      </c>
      <c r="ED36" s="15">
        <v>6.024096385542169E-3</v>
      </c>
      <c r="EE36" s="14"/>
      <c r="EF36" s="16"/>
      <c r="EG36" s="14"/>
      <c r="EH36" s="16"/>
      <c r="EI36" s="14">
        <v>39</v>
      </c>
      <c r="EJ36" s="15">
        <v>1.9969278033794162E-2</v>
      </c>
      <c r="EK36" s="14">
        <v>2</v>
      </c>
      <c r="EL36" s="15">
        <v>3.2258064516129031E-2</v>
      </c>
      <c r="EM36" s="14">
        <v>1</v>
      </c>
      <c r="EN36" s="15">
        <v>4.5454545454545456E-2</v>
      </c>
      <c r="EO36" s="14"/>
      <c r="EP36" s="16"/>
      <c r="EQ36" s="14">
        <v>1</v>
      </c>
      <c r="ER36" s="15">
        <v>2.9411764705882353E-2</v>
      </c>
      <c r="ES36" s="14"/>
      <c r="ET36" s="16"/>
      <c r="EU36" s="14">
        <v>0</v>
      </c>
      <c r="EV36" s="15">
        <v>0</v>
      </c>
      <c r="EW36" s="14">
        <v>0</v>
      </c>
      <c r="EX36" s="15">
        <v>0</v>
      </c>
      <c r="EY36" s="14">
        <v>30</v>
      </c>
      <c r="EZ36" s="15">
        <v>1.5822784810126583E-2</v>
      </c>
      <c r="FA36" s="14">
        <v>0</v>
      </c>
      <c r="FB36" s="15">
        <v>0</v>
      </c>
      <c r="FC36" s="14">
        <v>22</v>
      </c>
      <c r="FD36" s="15">
        <v>1.6566265060240965E-2</v>
      </c>
      <c r="FE36" s="14"/>
      <c r="FF36" s="16"/>
      <c r="FG36" s="14">
        <v>2</v>
      </c>
      <c r="FH36" s="15">
        <v>1.4492753623188406E-2</v>
      </c>
      <c r="FI36" s="14">
        <v>14</v>
      </c>
      <c r="FJ36" s="15">
        <v>9.497964721845319E-3</v>
      </c>
      <c r="FK36" s="14">
        <v>18</v>
      </c>
      <c r="FL36" s="15">
        <v>1.4527845036319613E-2</v>
      </c>
      <c r="FM36" s="14">
        <v>185</v>
      </c>
      <c r="FN36" s="15">
        <v>1.3944373256953344E-2</v>
      </c>
      <c r="FO36" s="14"/>
      <c r="FP36" s="16"/>
      <c r="FQ36" s="14">
        <v>36</v>
      </c>
      <c r="FR36" s="15">
        <v>2.368421052631579E-2</v>
      </c>
      <c r="FS36" s="14">
        <v>31</v>
      </c>
      <c r="FT36" s="15">
        <v>2.0557029177718834E-2</v>
      </c>
      <c r="FU36" s="14">
        <v>0</v>
      </c>
      <c r="FV36" s="15">
        <v>0</v>
      </c>
      <c r="FW36" s="14">
        <v>1</v>
      </c>
      <c r="FX36" s="15">
        <v>3.8461538461538464E-2</v>
      </c>
      <c r="FY36" s="14"/>
      <c r="FZ36" s="16"/>
      <c r="GA36" s="14">
        <v>0</v>
      </c>
      <c r="GB36" s="15">
        <v>0</v>
      </c>
      <c r="GC36" s="14">
        <v>0</v>
      </c>
      <c r="GD36" s="15">
        <v>0</v>
      </c>
      <c r="GE36" s="14">
        <v>17</v>
      </c>
      <c r="GF36" s="15">
        <v>1.3991769547325103E-2</v>
      </c>
      <c r="GG36" s="14">
        <v>0</v>
      </c>
      <c r="GH36" s="15">
        <v>0</v>
      </c>
      <c r="GI36" s="17">
        <v>767</v>
      </c>
      <c r="GJ36" s="18">
        <v>1.6378389920990818E-2</v>
      </c>
    </row>
    <row r="37" spans="1:192" x14ac:dyDescent="0.25">
      <c r="A37" s="2" t="s">
        <v>258</v>
      </c>
      <c r="B37" s="3" t="s">
        <v>134</v>
      </c>
      <c r="C37" s="14">
        <v>0</v>
      </c>
      <c r="D37" s="15">
        <v>0</v>
      </c>
      <c r="E37" s="14">
        <v>0</v>
      </c>
      <c r="F37" s="15">
        <v>0</v>
      </c>
      <c r="G37" s="14"/>
      <c r="H37" s="16"/>
      <c r="I37" s="14"/>
      <c r="J37" s="16"/>
      <c r="K37" s="14">
        <v>2</v>
      </c>
      <c r="L37" s="15">
        <v>0.05</v>
      </c>
      <c r="M37" s="14">
        <v>0</v>
      </c>
      <c r="N37" s="15">
        <v>0</v>
      </c>
      <c r="O37" s="14">
        <v>11</v>
      </c>
      <c r="P37" s="15">
        <v>3.4161490683229816E-2</v>
      </c>
      <c r="Q37" s="14">
        <v>0</v>
      </c>
      <c r="R37" s="15">
        <v>0</v>
      </c>
      <c r="S37" s="14">
        <v>31</v>
      </c>
      <c r="T37" s="15">
        <v>2.2594752186588921E-2</v>
      </c>
      <c r="U37" s="14"/>
      <c r="V37" s="16"/>
      <c r="W37" s="14"/>
      <c r="X37" s="16"/>
      <c r="Y37" s="14">
        <v>53</v>
      </c>
      <c r="Z37" s="15">
        <v>2.7347781217750257E-2</v>
      </c>
      <c r="AA37" s="14">
        <v>0</v>
      </c>
      <c r="AB37" s="15">
        <v>0</v>
      </c>
      <c r="AC37" s="14">
        <v>8</v>
      </c>
      <c r="AD37" s="15">
        <v>2.9629629629629631E-2</v>
      </c>
      <c r="AE37" s="14">
        <v>0</v>
      </c>
      <c r="AF37" s="15">
        <v>0</v>
      </c>
      <c r="AG37" s="14"/>
      <c r="AH37" s="16"/>
      <c r="AI37" s="14"/>
      <c r="AJ37" s="16"/>
      <c r="AK37" s="14">
        <v>41</v>
      </c>
      <c r="AL37" s="15">
        <v>2.8217481073640742E-2</v>
      </c>
      <c r="AM37" s="14">
        <v>0</v>
      </c>
      <c r="AN37" s="15">
        <v>0</v>
      </c>
      <c r="AO37" s="14">
        <v>25</v>
      </c>
      <c r="AP37" s="15">
        <v>3.0978934324659233E-2</v>
      </c>
      <c r="AQ37" s="14">
        <v>1</v>
      </c>
      <c r="AR37" s="15">
        <v>2.7777777777777776E-2</v>
      </c>
      <c r="AS37" s="14">
        <v>12</v>
      </c>
      <c r="AT37" s="15">
        <v>2.5104602510460251E-2</v>
      </c>
      <c r="AU37" s="14">
        <v>103</v>
      </c>
      <c r="AV37" s="15">
        <v>3.935804356132977E-2</v>
      </c>
      <c r="AW37" s="14">
        <v>1</v>
      </c>
      <c r="AX37" s="15">
        <v>1.6129032258064516E-2</v>
      </c>
      <c r="AY37" s="14">
        <v>1</v>
      </c>
      <c r="AZ37" s="15">
        <v>1.8181818181818181E-2</v>
      </c>
      <c r="BA37" s="14">
        <v>0</v>
      </c>
      <c r="BB37" s="15">
        <v>0</v>
      </c>
      <c r="BC37" s="14">
        <v>1</v>
      </c>
      <c r="BD37" s="15">
        <v>2.1276595744680851E-2</v>
      </c>
      <c r="BE37" s="14"/>
      <c r="BF37" s="16"/>
      <c r="BG37" s="14"/>
      <c r="BH37" s="16"/>
      <c r="BI37" s="14">
        <v>0</v>
      </c>
      <c r="BJ37" s="15">
        <v>0</v>
      </c>
      <c r="BK37" s="14"/>
      <c r="BL37" s="16"/>
      <c r="BM37" s="14"/>
      <c r="BN37" s="16"/>
      <c r="BO37" s="14">
        <v>45</v>
      </c>
      <c r="BP37" s="15">
        <v>2.6470588235294117E-2</v>
      </c>
      <c r="BQ37" s="14">
        <v>0</v>
      </c>
      <c r="BR37" s="15">
        <v>0</v>
      </c>
      <c r="BS37" s="14"/>
      <c r="BT37" s="16"/>
      <c r="BU37" s="14"/>
      <c r="BV37" s="16"/>
      <c r="BW37" s="14"/>
      <c r="BX37" s="16"/>
      <c r="BY37" s="14"/>
      <c r="BZ37" s="16"/>
      <c r="CA37" s="14">
        <v>2</v>
      </c>
      <c r="CB37" s="15">
        <v>3.7037037037037035E-2</v>
      </c>
      <c r="CC37" s="14">
        <v>36</v>
      </c>
      <c r="CD37" s="15">
        <v>2.1454112038140644E-2</v>
      </c>
      <c r="CE37" s="14"/>
      <c r="CF37" s="16"/>
      <c r="CG37" s="14">
        <v>97</v>
      </c>
      <c r="CH37" s="15">
        <v>3.1179684988749599E-2</v>
      </c>
      <c r="CI37" s="14">
        <v>34</v>
      </c>
      <c r="CJ37" s="15">
        <v>2.1370207416719043E-2</v>
      </c>
      <c r="CK37" s="14">
        <v>1</v>
      </c>
      <c r="CL37" s="15">
        <v>1.5384615384615385E-2</v>
      </c>
      <c r="CM37" s="14">
        <v>0</v>
      </c>
      <c r="CN37" s="15">
        <v>0</v>
      </c>
      <c r="CO37" s="14">
        <v>0</v>
      </c>
      <c r="CP37" s="15">
        <v>0</v>
      </c>
      <c r="CQ37" s="14"/>
      <c r="CR37" s="16"/>
      <c r="CS37" s="14"/>
      <c r="CT37" s="16"/>
      <c r="CU37" s="14">
        <v>1</v>
      </c>
      <c r="CV37" s="15">
        <v>2.0408163265306121E-2</v>
      </c>
      <c r="CW37" s="14"/>
      <c r="CX37" s="16"/>
      <c r="CY37" s="14">
        <v>0</v>
      </c>
      <c r="CZ37" s="15">
        <v>0</v>
      </c>
      <c r="DA37" s="14">
        <v>0</v>
      </c>
      <c r="DB37" s="15">
        <v>0</v>
      </c>
      <c r="DC37" s="14">
        <v>53</v>
      </c>
      <c r="DD37" s="15">
        <v>2.9741863075196408E-2</v>
      </c>
      <c r="DE37" s="14"/>
      <c r="DF37" s="16"/>
      <c r="DG37" s="14"/>
      <c r="DH37" s="16"/>
      <c r="DI37" s="14">
        <v>2</v>
      </c>
      <c r="DJ37" s="15">
        <v>2.564102564102564E-2</v>
      </c>
      <c r="DK37" s="14">
        <v>7</v>
      </c>
      <c r="DL37" s="15">
        <v>3.0701754385964911E-2</v>
      </c>
      <c r="DM37" s="14">
        <v>4</v>
      </c>
      <c r="DN37" s="15">
        <v>3.3898305084745763E-2</v>
      </c>
      <c r="DO37" s="14"/>
      <c r="DP37" s="16"/>
      <c r="DQ37" s="14">
        <v>0</v>
      </c>
      <c r="DR37" s="15">
        <v>0</v>
      </c>
      <c r="DS37" s="14">
        <v>0</v>
      </c>
      <c r="DT37" s="15">
        <v>0</v>
      </c>
      <c r="DU37" s="14"/>
      <c r="DV37" s="16"/>
      <c r="DW37" s="14"/>
      <c r="DX37" s="16"/>
      <c r="DY37" s="14">
        <v>3</v>
      </c>
      <c r="DZ37" s="15">
        <v>3.5714285714285712E-2</v>
      </c>
      <c r="EA37" s="14"/>
      <c r="EB37" s="16"/>
      <c r="EC37" s="14">
        <v>2</v>
      </c>
      <c r="ED37" s="15">
        <v>1.2048192771084338E-2</v>
      </c>
      <c r="EE37" s="14"/>
      <c r="EF37" s="16"/>
      <c r="EG37" s="14"/>
      <c r="EH37" s="16"/>
      <c r="EI37" s="14">
        <v>45</v>
      </c>
      <c r="EJ37" s="15">
        <v>2.3041474654377881E-2</v>
      </c>
      <c r="EK37" s="14">
        <v>0</v>
      </c>
      <c r="EL37" s="15">
        <v>0</v>
      </c>
      <c r="EM37" s="14">
        <v>0</v>
      </c>
      <c r="EN37" s="15">
        <v>0</v>
      </c>
      <c r="EO37" s="14"/>
      <c r="EP37" s="16"/>
      <c r="EQ37" s="14">
        <v>0</v>
      </c>
      <c r="ER37" s="15">
        <v>0</v>
      </c>
      <c r="ES37" s="14"/>
      <c r="ET37" s="16"/>
      <c r="EU37" s="14">
        <v>0</v>
      </c>
      <c r="EV37" s="15">
        <v>0</v>
      </c>
      <c r="EW37" s="14">
        <v>1</v>
      </c>
      <c r="EX37" s="15">
        <v>1.1764705882352941E-2</v>
      </c>
      <c r="EY37" s="14">
        <v>47</v>
      </c>
      <c r="EZ37" s="15">
        <v>2.4789029535864978E-2</v>
      </c>
      <c r="FA37" s="14">
        <v>0</v>
      </c>
      <c r="FB37" s="15">
        <v>0</v>
      </c>
      <c r="FC37" s="14">
        <v>28</v>
      </c>
      <c r="FD37" s="15">
        <v>2.1084337349397589E-2</v>
      </c>
      <c r="FE37" s="14"/>
      <c r="FF37" s="16"/>
      <c r="FG37" s="14">
        <v>7</v>
      </c>
      <c r="FH37" s="15">
        <v>5.0724637681159424E-2</v>
      </c>
      <c r="FI37" s="14">
        <v>48</v>
      </c>
      <c r="FJ37" s="15">
        <v>3.2564450474898234E-2</v>
      </c>
      <c r="FK37" s="14">
        <v>30</v>
      </c>
      <c r="FL37" s="15">
        <v>2.4213075060532687E-2</v>
      </c>
      <c r="FM37" s="14">
        <v>326</v>
      </c>
      <c r="FN37" s="15">
        <v>2.4572246928469134E-2</v>
      </c>
      <c r="FO37" s="14"/>
      <c r="FP37" s="16"/>
      <c r="FQ37" s="14">
        <v>24</v>
      </c>
      <c r="FR37" s="15">
        <v>1.5789473684210527E-2</v>
      </c>
      <c r="FS37" s="14">
        <v>36</v>
      </c>
      <c r="FT37" s="15">
        <v>2.3872679045092837E-2</v>
      </c>
      <c r="FU37" s="14">
        <v>0</v>
      </c>
      <c r="FV37" s="15">
        <v>0</v>
      </c>
      <c r="FW37" s="14">
        <v>0</v>
      </c>
      <c r="FX37" s="15">
        <v>0</v>
      </c>
      <c r="FY37" s="14"/>
      <c r="FZ37" s="16"/>
      <c r="GA37" s="14">
        <v>0</v>
      </c>
      <c r="GB37" s="15">
        <v>0</v>
      </c>
      <c r="GC37" s="14">
        <v>0</v>
      </c>
      <c r="GD37" s="15">
        <v>0</v>
      </c>
      <c r="GE37" s="14">
        <v>29</v>
      </c>
      <c r="GF37" s="15">
        <v>2.3868312757201648E-2</v>
      </c>
      <c r="GG37" s="14">
        <v>2</v>
      </c>
      <c r="GH37" s="15">
        <v>9.0909090909090912E-2</v>
      </c>
      <c r="GI37" s="17">
        <v>1200</v>
      </c>
      <c r="GJ37" s="18">
        <v>2.5624599615631006E-2</v>
      </c>
    </row>
    <row r="38" spans="1:192" x14ac:dyDescent="0.25">
      <c r="A38" s="19" t="s">
        <v>139</v>
      </c>
      <c r="B38" s="27"/>
      <c r="C38" s="20">
        <v>0</v>
      </c>
      <c r="D38" s="21">
        <v>0</v>
      </c>
      <c r="E38" s="20">
        <v>0</v>
      </c>
      <c r="F38" s="21">
        <v>0</v>
      </c>
      <c r="G38" s="20"/>
      <c r="H38" s="22"/>
      <c r="I38" s="20"/>
      <c r="J38" s="22"/>
      <c r="K38" s="20">
        <v>2</v>
      </c>
      <c r="L38" s="21">
        <v>0.05</v>
      </c>
      <c r="M38" s="20">
        <v>1</v>
      </c>
      <c r="N38" s="21">
        <v>2.9411764705882353E-2</v>
      </c>
      <c r="O38" s="20">
        <v>14</v>
      </c>
      <c r="P38" s="21">
        <v>4.3478260869565216E-2</v>
      </c>
      <c r="Q38" s="20">
        <v>0</v>
      </c>
      <c r="R38" s="21">
        <v>0</v>
      </c>
      <c r="S38" s="20">
        <v>46</v>
      </c>
      <c r="T38" s="21">
        <v>3.3527696793002916E-2</v>
      </c>
      <c r="U38" s="20"/>
      <c r="V38" s="22"/>
      <c r="W38" s="20"/>
      <c r="X38" s="22"/>
      <c r="Y38" s="20">
        <v>85</v>
      </c>
      <c r="Z38" s="21">
        <v>4.3859649122807015E-2</v>
      </c>
      <c r="AA38" s="20">
        <v>0</v>
      </c>
      <c r="AB38" s="21">
        <v>0</v>
      </c>
      <c r="AC38" s="20">
        <v>9</v>
      </c>
      <c r="AD38" s="21">
        <v>3.3333333333333333E-2</v>
      </c>
      <c r="AE38" s="20">
        <v>2</v>
      </c>
      <c r="AF38" s="21">
        <v>4.4444444444444446E-2</v>
      </c>
      <c r="AG38" s="20"/>
      <c r="AH38" s="22"/>
      <c r="AI38" s="20"/>
      <c r="AJ38" s="22"/>
      <c r="AK38" s="20">
        <v>77</v>
      </c>
      <c r="AL38" s="21">
        <v>5.299380591878871E-2</v>
      </c>
      <c r="AM38" s="20">
        <v>0</v>
      </c>
      <c r="AN38" s="21">
        <v>0</v>
      </c>
      <c r="AO38" s="20">
        <v>43</v>
      </c>
      <c r="AP38" s="21">
        <v>5.3283767038413879E-2</v>
      </c>
      <c r="AQ38" s="20">
        <v>1</v>
      </c>
      <c r="AR38" s="21">
        <v>2.7777777777777776E-2</v>
      </c>
      <c r="AS38" s="20">
        <v>20</v>
      </c>
      <c r="AT38" s="21">
        <v>4.1841004184100417E-2</v>
      </c>
      <c r="AU38" s="20">
        <v>161</v>
      </c>
      <c r="AV38" s="21">
        <v>6.1520825372564002E-2</v>
      </c>
      <c r="AW38" s="20">
        <v>1</v>
      </c>
      <c r="AX38" s="21">
        <v>1.6129032258064516E-2</v>
      </c>
      <c r="AY38" s="20">
        <v>4</v>
      </c>
      <c r="AZ38" s="21">
        <v>7.2727272727272724E-2</v>
      </c>
      <c r="BA38" s="20">
        <v>0</v>
      </c>
      <c r="BB38" s="21">
        <v>0</v>
      </c>
      <c r="BC38" s="20">
        <v>1</v>
      </c>
      <c r="BD38" s="21">
        <v>2.1276595744680851E-2</v>
      </c>
      <c r="BE38" s="20"/>
      <c r="BF38" s="22"/>
      <c r="BG38" s="20"/>
      <c r="BH38" s="22"/>
      <c r="BI38" s="20">
        <v>0</v>
      </c>
      <c r="BJ38" s="21">
        <v>0</v>
      </c>
      <c r="BK38" s="20"/>
      <c r="BL38" s="22"/>
      <c r="BM38" s="20"/>
      <c r="BN38" s="22"/>
      <c r="BO38" s="20">
        <v>63</v>
      </c>
      <c r="BP38" s="21">
        <v>3.7058823529411762E-2</v>
      </c>
      <c r="BQ38" s="20">
        <v>0</v>
      </c>
      <c r="BR38" s="21">
        <v>0</v>
      </c>
      <c r="BS38" s="20"/>
      <c r="BT38" s="22"/>
      <c r="BU38" s="20"/>
      <c r="BV38" s="22"/>
      <c r="BW38" s="20"/>
      <c r="BX38" s="22"/>
      <c r="BY38" s="20"/>
      <c r="BZ38" s="22"/>
      <c r="CA38" s="20">
        <v>3</v>
      </c>
      <c r="CB38" s="21">
        <v>5.5555555555555552E-2</v>
      </c>
      <c r="CC38" s="20">
        <v>77</v>
      </c>
      <c r="CD38" s="21">
        <v>4.5887961859356376E-2</v>
      </c>
      <c r="CE38" s="20"/>
      <c r="CF38" s="22"/>
      <c r="CG38" s="20">
        <v>147</v>
      </c>
      <c r="CH38" s="21">
        <v>4.7251687560270011E-2</v>
      </c>
      <c r="CI38" s="20">
        <v>76</v>
      </c>
      <c r="CJ38" s="21">
        <v>4.7768698931489627E-2</v>
      </c>
      <c r="CK38" s="20">
        <v>2</v>
      </c>
      <c r="CL38" s="21">
        <v>3.0769230769230771E-2</v>
      </c>
      <c r="CM38" s="20">
        <v>1</v>
      </c>
      <c r="CN38" s="21">
        <v>4.7619047619047616E-2</v>
      </c>
      <c r="CO38" s="20">
        <v>1</v>
      </c>
      <c r="CP38" s="21">
        <v>7.874015748031496E-3</v>
      </c>
      <c r="CQ38" s="20"/>
      <c r="CR38" s="22"/>
      <c r="CS38" s="20"/>
      <c r="CT38" s="22"/>
      <c r="CU38" s="20">
        <v>1</v>
      </c>
      <c r="CV38" s="21">
        <v>2.0408163265306121E-2</v>
      </c>
      <c r="CW38" s="20"/>
      <c r="CX38" s="22"/>
      <c r="CY38" s="20">
        <v>0</v>
      </c>
      <c r="CZ38" s="21">
        <v>0</v>
      </c>
      <c r="DA38" s="20">
        <v>0</v>
      </c>
      <c r="DB38" s="21">
        <v>0</v>
      </c>
      <c r="DC38" s="20">
        <v>76</v>
      </c>
      <c r="DD38" s="21">
        <v>4.2648709315375982E-2</v>
      </c>
      <c r="DE38" s="20"/>
      <c r="DF38" s="22"/>
      <c r="DG38" s="20"/>
      <c r="DH38" s="22"/>
      <c r="DI38" s="20">
        <v>6</v>
      </c>
      <c r="DJ38" s="21">
        <v>7.6923076923076927E-2</v>
      </c>
      <c r="DK38" s="20">
        <v>10</v>
      </c>
      <c r="DL38" s="21">
        <v>4.3859649122807015E-2</v>
      </c>
      <c r="DM38" s="20">
        <v>5</v>
      </c>
      <c r="DN38" s="21">
        <v>4.2372881355932202E-2</v>
      </c>
      <c r="DO38" s="20"/>
      <c r="DP38" s="22"/>
      <c r="DQ38" s="20">
        <v>0</v>
      </c>
      <c r="DR38" s="21">
        <v>0</v>
      </c>
      <c r="DS38" s="20">
        <v>1</v>
      </c>
      <c r="DT38" s="21">
        <v>2.8571428571428571E-2</v>
      </c>
      <c r="DU38" s="20"/>
      <c r="DV38" s="22"/>
      <c r="DW38" s="20"/>
      <c r="DX38" s="22"/>
      <c r="DY38" s="20">
        <v>6</v>
      </c>
      <c r="DZ38" s="21">
        <v>7.1428571428571425E-2</v>
      </c>
      <c r="EA38" s="20"/>
      <c r="EB38" s="22"/>
      <c r="EC38" s="20">
        <v>3</v>
      </c>
      <c r="ED38" s="21">
        <v>1.8072289156626505E-2</v>
      </c>
      <c r="EE38" s="20"/>
      <c r="EF38" s="22"/>
      <c r="EG38" s="20"/>
      <c r="EH38" s="22"/>
      <c r="EI38" s="20">
        <v>84</v>
      </c>
      <c r="EJ38" s="21">
        <v>4.3010752688172046E-2</v>
      </c>
      <c r="EK38" s="20">
        <v>2</v>
      </c>
      <c r="EL38" s="21">
        <v>3.2258064516129031E-2</v>
      </c>
      <c r="EM38" s="20">
        <v>1</v>
      </c>
      <c r="EN38" s="21">
        <v>4.5454545454545456E-2</v>
      </c>
      <c r="EO38" s="20"/>
      <c r="EP38" s="22"/>
      <c r="EQ38" s="20">
        <v>1</v>
      </c>
      <c r="ER38" s="21">
        <v>2.9411764705882353E-2</v>
      </c>
      <c r="ES38" s="20"/>
      <c r="ET38" s="22"/>
      <c r="EU38" s="20">
        <v>0</v>
      </c>
      <c r="EV38" s="21">
        <v>0</v>
      </c>
      <c r="EW38" s="20">
        <v>1</v>
      </c>
      <c r="EX38" s="21">
        <v>1.1764705882352941E-2</v>
      </c>
      <c r="EY38" s="20">
        <v>77</v>
      </c>
      <c r="EZ38" s="21">
        <v>4.0611814345991558E-2</v>
      </c>
      <c r="FA38" s="20">
        <v>0</v>
      </c>
      <c r="FB38" s="21">
        <v>0</v>
      </c>
      <c r="FC38" s="20">
        <v>50</v>
      </c>
      <c r="FD38" s="21">
        <v>3.7650602409638557E-2</v>
      </c>
      <c r="FE38" s="20"/>
      <c r="FF38" s="22"/>
      <c r="FG38" s="20">
        <v>9</v>
      </c>
      <c r="FH38" s="21">
        <v>6.5217391304347824E-2</v>
      </c>
      <c r="FI38" s="20">
        <v>62</v>
      </c>
      <c r="FJ38" s="21">
        <v>4.2062415196743558E-2</v>
      </c>
      <c r="FK38" s="20">
        <v>48</v>
      </c>
      <c r="FL38" s="21">
        <v>3.8740920096852302E-2</v>
      </c>
      <c r="FM38" s="20">
        <v>511</v>
      </c>
      <c r="FN38" s="21">
        <v>3.8516620185422477E-2</v>
      </c>
      <c r="FO38" s="20"/>
      <c r="FP38" s="22"/>
      <c r="FQ38" s="20">
        <v>60</v>
      </c>
      <c r="FR38" s="21">
        <v>3.9473684210526314E-2</v>
      </c>
      <c r="FS38" s="20">
        <v>67</v>
      </c>
      <c r="FT38" s="21">
        <v>4.442970822281167E-2</v>
      </c>
      <c r="FU38" s="20">
        <v>0</v>
      </c>
      <c r="FV38" s="21">
        <v>0</v>
      </c>
      <c r="FW38" s="20">
        <v>1</v>
      </c>
      <c r="FX38" s="21">
        <v>3.8461538461538464E-2</v>
      </c>
      <c r="FY38" s="20"/>
      <c r="FZ38" s="22"/>
      <c r="GA38" s="20">
        <v>0</v>
      </c>
      <c r="GB38" s="21">
        <v>0</v>
      </c>
      <c r="GC38" s="20">
        <v>0</v>
      </c>
      <c r="GD38" s="21">
        <v>0</v>
      </c>
      <c r="GE38" s="20">
        <v>46</v>
      </c>
      <c r="GF38" s="21">
        <v>3.7860082304526747E-2</v>
      </c>
      <c r="GG38" s="20">
        <v>2</v>
      </c>
      <c r="GH38" s="21">
        <v>9.0909090909090912E-2</v>
      </c>
      <c r="GI38" s="20">
        <v>1967</v>
      </c>
      <c r="GJ38" s="21">
        <v>4.2002989536621821E-2</v>
      </c>
    </row>
    <row r="39" spans="1:192" x14ac:dyDescent="0.25">
      <c r="A39" s="2" t="s">
        <v>137</v>
      </c>
      <c r="B39" s="3"/>
      <c r="C39" s="14">
        <v>25</v>
      </c>
      <c r="D39" s="15">
        <v>0.92592592592592593</v>
      </c>
      <c r="E39" s="14">
        <v>24</v>
      </c>
      <c r="F39" s="15">
        <v>0.96</v>
      </c>
      <c r="G39" s="14"/>
      <c r="H39" s="16"/>
      <c r="I39" s="14"/>
      <c r="J39" s="16"/>
      <c r="K39" s="14">
        <v>40</v>
      </c>
      <c r="L39" s="15">
        <v>0.95238095238095233</v>
      </c>
      <c r="M39" s="14">
        <v>34</v>
      </c>
      <c r="N39" s="15">
        <v>1</v>
      </c>
      <c r="O39" s="14">
        <v>322</v>
      </c>
      <c r="P39" s="15">
        <v>0.96987951807228912</v>
      </c>
      <c r="Q39" s="14">
        <v>22</v>
      </c>
      <c r="R39" s="15">
        <v>1</v>
      </c>
      <c r="S39" s="14">
        <v>1372</v>
      </c>
      <c r="T39" s="15">
        <v>0.97581792318634419</v>
      </c>
      <c r="U39" s="14"/>
      <c r="V39" s="16"/>
      <c r="W39" s="14"/>
      <c r="X39" s="16"/>
      <c r="Y39" s="14">
        <v>1938</v>
      </c>
      <c r="Z39" s="15">
        <v>0.968031968031968</v>
      </c>
      <c r="AA39" s="14">
        <v>29</v>
      </c>
      <c r="AB39" s="15">
        <v>1</v>
      </c>
      <c r="AC39" s="14">
        <v>270</v>
      </c>
      <c r="AD39" s="15">
        <v>0.95406360424028269</v>
      </c>
      <c r="AE39" s="14">
        <v>45</v>
      </c>
      <c r="AF39" s="15">
        <v>0.9</v>
      </c>
      <c r="AG39" s="14"/>
      <c r="AH39" s="16"/>
      <c r="AI39" s="14"/>
      <c r="AJ39" s="16"/>
      <c r="AK39" s="14">
        <v>1453</v>
      </c>
      <c r="AL39" s="15">
        <v>0.96161482461945735</v>
      </c>
      <c r="AM39" s="14">
        <v>32</v>
      </c>
      <c r="AN39" s="15">
        <v>0.94117647058823528</v>
      </c>
      <c r="AO39" s="14">
        <v>807</v>
      </c>
      <c r="AP39" s="15">
        <v>0.9877600979192166</v>
      </c>
      <c r="AQ39" s="14">
        <v>36</v>
      </c>
      <c r="AR39" s="15">
        <v>0.97297297297297303</v>
      </c>
      <c r="AS39" s="14">
        <v>478</v>
      </c>
      <c r="AT39" s="15">
        <v>0.98964803312629401</v>
      </c>
      <c r="AU39" s="14">
        <v>2617</v>
      </c>
      <c r="AV39" s="15">
        <v>0.96603912882982645</v>
      </c>
      <c r="AW39" s="14">
        <v>62</v>
      </c>
      <c r="AX39" s="15">
        <v>0.96875</v>
      </c>
      <c r="AY39" s="14">
        <v>55</v>
      </c>
      <c r="AZ39" s="15">
        <v>0.9821428571428571</v>
      </c>
      <c r="BA39" s="14">
        <v>20</v>
      </c>
      <c r="BB39" s="15">
        <v>0.95238095238095233</v>
      </c>
      <c r="BC39" s="14">
        <v>47</v>
      </c>
      <c r="BD39" s="15">
        <v>0.95918367346938771</v>
      </c>
      <c r="BE39" s="14"/>
      <c r="BF39" s="16"/>
      <c r="BG39" s="14"/>
      <c r="BH39" s="16"/>
      <c r="BI39" s="14">
        <v>34</v>
      </c>
      <c r="BJ39" s="15">
        <v>1</v>
      </c>
      <c r="BK39" s="14"/>
      <c r="BL39" s="16"/>
      <c r="BM39" s="14"/>
      <c r="BN39" s="16"/>
      <c r="BO39" s="14">
        <v>1700</v>
      </c>
      <c r="BP39" s="15">
        <v>0.97926267281105994</v>
      </c>
      <c r="BQ39" s="14">
        <v>61</v>
      </c>
      <c r="BR39" s="15">
        <v>0.88405797101449279</v>
      </c>
      <c r="BS39" s="14"/>
      <c r="BT39" s="16"/>
      <c r="BU39" s="14"/>
      <c r="BV39" s="16"/>
      <c r="BW39" s="14"/>
      <c r="BX39" s="16"/>
      <c r="BY39" s="14"/>
      <c r="BZ39" s="16"/>
      <c r="CA39" s="14">
        <v>54</v>
      </c>
      <c r="CB39" s="15">
        <v>0.9642857142857143</v>
      </c>
      <c r="CC39" s="14">
        <v>1678</v>
      </c>
      <c r="CD39" s="15">
        <v>0.96826312752452393</v>
      </c>
      <c r="CE39" s="14"/>
      <c r="CF39" s="16"/>
      <c r="CG39" s="14">
        <v>3111</v>
      </c>
      <c r="CH39" s="15">
        <v>0.96705004662729255</v>
      </c>
      <c r="CI39" s="14">
        <v>1591</v>
      </c>
      <c r="CJ39" s="15">
        <v>0.97071384990848075</v>
      </c>
      <c r="CK39" s="14">
        <v>65</v>
      </c>
      <c r="CL39" s="15">
        <v>0.95588235294117652</v>
      </c>
      <c r="CM39" s="14">
        <v>21</v>
      </c>
      <c r="CN39" s="15">
        <v>0.875</v>
      </c>
      <c r="CO39" s="14">
        <v>127</v>
      </c>
      <c r="CP39" s="15">
        <v>0.98449612403100772</v>
      </c>
      <c r="CQ39" s="14"/>
      <c r="CR39" s="16"/>
      <c r="CS39" s="14"/>
      <c r="CT39" s="16"/>
      <c r="CU39" s="14">
        <v>49</v>
      </c>
      <c r="CV39" s="15">
        <v>1</v>
      </c>
      <c r="CW39" s="14"/>
      <c r="CX39" s="16"/>
      <c r="CY39" s="14">
        <v>56</v>
      </c>
      <c r="CZ39" s="15">
        <v>0.94915254237288138</v>
      </c>
      <c r="DA39" s="14">
        <v>48</v>
      </c>
      <c r="DB39" s="15">
        <v>0.97959183673469385</v>
      </c>
      <c r="DC39" s="14">
        <v>1782</v>
      </c>
      <c r="DD39" s="15">
        <v>0.9606469002695418</v>
      </c>
      <c r="DE39" s="14"/>
      <c r="DF39" s="16"/>
      <c r="DG39" s="14"/>
      <c r="DH39" s="16"/>
      <c r="DI39" s="14">
        <v>78</v>
      </c>
      <c r="DJ39" s="15">
        <v>0.9285714285714286</v>
      </c>
      <c r="DK39" s="14">
        <v>228</v>
      </c>
      <c r="DL39" s="15">
        <v>0.94214876033057848</v>
      </c>
      <c r="DM39" s="14">
        <v>118</v>
      </c>
      <c r="DN39" s="15">
        <v>0.94399999999999995</v>
      </c>
      <c r="DO39" s="14"/>
      <c r="DP39" s="16"/>
      <c r="DQ39" s="14">
        <v>24</v>
      </c>
      <c r="DR39" s="15">
        <v>0.88888888888888884</v>
      </c>
      <c r="DS39" s="14">
        <v>35</v>
      </c>
      <c r="DT39" s="15">
        <v>0.97222222222222221</v>
      </c>
      <c r="DU39" s="14"/>
      <c r="DV39" s="16"/>
      <c r="DW39" s="14"/>
      <c r="DX39" s="16"/>
      <c r="DY39" s="14">
        <v>84</v>
      </c>
      <c r="DZ39" s="15">
        <v>0.95454545454545459</v>
      </c>
      <c r="EA39" s="14"/>
      <c r="EB39" s="16"/>
      <c r="EC39" s="14">
        <v>166</v>
      </c>
      <c r="ED39" s="15">
        <v>0.93258426966292129</v>
      </c>
      <c r="EE39" s="14"/>
      <c r="EF39" s="16"/>
      <c r="EG39" s="14"/>
      <c r="EH39" s="16"/>
      <c r="EI39" s="14">
        <v>1953</v>
      </c>
      <c r="EJ39" s="15">
        <v>0.96778989098116952</v>
      </c>
      <c r="EK39" s="14">
        <v>62</v>
      </c>
      <c r="EL39" s="15">
        <v>0.88571428571428568</v>
      </c>
      <c r="EM39" s="14">
        <v>22</v>
      </c>
      <c r="EN39" s="15">
        <v>1</v>
      </c>
      <c r="EO39" s="14"/>
      <c r="EP39" s="16"/>
      <c r="EQ39" s="14">
        <v>34</v>
      </c>
      <c r="ER39" s="15">
        <v>0.91891891891891897</v>
      </c>
      <c r="ES39" s="14"/>
      <c r="ET39" s="16"/>
      <c r="EU39" s="14">
        <v>19</v>
      </c>
      <c r="EV39" s="15">
        <v>0.95</v>
      </c>
      <c r="EW39" s="14">
        <v>85</v>
      </c>
      <c r="EX39" s="15">
        <v>0.97701149425287359</v>
      </c>
      <c r="EY39" s="14">
        <v>1896</v>
      </c>
      <c r="EZ39" s="15">
        <v>0.98289269051321926</v>
      </c>
      <c r="FA39" s="14">
        <v>38</v>
      </c>
      <c r="FB39" s="15">
        <v>0.95</v>
      </c>
      <c r="FC39" s="14">
        <v>1328</v>
      </c>
      <c r="FD39" s="15">
        <v>0.96934306569343065</v>
      </c>
      <c r="FE39" s="14"/>
      <c r="FF39" s="16"/>
      <c r="FG39" s="14">
        <v>138</v>
      </c>
      <c r="FH39" s="15">
        <v>0.9928057553956835</v>
      </c>
      <c r="FI39" s="14">
        <v>1474</v>
      </c>
      <c r="FJ39" s="15">
        <v>0.96782665791201572</v>
      </c>
      <c r="FK39" s="14">
        <v>1239</v>
      </c>
      <c r="FL39" s="15">
        <v>0.97176470588235297</v>
      </c>
      <c r="FM39" s="14">
        <v>13267</v>
      </c>
      <c r="FN39" s="15">
        <v>0.97372477064220186</v>
      </c>
      <c r="FO39" s="14"/>
      <c r="FP39" s="16"/>
      <c r="FQ39" s="14">
        <v>1520</v>
      </c>
      <c r="FR39" s="15">
        <v>0.97186700767263423</v>
      </c>
      <c r="FS39" s="14">
        <v>1508</v>
      </c>
      <c r="FT39" s="15">
        <v>0.97164948453608246</v>
      </c>
      <c r="FU39" s="14">
        <v>37</v>
      </c>
      <c r="FV39" s="15">
        <v>0.88095238095238093</v>
      </c>
      <c r="FW39" s="14">
        <v>26</v>
      </c>
      <c r="FX39" s="15">
        <v>0.96296296296296291</v>
      </c>
      <c r="FY39" s="14"/>
      <c r="FZ39" s="16"/>
      <c r="GA39" s="14">
        <v>56</v>
      </c>
      <c r="GB39" s="15">
        <v>0.91803278688524592</v>
      </c>
      <c r="GC39" s="14">
        <v>53</v>
      </c>
      <c r="GD39" s="15">
        <v>0.96363636363636362</v>
      </c>
      <c r="GE39" s="14">
        <v>1215</v>
      </c>
      <c r="GF39" s="15">
        <v>0.98941368078175895</v>
      </c>
      <c r="GG39" s="14">
        <v>22</v>
      </c>
      <c r="GH39" s="15">
        <v>0.91666666666666663</v>
      </c>
      <c r="GI39" s="17">
        <v>46830</v>
      </c>
      <c r="GJ39" s="18">
        <v>0.97081139350719348</v>
      </c>
    </row>
    <row r="40" spans="1:192" x14ac:dyDescent="0.25">
      <c r="A40" s="2" t="s">
        <v>136</v>
      </c>
      <c r="B40" s="3"/>
      <c r="C40" s="14">
        <v>2</v>
      </c>
      <c r="D40" s="15">
        <v>7.407407407407407E-2</v>
      </c>
      <c r="E40" s="14">
        <v>1</v>
      </c>
      <c r="F40" s="15">
        <v>0.04</v>
      </c>
      <c r="G40" s="14"/>
      <c r="H40" s="16"/>
      <c r="I40" s="14"/>
      <c r="J40" s="16"/>
      <c r="K40" s="14">
        <v>2</v>
      </c>
      <c r="L40" s="15">
        <v>4.7619047619047616E-2</v>
      </c>
      <c r="M40" s="14">
        <v>0</v>
      </c>
      <c r="N40" s="15">
        <v>0</v>
      </c>
      <c r="O40" s="14">
        <v>10</v>
      </c>
      <c r="P40" s="15">
        <v>3.0120481927710843E-2</v>
      </c>
      <c r="Q40" s="14">
        <v>0</v>
      </c>
      <c r="R40" s="15">
        <v>0</v>
      </c>
      <c r="S40" s="14">
        <v>34</v>
      </c>
      <c r="T40" s="15">
        <v>2.4182076813655761E-2</v>
      </c>
      <c r="U40" s="14"/>
      <c r="V40" s="16"/>
      <c r="W40" s="14"/>
      <c r="X40" s="16"/>
      <c r="Y40" s="14">
        <v>64</v>
      </c>
      <c r="Z40" s="15">
        <v>3.1968031968031968E-2</v>
      </c>
      <c r="AA40" s="14">
        <v>0</v>
      </c>
      <c r="AB40" s="15">
        <v>0</v>
      </c>
      <c r="AC40" s="14">
        <v>13</v>
      </c>
      <c r="AD40" s="15">
        <v>4.5936395759717315E-2</v>
      </c>
      <c r="AE40" s="14">
        <v>5</v>
      </c>
      <c r="AF40" s="15">
        <v>0.1</v>
      </c>
      <c r="AG40" s="14"/>
      <c r="AH40" s="16"/>
      <c r="AI40" s="14"/>
      <c r="AJ40" s="16"/>
      <c r="AK40" s="14">
        <v>58</v>
      </c>
      <c r="AL40" s="15">
        <v>3.8385175380542688E-2</v>
      </c>
      <c r="AM40" s="14">
        <v>2</v>
      </c>
      <c r="AN40" s="15">
        <v>5.8823529411764705E-2</v>
      </c>
      <c r="AO40" s="14">
        <v>10</v>
      </c>
      <c r="AP40" s="15">
        <v>1.2239902080783354E-2</v>
      </c>
      <c r="AQ40" s="14">
        <v>1</v>
      </c>
      <c r="AR40" s="15">
        <v>2.7027027027027029E-2</v>
      </c>
      <c r="AS40" s="14">
        <v>5</v>
      </c>
      <c r="AT40" s="15">
        <v>1.0351966873706004E-2</v>
      </c>
      <c r="AU40" s="14">
        <v>92</v>
      </c>
      <c r="AV40" s="15">
        <v>3.3960871170173497E-2</v>
      </c>
      <c r="AW40" s="14">
        <v>2</v>
      </c>
      <c r="AX40" s="15">
        <v>3.125E-2</v>
      </c>
      <c r="AY40" s="14">
        <v>1</v>
      </c>
      <c r="AZ40" s="15">
        <v>1.7857142857142856E-2</v>
      </c>
      <c r="BA40" s="14">
        <v>1</v>
      </c>
      <c r="BB40" s="15">
        <v>4.7619047619047616E-2</v>
      </c>
      <c r="BC40" s="14">
        <v>2</v>
      </c>
      <c r="BD40" s="15">
        <v>4.0816326530612242E-2</v>
      </c>
      <c r="BE40" s="14"/>
      <c r="BF40" s="16"/>
      <c r="BG40" s="14"/>
      <c r="BH40" s="16"/>
      <c r="BI40" s="14">
        <v>0</v>
      </c>
      <c r="BJ40" s="15">
        <v>0</v>
      </c>
      <c r="BK40" s="14"/>
      <c r="BL40" s="16"/>
      <c r="BM40" s="14"/>
      <c r="BN40" s="16"/>
      <c r="BO40" s="14">
        <v>36</v>
      </c>
      <c r="BP40" s="15">
        <v>2.0737327188940093E-2</v>
      </c>
      <c r="BQ40" s="14">
        <v>8</v>
      </c>
      <c r="BR40" s="15">
        <v>0.11594202898550725</v>
      </c>
      <c r="BS40" s="14"/>
      <c r="BT40" s="16"/>
      <c r="BU40" s="14"/>
      <c r="BV40" s="16"/>
      <c r="BW40" s="14"/>
      <c r="BX40" s="16"/>
      <c r="BY40" s="14"/>
      <c r="BZ40" s="16"/>
      <c r="CA40" s="14">
        <v>2</v>
      </c>
      <c r="CB40" s="15">
        <v>3.5714285714285712E-2</v>
      </c>
      <c r="CC40" s="14">
        <v>55</v>
      </c>
      <c r="CD40" s="15">
        <v>3.1736872475476054E-2</v>
      </c>
      <c r="CE40" s="14"/>
      <c r="CF40" s="16"/>
      <c r="CG40" s="14">
        <v>106</v>
      </c>
      <c r="CH40" s="15">
        <v>3.2949953372707494E-2</v>
      </c>
      <c r="CI40" s="14">
        <v>48</v>
      </c>
      <c r="CJ40" s="15">
        <v>2.928615009151922E-2</v>
      </c>
      <c r="CK40" s="14">
        <v>3</v>
      </c>
      <c r="CL40" s="15">
        <v>4.4117647058823532E-2</v>
      </c>
      <c r="CM40" s="14">
        <v>3</v>
      </c>
      <c r="CN40" s="15">
        <v>0.125</v>
      </c>
      <c r="CO40" s="14">
        <v>2</v>
      </c>
      <c r="CP40" s="15">
        <v>1.5503875968992248E-2</v>
      </c>
      <c r="CQ40" s="14"/>
      <c r="CR40" s="16"/>
      <c r="CS40" s="14"/>
      <c r="CT40" s="16"/>
      <c r="CU40" s="14">
        <v>0</v>
      </c>
      <c r="CV40" s="15">
        <v>0</v>
      </c>
      <c r="CW40" s="14"/>
      <c r="CX40" s="16"/>
      <c r="CY40" s="14">
        <v>3</v>
      </c>
      <c r="CZ40" s="15">
        <v>5.0847457627118647E-2</v>
      </c>
      <c r="DA40" s="14">
        <v>1</v>
      </c>
      <c r="DB40" s="15">
        <v>2.0408163265306121E-2</v>
      </c>
      <c r="DC40" s="14">
        <v>73</v>
      </c>
      <c r="DD40" s="15">
        <v>3.9353099730458224E-2</v>
      </c>
      <c r="DE40" s="14"/>
      <c r="DF40" s="16"/>
      <c r="DG40" s="14"/>
      <c r="DH40" s="16"/>
      <c r="DI40" s="14">
        <v>6</v>
      </c>
      <c r="DJ40" s="15">
        <v>7.1428571428571425E-2</v>
      </c>
      <c r="DK40" s="14">
        <v>14</v>
      </c>
      <c r="DL40" s="15">
        <v>5.7851239669421489E-2</v>
      </c>
      <c r="DM40" s="14">
        <v>7</v>
      </c>
      <c r="DN40" s="15">
        <v>5.6000000000000001E-2</v>
      </c>
      <c r="DO40" s="14"/>
      <c r="DP40" s="16"/>
      <c r="DQ40" s="14">
        <v>3</v>
      </c>
      <c r="DR40" s="15">
        <v>0.1111111111111111</v>
      </c>
      <c r="DS40" s="14">
        <v>1</v>
      </c>
      <c r="DT40" s="15">
        <v>2.7777777777777776E-2</v>
      </c>
      <c r="DU40" s="14"/>
      <c r="DV40" s="16"/>
      <c r="DW40" s="14"/>
      <c r="DX40" s="16"/>
      <c r="DY40" s="14">
        <v>4</v>
      </c>
      <c r="DZ40" s="15">
        <v>4.5454545454545456E-2</v>
      </c>
      <c r="EA40" s="14"/>
      <c r="EB40" s="16"/>
      <c r="EC40" s="14">
        <v>12</v>
      </c>
      <c r="ED40" s="15">
        <v>6.741573033707865E-2</v>
      </c>
      <c r="EE40" s="14"/>
      <c r="EF40" s="16"/>
      <c r="EG40" s="14"/>
      <c r="EH40" s="16"/>
      <c r="EI40" s="14">
        <v>65</v>
      </c>
      <c r="EJ40" s="15">
        <v>3.2210109018830528E-2</v>
      </c>
      <c r="EK40" s="14">
        <v>8</v>
      </c>
      <c r="EL40" s="15">
        <v>0.11428571428571428</v>
      </c>
      <c r="EM40" s="14">
        <v>0</v>
      </c>
      <c r="EN40" s="15">
        <v>0</v>
      </c>
      <c r="EO40" s="14"/>
      <c r="EP40" s="16"/>
      <c r="EQ40" s="14">
        <v>3</v>
      </c>
      <c r="ER40" s="15">
        <v>8.1081081081081086E-2</v>
      </c>
      <c r="ES40" s="14"/>
      <c r="ET40" s="16"/>
      <c r="EU40" s="14">
        <v>1</v>
      </c>
      <c r="EV40" s="15">
        <v>0.05</v>
      </c>
      <c r="EW40" s="14">
        <v>2</v>
      </c>
      <c r="EX40" s="15">
        <v>2.2988505747126436E-2</v>
      </c>
      <c r="EY40" s="14">
        <v>33</v>
      </c>
      <c r="EZ40" s="15">
        <v>1.7107309486780714E-2</v>
      </c>
      <c r="FA40" s="14">
        <v>2</v>
      </c>
      <c r="FB40" s="15">
        <v>0.05</v>
      </c>
      <c r="FC40" s="14">
        <v>42</v>
      </c>
      <c r="FD40" s="15">
        <v>3.0656934306569343E-2</v>
      </c>
      <c r="FE40" s="14"/>
      <c r="FF40" s="16"/>
      <c r="FG40" s="14">
        <v>1</v>
      </c>
      <c r="FH40" s="15">
        <v>7.1942446043165471E-3</v>
      </c>
      <c r="FI40" s="14">
        <v>49</v>
      </c>
      <c r="FJ40" s="15">
        <v>3.2173342087984239E-2</v>
      </c>
      <c r="FK40" s="14">
        <v>36</v>
      </c>
      <c r="FL40" s="15">
        <v>2.823529411764706E-2</v>
      </c>
      <c r="FM40" s="14">
        <v>358</v>
      </c>
      <c r="FN40" s="15">
        <v>2.6275229357798167E-2</v>
      </c>
      <c r="FO40" s="14"/>
      <c r="FP40" s="16"/>
      <c r="FQ40" s="14">
        <v>44</v>
      </c>
      <c r="FR40" s="15">
        <v>2.8132992327365727E-2</v>
      </c>
      <c r="FS40" s="14">
        <v>44</v>
      </c>
      <c r="FT40" s="15">
        <v>2.8350515463917526E-2</v>
      </c>
      <c r="FU40" s="14">
        <v>5</v>
      </c>
      <c r="FV40" s="15">
        <v>0.11904761904761904</v>
      </c>
      <c r="FW40" s="14">
        <v>1</v>
      </c>
      <c r="FX40" s="15">
        <v>3.7037037037037035E-2</v>
      </c>
      <c r="FY40" s="14"/>
      <c r="FZ40" s="16"/>
      <c r="GA40" s="14">
        <v>5</v>
      </c>
      <c r="GB40" s="15">
        <v>8.1967213114754092E-2</v>
      </c>
      <c r="GC40" s="14">
        <v>2</v>
      </c>
      <c r="GD40" s="15">
        <v>3.6363636363636362E-2</v>
      </c>
      <c r="GE40" s="14">
        <v>13</v>
      </c>
      <c r="GF40" s="15">
        <v>1.0586319218241042E-2</v>
      </c>
      <c r="GG40" s="14">
        <v>2</v>
      </c>
      <c r="GH40" s="15">
        <v>8.3333333333333329E-2</v>
      </c>
      <c r="GI40" s="17">
        <v>1408</v>
      </c>
      <c r="GJ40" s="18">
        <v>2.9188606492806503E-2</v>
      </c>
    </row>
    <row r="41" spans="1:192" x14ac:dyDescent="0.25">
      <c r="A41" s="4" t="s">
        <v>138</v>
      </c>
      <c r="B41" s="5"/>
      <c r="C41" s="23">
        <v>27</v>
      </c>
      <c r="D41" s="24">
        <v>5.5972469837057919E-4</v>
      </c>
      <c r="E41" s="23">
        <v>25</v>
      </c>
      <c r="F41" s="24">
        <v>5.1826360960238814E-4</v>
      </c>
      <c r="G41" s="23"/>
      <c r="H41" s="25"/>
      <c r="I41" s="23"/>
      <c r="J41" s="25"/>
      <c r="K41" s="23">
        <v>42</v>
      </c>
      <c r="L41" s="24">
        <v>8.7068286413201216E-4</v>
      </c>
      <c r="M41" s="23">
        <v>34</v>
      </c>
      <c r="N41" s="24">
        <v>7.0483850905924794E-4</v>
      </c>
      <c r="O41" s="23">
        <v>332</v>
      </c>
      <c r="P41" s="24">
        <v>6.8825407355197149E-3</v>
      </c>
      <c r="Q41" s="23">
        <v>22</v>
      </c>
      <c r="R41" s="24">
        <v>4.5607197645010161E-4</v>
      </c>
      <c r="S41" s="23">
        <v>1406</v>
      </c>
      <c r="T41" s="24">
        <v>2.9147145404038309E-2</v>
      </c>
      <c r="U41" s="23"/>
      <c r="V41" s="25"/>
      <c r="W41" s="23"/>
      <c r="X41" s="25"/>
      <c r="Y41" s="23">
        <v>2002</v>
      </c>
      <c r="Z41" s="24">
        <v>4.1502549856959246E-2</v>
      </c>
      <c r="AA41" s="23">
        <v>29</v>
      </c>
      <c r="AB41" s="24">
        <v>6.0118578713877025E-4</v>
      </c>
      <c r="AC41" s="23">
        <v>283</v>
      </c>
      <c r="AD41" s="24">
        <v>5.8667440606990336E-3</v>
      </c>
      <c r="AE41" s="23">
        <v>50</v>
      </c>
      <c r="AF41" s="24">
        <v>1.0365272192047763E-3</v>
      </c>
      <c r="AG41" s="23"/>
      <c r="AH41" s="25"/>
      <c r="AI41" s="23"/>
      <c r="AJ41" s="25"/>
      <c r="AK41" s="23">
        <v>1511</v>
      </c>
      <c r="AL41" s="24">
        <v>3.1323852564368343E-2</v>
      </c>
      <c r="AM41" s="23">
        <v>34</v>
      </c>
      <c r="AN41" s="24">
        <v>7.0483850905924794E-4</v>
      </c>
      <c r="AO41" s="23">
        <v>817</v>
      </c>
      <c r="AP41" s="24">
        <v>1.6936854761806047E-2</v>
      </c>
      <c r="AQ41" s="23">
        <v>37</v>
      </c>
      <c r="AR41" s="24">
        <v>7.6703014221153447E-4</v>
      </c>
      <c r="AS41" s="23">
        <v>483</v>
      </c>
      <c r="AT41" s="24">
        <v>1.0012852937518139E-2</v>
      </c>
      <c r="AU41" s="23">
        <v>2709</v>
      </c>
      <c r="AV41" s="24">
        <v>5.6159044736514778E-2</v>
      </c>
      <c r="AW41" s="23">
        <v>64</v>
      </c>
      <c r="AX41" s="24">
        <v>1.3267548405821138E-3</v>
      </c>
      <c r="AY41" s="23">
        <v>56</v>
      </c>
      <c r="AZ41" s="24">
        <v>1.1609104855093495E-3</v>
      </c>
      <c r="BA41" s="23">
        <v>21</v>
      </c>
      <c r="BB41" s="24">
        <v>4.3534143206600608E-4</v>
      </c>
      <c r="BC41" s="23">
        <v>49</v>
      </c>
      <c r="BD41" s="24">
        <v>1.0157966748206807E-3</v>
      </c>
      <c r="BE41" s="23"/>
      <c r="BF41" s="25"/>
      <c r="BG41" s="23"/>
      <c r="BH41" s="25"/>
      <c r="BI41" s="23">
        <v>34</v>
      </c>
      <c r="BJ41" s="24">
        <v>7.0483850905924794E-4</v>
      </c>
      <c r="BK41" s="23"/>
      <c r="BL41" s="25"/>
      <c r="BM41" s="23"/>
      <c r="BN41" s="25"/>
      <c r="BO41" s="23">
        <v>1736</v>
      </c>
      <c r="BP41" s="24">
        <v>3.5988225050789836E-2</v>
      </c>
      <c r="BQ41" s="23">
        <v>69</v>
      </c>
      <c r="BR41" s="24">
        <v>1.4304075625025912E-3</v>
      </c>
      <c r="BS41" s="23"/>
      <c r="BT41" s="25"/>
      <c r="BU41" s="23"/>
      <c r="BV41" s="25"/>
      <c r="BW41" s="23"/>
      <c r="BX41" s="25"/>
      <c r="BY41" s="23"/>
      <c r="BZ41" s="25"/>
      <c r="CA41" s="23">
        <v>56</v>
      </c>
      <c r="CB41" s="24">
        <v>1.1609104855093495E-3</v>
      </c>
      <c r="CC41" s="23">
        <v>1733</v>
      </c>
      <c r="CD41" s="24">
        <v>3.5926033417637546E-2</v>
      </c>
      <c r="CE41" s="23"/>
      <c r="CF41" s="25"/>
      <c r="CG41" s="23">
        <v>3217</v>
      </c>
      <c r="CH41" s="24">
        <v>6.6690161283635307E-2</v>
      </c>
      <c r="CI41" s="23">
        <v>1639</v>
      </c>
      <c r="CJ41" s="24">
        <v>3.3977362245532571E-2</v>
      </c>
      <c r="CK41" s="23">
        <v>68</v>
      </c>
      <c r="CL41" s="24">
        <v>1.4096770181184959E-3</v>
      </c>
      <c r="CM41" s="23">
        <v>24</v>
      </c>
      <c r="CN41" s="24">
        <v>4.9753306521829266E-4</v>
      </c>
      <c r="CO41" s="23">
        <v>129</v>
      </c>
      <c r="CP41" s="24">
        <v>2.6742402255483231E-3</v>
      </c>
      <c r="CQ41" s="23"/>
      <c r="CR41" s="25"/>
      <c r="CS41" s="23"/>
      <c r="CT41" s="25"/>
      <c r="CU41" s="23">
        <v>49</v>
      </c>
      <c r="CV41" s="24">
        <v>1.0157966748206807E-3</v>
      </c>
      <c r="CW41" s="23"/>
      <c r="CX41" s="25"/>
      <c r="CY41" s="23">
        <v>59</v>
      </c>
      <c r="CZ41" s="24">
        <v>1.2231021186616361E-3</v>
      </c>
      <c r="DA41" s="23">
        <v>49</v>
      </c>
      <c r="DB41" s="24">
        <v>1.0157966748206807E-3</v>
      </c>
      <c r="DC41" s="23">
        <v>1855</v>
      </c>
      <c r="DD41" s="24">
        <v>3.8455159832497199E-2</v>
      </c>
      <c r="DE41" s="23"/>
      <c r="DF41" s="25"/>
      <c r="DG41" s="23"/>
      <c r="DH41" s="25"/>
      <c r="DI41" s="23">
        <v>84</v>
      </c>
      <c r="DJ41" s="24">
        <v>1.7413657282640243E-3</v>
      </c>
      <c r="DK41" s="23">
        <v>242</v>
      </c>
      <c r="DL41" s="24">
        <v>5.0167917409511178E-3</v>
      </c>
      <c r="DM41" s="23">
        <v>125</v>
      </c>
      <c r="DN41" s="24">
        <v>2.5913180480119408E-3</v>
      </c>
      <c r="DO41" s="23"/>
      <c r="DP41" s="25"/>
      <c r="DQ41" s="23">
        <v>27</v>
      </c>
      <c r="DR41" s="24">
        <v>5.5972469837057919E-4</v>
      </c>
      <c r="DS41" s="23">
        <v>36</v>
      </c>
      <c r="DT41" s="24">
        <v>7.4629959782743899E-4</v>
      </c>
      <c r="DU41" s="23"/>
      <c r="DV41" s="25"/>
      <c r="DW41" s="23"/>
      <c r="DX41" s="25"/>
      <c r="DY41" s="23">
        <v>88</v>
      </c>
      <c r="DZ41" s="24">
        <v>1.8242879058004064E-3</v>
      </c>
      <c r="EA41" s="23"/>
      <c r="EB41" s="25"/>
      <c r="EC41" s="23">
        <v>178</v>
      </c>
      <c r="ED41" s="24">
        <v>3.6900369003690036E-3</v>
      </c>
      <c r="EE41" s="23"/>
      <c r="EF41" s="25"/>
      <c r="EG41" s="23"/>
      <c r="EH41" s="25"/>
      <c r="EI41" s="23">
        <v>2018</v>
      </c>
      <c r="EJ41" s="24">
        <v>4.1834238567104776E-2</v>
      </c>
      <c r="EK41" s="23">
        <v>70</v>
      </c>
      <c r="EL41" s="24">
        <v>1.4511381068866868E-3</v>
      </c>
      <c r="EM41" s="23">
        <v>22</v>
      </c>
      <c r="EN41" s="24">
        <v>4.5607197645010161E-4</v>
      </c>
      <c r="EO41" s="23"/>
      <c r="EP41" s="25"/>
      <c r="EQ41" s="23">
        <v>37</v>
      </c>
      <c r="ER41" s="24">
        <v>7.6703014221153447E-4</v>
      </c>
      <c r="ES41" s="23"/>
      <c r="ET41" s="25"/>
      <c r="EU41" s="23">
        <v>20</v>
      </c>
      <c r="EV41" s="24">
        <v>4.1461088768191055E-4</v>
      </c>
      <c r="EW41" s="23">
        <v>87</v>
      </c>
      <c r="EX41" s="24">
        <v>1.8035573614163108E-3</v>
      </c>
      <c r="EY41" s="23">
        <v>1929</v>
      </c>
      <c r="EZ41" s="24">
        <v>3.9989220116920271E-2</v>
      </c>
      <c r="FA41" s="23">
        <v>40</v>
      </c>
      <c r="FB41" s="24">
        <v>8.292217753638211E-4</v>
      </c>
      <c r="FC41" s="23">
        <v>1370</v>
      </c>
      <c r="FD41" s="24">
        <v>2.840084580621087E-2</v>
      </c>
      <c r="FE41" s="23"/>
      <c r="FF41" s="25"/>
      <c r="FG41" s="23">
        <v>139</v>
      </c>
      <c r="FH41" s="24">
        <v>2.8815456693892781E-3</v>
      </c>
      <c r="FI41" s="23">
        <v>1523</v>
      </c>
      <c r="FJ41" s="24">
        <v>3.1572619096977485E-2</v>
      </c>
      <c r="FK41" s="23">
        <v>1275</v>
      </c>
      <c r="FL41" s="24">
        <v>2.6431444089721798E-2</v>
      </c>
      <c r="FM41" s="23">
        <v>13625</v>
      </c>
      <c r="FN41" s="24">
        <v>0.28245366723330156</v>
      </c>
      <c r="FO41" s="23"/>
      <c r="FP41" s="25"/>
      <c r="FQ41" s="23">
        <v>1564</v>
      </c>
      <c r="FR41" s="24">
        <v>3.2422571416725401E-2</v>
      </c>
      <c r="FS41" s="23">
        <v>1552</v>
      </c>
      <c r="FT41" s="24">
        <v>3.217380488411626E-2</v>
      </c>
      <c r="FU41" s="23">
        <v>42</v>
      </c>
      <c r="FV41" s="24">
        <v>8.7068286413201216E-4</v>
      </c>
      <c r="FW41" s="23">
        <v>27</v>
      </c>
      <c r="FX41" s="24">
        <v>5.5972469837057919E-4</v>
      </c>
      <c r="FY41" s="23"/>
      <c r="FZ41" s="25"/>
      <c r="GA41" s="23">
        <v>61</v>
      </c>
      <c r="GB41" s="24">
        <v>1.264563207429827E-3</v>
      </c>
      <c r="GC41" s="23">
        <v>55</v>
      </c>
      <c r="GD41" s="24">
        <v>1.140179941125254E-3</v>
      </c>
      <c r="GE41" s="23">
        <v>1228</v>
      </c>
      <c r="GF41" s="24">
        <v>2.5457108503669307E-2</v>
      </c>
      <c r="GG41" s="23">
        <v>24</v>
      </c>
      <c r="GH41" s="24">
        <v>4.9753306521829266E-4</v>
      </c>
      <c r="GI41" s="23">
        <v>48238</v>
      </c>
      <c r="GJ41" s="24">
        <v>0.89972768306785544</v>
      </c>
    </row>
  </sheetData>
  <mergeCells count="95">
    <mergeCell ref="GA1:GB1"/>
    <mergeCell ref="GC1:GD1"/>
    <mergeCell ref="GE1:GF1"/>
    <mergeCell ref="GG1:GH1"/>
    <mergeCell ref="GI1:GJ1"/>
    <mergeCell ref="FY1:FZ1"/>
    <mergeCell ref="FC1:FD1"/>
    <mergeCell ref="FE1:FF1"/>
    <mergeCell ref="FG1:FH1"/>
    <mergeCell ref="FI1:FJ1"/>
    <mergeCell ref="FK1:FL1"/>
    <mergeCell ref="FM1:FN1"/>
    <mergeCell ref="FO1:FP1"/>
    <mergeCell ref="FQ1:FR1"/>
    <mergeCell ref="FS1:FT1"/>
    <mergeCell ref="FU1:FV1"/>
    <mergeCell ref="FW1:FX1"/>
    <mergeCell ref="FA1:FB1"/>
    <mergeCell ref="EE1:EF1"/>
    <mergeCell ref="EG1:EH1"/>
    <mergeCell ref="EI1:EJ1"/>
    <mergeCell ref="EK1:EL1"/>
    <mergeCell ref="EM1:EN1"/>
    <mergeCell ref="EO1:EP1"/>
    <mergeCell ref="EQ1:ER1"/>
    <mergeCell ref="ES1:ET1"/>
    <mergeCell ref="EU1:EV1"/>
    <mergeCell ref="EW1:EX1"/>
    <mergeCell ref="EY1:EZ1"/>
    <mergeCell ref="EC1:ED1"/>
    <mergeCell ref="DG1:DH1"/>
    <mergeCell ref="DI1:DJ1"/>
    <mergeCell ref="DK1:DL1"/>
    <mergeCell ref="DM1:DN1"/>
    <mergeCell ref="DO1:DP1"/>
    <mergeCell ref="DQ1:DR1"/>
    <mergeCell ref="DS1:DT1"/>
    <mergeCell ref="DU1:DV1"/>
    <mergeCell ref="DW1:DX1"/>
    <mergeCell ref="DY1:DZ1"/>
    <mergeCell ref="EA1:EB1"/>
    <mergeCell ref="DE1:DF1"/>
    <mergeCell ref="CI1:CJ1"/>
    <mergeCell ref="CK1:CL1"/>
    <mergeCell ref="CM1:CN1"/>
    <mergeCell ref="CO1:CP1"/>
    <mergeCell ref="CQ1:CR1"/>
    <mergeCell ref="CS1:CT1"/>
    <mergeCell ref="CU1:CV1"/>
    <mergeCell ref="CW1:CX1"/>
    <mergeCell ref="CY1:CZ1"/>
    <mergeCell ref="DA1:DB1"/>
    <mergeCell ref="DC1:DD1"/>
    <mergeCell ref="CG1:CH1"/>
    <mergeCell ref="BK1:BL1"/>
    <mergeCell ref="BM1:BN1"/>
    <mergeCell ref="BO1:BP1"/>
    <mergeCell ref="BQ1:BR1"/>
    <mergeCell ref="BS1:BT1"/>
    <mergeCell ref="BU1:BV1"/>
    <mergeCell ref="BW1:BX1"/>
    <mergeCell ref="BY1:BZ1"/>
    <mergeCell ref="CA1:CB1"/>
    <mergeCell ref="CC1:CD1"/>
    <mergeCell ref="CE1:CF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fitToWidth="90" orientation="portrait" r:id="rId1"/>
  <headerFooter>
    <oddHeader xml:space="preserve">&amp;C&amp;"Tahoma"&amp;9 ACT Legislative Assembly Election — 15 October 2016_x000D_
&amp;"Tahoma,Bold"&amp;11Table 2.1 First preference votes by polling place: Brindabella_x000D_
</oddHeader>
    <oddFooter>&amp;C&amp;"Tahoma"&amp;9 ACT Electoral Commission — 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J4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3.85546875" bestFit="1" customWidth="1"/>
    <col min="2" max="2" width="6.7109375" style="28" customWidth="1"/>
    <col min="3" max="192" width="6.7109375" customWidth="1"/>
  </cols>
  <sheetData>
    <row r="1" spans="1:192" s="1" customFormat="1" ht="23.25" customHeight="1" x14ac:dyDescent="0.25">
      <c r="A1" s="13" t="s">
        <v>79</v>
      </c>
      <c r="B1" s="26" t="s">
        <v>80</v>
      </c>
      <c r="C1" s="68" t="s">
        <v>81</v>
      </c>
      <c r="D1" s="69"/>
      <c r="E1" s="68" t="s">
        <v>82</v>
      </c>
      <c r="F1" s="69"/>
      <c r="G1" s="68" t="s">
        <v>6</v>
      </c>
      <c r="H1" s="69"/>
      <c r="I1" s="68" t="s">
        <v>7</v>
      </c>
      <c r="J1" s="69"/>
      <c r="K1" s="68" t="s">
        <v>83</v>
      </c>
      <c r="L1" s="69"/>
      <c r="M1" s="68" t="s">
        <v>8</v>
      </c>
      <c r="N1" s="69"/>
      <c r="O1" s="68" t="s">
        <v>9</v>
      </c>
      <c r="P1" s="69"/>
      <c r="Q1" s="68" t="s">
        <v>84</v>
      </c>
      <c r="R1" s="69"/>
      <c r="S1" s="68" t="s">
        <v>10</v>
      </c>
      <c r="T1" s="69"/>
      <c r="U1" s="68" t="s">
        <v>11</v>
      </c>
      <c r="V1" s="69"/>
      <c r="W1" s="68" t="s">
        <v>12</v>
      </c>
      <c r="X1" s="69"/>
      <c r="Y1" s="68" t="s">
        <v>13</v>
      </c>
      <c r="Z1" s="69"/>
      <c r="AA1" s="68" t="s">
        <v>85</v>
      </c>
      <c r="AB1" s="69"/>
      <c r="AC1" s="68" t="s">
        <v>86</v>
      </c>
      <c r="AD1" s="69"/>
      <c r="AE1" s="68" t="s">
        <v>14</v>
      </c>
      <c r="AF1" s="69"/>
      <c r="AG1" s="68" t="s">
        <v>15</v>
      </c>
      <c r="AH1" s="69"/>
      <c r="AI1" s="68" t="s">
        <v>16</v>
      </c>
      <c r="AJ1" s="69"/>
      <c r="AK1" s="68" t="s">
        <v>17</v>
      </c>
      <c r="AL1" s="69"/>
      <c r="AM1" s="68" t="s">
        <v>18</v>
      </c>
      <c r="AN1" s="69"/>
      <c r="AO1" s="68" t="s">
        <v>87</v>
      </c>
      <c r="AP1" s="69"/>
      <c r="AQ1" s="68" t="s">
        <v>19</v>
      </c>
      <c r="AR1" s="69"/>
      <c r="AS1" s="68" t="s">
        <v>20</v>
      </c>
      <c r="AT1" s="69"/>
      <c r="AU1" s="68" t="s">
        <v>21</v>
      </c>
      <c r="AV1" s="69"/>
      <c r="AW1" s="68" t="s">
        <v>88</v>
      </c>
      <c r="AX1" s="69"/>
      <c r="AY1" s="68" t="s">
        <v>89</v>
      </c>
      <c r="AZ1" s="69"/>
      <c r="BA1" s="68" t="s">
        <v>22</v>
      </c>
      <c r="BB1" s="69"/>
      <c r="BC1" s="68" t="s">
        <v>90</v>
      </c>
      <c r="BD1" s="69"/>
      <c r="BE1" s="68" t="s">
        <v>23</v>
      </c>
      <c r="BF1" s="69"/>
      <c r="BG1" s="68" t="s">
        <v>24</v>
      </c>
      <c r="BH1" s="69"/>
      <c r="BI1" s="68" t="s">
        <v>25</v>
      </c>
      <c r="BJ1" s="69"/>
      <c r="BK1" s="68" t="s">
        <v>26</v>
      </c>
      <c r="BL1" s="69"/>
      <c r="BM1" s="68" t="s">
        <v>27</v>
      </c>
      <c r="BN1" s="69"/>
      <c r="BO1" s="68" t="s">
        <v>28</v>
      </c>
      <c r="BP1" s="69"/>
      <c r="BQ1" s="68" t="s">
        <v>29</v>
      </c>
      <c r="BR1" s="69"/>
      <c r="BS1" s="68" t="s">
        <v>30</v>
      </c>
      <c r="BT1" s="69"/>
      <c r="BU1" s="68" t="s">
        <v>31</v>
      </c>
      <c r="BV1" s="69"/>
      <c r="BW1" s="68" t="s">
        <v>32</v>
      </c>
      <c r="BX1" s="69"/>
      <c r="BY1" s="68" t="s">
        <v>33</v>
      </c>
      <c r="BZ1" s="69"/>
      <c r="CA1" s="68" t="s">
        <v>91</v>
      </c>
      <c r="CB1" s="69"/>
      <c r="CC1" s="68" t="s">
        <v>34</v>
      </c>
      <c r="CD1" s="69"/>
      <c r="CE1" s="68" t="s">
        <v>35</v>
      </c>
      <c r="CF1" s="69"/>
      <c r="CG1" s="68" t="s">
        <v>36</v>
      </c>
      <c r="CH1" s="69"/>
      <c r="CI1" s="68" t="s">
        <v>37</v>
      </c>
      <c r="CJ1" s="69"/>
      <c r="CK1" s="68" t="s">
        <v>92</v>
      </c>
      <c r="CL1" s="69"/>
      <c r="CM1" s="68" t="s">
        <v>38</v>
      </c>
      <c r="CN1" s="69"/>
      <c r="CO1" s="68" t="s">
        <v>39</v>
      </c>
      <c r="CP1" s="69"/>
      <c r="CQ1" s="68" t="s">
        <v>40</v>
      </c>
      <c r="CR1" s="69"/>
      <c r="CS1" s="68" t="s">
        <v>41</v>
      </c>
      <c r="CT1" s="69"/>
      <c r="CU1" s="68" t="s">
        <v>42</v>
      </c>
      <c r="CV1" s="69"/>
      <c r="CW1" s="68" t="s">
        <v>43</v>
      </c>
      <c r="CX1" s="69"/>
      <c r="CY1" s="68" t="s">
        <v>44</v>
      </c>
      <c r="CZ1" s="69"/>
      <c r="DA1" s="68" t="s">
        <v>93</v>
      </c>
      <c r="DB1" s="69"/>
      <c r="DC1" s="68" t="s">
        <v>45</v>
      </c>
      <c r="DD1" s="69"/>
      <c r="DE1" s="68" t="s">
        <v>46</v>
      </c>
      <c r="DF1" s="69"/>
      <c r="DG1" s="68" t="s">
        <v>47</v>
      </c>
      <c r="DH1" s="69"/>
      <c r="DI1" s="68" t="s">
        <v>48</v>
      </c>
      <c r="DJ1" s="69"/>
      <c r="DK1" s="68" t="s">
        <v>49</v>
      </c>
      <c r="DL1" s="69"/>
      <c r="DM1" s="68" t="s">
        <v>50</v>
      </c>
      <c r="DN1" s="69"/>
      <c r="DO1" s="68" t="s">
        <v>51</v>
      </c>
      <c r="DP1" s="69"/>
      <c r="DQ1" s="68" t="s">
        <v>94</v>
      </c>
      <c r="DR1" s="69"/>
      <c r="DS1" s="68" t="s">
        <v>52</v>
      </c>
      <c r="DT1" s="69"/>
      <c r="DU1" s="68" t="s">
        <v>53</v>
      </c>
      <c r="DV1" s="69"/>
      <c r="DW1" s="68" t="s">
        <v>54</v>
      </c>
      <c r="DX1" s="69"/>
      <c r="DY1" s="68" t="s">
        <v>55</v>
      </c>
      <c r="DZ1" s="69"/>
      <c r="EA1" s="68" t="s">
        <v>56</v>
      </c>
      <c r="EB1" s="69"/>
      <c r="EC1" s="68" t="s">
        <v>95</v>
      </c>
      <c r="ED1" s="69"/>
      <c r="EE1" s="68" t="s">
        <v>96</v>
      </c>
      <c r="EF1" s="69"/>
      <c r="EG1" s="68" t="s">
        <v>97</v>
      </c>
      <c r="EH1" s="69"/>
      <c r="EI1" s="68" t="s">
        <v>57</v>
      </c>
      <c r="EJ1" s="69"/>
      <c r="EK1" s="68" t="s">
        <v>98</v>
      </c>
      <c r="EL1" s="69"/>
      <c r="EM1" s="68" t="s">
        <v>58</v>
      </c>
      <c r="EN1" s="69"/>
      <c r="EO1" s="68" t="s">
        <v>59</v>
      </c>
      <c r="EP1" s="69"/>
      <c r="EQ1" s="68" t="s">
        <v>60</v>
      </c>
      <c r="ER1" s="69"/>
      <c r="ES1" s="68" t="s">
        <v>61</v>
      </c>
      <c r="ET1" s="69"/>
      <c r="EU1" s="68" t="s">
        <v>62</v>
      </c>
      <c r="EV1" s="69"/>
      <c r="EW1" s="68" t="s">
        <v>63</v>
      </c>
      <c r="EX1" s="69"/>
      <c r="EY1" s="68" t="s">
        <v>99</v>
      </c>
      <c r="EZ1" s="69"/>
      <c r="FA1" s="68" t="s">
        <v>100</v>
      </c>
      <c r="FB1" s="69"/>
      <c r="FC1" s="68" t="s">
        <v>64</v>
      </c>
      <c r="FD1" s="69"/>
      <c r="FE1" s="68" t="s">
        <v>65</v>
      </c>
      <c r="FF1" s="69"/>
      <c r="FG1" s="68" t="s">
        <v>66</v>
      </c>
      <c r="FH1" s="69"/>
      <c r="FI1" s="68" t="s">
        <v>67</v>
      </c>
      <c r="FJ1" s="69"/>
      <c r="FK1" s="68" t="s">
        <v>68</v>
      </c>
      <c r="FL1" s="69"/>
      <c r="FM1" s="68" t="s">
        <v>69</v>
      </c>
      <c r="FN1" s="69"/>
      <c r="FO1" s="68" t="s">
        <v>70</v>
      </c>
      <c r="FP1" s="69"/>
      <c r="FQ1" s="68" t="s">
        <v>71</v>
      </c>
      <c r="FR1" s="69"/>
      <c r="FS1" s="68" t="s">
        <v>72</v>
      </c>
      <c r="FT1" s="69"/>
      <c r="FU1" s="68" t="s">
        <v>73</v>
      </c>
      <c r="FV1" s="69"/>
      <c r="FW1" s="68" t="s">
        <v>101</v>
      </c>
      <c r="FX1" s="69"/>
      <c r="FY1" s="68" t="s">
        <v>74</v>
      </c>
      <c r="FZ1" s="69"/>
      <c r="GA1" s="68" t="s">
        <v>102</v>
      </c>
      <c r="GB1" s="69"/>
      <c r="GC1" s="68" t="s">
        <v>75</v>
      </c>
      <c r="GD1" s="69"/>
      <c r="GE1" s="68" t="s">
        <v>76</v>
      </c>
      <c r="GF1" s="69"/>
      <c r="GG1" s="68" t="s">
        <v>77</v>
      </c>
      <c r="GH1" s="69"/>
      <c r="GI1" s="68" t="s">
        <v>78</v>
      </c>
      <c r="GJ1" s="69"/>
    </row>
    <row r="2" spans="1:192" x14ac:dyDescent="0.25">
      <c r="A2" s="2" t="s">
        <v>198</v>
      </c>
      <c r="B2" s="3" t="s">
        <v>116</v>
      </c>
      <c r="C2" s="14">
        <v>0</v>
      </c>
      <c r="D2" s="15">
        <v>0</v>
      </c>
      <c r="E2" s="14">
        <v>1</v>
      </c>
      <c r="F2" s="15">
        <v>2.0833333333333332E-2</v>
      </c>
      <c r="G2" s="14">
        <v>1</v>
      </c>
      <c r="H2" s="15">
        <v>2.8571428571428571E-2</v>
      </c>
      <c r="I2" s="14">
        <v>18</v>
      </c>
      <c r="J2" s="15">
        <v>8.6248203162434117E-3</v>
      </c>
      <c r="K2" s="14">
        <v>0</v>
      </c>
      <c r="L2" s="15">
        <v>0</v>
      </c>
      <c r="M2" s="14">
        <v>39</v>
      </c>
      <c r="N2" s="15">
        <v>1.9278299555116164E-2</v>
      </c>
      <c r="O2" s="14">
        <v>153</v>
      </c>
      <c r="P2" s="15">
        <v>1.1522819701762313E-2</v>
      </c>
      <c r="Q2" s="14">
        <v>0</v>
      </c>
      <c r="R2" s="15">
        <v>0</v>
      </c>
      <c r="S2" s="14"/>
      <c r="T2" s="16"/>
      <c r="U2" s="14">
        <v>9</v>
      </c>
      <c r="V2" s="15">
        <v>1.2912482065997131E-2</v>
      </c>
      <c r="W2" s="14">
        <v>0</v>
      </c>
      <c r="X2" s="15">
        <v>0</v>
      </c>
      <c r="Y2" s="14"/>
      <c r="Z2" s="16"/>
      <c r="AA2" s="14">
        <v>1</v>
      </c>
      <c r="AB2" s="15">
        <v>2.2727272727272728E-2</v>
      </c>
      <c r="AC2" s="14">
        <v>4</v>
      </c>
      <c r="AD2" s="15">
        <v>1.1142061281337047E-2</v>
      </c>
      <c r="AE2" s="14"/>
      <c r="AF2" s="16"/>
      <c r="AG2" s="14">
        <v>17</v>
      </c>
      <c r="AH2" s="15">
        <v>8.2926829268292687E-3</v>
      </c>
      <c r="AI2" s="14">
        <v>4</v>
      </c>
      <c r="AJ2" s="15">
        <v>6.0331825037707393E-3</v>
      </c>
      <c r="AK2" s="14"/>
      <c r="AL2" s="16"/>
      <c r="AM2" s="14">
        <v>1</v>
      </c>
      <c r="AN2" s="15">
        <v>1.4492753623188406E-2</v>
      </c>
      <c r="AO2" s="14">
        <v>11</v>
      </c>
      <c r="AP2" s="15">
        <v>8.2397003745318352E-3</v>
      </c>
      <c r="AQ2" s="14">
        <v>1</v>
      </c>
      <c r="AR2" s="15">
        <v>1.5384615384615385E-2</v>
      </c>
      <c r="AS2" s="14">
        <v>8</v>
      </c>
      <c r="AT2" s="15">
        <v>1.0680907877169559E-2</v>
      </c>
      <c r="AU2" s="14"/>
      <c r="AV2" s="16"/>
      <c r="AW2" s="14">
        <v>0</v>
      </c>
      <c r="AX2" s="15">
        <v>0</v>
      </c>
      <c r="AY2" s="14">
        <v>0</v>
      </c>
      <c r="AZ2" s="15">
        <v>0</v>
      </c>
      <c r="BA2" s="14"/>
      <c r="BB2" s="16"/>
      <c r="BC2" s="14">
        <v>1</v>
      </c>
      <c r="BD2" s="15">
        <v>2.1739130434782608E-2</v>
      </c>
      <c r="BE2" s="14">
        <v>1</v>
      </c>
      <c r="BF2" s="15">
        <v>2.8571428571428571E-2</v>
      </c>
      <c r="BG2" s="14"/>
      <c r="BH2" s="16"/>
      <c r="BI2" s="14"/>
      <c r="BJ2" s="16"/>
      <c r="BK2" s="14">
        <v>4</v>
      </c>
      <c r="BL2" s="15">
        <v>1.2461059190031152E-2</v>
      </c>
      <c r="BM2" s="14">
        <v>2</v>
      </c>
      <c r="BN2" s="15">
        <v>1.8181818181818181E-2</v>
      </c>
      <c r="BO2" s="14"/>
      <c r="BP2" s="16"/>
      <c r="BQ2" s="14"/>
      <c r="BR2" s="16"/>
      <c r="BS2" s="14">
        <v>16</v>
      </c>
      <c r="BT2" s="15">
        <v>1.0723860589812333E-2</v>
      </c>
      <c r="BU2" s="14"/>
      <c r="BV2" s="16"/>
      <c r="BW2" s="14">
        <v>0</v>
      </c>
      <c r="BX2" s="15">
        <v>0</v>
      </c>
      <c r="BY2" s="14">
        <v>9</v>
      </c>
      <c r="BZ2" s="15">
        <v>4.2352941176470585E-3</v>
      </c>
      <c r="CA2" s="14">
        <v>1</v>
      </c>
      <c r="CB2" s="15">
        <v>3.7037037037037035E-2</v>
      </c>
      <c r="CC2" s="14"/>
      <c r="CD2" s="16"/>
      <c r="CE2" s="14">
        <v>0</v>
      </c>
      <c r="CF2" s="15">
        <v>0</v>
      </c>
      <c r="CG2" s="14"/>
      <c r="CH2" s="16"/>
      <c r="CI2" s="14"/>
      <c r="CJ2" s="16"/>
      <c r="CK2" s="14">
        <v>0</v>
      </c>
      <c r="CL2" s="15">
        <v>0</v>
      </c>
      <c r="CM2" s="14">
        <v>0</v>
      </c>
      <c r="CN2" s="15">
        <v>0</v>
      </c>
      <c r="CO2" s="14">
        <v>4</v>
      </c>
      <c r="CP2" s="15">
        <v>6.7796610169491523E-3</v>
      </c>
      <c r="CQ2" s="14">
        <v>0</v>
      </c>
      <c r="CR2" s="15">
        <v>0</v>
      </c>
      <c r="CS2" s="14">
        <v>0</v>
      </c>
      <c r="CT2" s="15">
        <v>0</v>
      </c>
      <c r="CU2" s="14"/>
      <c r="CV2" s="16"/>
      <c r="CW2" s="14">
        <v>22</v>
      </c>
      <c r="CX2" s="15">
        <v>9.1973244147157199E-3</v>
      </c>
      <c r="CY2" s="14"/>
      <c r="CZ2" s="16"/>
      <c r="DA2" s="14">
        <v>1</v>
      </c>
      <c r="DB2" s="15">
        <v>1.1235955056179775E-2</v>
      </c>
      <c r="DC2" s="14"/>
      <c r="DD2" s="16"/>
      <c r="DE2" s="14">
        <v>0</v>
      </c>
      <c r="DF2" s="15">
        <v>0</v>
      </c>
      <c r="DG2" s="14">
        <v>2</v>
      </c>
      <c r="DH2" s="15">
        <v>1.06951871657754E-2</v>
      </c>
      <c r="DI2" s="14"/>
      <c r="DJ2" s="16"/>
      <c r="DK2" s="14">
        <v>0</v>
      </c>
      <c r="DL2" s="15">
        <v>0</v>
      </c>
      <c r="DM2" s="14"/>
      <c r="DN2" s="16"/>
      <c r="DO2" s="14">
        <v>17</v>
      </c>
      <c r="DP2" s="15">
        <v>1.2546125461254613E-2</v>
      </c>
      <c r="DQ2" s="14">
        <v>1</v>
      </c>
      <c r="DR2" s="15">
        <v>1.0416666666666666E-2</v>
      </c>
      <c r="DS2" s="14"/>
      <c r="DT2" s="16"/>
      <c r="DU2" s="14">
        <v>14</v>
      </c>
      <c r="DV2" s="15">
        <v>6.4965197215777265E-3</v>
      </c>
      <c r="DW2" s="14">
        <v>10</v>
      </c>
      <c r="DX2" s="15">
        <v>7.1581961345740875E-3</v>
      </c>
      <c r="DY2" s="14">
        <v>0</v>
      </c>
      <c r="DZ2" s="15">
        <v>0</v>
      </c>
      <c r="EA2" s="14">
        <v>15</v>
      </c>
      <c r="EB2" s="15">
        <v>7.874015748031496E-3</v>
      </c>
      <c r="EC2" s="14">
        <v>4</v>
      </c>
      <c r="ED2" s="15">
        <v>1.0282776349614395E-2</v>
      </c>
      <c r="EE2" s="14"/>
      <c r="EF2" s="16"/>
      <c r="EG2" s="14"/>
      <c r="EH2" s="16"/>
      <c r="EI2" s="14"/>
      <c r="EJ2" s="16"/>
      <c r="EK2" s="14">
        <v>0</v>
      </c>
      <c r="EL2" s="15">
        <v>0</v>
      </c>
      <c r="EM2" s="14">
        <v>4</v>
      </c>
      <c r="EN2" s="15">
        <v>4.9382716049382713E-2</v>
      </c>
      <c r="EO2" s="14">
        <v>0</v>
      </c>
      <c r="EP2" s="15">
        <v>0</v>
      </c>
      <c r="EQ2" s="14"/>
      <c r="ER2" s="16"/>
      <c r="ES2" s="14">
        <v>9</v>
      </c>
      <c r="ET2" s="15">
        <v>5.4315027157513579E-3</v>
      </c>
      <c r="EU2" s="14">
        <v>1</v>
      </c>
      <c r="EV2" s="15">
        <v>1.4084507042253521E-2</v>
      </c>
      <c r="EW2" s="14"/>
      <c r="EX2" s="16"/>
      <c r="EY2" s="14">
        <v>28</v>
      </c>
      <c r="EZ2" s="15">
        <v>1.1749895090222409E-2</v>
      </c>
      <c r="FA2" s="14">
        <v>0</v>
      </c>
      <c r="FB2" s="15">
        <v>0</v>
      </c>
      <c r="FC2" s="14"/>
      <c r="FD2" s="16"/>
      <c r="FE2" s="14">
        <v>14</v>
      </c>
      <c r="FF2" s="15">
        <v>1.2522361359570662E-2</v>
      </c>
      <c r="FG2" s="14"/>
      <c r="FH2" s="16"/>
      <c r="FI2" s="14"/>
      <c r="FJ2" s="16"/>
      <c r="FK2" s="14">
        <v>2</v>
      </c>
      <c r="FL2" s="15">
        <v>6.8965517241379309E-2</v>
      </c>
      <c r="FM2" s="14">
        <v>4</v>
      </c>
      <c r="FN2" s="15">
        <v>1.7391304347826087E-2</v>
      </c>
      <c r="FO2" s="14">
        <v>0</v>
      </c>
      <c r="FP2" s="15">
        <v>0</v>
      </c>
      <c r="FQ2" s="14"/>
      <c r="FR2" s="16"/>
      <c r="FS2" s="14"/>
      <c r="FT2" s="16"/>
      <c r="FU2" s="14"/>
      <c r="FV2" s="16"/>
      <c r="FW2" s="14">
        <v>1</v>
      </c>
      <c r="FX2" s="15">
        <v>2.564102564102564E-2</v>
      </c>
      <c r="FY2" s="14">
        <v>10</v>
      </c>
      <c r="FZ2" s="15">
        <v>5.4377379010331706E-3</v>
      </c>
      <c r="GA2" s="14">
        <v>1</v>
      </c>
      <c r="GB2" s="15">
        <v>3.7037037037037035E-2</v>
      </c>
      <c r="GC2" s="14">
        <v>0</v>
      </c>
      <c r="GD2" s="15">
        <v>0</v>
      </c>
      <c r="GE2" s="14">
        <v>2</v>
      </c>
      <c r="GF2" s="15">
        <v>4.3763676148796497E-3</v>
      </c>
      <c r="GG2" s="14"/>
      <c r="GH2" s="16"/>
      <c r="GI2" s="17">
        <v>468</v>
      </c>
      <c r="GJ2" s="18">
        <v>9.9274532264222986E-3</v>
      </c>
    </row>
    <row r="3" spans="1:192" x14ac:dyDescent="0.25">
      <c r="A3" s="2" t="s">
        <v>199</v>
      </c>
      <c r="B3" s="3" t="s">
        <v>116</v>
      </c>
      <c r="C3" s="14">
        <v>2</v>
      </c>
      <c r="D3" s="15">
        <v>3.2258064516129031E-2</v>
      </c>
      <c r="E3" s="14">
        <v>0</v>
      </c>
      <c r="F3" s="15">
        <v>0</v>
      </c>
      <c r="G3" s="14">
        <v>1</v>
      </c>
      <c r="H3" s="15">
        <v>2.8571428571428571E-2</v>
      </c>
      <c r="I3" s="14">
        <v>44</v>
      </c>
      <c r="J3" s="15">
        <v>2.1082894106372783E-2</v>
      </c>
      <c r="K3" s="14">
        <v>0</v>
      </c>
      <c r="L3" s="15">
        <v>0</v>
      </c>
      <c r="M3" s="14">
        <v>32</v>
      </c>
      <c r="N3" s="15">
        <v>1.5818091942659415E-2</v>
      </c>
      <c r="O3" s="14">
        <v>212</v>
      </c>
      <c r="P3" s="15">
        <v>1.5966259978912486E-2</v>
      </c>
      <c r="Q3" s="14">
        <v>0</v>
      </c>
      <c r="R3" s="15">
        <v>0</v>
      </c>
      <c r="S3" s="14"/>
      <c r="T3" s="16"/>
      <c r="U3" s="14">
        <v>6</v>
      </c>
      <c r="V3" s="15">
        <v>8.60832137733142E-3</v>
      </c>
      <c r="W3" s="14">
        <v>2</v>
      </c>
      <c r="X3" s="15">
        <v>1.0869565217391304E-2</v>
      </c>
      <c r="Y3" s="14"/>
      <c r="Z3" s="16"/>
      <c r="AA3" s="14">
        <v>2</v>
      </c>
      <c r="AB3" s="15">
        <v>4.5454545454545456E-2</v>
      </c>
      <c r="AC3" s="14">
        <v>6</v>
      </c>
      <c r="AD3" s="15">
        <v>1.6713091922005572E-2</v>
      </c>
      <c r="AE3" s="14"/>
      <c r="AF3" s="16"/>
      <c r="AG3" s="14">
        <v>24</v>
      </c>
      <c r="AH3" s="15">
        <v>1.1707317073170732E-2</v>
      </c>
      <c r="AI3" s="14">
        <v>7</v>
      </c>
      <c r="AJ3" s="15">
        <v>1.0558069381598794E-2</v>
      </c>
      <c r="AK3" s="14"/>
      <c r="AL3" s="16"/>
      <c r="AM3" s="14">
        <v>2</v>
      </c>
      <c r="AN3" s="15">
        <v>2.8985507246376812E-2</v>
      </c>
      <c r="AO3" s="14">
        <v>12</v>
      </c>
      <c r="AP3" s="15">
        <v>8.988764044943821E-3</v>
      </c>
      <c r="AQ3" s="14">
        <v>0</v>
      </c>
      <c r="AR3" s="15">
        <v>0</v>
      </c>
      <c r="AS3" s="14">
        <v>8</v>
      </c>
      <c r="AT3" s="15">
        <v>1.0680907877169559E-2</v>
      </c>
      <c r="AU3" s="14"/>
      <c r="AV3" s="16"/>
      <c r="AW3" s="14">
        <v>0</v>
      </c>
      <c r="AX3" s="15">
        <v>0</v>
      </c>
      <c r="AY3" s="14">
        <v>1</v>
      </c>
      <c r="AZ3" s="15">
        <v>0.05</v>
      </c>
      <c r="BA3" s="14"/>
      <c r="BB3" s="16"/>
      <c r="BC3" s="14">
        <v>1</v>
      </c>
      <c r="BD3" s="15">
        <v>2.1739130434782608E-2</v>
      </c>
      <c r="BE3" s="14">
        <v>1</v>
      </c>
      <c r="BF3" s="15">
        <v>2.8571428571428571E-2</v>
      </c>
      <c r="BG3" s="14"/>
      <c r="BH3" s="16"/>
      <c r="BI3" s="14"/>
      <c r="BJ3" s="16"/>
      <c r="BK3" s="14">
        <v>3</v>
      </c>
      <c r="BL3" s="15">
        <v>9.3457943925233638E-3</v>
      </c>
      <c r="BM3" s="14">
        <v>0</v>
      </c>
      <c r="BN3" s="15">
        <v>0</v>
      </c>
      <c r="BO3" s="14"/>
      <c r="BP3" s="16"/>
      <c r="BQ3" s="14"/>
      <c r="BR3" s="16"/>
      <c r="BS3" s="14">
        <v>15</v>
      </c>
      <c r="BT3" s="15">
        <v>1.0053619302949061E-2</v>
      </c>
      <c r="BU3" s="14"/>
      <c r="BV3" s="16"/>
      <c r="BW3" s="14">
        <v>0</v>
      </c>
      <c r="BX3" s="15">
        <v>0</v>
      </c>
      <c r="BY3" s="14">
        <v>21</v>
      </c>
      <c r="BZ3" s="15">
        <v>9.8823529411764706E-3</v>
      </c>
      <c r="CA3" s="14">
        <v>0</v>
      </c>
      <c r="CB3" s="15">
        <v>0</v>
      </c>
      <c r="CC3" s="14"/>
      <c r="CD3" s="16"/>
      <c r="CE3" s="14">
        <v>1</v>
      </c>
      <c r="CF3" s="15">
        <v>1.9230769230769232E-2</v>
      </c>
      <c r="CG3" s="14"/>
      <c r="CH3" s="16"/>
      <c r="CI3" s="14"/>
      <c r="CJ3" s="16"/>
      <c r="CK3" s="14">
        <v>0</v>
      </c>
      <c r="CL3" s="15">
        <v>0</v>
      </c>
      <c r="CM3" s="14">
        <v>1</v>
      </c>
      <c r="CN3" s="15">
        <v>1.020408163265306E-2</v>
      </c>
      <c r="CO3" s="14">
        <v>9</v>
      </c>
      <c r="CP3" s="15">
        <v>1.5254237288135594E-2</v>
      </c>
      <c r="CQ3" s="14">
        <v>3</v>
      </c>
      <c r="CR3" s="15">
        <v>7.4999999999999997E-2</v>
      </c>
      <c r="CS3" s="14">
        <v>1</v>
      </c>
      <c r="CT3" s="15">
        <v>2.3809523809523808E-2</v>
      </c>
      <c r="CU3" s="14"/>
      <c r="CV3" s="16"/>
      <c r="CW3" s="14">
        <v>31</v>
      </c>
      <c r="CX3" s="15">
        <v>1.2959866220735786E-2</v>
      </c>
      <c r="CY3" s="14"/>
      <c r="CZ3" s="16"/>
      <c r="DA3" s="14">
        <v>1</v>
      </c>
      <c r="DB3" s="15">
        <v>1.1235955056179775E-2</v>
      </c>
      <c r="DC3" s="14"/>
      <c r="DD3" s="16"/>
      <c r="DE3" s="14">
        <v>0</v>
      </c>
      <c r="DF3" s="15">
        <v>0</v>
      </c>
      <c r="DG3" s="14">
        <v>3</v>
      </c>
      <c r="DH3" s="15">
        <v>1.6042780748663103E-2</v>
      </c>
      <c r="DI3" s="14"/>
      <c r="DJ3" s="16"/>
      <c r="DK3" s="14">
        <v>0</v>
      </c>
      <c r="DL3" s="15">
        <v>0</v>
      </c>
      <c r="DM3" s="14"/>
      <c r="DN3" s="16"/>
      <c r="DO3" s="14">
        <v>23</v>
      </c>
      <c r="DP3" s="15">
        <v>1.6974169741697416E-2</v>
      </c>
      <c r="DQ3" s="14">
        <v>3</v>
      </c>
      <c r="DR3" s="15">
        <v>3.125E-2</v>
      </c>
      <c r="DS3" s="14"/>
      <c r="DT3" s="16"/>
      <c r="DU3" s="14">
        <v>16</v>
      </c>
      <c r="DV3" s="15">
        <v>7.4245939675174014E-3</v>
      </c>
      <c r="DW3" s="14">
        <v>19</v>
      </c>
      <c r="DX3" s="15">
        <v>1.3600572655690766E-2</v>
      </c>
      <c r="DY3" s="14">
        <v>1</v>
      </c>
      <c r="DZ3" s="15">
        <v>5.2631578947368418E-2</v>
      </c>
      <c r="EA3" s="14">
        <v>22</v>
      </c>
      <c r="EB3" s="15">
        <v>1.1548556430446194E-2</v>
      </c>
      <c r="EC3" s="14">
        <v>3</v>
      </c>
      <c r="ED3" s="15">
        <v>7.7120822622107968E-3</v>
      </c>
      <c r="EE3" s="14"/>
      <c r="EF3" s="16"/>
      <c r="EG3" s="14"/>
      <c r="EH3" s="16"/>
      <c r="EI3" s="14"/>
      <c r="EJ3" s="16"/>
      <c r="EK3" s="14">
        <v>0</v>
      </c>
      <c r="EL3" s="15">
        <v>0</v>
      </c>
      <c r="EM3" s="14">
        <v>0</v>
      </c>
      <c r="EN3" s="15">
        <v>0</v>
      </c>
      <c r="EO3" s="14">
        <v>0</v>
      </c>
      <c r="EP3" s="15">
        <v>0</v>
      </c>
      <c r="EQ3" s="14"/>
      <c r="ER3" s="16"/>
      <c r="ES3" s="14">
        <v>12</v>
      </c>
      <c r="ET3" s="15">
        <v>7.2420036210018102E-3</v>
      </c>
      <c r="EU3" s="14">
        <v>0</v>
      </c>
      <c r="EV3" s="15">
        <v>0</v>
      </c>
      <c r="EW3" s="14"/>
      <c r="EX3" s="16"/>
      <c r="EY3" s="14">
        <v>36</v>
      </c>
      <c r="EZ3" s="15">
        <v>1.5107007973143098E-2</v>
      </c>
      <c r="FA3" s="14">
        <v>0</v>
      </c>
      <c r="FB3" s="15">
        <v>0</v>
      </c>
      <c r="FC3" s="14"/>
      <c r="FD3" s="16"/>
      <c r="FE3" s="14">
        <v>20</v>
      </c>
      <c r="FF3" s="15">
        <v>1.7889087656529516E-2</v>
      </c>
      <c r="FG3" s="14"/>
      <c r="FH3" s="16"/>
      <c r="FI3" s="14"/>
      <c r="FJ3" s="16"/>
      <c r="FK3" s="14">
        <v>1</v>
      </c>
      <c r="FL3" s="15">
        <v>3.4482758620689655E-2</v>
      </c>
      <c r="FM3" s="14">
        <v>2</v>
      </c>
      <c r="FN3" s="15">
        <v>8.6956521739130436E-3</v>
      </c>
      <c r="FO3" s="14">
        <v>0</v>
      </c>
      <c r="FP3" s="15">
        <v>0</v>
      </c>
      <c r="FQ3" s="14"/>
      <c r="FR3" s="16"/>
      <c r="FS3" s="14"/>
      <c r="FT3" s="16"/>
      <c r="FU3" s="14"/>
      <c r="FV3" s="16"/>
      <c r="FW3" s="14">
        <v>0</v>
      </c>
      <c r="FX3" s="15">
        <v>0</v>
      </c>
      <c r="FY3" s="14">
        <v>22</v>
      </c>
      <c r="FZ3" s="15">
        <v>1.1963023382272975E-2</v>
      </c>
      <c r="GA3" s="14">
        <v>0</v>
      </c>
      <c r="GB3" s="15">
        <v>0</v>
      </c>
      <c r="GC3" s="14">
        <v>1</v>
      </c>
      <c r="GD3" s="15">
        <v>4.1666666666666664E-2</v>
      </c>
      <c r="GE3" s="14">
        <v>4</v>
      </c>
      <c r="GF3" s="15">
        <v>8.7527352297592995E-3</v>
      </c>
      <c r="GG3" s="14"/>
      <c r="GH3" s="16"/>
      <c r="GI3" s="17">
        <v>637</v>
      </c>
      <c r="GJ3" s="18">
        <v>1.351236689151924E-2</v>
      </c>
    </row>
    <row r="4" spans="1:192" x14ac:dyDescent="0.25">
      <c r="A4" s="19" t="s">
        <v>139</v>
      </c>
      <c r="B4" s="27"/>
      <c r="C4" s="20">
        <v>2</v>
      </c>
      <c r="D4" s="21">
        <v>3.2258064516129031E-2</v>
      </c>
      <c r="E4" s="20">
        <v>1</v>
      </c>
      <c r="F4" s="21">
        <v>2.0833333333333332E-2</v>
      </c>
      <c r="G4" s="20">
        <v>2</v>
      </c>
      <c r="H4" s="21">
        <v>5.7142857142857141E-2</v>
      </c>
      <c r="I4" s="20">
        <v>62</v>
      </c>
      <c r="J4" s="21">
        <v>2.9707714422616195E-2</v>
      </c>
      <c r="K4" s="20">
        <v>0</v>
      </c>
      <c r="L4" s="21">
        <v>0</v>
      </c>
      <c r="M4" s="20">
        <v>71</v>
      </c>
      <c r="N4" s="21">
        <v>3.5096391497775582E-2</v>
      </c>
      <c r="O4" s="20">
        <v>365</v>
      </c>
      <c r="P4" s="21">
        <v>2.7489079680674801E-2</v>
      </c>
      <c r="Q4" s="20">
        <v>0</v>
      </c>
      <c r="R4" s="21">
        <v>0</v>
      </c>
      <c r="S4" s="20"/>
      <c r="T4" s="22"/>
      <c r="U4" s="20">
        <v>15</v>
      </c>
      <c r="V4" s="21">
        <v>2.1520803443328552E-2</v>
      </c>
      <c r="W4" s="20">
        <v>2</v>
      </c>
      <c r="X4" s="21">
        <v>1.0869565217391304E-2</v>
      </c>
      <c r="Y4" s="20"/>
      <c r="Z4" s="22"/>
      <c r="AA4" s="20">
        <v>3</v>
      </c>
      <c r="AB4" s="21">
        <v>6.8181818181818177E-2</v>
      </c>
      <c r="AC4" s="20">
        <v>10</v>
      </c>
      <c r="AD4" s="21">
        <v>2.7855153203342618E-2</v>
      </c>
      <c r="AE4" s="20"/>
      <c r="AF4" s="22"/>
      <c r="AG4" s="20">
        <v>41</v>
      </c>
      <c r="AH4" s="21">
        <v>0.02</v>
      </c>
      <c r="AI4" s="20">
        <v>11</v>
      </c>
      <c r="AJ4" s="21">
        <v>1.6591251885369532E-2</v>
      </c>
      <c r="AK4" s="20"/>
      <c r="AL4" s="22"/>
      <c r="AM4" s="20">
        <v>3</v>
      </c>
      <c r="AN4" s="21">
        <v>4.3478260869565216E-2</v>
      </c>
      <c r="AO4" s="20">
        <v>23</v>
      </c>
      <c r="AP4" s="21">
        <v>1.7228464419475654E-2</v>
      </c>
      <c r="AQ4" s="20">
        <v>1</v>
      </c>
      <c r="AR4" s="21">
        <v>1.5384615384615385E-2</v>
      </c>
      <c r="AS4" s="20">
        <v>16</v>
      </c>
      <c r="AT4" s="21">
        <v>2.1361815754339118E-2</v>
      </c>
      <c r="AU4" s="20"/>
      <c r="AV4" s="22"/>
      <c r="AW4" s="20">
        <v>0</v>
      </c>
      <c r="AX4" s="21">
        <v>0</v>
      </c>
      <c r="AY4" s="20">
        <v>1</v>
      </c>
      <c r="AZ4" s="21">
        <v>0.05</v>
      </c>
      <c r="BA4" s="20"/>
      <c r="BB4" s="22"/>
      <c r="BC4" s="20">
        <v>2</v>
      </c>
      <c r="BD4" s="21">
        <v>4.3478260869565216E-2</v>
      </c>
      <c r="BE4" s="20">
        <v>2</v>
      </c>
      <c r="BF4" s="21">
        <v>5.7142857142857141E-2</v>
      </c>
      <c r="BG4" s="20"/>
      <c r="BH4" s="22"/>
      <c r="BI4" s="20"/>
      <c r="BJ4" s="22"/>
      <c r="BK4" s="20">
        <v>7</v>
      </c>
      <c r="BL4" s="21">
        <v>2.1806853582554516E-2</v>
      </c>
      <c r="BM4" s="20">
        <v>2</v>
      </c>
      <c r="BN4" s="21">
        <v>1.8181818181818181E-2</v>
      </c>
      <c r="BO4" s="20"/>
      <c r="BP4" s="22"/>
      <c r="BQ4" s="20"/>
      <c r="BR4" s="22"/>
      <c r="BS4" s="20">
        <v>31</v>
      </c>
      <c r="BT4" s="21">
        <v>2.0777479892761394E-2</v>
      </c>
      <c r="BU4" s="20"/>
      <c r="BV4" s="22"/>
      <c r="BW4" s="20">
        <v>0</v>
      </c>
      <c r="BX4" s="21">
        <v>0</v>
      </c>
      <c r="BY4" s="20">
        <v>30</v>
      </c>
      <c r="BZ4" s="21">
        <v>1.411764705882353E-2</v>
      </c>
      <c r="CA4" s="20">
        <v>1</v>
      </c>
      <c r="CB4" s="21">
        <v>3.7037037037037035E-2</v>
      </c>
      <c r="CC4" s="20"/>
      <c r="CD4" s="22"/>
      <c r="CE4" s="20">
        <v>1</v>
      </c>
      <c r="CF4" s="21">
        <v>1.9230769230769232E-2</v>
      </c>
      <c r="CG4" s="20"/>
      <c r="CH4" s="22"/>
      <c r="CI4" s="20"/>
      <c r="CJ4" s="22"/>
      <c r="CK4" s="20">
        <v>0</v>
      </c>
      <c r="CL4" s="21">
        <v>0</v>
      </c>
      <c r="CM4" s="20">
        <v>1</v>
      </c>
      <c r="CN4" s="21">
        <v>1.020408163265306E-2</v>
      </c>
      <c r="CO4" s="20">
        <v>13</v>
      </c>
      <c r="CP4" s="21">
        <v>2.2033898305084745E-2</v>
      </c>
      <c r="CQ4" s="20">
        <v>3</v>
      </c>
      <c r="CR4" s="21">
        <v>7.4999999999999997E-2</v>
      </c>
      <c r="CS4" s="20">
        <v>1</v>
      </c>
      <c r="CT4" s="21">
        <v>2.3809523809523808E-2</v>
      </c>
      <c r="CU4" s="20"/>
      <c r="CV4" s="22"/>
      <c r="CW4" s="20">
        <v>53</v>
      </c>
      <c r="CX4" s="21">
        <v>2.2157190635451504E-2</v>
      </c>
      <c r="CY4" s="20"/>
      <c r="CZ4" s="22"/>
      <c r="DA4" s="20">
        <v>2</v>
      </c>
      <c r="DB4" s="21">
        <v>2.247191011235955E-2</v>
      </c>
      <c r="DC4" s="20"/>
      <c r="DD4" s="22"/>
      <c r="DE4" s="20">
        <v>0</v>
      </c>
      <c r="DF4" s="21">
        <v>0</v>
      </c>
      <c r="DG4" s="20">
        <v>5</v>
      </c>
      <c r="DH4" s="21">
        <v>2.6737967914438502E-2</v>
      </c>
      <c r="DI4" s="20"/>
      <c r="DJ4" s="22"/>
      <c r="DK4" s="20">
        <v>0</v>
      </c>
      <c r="DL4" s="21">
        <v>0</v>
      </c>
      <c r="DM4" s="20"/>
      <c r="DN4" s="22"/>
      <c r="DO4" s="20">
        <v>40</v>
      </c>
      <c r="DP4" s="21">
        <v>2.9520295202952029E-2</v>
      </c>
      <c r="DQ4" s="20">
        <v>4</v>
      </c>
      <c r="DR4" s="21">
        <v>4.1666666666666664E-2</v>
      </c>
      <c r="DS4" s="20"/>
      <c r="DT4" s="22"/>
      <c r="DU4" s="20">
        <v>30</v>
      </c>
      <c r="DV4" s="21">
        <v>1.3921113689095127E-2</v>
      </c>
      <c r="DW4" s="20">
        <v>29</v>
      </c>
      <c r="DX4" s="21">
        <v>2.0758768790264854E-2</v>
      </c>
      <c r="DY4" s="20">
        <v>1</v>
      </c>
      <c r="DZ4" s="21">
        <v>5.2631578947368418E-2</v>
      </c>
      <c r="EA4" s="20">
        <v>37</v>
      </c>
      <c r="EB4" s="21">
        <v>1.942257217847769E-2</v>
      </c>
      <c r="EC4" s="20">
        <v>7</v>
      </c>
      <c r="ED4" s="21">
        <v>1.7994858611825194E-2</v>
      </c>
      <c r="EE4" s="20"/>
      <c r="EF4" s="22"/>
      <c r="EG4" s="20"/>
      <c r="EH4" s="22"/>
      <c r="EI4" s="20"/>
      <c r="EJ4" s="22"/>
      <c r="EK4" s="20">
        <v>0</v>
      </c>
      <c r="EL4" s="21">
        <v>0</v>
      </c>
      <c r="EM4" s="20">
        <v>4</v>
      </c>
      <c r="EN4" s="21">
        <v>4.9382716049382713E-2</v>
      </c>
      <c r="EO4" s="20">
        <v>0</v>
      </c>
      <c r="EP4" s="21">
        <v>0</v>
      </c>
      <c r="EQ4" s="20"/>
      <c r="ER4" s="22"/>
      <c r="ES4" s="20">
        <v>21</v>
      </c>
      <c r="ET4" s="21">
        <v>1.2673506336753168E-2</v>
      </c>
      <c r="EU4" s="20">
        <v>1</v>
      </c>
      <c r="EV4" s="21">
        <v>1.4084507042253521E-2</v>
      </c>
      <c r="EW4" s="20"/>
      <c r="EX4" s="22"/>
      <c r="EY4" s="20">
        <v>64</v>
      </c>
      <c r="EZ4" s="21">
        <v>2.6856903063365505E-2</v>
      </c>
      <c r="FA4" s="20">
        <v>0</v>
      </c>
      <c r="FB4" s="21">
        <v>0</v>
      </c>
      <c r="FC4" s="20"/>
      <c r="FD4" s="22"/>
      <c r="FE4" s="20">
        <v>34</v>
      </c>
      <c r="FF4" s="21">
        <v>3.041144901610018E-2</v>
      </c>
      <c r="FG4" s="20"/>
      <c r="FH4" s="22"/>
      <c r="FI4" s="20"/>
      <c r="FJ4" s="22"/>
      <c r="FK4" s="20">
        <v>3</v>
      </c>
      <c r="FL4" s="21">
        <v>0.10344827586206896</v>
      </c>
      <c r="FM4" s="20">
        <v>6</v>
      </c>
      <c r="FN4" s="21">
        <v>2.6086956521739129E-2</v>
      </c>
      <c r="FO4" s="20">
        <v>0</v>
      </c>
      <c r="FP4" s="21">
        <v>0</v>
      </c>
      <c r="FQ4" s="20"/>
      <c r="FR4" s="22"/>
      <c r="FS4" s="20"/>
      <c r="FT4" s="22"/>
      <c r="FU4" s="20"/>
      <c r="FV4" s="22"/>
      <c r="FW4" s="20">
        <v>1</v>
      </c>
      <c r="FX4" s="21">
        <v>2.564102564102564E-2</v>
      </c>
      <c r="FY4" s="20">
        <v>32</v>
      </c>
      <c r="FZ4" s="21">
        <v>1.7400761283306143E-2</v>
      </c>
      <c r="GA4" s="20">
        <v>1</v>
      </c>
      <c r="GB4" s="21">
        <v>3.7037037037037035E-2</v>
      </c>
      <c r="GC4" s="20">
        <v>1</v>
      </c>
      <c r="GD4" s="21">
        <v>4.1666666666666664E-2</v>
      </c>
      <c r="GE4" s="20">
        <v>6</v>
      </c>
      <c r="GF4" s="21">
        <v>1.3129102844638949E-2</v>
      </c>
      <c r="GG4" s="20"/>
      <c r="GH4" s="22"/>
      <c r="GI4" s="20">
        <v>1105</v>
      </c>
      <c r="GJ4" s="21">
        <v>2.3439820117941539E-2</v>
      </c>
    </row>
    <row r="5" spans="1:192" x14ac:dyDescent="0.25">
      <c r="A5" s="2" t="s">
        <v>200</v>
      </c>
      <c r="B5" s="3" t="s">
        <v>119</v>
      </c>
      <c r="C5" s="14">
        <v>6</v>
      </c>
      <c r="D5" s="15">
        <v>9.6774193548387094E-2</v>
      </c>
      <c r="E5" s="14">
        <v>2</v>
      </c>
      <c r="F5" s="15">
        <v>4.1666666666666664E-2</v>
      </c>
      <c r="G5" s="14">
        <v>4</v>
      </c>
      <c r="H5" s="15">
        <v>0.11428571428571428</v>
      </c>
      <c r="I5" s="14">
        <v>177</v>
      </c>
      <c r="J5" s="15">
        <v>8.481073310972688E-2</v>
      </c>
      <c r="K5" s="14">
        <v>3</v>
      </c>
      <c r="L5" s="15">
        <v>7.6923076923076927E-2</v>
      </c>
      <c r="M5" s="14">
        <v>140</v>
      </c>
      <c r="N5" s="15">
        <v>6.9204152249134954E-2</v>
      </c>
      <c r="O5" s="14">
        <v>1287</v>
      </c>
      <c r="P5" s="15">
        <v>9.6927248079530043E-2</v>
      </c>
      <c r="Q5" s="14">
        <v>5</v>
      </c>
      <c r="R5" s="15">
        <v>0.11904761904761904</v>
      </c>
      <c r="S5" s="14"/>
      <c r="T5" s="16"/>
      <c r="U5" s="14">
        <v>41</v>
      </c>
      <c r="V5" s="15">
        <v>5.8823529411764705E-2</v>
      </c>
      <c r="W5" s="14">
        <v>13</v>
      </c>
      <c r="X5" s="15">
        <v>7.0652173913043473E-2</v>
      </c>
      <c r="Y5" s="14"/>
      <c r="Z5" s="16"/>
      <c r="AA5" s="14">
        <v>4</v>
      </c>
      <c r="AB5" s="15">
        <v>9.0909090909090912E-2</v>
      </c>
      <c r="AC5" s="14">
        <v>27</v>
      </c>
      <c r="AD5" s="15">
        <v>7.5208913649025072E-2</v>
      </c>
      <c r="AE5" s="14"/>
      <c r="AF5" s="16"/>
      <c r="AG5" s="14">
        <v>251</v>
      </c>
      <c r="AH5" s="15">
        <v>0.1224390243902439</v>
      </c>
      <c r="AI5" s="14">
        <v>104</v>
      </c>
      <c r="AJ5" s="15">
        <v>0.15686274509803921</v>
      </c>
      <c r="AK5" s="14"/>
      <c r="AL5" s="16"/>
      <c r="AM5" s="14">
        <v>7</v>
      </c>
      <c r="AN5" s="15">
        <v>0.10144927536231885</v>
      </c>
      <c r="AO5" s="14">
        <v>134</v>
      </c>
      <c r="AP5" s="15">
        <v>0.10037453183520599</v>
      </c>
      <c r="AQ5" s="14">
        <v>6</v>
      </c>
      <c r="AR5" s="15">
        <v>9.2307692307692313E-2</v>
      </c>
      <c r="AS5" s="14">
        <v>85</v>
      </c>
      <c r="AT5" s="15">
        <v>0.11348464619492657</v>
      </c>
      <c r="AU5" s="14"/>
      <c r="AV5" s="16"/>
      <c r="AW5" s="14">
        <v>2</v>
      </c>
      <c r="AX5" s="15">
        <v>5.8823529411764705E-2</v>
      </c>
      <c r="AY5" s="14">
        <v>0</v>
      </c>
      <c r="AZ5" s="15">
        <v>0</v>
      </c>
      <c r="BA5" s="14"/>
      <c r="BB5" s="16"/>
      <c r="BC5" s="14">
        <v>5</v>
      </c>
      <c r="BD5" s="15">
        <v>0.10869565217391304</v>
      </c>
      <c r="BE5" s="14">
        <v>4</v>
      </c>
      <c r="BF5" s="15">
        <v>0.11428571428571428</v>
      </c>
      <c r="BG5" s="14"/>
      <c r="BH5" s="16"/>
      <c r="BI5" s="14"/>
      <c r="BJ5" s="16"/>
      <c r="BK5" s="14">
        <v>44</v>
      </c>
      <c r="BL5" s="15">
        <v>0.13707165109034267</v>
      </c>
      <c r="BM5" s="14">
        <v>16</v>
      </c>
      <c r="BN5" s="15">
        <v>0.14545454545454545</v>
      </c>
      <c r="BO5" s="14"/>
      <c r="BP5" s="16"/>
      <c r="BQ5" s="14"/>
      <c r="BR5" s="16"/>
      <c r="BS5" s="14">
        <v>136</v>
      </c>
      <c r="BT5" s="15">
        <v>9.1152815013404831E-2</v>
      </c>
      <c r="BU5" s="14"/>
      <c r="BV5" s="16"/>
      <c r="BW5" s="14">
        <v>4</v>
      </c>
      <c r="BX5" s="15">
        <v>0.13793103448275862</v>
      </c>
      <c r="BY5" s="14">
        <v>273</v>
      </c>
      <c r="BZ5" s="15">
        <v>0.12847058823529411</v>
      </c>
      <c r="CA5" s="14">
        <v>3</v>
      </c>
      <c r="CB5" s="15">
        <v>0.1111111111111111</v>
      </c>
      <c r="CC5" s="14"/>
      <c r="CD5" s="16"/>
      <c r="CE5" s="14">
        <v>5</v>
      </c>
      <c r="CF5" s="15">
        <v>9.6153846153846159E-2</v>
      </c>
      <c r="CG5" s="14"/>
      <c r="CH5" s="16"/>
      <c r="CI5" s="14"/>
      <c r="CJ5" s="16"/>
      <c r="CK5" s="14">
        <v>2</v>
      </c>
      <c r="CL5" s="15">
        <v>7.6923076923076927E-2</v>
      </c>
      <c r="CM5" s="14">
        <v>13</v>
      </c>
      <c r="CN5" s="15">
        <v>0.1326530612244898</v>
      </c>
      <c r="CO5" s="14">
        <v>55</v>
      </c>
      <c r="CP5" s="15">
        <v>9.3220338983050849E-2</v>
      </c>
      <c r="CQ5" s="14">
        <v>5</v>
      </c>
      <c r="CR5" s="15">
        <v>0.125</v>
      </c>
      <c r="CS5" s="14">
        <v>5</v>
      </c>
      <c r="CT5" s="15">
        <v>0.11904761904761904</v>
      </c>
      <c r="CU5" s="14"/>
      <c r="CV5" s="16"/>
      <c r="CW5" s="14">
        <v>316</v>
      </c>
      <c r="CX5" s="15">
        <v>0.13210702341137123</v>
      </c>
      <c r="CY5" s="14"/>
      <c r="CZ5" s="16"/>
      <c r="DA5" s="14">
        <v>10</v>
      </c>
      <c r="DB5" s="15">
        <v>0.11235955056179775</v>
      </c>
      <c r="DC5" s="14"/>
      <c r="DD5" s="16"/>
      <c r="DE5" s="14">
        <v>4</v>
      </c>
      <c r="DF5" s="15">
        <v>4.5977011494252873E-2</v>
      </c>
      <c r="DG5" s="14">
        <v>20</v>
      </c>
      <c r="DH5" s="15">
        <v>0.10695187165775401</v>
      </c>
      <c r="DI5" s="14"/>
      <c r="DJ5" s="16"/>
      <c r="DK5" s="14">
        <v>5</v>
      </c>
      <c r="DL5" s="15">
        <v>0.19230769230769232</v>
      </c>
      <c r="DM5" s="14"/>
      <c r="DN5" s="16"/>
      <c r="DO5" s="14">
        <v>157</v>
      </c>
      <c r="DP5" s="15">
        <v>0.11586715867158671</v>
      </c>
      <c r="DQ5" s="14">
        <v>6</v>
      </c>
      <c r="DR5" s="15">
        <v>6.25E-2</v>
      </c>
      <c r="DS5" s="14"/>
      <c r="DT5" s="16"/>
      <c r="DU5" s="14">
        <v>287</v>
      </c>
      <c r="DV5" s="15">
        <v>0.13317865429234338</v>
      </c>
      <c r="DW5" s="14">
        <v>125</v>
      </c>
      <c r="DX5" s="15">
        <v>8.9477451682176093E-2</v>
      </c>
      <c r="DY5" s="14">
        <v>0</v>
      </c>
      <c r="DZ5" s="15">
        <v>0</v>
      </c>
      <c r="EA5" s="14">
        <v>205</v>
      </c>
      <c r="EB5" s="15">
        <v>0.10761154855643044</v>
      </c>
      <c r="EC5" s="14">
        <v>25</v>
      </c>
      <c r="ED5" s="15">
        <v>6.4267352185089971E-2</v>
      </c>
      <c r="EE5" s="14"/>
      <c r="EF5" s="16"/>
      <c r="EG5" s="14"/>
      <c r="EH5" s="16"/>
      <c r="EI5" s="14"/>
      <c r="EJ5" s="16"/>
      <c r="EK5" s="14">
        <v>4</v>
      </c>
      <c r="EL5" s="15">
        <v>0.1111111111111111</v>
      </c>
      <c r="EM5" s="14">
        <v>10</v>
      </c>
      <c r="EN5" s="15">
        <v>0.12345679012345678</v>
      </c>
      <c r="EO5" s="14">
        <v>6</v>
      </c>
      <c r="EP5" s="15">
        <v>8.5714285714285715E-2</v>
      </c>
      <c r="EQ5" s="14"/>
      <c r="ER5" s="16"/>
      <c r="ES5" s="14">
        <v>147</v>
      </c>
      <c r="ET5" s="15">
        <v>8.8714544357272176E-2</v>
      </c>
      <c r="EU5" s="14">
        <v>9</v>
      </c>
      <c r="EV5" s="15">
        <v>0.12676056338028169</v>
      </c>
      <c r="EW5" s="14"/>
      <c r="EX5" s="16"/>
      <c r="EY5" s="14">
        <v>220</v>
      </c>
      <c r="EZ5" s="15">
        <v>9.2320604280318921E-2</v>
      </c>
      <c r="FA5" s="14">
        <v>3</v>
      </c>
      <c r="FB5" s="15">
        <v>0.16666666666666666</v>
      </c>
      <c r="FC5" s="14"/>
      <c r="FD5" s="16"/>
      <c r="FE5" s="14">
        <v>104</v>
      </c>
      <c r="FF5" s="15">
        <v>9.3023255813953487E-2</v>
      </c>
      <c r="FG5" s="14"/>
      <c r="FH5" s="16"/>
      <c r="FI5" s="14"/>
      <c r="FJ5" s="16"/>
      <c r="FK5" s="14">
        <v>3</v>
      </c>
      <c r="FL5" s="15">
        <v>0.10344827586206896</v>
      </c>
      <c r="FM5" s="14">
        <v>25</v>
      </c>
      <c r="FN5" s="15">
        <v>0.10869565217391304</v>
      </c>
      <c r="FO5" s="14">
        <v>2</v>
      </c>
      <c r="FP5" s="15">
        <v>0.04</v>
      </c>
      <c r="FQ5" s="14"/>
      <c r="FR5" s="16"/>
      <c r="FS5" s="14"/>
      <c r="FT5" s="16"/>
      <c r="FU5" s="14"/>
      <c r="FV5" s="16"/>
      <c r="FW5" s="14">
        <v>4</v>
      </c>
      <c r="FX5" s="15">
        <v>0.10256410256410256</v>
      </c>
      <c r="FY5" s="14">
        <v>164</v>
      </c>
      <c r="FZ5" s="15">
        <v>8.9178901576943997E-2</v>
      </c>
      <c r="GA5" s="14">
        <v>2</v>
      </c>
      <c r="GB5" s="15">
        <v>7.407407407407407E-2</v>
      </c>
      <c r="GC5" s="14">
        <v>1</v>
      </c>
      <c r="GD5" s="15">
        <v>4.1666666666666664E-2</v>
      </c>
      <c r="GE5" s="14">
        <v>38</v>
      </c>
      <c r="GF5" s="15">
        <v>8.3150984682713341E-2</v>
      </c>
      <c r="GG5" s="14"/>
      <c r="GH5" s="16"/>
      <c r="GI5" s="17">
        <v>4770</v>
      </c>
      <c r="GJ5" s="18">
        <v>0.10118365788468882</v>
      </c>
    </row>
    <row r="6" spans="1:192" x14ac:dyDescent="0.25">
      <c r="A6" s="2" t="s">
        <v>201</v>
      </c>
      <c r="B6" s="3" t="s">
        <v>119</v>
      </c>
      <c r="C6" s="14">
        <v>3</v>
      </c>
      <c r="D6" s="15">
        <v>4.8387096774193547E-2</v>
      </c>
      <c r="E6" s="14">
        <v>3</v>
      </c>
      <c r="F6" s="15">
        <v>6.25E-2</v>
      </c>
      <c r="G6" s="14">
        <v>5</v>
      </c>
      <c r="H6" s="15">
        <v>0.14285714285714285</v>
      </c>
      <c r="I6" s="14">
        <v>209</v>
      </c>
      <c r="J6" s="15">
        <v>0.10014374700527072</v>
      </c>
      <c r="K6" s="14">
        <v>1</v>
      </c>
      <c r="L6" s="15">
        <v>2.564102564102564E-2</v>
      </c>
      <c r="M6" s="14">
        <v>178</v>
      </c>
      <c r="N6" s="15">
        <v>8.7988136431043001E-2</v>
      </c>
      <c r="O6" s="14">
        <v>998</v>
      </c>
      <c r="P6" s="15">
        <v>7.5161921976201237E-2</v>
      </c>
      <c r="Q6" s="14">
        <v>3</v>
      </c>
      <c r="R6" s="15">
        <v>7.1428571428571425E-2</v>
      </c>
      <c r="S6" s="14"/>
      <c r="T6" s="16"/>
      <c r="U6" s="14">
        <v>54</v>
      </c>
      <c r="V6" s="15">
        <v>7.7474892395982778E-2</v>
      </c>
      <c r="W6" s="14">
        <v>17</v>
      </c>
      <c r="X6" s="15">
        <v>9.2391304347826081E-2</v>
      </c>
      <c r="Y6" s="14"/>
      <c r="Z6" s="16"/>
      <c r="AA6" s="14">
        <v>2</v>
      </c>
      <c r="AB6" s="15">
        <v>4.5454545454545456E-2</v>
      </c>
      <c r="AC6" s="14">
        <v>29</v>
      </c>
      <c r="AD6" s="15">
        <v>8.0779944289693595E-2</v>
      </c>
      <c r="AE6" s="14"/>
      <c r="AF6" s="16"/>
      <c r="AG6" s="14">
        <v>136</v>
      </c>
      <c r="AH6" s="15">
        <v>6.634146341463415E-2</v>
      </c>
      <c r="AI6" s="14">
        <v>40</v>
      </c>
      <c r="AJ6" s="15">
        <v>6.0331825037707391E-2</v>
      </c>
      <c r="AK6" s="14"/>
      <c r="AL6" s="16"/>
      <c r="AM6" s="14">
        <v>6</v>
      </c>
      <c r="AN6" s="15">
        <v>8.6956521739130432E-2</v>
      </c>
      <c r="AO6" s="14">
        <v>130</v>
      </c>
      <c r="AP6" s="15">
        <v>9.7378277153558054E-2</v>
      </c>
      <c r="AQ6" s="14">
        <v>4</v>
      </c>
      <c r="AR6" s="15">
        <v>6.1538461538461542E-2</v>
      </c>
      <c r="AS6" s="14">
        <v>60</v>
      </c>
      <c r="AT6" s="15">
        <v>8.0106809078771699E-2</v>
      </c>
      <c r="AU6" s="14"/>
      <c r="AV6" s="16"/>
      <c r="AW6" s="14">
        <v>1</v>
      </c>
      <c r="AX6" s="15">
        <v>2.9411764705882353E-2</v>
      </c>
      <c r="AY6" s="14">
        <v>3</v>
      </c>
      <c r="AZ6" s="15">
        <v>0.15</v>
      </c>
      <c r="BA6" s="14"/>
      <c r="BB6" s="16"/>
      <c r="BC6" s="14">
        <v>4</v>
      </c>
      <c r="BD6" s="15">
        <v>8.6956521739130432E-2</v>
      </c>
      <c r="BE6" s="14">
        <v>3</v>
      </c>
      <c r="BF6" s="15">
        <v>8.5714285714285715E-2</v>
      </c>
      <c r="BG6" s="14"/>
      <c r="BH6" s="16"/>
      <c r="BI6" s="14"/>
      <c r="BJ6" s="16"/>
      <c r="BK6" s="14">
        <v>12</v>
      </c>
      <c r="BL6" s="15">
        <v>3.7383177570093455E-2</v>
      </c>
      <c r="BM6" s="14">
        <v>8</v>
      </c>
      <c r="BN6" s="15">
        <v>7.2727272727272724E-2</v>
      </c>
      <c r="BO6" s="14"/>
      <c r="BP6" s="16"/>
      <c r="BQ6" s="14"/>
      <c r="BR6" s="16"/>
      <c r="BS6" s="14">
        <v>98</v>
      </c>
      <c r="BT6" s="15">
        <v>6.5683646112600538E-2</v>
      </c>
      <c r="BU6" s="14"/>
      <c r="BV6" s="16"/>
      <c r="BW6" s="14">
        <v>2</v>
      </c>
      <c r="BX6" s="15">
        <v>6.8965517241379309E-2</v>
      </c>
      <c r="BY6" s="14">
        <v>139</v>
      </c>
      <c r="BZ6" s="15">
        <v>6.541176470588235E-2</v>
      </c>
      <c r="CA6" s="14">
        <v>1</v>
      </c>
      <c r="CB6" s="15">
        <v>3.7037037037037035E-2</v>
      </c>
      <c r="CC6" s="14"/>
      <c r="CD6" s="16"/>
      <c r="CE6" s="14">
        <v>3</v>
      </c>
      <c r="CF6" s="15">
        <v>5.7692307692307696E-2</v>
      </c>
      <c r="CG6" s="14"/>
      <c r="CH6" s="16"/>
      <c r="CI6" s="14"/>
      <c r="CJ6" s="16"/>
      <c r="CK6" s="14">
        <v>1</v>
      </c>
      <c r="CL6" s="15">
        <v>3.8461538461538464E-2</v>
      </c>
      <c r="CM6" s="14">
        <v>5</v>
      </c>
      <c r="CN6" s="15">
        <v>5.1020408163265307E-2</v>
      </c>
      <c r="CO6" s="14">
        <v>41</v>
      </c>
      <c r="CP6" s="15">
        <v>6.9491525423728814E-2</v>
      </c>
      <c r="CQ6" s="14">
        <v>3</v>
      </c>
      <c r="CR6" s="15">
        <v>7.4999999999999997E-2</v>
      </c>
      <c r="CS6" s="14">
        <v>4</v>
      </c>
      <c r="CT6" s="15">
        <v>9.5238095238095233E-2</v>
      </c>
      <c r="CU6" s="14"/>
      <c r="CV6" s="16"/>
      <c r="CW6" s="14">
        <v>143</v>
      </c>
      <c r="CX6" s="15">
        <v>5.9782608695652176E-2</v>
      </c>
      <c r="CY6" s="14"/>
      <c r="CZ6" s="16"/>
      <c r="DA6" s="14">
        <v>6</v>
      </c>
      <c r="DB6" s="15">
        <v>6.741573033707865E-2</v>
      </c>
      <c r="DC6" s="14"/>
      <c r="DD6" s="16"/>
      <c r="DE6" s="14">
        <v>12</v>
      </c>
      <c r="DF6" s="15">
        <v>0.13793103448275862</v>
      </c>
      <c r="DG6" s="14">
        <v>12</v>
      </c>
      <c r="DH6" s="15">
        <v>6.4171122994652413E-2</v>
      </c>
      <c r="DI6" s="14"/>
      <c r="DJ6" s="16"/>
      <c r="DK6" s="14">
        <v>2</v>
      </c>
      <c r="DL6" s="15">
        <v>7.6923076923076927E-2</v>
      </c>
      <c r="DM6" s="14"/>
      <c r="DN6" s="16"/>
      <c r="DO6" s="14">
        <v>69</v>
      </c>
      <c r="DP6" s="15">
        <v>5.0922509225092248E-2</v>
      </c>
      <c r="DQ6" s="14">
        <v>4</v>
      </c>
      <c r="DR6" s="15">
        <v>4.1666666666666664E-2</v>
      </c>
      <c r="DS6" s="14"/>
      <c r="DT6" s="16"/>
      <c r="DU6" s="14">
        <v>150</v>
      </c>
      <c r="DV6" s="15">
        <v>6.9605568445475635E-2</v>
      </c>
      <c r="DW6" s="14">
        <v>138</v>
      </c>
      <c r="DX6" s="15">
        <v>9.8783106657122408E-2</v>
      </c>
      <c r="DY6" s="14">
        <v>2</v>
      </c>
      <c r="DZ6" s="15">
        <v>0.10526315789473684</v>
      </c>
      <c r="EA6" s="14">
        <v>135</v>
      </c>
      <c r="EB6" s="15">
        <v>7.0866141732283464E-2</v>
      </c>
      <c r="EC6" s="14">
        <v>30</v>
      </c>
      <c r="ED6" s="15">
        <v>7.7120822622107968E-2</v>
      </c>
      <c r="EE6" s="14"/>
      <c r="EF6" s="16"/>
      <c r="EG6" s="14"/>
      <c r="EH6" s="16"/>
      <c r="EI6" s="14"/>
      <c r="EJ6" s="16"/>
      <c r="EK6" s="14">
        <v>2</v>
      </c>
      <c r="EL6" s="15">
        <v>5.5555555555555552E-2</v>
      </c>
      <c r="EM6" s="14">
        <v>8</v>
      </c>
      <c r="EN6" s="15">
        <v>9.8765432098765427E-2</v>
      </c>
      <c r="EO6" s="14">
        <v>5</v>
      </c>
      <c r="EP6" s="15">
        <v>7.1428571428571425E-2</v>
      </c>
      <c r="EQ6" s="14"/>
      <c r="ER6" s="16"/>
      <c r="ES6" s="14">
        <v>131</v>
      </c>
      <c r="ET6" s="15">
        <v>7.9058539529269764E-2</v>
      </c>
      <c r="EU6" s="14">
        <v>7</v>
      </c>
      <c r="EV6" s="15">
        <v>9.8591549295774641E-2</v>
      </c>
      <c r="EW6" s="14"/>
      <c r="EX6" s="16"/>
      <c r="EY6" s="14">
        <v>179</v>
      </c>
      <c r="EZ6" s="15">
        <v>7.5115400755350392E-2</v>
      </c>
      <c r="FA6" s="14">
        <v>2</v>
      </c>
      <c r="FB6" s="15">
        <v>0.1111111111111111</v>
      </c>
      <c r="FC6" s="14"/>
      <c r="FD6" s="16"/>
      <c r="FE6" s="14">
        <v>63</v>
      </c>
      <c r="FF6" s="15">
        <v>5.635062611806798E-2</v>
      </c>
      <c r="FG6" s="14"/>
      <c r="FH6" s="16"/>
      <c r="FI6" s="14"/>
      <c r="FJ6" s="16"/>
      <c r="FK6" s="14">
        <v>3</v>
      </c>
      <c r="FL6" s="15">
        <v>0.10344827586206896</v>
      </c>
      <c r="FM6" s="14">
        <v>24</v>
      </c>
      <c r="FN6" s="15">
        <v>0.10434782608695652</v>
      </c>
      <c r="FO6" s="14">
        <v>6</v>
      </c>
      <c r="FP6" s="15">
        <v>0.12</v>
      </c>
      <c r="FQ6" s="14"/>
      <c r="FR6" s="16"/>
      <c r="FS6" s="14"/>
      <c r="FT6" s="16"/>
      <c r="FU6" s="14"/>
      <c r="FV6" s="16"/>
      <c r="FW6" s="14">
        <v>4</v>
      </c>
      <c r="FX6" s="15">
        <v>0.10256410256410256</v>
      </c>
      <c r="FY6" s="14">
        <v>165</v>
      </c>
      <c r="FZ6" s="15">
        <v>8.9722675367047311E-2</v>
      </c>
      <c r="GA6" s="14">
        <v>2</v>
      </c>
      <c r="GB6" s="15">
        <v>7.407407407407407E-2</v>
      </c>
      <c r="GC6" s="14">
        <v>1</v>
      </c>
      <c r="GD6" s="15">
        <v>4.1666666666666664E-2</v>
      </c>
      <c r="GE6" s="14">
        <v>40</v>
      </c>
      <c r="GF6" s="15">
        <v>8.7527352297592995E-2</v>
      </c>
      <c r="GG6" s="14"/>
      <c r="GH6" s="16"/>
      <c r="GI6" s="17">
        <v>3551</v>
      </c>
      <c r="GJ6" s="18">
        <v>7.5325611980823895E-2</v>
      </c>
    </row>
    <row r="7" spans="1:192" x14ac:dyDescent="0.25">
      <c r="A7" s="2" t="s">
        <v>202</v>
      </c>
      <c r="B7" s="3" t="s">
        <v>119</v>
      </c>
      <c r="C7" s="14">
        <v>9</v>
      </c>
      <c r="D7" s="15">
        <v>0.14516129032258066</v>
      </c>
      <c r="E7" s="14">
        <v>5</v>
      </c>
      <c r="F7" s="15">
        <v>0.10416666666666667</v>
      </c>
      <c r="G7" s="14">
        <v>1</v>
      </c>
      <c r="H7" s="15">
        <v>2.8571428571428571E-2</v>
      </c>
      <c r="I7" s="14">
        <v>294</v>
      </c>
      <c r="J7" s="15">
        <v>0.14087206516530906</v>
      </c>
      <c r="K7" s="14">
        <v>3</v>
      </c>
      <c r="L7" s="15">
        <v>7.6923076923076927E-2</v>
      </c>
      <c r="M7" s="14">
        <v>278</v>
      </c>
      <c r="N7" s="15">
        <v>0.13741967375185368</v>
      </c>
      <c r="O7" s="14">
        <v>1024</v>
      </c>
      <c r="P7" s="15">
        <v>7.7120048200030128E-2</v>
      </c>
      <c r="Q7" s="14">
        <v>4</v>
      </c>
      <c r="R7" s="15">
        <v>9.5238095238095233E-2</v>
      </c>
      <c r="S7" s="14"/>
      <c r="T7" s="16"/>
      <c r="U7" s="14">
        <v>110</v>
      </c>
      <c r="V7" s="15">
        <v>0.15781922525107603</v>
      </c>
      <c r="W7" s="14">
        <v>17</v>
      </c>
      <c r="X7" s="15">
        <v>9.2391304347826081E-2</v>
      </c>
      <c r="Y7" s="14"/>
      <c r="Z7" s="16"/>
      <c r="AA7" s="14">
        <v>4</v>
      </c>
      <c r="AB7" s="15">
        <v>9.0909090909090912E-2</v>
      </c>
      <c r="AC7" s="14">
        <v>25</v>
      </c>
      <c r="AD7" s="15">
        <v>6.9637883008356549E-2</v>
      </c>
      <c r="AE7" s="14"/>
      <c r="AF7" s="16"/>
      <c r="AG7" s="14">
        <v>123</v>
      </c>
      <c r="AH7" s="15">
        <v>0.06</v>
      </c>
      <c r="AI7" s="14">
        <v>45</v>
      </c>
      <c r="AJ7" s="15">
        <v>6.7873303167420809E-2</v>
      </c>
      <c r="AK7" s="14"/>
      <c r="AL7" s="16"/>
      <c r="AM7" s="14">
        <v>4</v>
      </c>
      <c r="AN7" s="15">
        <v>5.7971014492753624E-2</v>
      </c>
      <c r="AO7" s="14">
        <v>106</v>
      </c>
      <c r="AP7" s="15">
        <v>7.9400749063670409E-2</v>
      </c>
      <c r="AQ7" s="14">
        <v>5</v>
      </c>
      <c r="AR7" s="15">
        <v>7.6923076923076927E-2</v>
      </c>
      <c r="AS7" s="14">
        <v>73</v>
      </c>
      <c r="AT7" s="15">
        <v>9.7463284379172233E-2</v>
      </c>
      <c r="AU7" s="14"/>
      <c r="AV7" s="16"/>
      <c r="AW7" s="14">
        <v>3</v>
      </c>
      <c r="AX7" s="15">
        <v>8.8235294117647065E-2</v>
      </c>
      <c r="AY7" s="14">
        <v>1</v>
      </c>
      <c r="AZ7" s="15">
        <v>0.05</v>
      </c>
      <c r="BA7" s="14"/>
      <c r="BB7" s="16"/>
      <c r="BC7" s="14">
        <v>4</v>
      </c>
      <c r="BD7" s="15">
        <v>8.6956521739130432E-2</v>
      </c>
      <c r="BE7" s="14">
        <v>3</v>
      </c>
      <c r="BF7" s="15">
        <v>8.5714285714285715E-2</v>
      </c>
      <c r="BG7" s="14"/>
      <c r="BH7" s="16"/>
      <c r="BI7" s="14"/>
      <c r="BJ7" s="16"/>
      <c r="BK7" s="14">
        <v>22</v>
      </c>
      <c r="BL7" s="15">
        <v>6.8535825545171333E-2</v>
      </c>
      <c r="BM7" s="14">
        <v>10</v>
      </c>
      <c r="BN7" s="15">
        <v>9.0909090909090912E-2</v>
      </c>
      <c r="BO7" s="14"/>
      <c r="BP7" s="16"/>
      <c r="BQ7" s="14"/>
      <c r="BR7" s="16"/>
      <c r="BS7" s="14">
        <v>81</v>
      </c>
      <c r="BT7" s="15">
        <v>5.4289544235924934E-2</v>
      </c>
      <c r="BU7" s="14"/>
      <c r="BV7" s="16"/>
      <c r="BW7" s="14">
        <v>1</v>
      </c>
      <c r="BX7" s="15">
        <v>3.4482758620689655E-2</v>
      </c>
      <c r="BY7" s="14">
        <v>194</v>
      </c>
      <c r="BZ7" s="15">
        <v>9.1294117647058817E-2</v>
      </c>
      <c r="CA7" s="14">
        <v>3</v>
      </c>
      <c r="CB7" s="15">
        <v>0.1111111111111111</v>
      </c>
      <c r="CC7" s="14"/>
      <c r="CD7" s="16"/>
      <c r="CE7" s="14">
        <v>1</v>
      </c>
      <c r="CF7" s="15">
        <v>1.9230769230769232E-2</v>
      </c>
      <c r="CG7" s="14"/>
      <c r="CH7" s="16"/>
      <c r="CI7" s="14"/>
      <c r="CJ7" s="16"/>
      <c r="CK7" s="14">
        <v>0</v>
      </c>
      <c r="CL7" s="15">
        <v>0</v>
      </c>
      <c r="CM7" s="14">
        <v>5</v>
      </c>
      <c r="CN7" s="15">
        <v>5.1020408163265307E-2</v>
      </c>
      <c r="CO7" s="14">
        <v>52</v>
      </c>
      <c r="CP7" s="15">
        <v>8.8135593220338981E-2</v>
      </c>
      <c r="CQ7" s="14">
        <v>3</v>
      </c>
      <c r="CR7" s="15">
        <v>7.4999999999999997E-2</v>
      </c>
      <c r="CS7" s="14">
        <v>5</v>
      </c>
      <c r="CT7" s="15">
        <v>0.11904761904761904</v>
      </c>
      <c r="CU7" s="14"/>
      <c r="CV7" s="16"/>
      <c r="CW7" s="14">
        <v>177</v>
      </c>
      <c r="CX7" s="15">
        <v>7.3996655518394655E-2</v>
      </c>
      <c r="CY7" s="14"/>
      <c r="CZ7" s="16"/>
      <c r="DA7" s="14">
        <v>9</v>
      </c>
      <c r="DB7" s="15">
        <v>0.10112359550561797</v>
      </c>
      <c r="DC7" s="14"/>
      <c r="DD7" s="16"/>
      <c r="DE7" s="14">
        <v>6</v>
      </c>
      <c r="DF7" s="15">
        <v>6.8965517241379309E-2</v>
      </c>
      <c r="DG7" s="14">
        <v>24</v>
      </c>
      <c r="DH7" s="15">
        <v>0.12834224598930483</v>
      </c>
      <c r="DI7" s="14"/>
      <c r="DJ7" s="16"/>
      <c r="DK7" s="14">
        <v>2</v>
      </c>
      <c r="DL7" s="15">
        <v>7.6923076923076927E-2</v>
      </c>
      <c r="DM7" s="14"/>
      <c r="DN7" s="16"/>
      <c r="DO7" s="14">
        <v>64</v>
      </c>
      <c r="DP7" s="15">
        <v>4.7232472324723246E-2</v>
      </c>
      <c r="DQ7" s="14">
        <v>12</v>
      </c>
      <c r="DR7" s="15">
        <v>0.125</v>
      </c>
      <c r="DS7" s="14"/>
      <c r="DT7" s="16"/>
      <c r="DU7" s="14">
        <v>141</v>
      </c>
      <c r="DV7" s="15">
        <v>6.5429234338747103E-2</v>
      </c>
      <c r="DW7" s="14">
        <v>194</v>
      </c>
      <c r="DX7" s="15">
        <v>0.13886900501073729</v>
      </c>
      <c r="DY7" s="14">
        <v>0</v>
      </c>
      <c r="DZ7" s="15">
        <v>0</v>
      </c>
      <c r="EA7" s="14">
        <v>145</v>
      </c>
      <c r="EB7" s="15">
        <v>7.6115485564304461E-2</v>
      </c>
      <c r="EC7" s="14">
        <v>17</v>
      </c>
      <c r="ED7" s="15">
        <v>4.3701799485861184E-2</v>
      </c>
      <c r="EE7" s="14"/>
      <c r="EF7" s="16"/>
      <c r="EG7" s="14"/>
      <c r="EH7" s="16"/>
      <c r="EI7" s="14"/>
      <c r="EJ7" s="16"/>
      <c r="EK7" s="14">
        <v>4</v>
      </c>
      <c r="EL7" s="15">
        <v>0.1111111111111111</v>
      </c>
      <c r="EM7" s="14">
        <v>5</v>
      </c>
      <c r="EN7" s="15">
        <v>6.1728395061728392E-2</v>
      </c>
      <c r="EO7" s="14">
        <v>7</v>
      </c>
      <c r="EP7" s="15">
        <v>0.1</v>
      </c>
      <c r="EQ7" s="14"/>
      <c r="ER7" s="16"/>
      <c r="ES7" s="14">
        <v>97</v>
      </c>
      <c r="ET7" s="15">
        <v>5.8539529269764634E-2</v>
      </c>
      <c r="EU7" s="14">
        <v>8</v>
      </c>
      <c r="EV7" s="15">
        <v>0.11267605633802817</v>
      </c>
      <c r="EW7" s="14"/>
      <c r="EX7" s="16"/>
      <c r="EY7" s="14">
        <v>150</v>
      </c>
      <c r="EZ7" s="15">
        <v>6.2945866554762905E-2</v>
      </c>
      <c r="FA7" s="14">
        <v>0</v>
      </c>
      <c r="FB7" s="15">
        <v>0</v>
      </c>
      <c r="FC7" s="14"/>
      <c r="FD7" s="16"/>
      <c r="FE7" s="14">
        <v>68</v>
      </c>
      <c r="FF7" s="15">
        <v>6.0822898032200361E-2</v>
      </c>
      <c r="FG7" s="14"/>
      <c r="FH7" s="16"/>
      <c r="FI7" s="14"/>
      <c r="FJ7" s="16"/>
      <c r="FK7" s="14">
        <v>2</v>
      </c>
      <c r="FL7" s="15">
        <v>6.8965517241379309E-2</v>
      </c>
      <c r="FM7" s="14">
        <v>14</v>
      </c>
      <c r="FN7" s="15">
        <v>6.0869565217391307E-2</v>
      </c>
      <c r="FO7" s="14">
        <v>2</v>
      </c>
      <c r="FP7" s="15">
        <v>0.04</v>
      </c>
      <c r="FQ7" s="14"/>
      <c r="FR7" s="16"/>
      <c r="FS7" s="14"/>
      <c r="FT7" s="16"/>
      <c r="FU7" s="14"/>
      <c r="FV7" s="16"/>
      <c r="FW7" s="14">
        <v>6</v>
      </c>
      <c r="FX7" s="15">
        <v>0.15384615384615385</v>
      </c>
      <c r="FY7" s="14">
        <v>156</v>
      </c>
      <c r="FZ7" s="15">
        <v>8.4828711256117462E-2</v>
      </c>
      <c r="GA7" s="14">
        <v>2</v>
      </c>
      <c r="GB7" s="15">
        <v>7.407407407407407E-2</v>
      </c>
      <c r="GC7" s="14">
        <v>0</v>
      </c>
      <c r="GD7" s="15">
        <v>0</v>
      </c>
      <c r="GE7" s="14">
        <v>45</v>
      </c>
      <c r="GF7" s="15">
        <v>9.8468271334792121E-2</v>
      </c>
      <c r="GG7" s="14"/>
      <c r="GH7" s="16"/>
      <c r="GI7" s="17">
        <v>3875</v>
      </c>
      <c r="GJ7" s="18">
        <v>8.2198464214500874E-2</v>
      </c>
    </row>
    <row r="8" spans="1:192" x14ac:dyDescent="0.25">
      <c r="A8" s="2" t="s">
        <v>203</v>
      </c>
      <c r="B8" s="3" t="s">
        <v>119</v>
      </c>
      <c r="C8" s="14">
        <v>4</v>
      </c>
      <c r="D8" s="15">
        <v>6.4516129032258063E-2</v>
      </c>
      <c r="E8" s="14">
        <v>3</v>
      </c>
      <c r="F8" s="15">
        <v>6.25E-2</v>
      </c>
      <c r="G8" s="14">
        <v>1</v>
      </c>
      <c r="H8" s="15">
        <v>2.8571428571428571E-2</v>
      </c>
      <c r="I8" s="14">
        <v>68</v>
      </c>
      <c r="J8" s="15">
        <v>3.2582654528030663E-2</v>
      </c>
      <c r="K8" s="14">
        <v>1</v>
      </c>
      <c r="L8" s="15">
        <v>2.564102564102564E-2</v>
      </c>
      <c r="M8" s="14">
        <v>153</v>
      </c>
      <c r="N8" s="15">
        <v>7.5630252100840331E-2</v>
      </c>
      <c r="O8" s="14">
        <v>918</v>
      </c>
      <c r="P8" s="15">
        <v>6.9136918210573883E-2</v>
      </c>
      <c r="Q8" s="14">
        <v>4</v>
      </c>
      <c r="R8" s="15">
        <v>9.5238095238095233E-2</v>
      </c>
      <c r="S8" s="14"/>
      <c r="T8" s="16"/>
      <c r="U8" s="14">
        <v>33</v>
      </c>
      <c r="V8" s="15">
        <v>4.7345767575322814E-2</v>
      </c>
      <c r="W8" s="14">
        <v>16</v>
      </c>
      <c r="X8" s="15">
        <v>8.6956521739130432E-2</v>
      </c>
      <c r="Y8" s="14"/>
      <c r="Z8" s="16"/>
      <c r="AA8" s="14">
        <v>3</v>
      </c>
      <c r="AB8" s="15">
        <v>6.8181818181818177E-2</v>
      </c>
      <c r="AC8" s="14">
        <v>23</v>
      </c>
      <c r="AD8" s="15">
        <v>6.4066852367688026E-2</v>
      </c>
      <c r="AE8" s="14"/>
      <c r="AF8" s="16"/>
      <c r="AG8" s="14">
        <v>121</v>
      </c>
      <c r="AH8" s="15">
        <v>5.9024390243902436E-2</v>
      </c>
      <c r="AI8" s="14">
        <v>40</v>
      </c>
      <c r="AJ8" s="15">
        <v>6.0331825037707391E-2</v>
      </c>
      <c r="AK8" s="14"/>
      <c r="AL8" s="16"/>
      <c r="AM8" s="14">
        <v>8</v>
      </c>
      <c r="AN8" s="15">
        <v>0.11594202898550725</v>
      </c>
      <c r="AO8" s="14">
        <v>96</v>
      </c>
      <c r="AP8" s="15">
        <v>7.1910112359550568E-2</v>
      </c>
      <c r="AQ8" s="14">
        <v>7</v>
      </c>
      <c r="AR8" s="15">
        <v>0.1076923076923077</v>
      </c>
      <c r="AS8" s="14">
        <v>43</v>
      </c>
      <c r="AT8" s="15">
        <v>5.7409879839786383E-2</v>
      </c>
      <c r="AU8" s="14"/>
      <c r="AV8" s="16"/>
      <c r="AW8" s="14">
        <v>2</v>
      </c>
      <c r="AX8" s="15">
        <v>5.8823529411764705E-2</v>
      </c>
      <c r="AY8" s="14">
        <v>0</v>
      </c>
      <c r="AZ8" s="15">
        <v>0</v>
      </c>
      <c r="BA8" s="14"/>
      <c r="BB8" s="16"/>
      <c r="BC8" s="14">
        <v>4</v>
      </c>
      <c r="BD8" s="15">
        <v>8.6956521739130432E-2</v>
      </c>
      <c r="BE8" s="14">
        <v>2</v>
      </c>
      <c r="BF8" s="15">
        <v>5.7142857142857141E-2</v>
      </c>
      <c r="BG8" s="14"/>
      <c r="BH8" s="16"/>
      <c r="BI8" s="14"/>
      <c r="BJ8" s="16"/>
      <c r="BK8" s="14">
        <v>31</v>
      </c>
      <c r="BL8" s="15">
        <v>9.657320872274143E-2</v>
      </c>
      <c r="BM8" s="14">
        <v>9</v>
      </c>
      <c r="BN8" s="15">
        <v>8.1818181818181818E-2</v>
      </c>
      <c r="BO8" s="14"/>
      <c r="BP8" s="16"/>
      <c r="BQ8" s="14"/>
      <c r="BR8" s="16"/>
      <c r="BS8" s="14">
        <v>251</v>
      </c>
      <c r="BT8" s="15">
        <v>0.16823056300268097</v>
      </c>
      <c r="BU8" s="14"/>
      <c r="BV8" s="16"/>
      <c r="BW8" s="14">
        <v>4</v>
      </c>
      <c r="BX8" s="15">
        <v>0.13793103448275862</v>
      </c>
      <c r="BY8" s="14">
        <v>138</v>
      </c>
      <c r="BZ8" s="15">
        <v>6.4941176470588238E-2</v>
      </c>
      <c r="CA8" s="14">
        <v>2</v>
      </c>
      <c r="CB8" s="15">
        <v>7.407407407407407E-2</v>
      </c>
      <c r="CC8" s="14"/>
      <c r="CD8" s="16"/>
      <c r="CE8" s="14">
        <v>3</v>
      </c>
      <c r="CF8" s="15">
        <v>5.7692307692307696E-2</v>
      </c>
      <c r="CG8" s="14"/>
      <c r="CH8" s="16"/>
      <c r="CI8" s="14"/>
      <c r="CJ8" s="16"/>
      <c r="CK8" s="14">
        <v>0</v>
      </c>
      <c r="CL8" s="15">
        <v>0</v>
      </c>
      <c r="CM8" s="14">
        <v>17</v>
      </c>
      <c r="CN8" s="15">
        <v>0.17346938775510204</v>
      </c>
      <c r="CO8" s="14">
        <v>43</v>
      </c>
      <c r="CP8" s="15">
        <v>7.2881355932203393E-2</v>
      </c>
      <c r="CQ8" s="14">
        <v>1</v>
      </c>
      <c r="CR8" s="15">
        <v>2.5000000000000001E-2</v>
      </c>
      <c r="CS8" s="14">
        <v>2</v>
      </c>
      <c r="CT8" s="15">
        <v>4.7619047619047616E-2</v>
      </c>
      <c r="CU8" s="14"/>
      <c r="CV8" s="16"/>
      <c r="CW8" s="14">
        <v>114</v>
      </c>
      <c r="CX8" s="15">
        <v>4.7658862876254184E-2</v>
      </c>
      <c r="CY8" s="14"/>
      <c r="CZ8" s="16"/>
      <c r="DA8" s="14">
        <v>6</v>
      </c>
      <c r="DB8" s="15">
        <v>6.741573033707865E-2</v>
      </c>
      <c r="DC8" s="14"/>
      <c r="DD8" s="16"/>
      <c r="DE8" s="14">
        <v>9</v>
      </c>
      <c r="DF8" s="15">
        <v>0.10344827586206896</v>
      </c>
      <c r="DG8" s="14">
        <v>10</v>
      </c>
      <c r="DH8" s="15">
        <v>5.3475935828877004E-2</v>
      </c>
      <c r="DI8" s="14"/>
      <c r="DJ8" s="16"/>
      <c r="DK8" s="14">
        <v>4</v>
      </c>
      <c r="DL8" s="15">
        <v>0.15384615384615385</v>
      </c>
      <c r="DM8" s="14"/>
      <c r="DN8" s="16"/>
      <c r="DO8" s="14">
        <v>85</v>
      </c>
      <c r="DP8" s="15">
        <v>6.273062730627306E-2</v>
      </c>
      <c r="DQ8" s="14">
        <v>4</v>
      </c>
      <c r="DR8" s="15">
        <v>4.1666666666666664E-2</v>
      </c>
      <c r="DS8" s="14"/>
      <c r="DT8" s="16"/>
      <c r="DU8" s="14">
        <v>121</v>
      </c>
      <c r="DV8" s="15">
        <v>5.6148491879350351E-2</v>
      </c>
      <c r="DW8" s="14">
        <v>48</v>
      </c>
      <c r="DX8" s="15">
        <v>3.4359341445955621E-2</v>
      </c>
      <c r="DY8" s="14">
        <v>2</v>
      </c>
      <c r="DZ8" s="15">
        <v>0.10526315789473684</v>
      </c>
      <c r="EA8" s="14">
        <v>168</v>
      </c>
      <c r="EB8" s="15">
        <v>8.8188976377952755E-2</v>
      </c>
      <c r="EC8" s="14">
        <v>25</v>
      </c>
      <c r="ED8" s="15">
        <v>6.4267352185089971E-2</v>
      </c>
      <c r="EE8" s="14"/>
      <c r="EF8" s="16"/>
      <c r="EG8" s="14"/>
      <c r="EH8" s="16"/>
      <c r="EI8" s="14"/>
      <c r="EJ8" s="16"/>
      <c r="EK8" s="14">
        <v>1</v>
      </c>
      <c r="EL8" s="15">
        <v>2.7777777777777776E-2</v>
      </c>
      <c r="EM8" s="14">
        <v>4</v>
      </c>
      <c r="EN8" s="15">
        <v>4.9382716049382713E-2</v>
      </c>
      <c r="EO8" s="14">
        <v>8</v>
      </c>
      <c r="EP8" s="15">
        <v>0.11428571428571428</v>
      </c>
      <c r="EQ8" s="14"/>
      <c r="ER8" s="16"/>
      <c r="ES8" s="14">
        <v>192</v>
      </c>
      <c r="ET8" s="15">
        <v>0.11587205793602896</v>
      </c>
      <c r="EU8" s="14">
        <v>4</v>
      </c>
      <c r="EV8" s="15">
        <v>5.6338028169014086E-2</v>
      </c>
      <c r="EW8" s="14"/>
      <c r="EX8" s="16"/>
      <c r="EY8" s="14">
        <v>141</v>
      </c>
      <c r="EZ8" s="15">
        <v>5.916911456147713E-2</v>
      </c>
      <c r="FA8" s="14">
        <v>1</v>
      </c>
      <c r="FB8" s="15">
        <v>5.5555555555555552E-2</v>
      </c>
      <c r="FC8" s="14"/>
      <c r="FD8" s="16"/>
      <c r="FE8" s="14">
        <v>179</v>
      </c>
      <c r="FF8" s="15">
        <v>0.16010733452593917</v>
      </c>
      <c r="FG8" s="14"/>
      <c r="FH8" s="16"/>
      <c r="FI8" s="14"/>
      <c r="FJ8" s="16"/>
      <c r="FK8" s="14">
        <v>1</v>
      </c>
      <c r="FL8" s="15">
        <v>3.4482758620689655E-2</v>
      </c>
      <c r="FM8" s="14">
        <v>22</v>
      </c>
      <c r="FN8" s="15">
        <v>9.5652173913043481E-2</v>
      </c>
      <c r="FO8" s="14">
        <v>4</v>
      </c>
      <c r="FP8" s="15">
        <v>0.08</v>
      </c>
      <c r="FQ8" s="14"/>
      <c r="FR8" s="16"/>
      <c r="FS8" s="14"/>
      <c r="FT8" s="16"/>
      <c r="FU8" s="14"/>
      <c r="FV8" s="16"/>
      <c r="FW8" s="14">
        <v>3</v>
      </c>
      <c r="FX8" s="15">
        <v>7.6923076923076927E-2</v>
      </c>
      <c r="FY8" s="14">
        <v>126</v>
      </c>
      <c r="FZ8" s="15">
        <v>6.8515497553017946E-2</v>
      </c>
      <c r="GA8" s="14">
        <v>3</v>
      </c>
      <c r="GB8" s="15">
        <v>0.1111111111111111</v>
      </c>
      <c r="GC8" s="14">
        <v>6</v>
      </c>
      <c r="GD8" s="15">
        <v>0.25</v>
      </c>
      <c r="GE8" s="14">
        <v>22</v>
      </c>
      <c r="GF8" s="15">
        <v>4.8140043763676151E-2</v>
      </c>
      <c r="GG8" s="14"/>
      <c r="GH8" s="16"/>
      <c r="GI8" s="17">
        <v>3364</v>
      </c>
      <c r="GJ8" s="18">
        <v>7.1358873191633782E-2</v>
      </c>
    </row>
    <row r="9" spans="1:192" x14ac:dyDescent="0.25">
      <c r="A9" s="2" t="s">
        <v>204</v>
      </c>
      <c r="B9" s="3" t="s">
        <v>119</v>
      </c>
      <c r="C9" s="14">
        <v>5</v>
      </c>
      <c r="D9" s="15">
        <v>8.0645161290322578E-2</v>
      </c>
      <c r="E9" s="14">
        <v>2</v>
      </c>
      <c r="F9" s="15">
        <v>4.1666666666666664E-2</v>
      </c>
      <c r="G9" s="14">
        <v>8</v>
      </c>
      <c r="H9" s="15">
        <v>0.22857142857142856</v>
      </c>
      <c r="I9" s="14">
        <v>102</v>
      </c>
      <c r="J9" s="15">
        <v>4.8873981792046002E-2</v>
      </c>
      <c r="K9" s="14">
        <v>4</v>
      </c>
      <c r="L9" s="15">
        <v>0.10256410256410256</v>
      </c>
      <c r="M9" s="14">
        <v>140</v>
      </c>
      <c r="N9" s="15">
        <v>6.9204152249134954E-2</v>
      </c>
      <c r="O9" s="14">
        <v>1090</v>
      </c>
      <c r="P9" s="15">
        <v>8.2090676306672689E-2</v>
      </c>
      <c r="Q9" s="14">
        <v>7</v>
      </c>
      <c r="R9" s="15">
        <v>0.16666666666666666</v>
      </c>
      <c r="S9" s="14"/>
      <c r="T9" s="16"/>
      <c r="U9" s="14">
        <v>45</v>
      </c>
      <c r="V9" s="15">
        <v>6.4562410329985651E-2</v>
      </c>
      <c r="W9" s="14">
        <v>12</v>
      </c>
      <c r="X9" s="15">
        <v>6.5217391304347824E-2</v>
      </c>
      <c r="Y9" s="14"/>
      <c r="Z9" s="16"/>
      <c r="AA9" s="14">
        <v>4</v>
      </c>
      <c r="AB9" s="15">
        <v>9.0909090909090912E-2</v>
      </c>
      <c r="AC9" s="14">
        <v>32</v>
      </c>
      <c r="AD9" s="15">
        <v>8.9136490250696379E-2</v>
      </c>
      <c r="AE9" s="14"/>
      <c r="AF9" s="16"/>
      <c r="AG9" s="14">
        <v>190</v>
      </c>
      <c r="AH9" s="15">
        <v>9.2682926829268292E-2</v>
      </c>
      <c r="AI9" s="14">
        <v>54</v>
      </c>
      <c r="AJ9" s="15">
        <v>8.1447963800904979E-2</v>
      </c>
      <c r="AK9" s="14"/>
      <c r="AL9" s="16"/>
      <c r="AM9" s="14">
        <v>8</v>
      </c>
      <c r="AN9" s="15">
        <v>0.11594202898550725</v>
      </c>
      <c r="AO9" s="14">
        <v>96</v>
      </c>
      <c r="AP9" s="15">
        <v>7.1910112359550568E-2</v>
      </c>
      <c r="AQ9" s="14">
        <v>4</v>
      </c>
      <c r="AR9" s="15">
        <v>6.1538461538461542E-2</v>
      </c>
      <c r="AS9" s="14">
        <v>75</v>
      </c>
      <c r="AT9" s="15">
        <v>0.10013351134846461</v>
      </c>
      <c r="AU9" s="14"/>
      <c r="AV9" s="16"/>
      <c r="AW9" s="14">
        <v>3</v>
      </c>
      <c r="AX9" s="15">
        <v>8.8235294117647065E-2</v>
      </c>
      <c r="AY9" s="14">
        <v>3</v>
      </c>
      <c r="AZ9" s="15">
        <v>0.15</v>
      </c>
      <c r="BA9" s="14"/>
      <c r="BB9" s="16"/>
      <c r="BC9" s="14">
        <v>4</v>
      </c>
      <c r="BD9" s="15">
        <v>8.6956521739130432E-2</v>
      </c>
      <c r="BE9" s="14">
        <v>2</v>
      </c>
      <c r="BF9" s="15">
        <v>5.7142857142857141E-2</v>
      </c>
      <c r="BG9" s="14"/>
      <c r="BH9" s="16"/>
      <c r="BI9" s="14"/>
      <c r="BJ9" s="16"/>
      <c r="BK9" s="14">
        <v>21</v>
      </c>
      <c r="BL9" s="15">
        <v>6.5420560747663545E-2</v>
      </c>
      <c r="BM9" s="14">
        <v>11</v>
      </c>
      <c r="BN9" s="15">
        <v>0.1</v>
      </c>
      <c r="BO9" s="14"/>
      <c r="BP9" s="16"/>
      <c r="BQ9" s="14"/>
      <c r="BR9" s="16"/>
      <c r="BS9" s="14">
        <v>120</v>
      </c>
      <c r="BT9" s="15">
        <v>8.0428954423592491E-2</v>
      </c>
      <c r="BU9" s="14"/>
      <c r="BV9" s="16"/>
      <c r="BW9" s="14">
        <v>7</v>
      </c>
      <c r="BX9" s="15">
        <v>0.2413793103448276</v>
      </c>
      <c r="BY9" s="14">
        <v>147</v>
      </c>
      <c r="BZ9" s="15">
        <v>6.9176470588235298E-2</v>
      </c>
      <c r="CA9" s="14">
        <v>4</v>
      </c>
      <c r="CB9" s="15">
        <v>0.14814814814814814</v>
      </c>
      <c r="CC9" s="14"/>
      <c r="CD9" s="16"/>
      <c r="CE9" s="14">
        <v>3</v>
      </c>
      <c r="CF9" s="15">
        <v>5.7692307692307696E-2</v>
      </c>
      <c r="CG9" s="14"/>
      <c r="CH9" s="16"/>
      <c r="CI9" s="14"/>
      <c r="CJ9" s="16"/>
      <c r="CK9" s="14">
        <v>3</v>
      </c>
      <c r="CL9" s="15">
        <v>0.11538461538461539</v>
      </c>
      <c r="CM9" s="14">
        <v>13</v>
      </c>
      <c r="CN9" s="15">
        <v>0.1326530612244898</v>
      </c>
      <c r="CO9" s="14">
        <v>48</v>
      </c>
      <c r="CP9" s="15">
        <v>8.1355932203389825E-2</v>
      </c>
      <c r="CQ9" s="14">
        <v>3</v>
      </c>
      <c r="CR9" s="15">
        <v>7.4999999999999997E-2</v>
      </c>
      <c r="CS9" s="14">
        <v>3</v>
      </c>
      <c r="CT9" s="15">
        <v>7.1428571428571425E-2</v>
      </c>
      <c r="CU9" s="14"/>
      <c r="CV9" s="16"/>
      <c r="CW9" s="14">
        <v>273</v>
      </c>
      <c r="CX9" s="15">
        <v>0.11413043478260869</v>
      </c>
      <c r="CY9" s="14"/>
      <c r="CZ9" s="16"/>
      <c r="DA9" s="14">
        <v>6</v>
      </c>
      <c r="DB9" s="15">
        <v>6.741573033707865E-2</v>
      </c>
      <c r="DC9" s="14"/>
      <c r="DD9" s="16"/>
      <c r="DE9" s="14">
        <v>7</v>
      </c>
      <c r="DF9" s="15">
        <v>8.0459770114942528E-2</v>
      </c>
      <c r="DG9" s="14">
        <v>13</v>
      </c>
      <c r="DH9" s="15">
        <v>6.9518716577540107E-2</v>
      </c>
      <c r="DI9" s="14"/>
      <c r="DJ9" s="16"/>
      <c r="DK9" s="14">
        <v>2</v>
      </c>
      <c r="DL9" s="15">
        <v>7.6923076923076927E-2</v>
      </c>
      <c r="DM9" s="14"/>
      <c r="DN9" s="16"/>
      <c r="DO9" s="14">
        <v>191</v>
      </c>
      <c r="DP9" s="15">
        <v>0.14095940959409595</v>
      </c>
      <c r="DQ9" s="14">
        <v>5</v>
      </c>
      <c r="DR9" s="15">
        <v>5.2083333333333336E-2</v>
      </c>
      <c r="DS9" s="14"/>
      <c r="DT9" s="16"/>
      <c r="DU9" s="14">
        <v>276</v>
      </c>
      <c r="DV9" s="15">
        <v>0.12807424593967517</v>
      </c>
      <c r="DW9" s="14">
        <v>67</v>
      </c>
      <c r="DX9" s="15">
        <v>4.7959914101646385E-2</v>
      </c>
      <c r="DY9" s="14">
        <v>2</v>
      </c>
      <c r="DZ9" s="15">
        <v>0.10526315789473684</v>
      </c>
      <c r="EA9" s="14">
        <v>141</v>
      </c>
      <c r="EB9" s="15">
        <v>7.4015748031496062E-2</v>
      </c>
      <c r="EC9" s="14">
        <v>54</v>
      </c>
      <c r="ED9" s="15">
        <v>0.13881748071979436</v>
      </c>
      <c r="EE9" s="14"/>
      <c r="EF9" s="16"/>
      <c r="EG9" s="14"/>
      <c r="EH9" s="16"/>
      <c r="EI9" s="14"/>
      <c r="EJ9" s="16"/>
      <c r="EK9" s="14">
        <v>4</v>
      </c>
      <c r="EL9" s="15">
        <v>0.1111111111111111</v>
      </c>
      <c r="EM9" s="14">
        <v>10</v>
      </c>
      <c r="EN9" s="15">
        <v>0.12345679012345678</v>
      </c>
      <c r="EO9" s="14">
        <v>6</v>
      </c>
      <c r="EP9" s="15">
        <v>8.5714285714285715E-2</v>
      </c>
      <c r="EQ9" s="14"/>
      <c r="ER9" s="16"/>
      <c r="ES9" s="14">
        <v>109</v>
      </c>
      <c r="ET9" s="15">
        <v>6.578153289076645E-2</v>
      </c>
      <c r="EU9" s="14">
        <v>9</v>
      </c>
      <c r="EV9" s="15">
        <v>0.12676056338028169</v>
      </c>
      <c r="EW9" s="14"/>
      <c r="EX9" s="16"/>
      <c r="EY9" s="14">
        <v>188</v>
      </c>
      <c r="EZ9" s="15">
        <v>7.8892152748636174E-2</v>
      </c>
      <c r="FA9" s="14">
        <v>1</v>
      </c>
      <c r="FB9" s="15">
        <v>5.5555555555555552E-2</v>
      </c>
      <c r="FC9" s="14"/>
      <c r="FD9" s="16"/>
      <c r="FE9" s="14">
        <v>87</v>
      </c>
      <c r="FF9" s="15">
        <v>7.7817531305903395E-2</v>
      </c>
      <c r="FG9" s="14"/>
      <c r="FH9" s="16"/>
      <c r="FI9" s="14"/>
      <c r="FJ9" s="16"/>
      <c r="FK9" s="14">
        <v>4</v>
      </c>
      <c r="FL9" s="15">
        <v>0.13793103448275862</v>
      </c>
      <c r="FM9" s="14">
        <v>15</v>
      </c>
      <c r="FN9" s="15">
        <v>6.5217391304347824E-2</v>
      </c>
      <c r="FO9" s="14">
        <v>4</v>
      </c>
      <c r="FP9" s="15">
        <v>0.08</v>
      </c>
      <c r="FQ9" s="14"/>
      <c r="FR9" s="16"/>
      <c r="FS9" s="14"/>
      <c r="FT9" s="16"/>
      <c r="FU9" s="14"/>
      <c r="FV9" s="16"/>
      <c r="FW9" s="14">
        <v>9</v>
      </c>
      <c r="FX9" s="15">
        <v>0.23076923076923078</v>
      </c>
      <c r="FY9" s="14">
        <v>125</v>
      </c>
      <c r="FZ9" s="15">
        <v>6.7971723762914632E-2</v>
      </c>
      <c r="GA9" s="14">
        <v>5</v>
      </c>
      <c r="GB9" s="15">
        <v>0.18518518518518517</v>
      </c>
      <c r="GC9" s="14">
        <v>3</v>
      </c>
      <c r="GD9" s="15">
        <v>0.125</v>
      </c>
      <c r="GE9" s="14">
        <v>45</v>
      </c>
      <c r="GF9" s="15">
        <v>9.8468271334792121E-2</v>
      </c>
      <c r="GG9" s="14"/>
      <c r="GH9" s="16"/>
      <c r="GI9" s="17">
        <v>3934</v>
      </c>
      <c r="GJ9" s="18">
        <v>8.3450002121250685E-2</v>
      </c>
    </row>
    <row r="10" spans="1:192" x14ac:dyDescent="0.25">
      <c r="A10" s="19" t="s">
        <v>139</v>
      </c>
      <c r="B10" s="27"/>
      <c r="C10" s="20">
        <v>27</v>
      </c>
      <c r="D10" s="21">
        <v>0.43548387096774194</v>
      </c>
      <c r="E10" s="20">
        <v>15</v>
      </c>
      <c r="F10" s="21">
        <v>0.3125</v>
      </c>
      <c r="G10" s="20">
        <v>19</v>
      </c>
      <c r="H10" s="21">
        <v>0.54285714285714282</v>
      </c>
      <c r="I10" s="20">
        <v>850</v>
      </c>
      <c r="J10" s="21">
        <v>0.40728318160038335</v>
      </c>
      <c r="K10" s="20">
        <v>12</v>
      </c>
      <c r="L10" s="21">
        <v>0.30769230769230771</v>
      </c>
      <c r="M10" s="20">
        <v>889</v>
      </c>
      <c r="N10" s="21">
        <v>0.43944636678200694</v>
      </c>
      <c r="O10" s="20">
        <v>5317</v>
      </c>
      <c r="P10" s="21">
        <v>0.40043681277300797</v>
      </c>
      <c r="Q10" s="20">
        <v>23</v>
      </c>
      <c r="R10" s="21">
        <v>0.54761904761904767</v>
      </c>
      <c r="S10" s="20"/>
      <c r="T10" s="22"/>
      <c r="U10" s="20">
        <v>283</v>
      </c>
      <c r="V10" s="21">
        <v>0.40602582496413198</v>
      </c>
      <c r="W10" s="20">
        <v>75</v>
      </c>
      <c r="X10" s="21">
        <v>0.40760869565217389</v>
      </c>
      <c r="Y10" s="20"/>
      <c r="Z10" s="22"/>
      <c r="AA10" s="20">
        <v>17</v>
      </c>
      <c r="AB10" s="21">
        <v>0.38636363636363635</v>
      </c>
      <c r="AC10" s="20">
        <v>136</v>
      </c>
      <c r="AD10" s="21">
        <v>0.37883008356545961</v>
      </c>
      <c r="AE10" s="20"/>
      <c r="AF10" s="22"/>
      <c r="AG10" s="20">
        <v>821</v>
      </c>
      <c r="AH10" s="21">
        <v>0.4004878048780488</v>
      </c>
      <c r="AI10" s="20">
        <v>283</v>
      </c>
      <c r="AJ10" s="21">
        <v>0.42684766214177977</v>
      </c>
      <c r="AK10" s="20"/>
      <c r="AL10" s="22"/>
      <c r="AM10" s="20">
        <v>33</v>
      </c>
      <c r="AN10" s="21">
        <v>0.47826086956521741</v>
      </c>
      <c r="AO10" s="20">
        <v>562</v>
      </c>
      <c r="AP10" s="21">
        <v>0.42097378277153558</v>
      </c>
      <c r="AQ10" s="20">
        <v>26</v>
      </c>
      <c r="AR10" s="21">
        <v>0.4</v>
      </c>
      <c r="AS10" s="20">
        <v>336</v>
      </c>
      <c r="AT10" s="21">
        <v>0.44859813084112149</v>
      </c>
      <c r="AU10" s="20"/>
      <c r="AV10" s="22"/>
      <c r="AW10" s="20">
        <v>11</v>
      </c>
      <c r="AX10" s="21">
        <v>0.3235294117647059</v>
      </c>
      <c r="AY10" s="20">
        <v>7</v>
      </c>
      <c r="AZ10" s="21">
        <v>0.35</v>
      </c>
      <c r="BA10" s="20"/>
      <c r="BB10" s="22"/>
      <c r="BC10" s="20">
        <v>21</v>
      </c>
      <c r="BD10" s="21">
        <v>0.45652173913043476</v>
      </c>
      <c r="BE10" s="20">
        <v>14</v>
      </c>
      <c r="BF10" s="21">
        <v>0.4</v>
      </c>
      <c r="BG10" s="20"/>
      <c r="BH10" s="22"/>
      <c r="BI10" s="20"/>
      <c r="BJ10" s="22"/>
      <c r="BK10" s="20">
        <v>130</v>
      </c>
      <c r="BL10" s="21">
        <v>0.40498442367601245</v>
      </c>
      <c r="BM10" s="20">
        <v>54</v>
      </c>
      <c r="BN10" s="21">
        <v>0.49090909090909091</v>
      </c>
      <c r="BO10" s="20"/>
      <c r="BP10" s="22"/>
      <c r="BQ10" s="20"/>
      <c r="BR10" s="22"/>
      <c r="BS10" s="20">
        <v>686</v>
      </c>
      <c r="BT10" s="21">
        <v>0.45978552278820373</v>
      </c>
      <c r="BU10" s="20"/>
      <c r="BV10" s="22"/>
      <c r="BW10" s="20">
        <v>18</v>
      </c>
      <c r="BX10" s="21">
        <v>0.62068965517241381</v>
      </c>
      <c r="BY10" s="20">
        <v>891</v>
      </c>
      <c r="BZ10" s="21">
        <v>0.41929411764705882</v>
      </c>
      <c r="CA10" s="20">
        <v>13</v>
      </c>
      <c r="CB10" s="21">
        <v>0.48148148148148145</v>
      </c>
      <c r="CC10" s="20"/>
      <c r="CD10" s="22"/>
      <c r="CE10" s="20">
        <v>15</v>
      </c>
      <c r="CF10" s="21">
        <v>0.28846153846153844</v>
      </c>
      <c r="CG10" s="20"/>
      <c r="CH10" s="22"/>
      <c r="CI10" s="20"/>
      <c r="CJ10" s="22"/>
      <c r="CK10" s="20">
        <v>6</v>
      </c>
      <c r="CL10" s="21">
        <v>0.23076923076923078</v>
      </c>
      <c r="CM10" s="20">
        <v>53</v>
      </c>
      <c r="CN10" s="21">
        <v>0.54081632653061229</v>
      </c>
      <c r="CO10" s="20">
        <v>239</v>
      </c>
      <c r="CP10" s="21">
        <v>0.40508474576271186</v>
      </c>
      <c r="CQ10" s="20">
        <v>15</v>
      </c>
      <c r="CR10" s="21">
        <v>0.375</v>
      </c>
      <c r="CS10" s="20">
        <v>19</v>
      </c>
      <c r="CT10" s="21">
        <v>0.45238095238095238</v>
      </c>
      <c r="CU10" s="20"/>
      <c r="CV10" s="22"/>
      <c r="CW10" s="20">
        <v>1023</v>
      </c>
      <c r="CX10" s="21">
        <v>0.42767558528428096</v>
      </c>
      <c r="CY10" s="20"/>
      <c r="CZ10" s="22"/>
      <c r="DA10" s="20">
        <v>37</v>
      </c>
      <c r="DB10" s="21">
        <v>0.4157303370786517</v>
      </c>
      <c r="DC10" s="20"/>
      <c r="DD10" s="22"/>
      <c r="DE10" s="20">
        <v>38</v>
      </c>
      <c r="DF10" s="21">
        <v>0.43678160919540232</v>
      </c>
      <c r="DG10" s="20">
        <v>79</v>
      </c>
      <c r="DH10" s="21">
        <v>0.42245989304812837</v>
      </c>
      <c r="DI10" s="20"/>
      <c r="DJ10" s="22"/>
      <c r="DK10" s="20">
        <v>15</v>
      </c>
      <c r="DL10" s="21">
        <v>0.57692307692307687</v>
      </c>
      <c r="DM10" s="20"/>
      <c r="DN10" s="22"/>
      <c r="DO10" s="20">
        <v>566</v>
      </c>
      <c r="DP10" s="21">
        <v>0.41771217712177122</v>
      </c>
      <c r="DQ10" s="20">
        <v>31</v>
      </c>
      <c r="DR10" s="21">
        <v>0.32291666666666669</v>
      </c>
      <c r="DS10" s="20"/>
      <c r="DT10" s="22"/>
      <c r="DU10" s="20">
        <v>975</v>
      </c>
      <c r="DV10" s="21">
        <v>0.45243619489559167</v>
      </c>
      <c r="DW10" s="20">
        <v>572</v>
      </c>
      <c r="DX10" s="21">
        <v>0.40944881889763779</v>
      </c>
      <c r="DY10" s="20">
        <v>6</v>
      </c>
      <c r="DZ10" s="21">
        <v>0.31578947368421051</v>
      </c>
      <c r="EA10" s="20">
        <v>794</v>
      </c>
      <c r="EB10" s="21">
        <v>0.41679790026246721</v>
      </c>
      <c r="EC10" s="20">
        <v>151</v>
      </c>
      <c r="ED10" s="21">
        <v>0.38817480719794345</v>
      </c>
      <c r="EE10" s="20"/>
      <c r="EF10" s="22"/>
      <c r="EG10" s="20"/>
      <c r="EH10" s="22"/>
      <c r="EI10" s="20"/>
      <c r="EJ10" s="22"/>
      <c r="EK10" s="20">
        <v>15</v>
      </c>
      <c r="EL10" s="21">
        <v>0.41666666666666669</v>
      </c>
      <c r="EM10" s="20">
        <v>37</v>
      </c>
      <c r="EN10" s="21">
        <v>0.4567901234567901</v>
      </c>
      <c r="EO10" s="20">
        <v>32</v>
      </c>
      <c r="EP10" s="21">
        <v>0.45714285714285713</v>
      </c>
      <c r="EQ10" s="20"/>
      <c r="ER10" s="22"/>
      <c r="ES10" s="20">
        <v>676</v>
      </c>
      <c r="ET10" s="21">
        <v>0.40796620398310202</v>
      </c>
      <c r="EU10" s="20">
        <v>37</v>
      </c>
      <c r="EV10" s="21">
        <v>0.52112676056338025</v>
      </c>
      <c r="EW10" s="20"/>
      <c r="EX10" s="22"/>
      <c r="EY10" s="20">
        <v>878</v>
      </c>
      <c r="EZ10" s="21">
        <v>0.36844313890054553</v>
      </c>
      <c r="FA10" s="20">
        <v>7</v>
      </c>
      <c r="FB10" s="21">
        <v>0.3888888888888889</v>
      </c>
      <c r="FC10" s="20"/>
      <c r="FD10" s="22"/>
      <c r="FE10" s="20">
        <v>501</v>
      </c>
      <c r="FF10" s="21">
        <v>0.44812164579606439</v>
      </c>
      <c r="FG10" s="20"/>
      <c r="FH10" s="22"/>
      <c r="FI10" s="20"/>
      <c r="FJ10" s="22"/>
      <c r="FK10" s="20">
        <v>13</v>
      </c>
      <c r="FL10" s="21">
        <v>0.44827586206896552</v>
      </c>
      <c r="FM10" s="20">
        <v>100</v>
      </c>
      <c r="FN10" s="21">
        <v>0.43478260869565216</v>
      </c>
      <c r="FO10" s="20">
        <v>18</v>
      </c>
      <c r="FP10" s="21">
        <v>0.36</v>
      </c>
      <c r="FQ10" s="20"/>
      <c r="FR10" s="22"/>
      <c r="FS10" s="20"/>
      <c r="FT10" s="22"/>
      <c r="FU10" s="20"/>
      <c r="FV10" s="22"/>
      <c r="FW10" s="20">
        <v>26</v>
      </c>
      <c r="FX10" s="21">
        <v>0.66666666666666663</v>
      </c>
      <c r="FY10" s="20">
        <v>736</v>
      </c>
      <c r="FZ10" s="21">
        <v>0.40021750951604135</v>
      </c>
      <c r="GA10" s="20">
        <v>14</v>
      </c>
      <c r="GB10" s="21">
        <v>0.51851851851851849</v>
      </c>
      <c r="GC10" s="20">
        <v>11</v>
      </c>
      <c r="GD10" s="21">
        <v>0.45833333333333331</v>
      </c>
      <c r="GE10" s="20">
        <v>190</v>
      </c>
      <c r="GF10" s="21">
        <v>0.41575492341356673</v>
      </c>
      <c r="GG10" s="20"/>
      <c r="GH10" s="22"/>
      <c r="GI10" s="20">
        <v>19494</v>
      </c>
      <c r="GJ10" s="21">
        <v>0.41351660939289803</v>
      </c>
    </row>
    <row r="11" spans="1:192" x14ac:dyDescent="0.25">
      <c r="A11" s="2" t="s">
        <v>205</v>
      </c>
      <c r="B11" s="3" t="s">
        <v>125</v>
      </c>
      <c r="C11" s="14">
        <v>4</v>
      </c>
      <c r="D11" s="15">
        <v>6.4516129032258063E-2</v>
      </c>
      <c r="E11" s="14">
        <v>4</v>
      </c>
      <c r="F11" s="15">
        <v>8.3333333333333329E-2</v>
      </c>
      <c r="G11" s="14">
        <v>0</v>
      </c>
      <c r="H11" s="15">
        <v>0</v>
      </c>
      <c r="I11" s="14">
        <v>31</v>
      </c>
      <c r="J11" s="15">
        <v>1.4853857211308098E-2</v>
      </c>
      <c r="K11" s="14">
        <v>0</v>
      </c>
      <c r="L11" s="15">
        <v>0</v>
      </c>
      <c r="M11" s="14">
        <v>67</v>
      </c>
      <c r="N11" s="15">
        <v>3.3119130004943154E-2</v>
      </c>
      <c r="O11" s="14">
        <v>188</v>
      </c>
      <c r="P11" s="15">
        <v>1.4158758849224282E-2</v>
      </c>
      <c r="Q11" s="14">
        <v>0</v>
      </c>
      <c r="R11" s="15">
        <v>0</v>
      </c>
      <c r="S11" s="14"/>
      <c r="T11" s="16"/>
      <c r="U11" s="14">
        <v>21</v>
      </c>
      <c r="V11" s="15">
        <v>3.0129124820659971E-2</v>
      </c>
      <c r="W11" s="14">
        <v>1</v>
      </c>
      <c r="X11" s="15">
        <v>5.434782608695652E-3</v>
      </c>
      <c r="Y11" s="14"/>
      <c r="Z11" s="16"/>
      <c r="AA11" s="14">
        <v>2</v>
      </c>
      <c r="AB11" s="15">
        <v>4.5454545454545456E-2</v>
      </c>
      <c r="AC11" s="14">
        <v>15</v>
      </c>
      <c r="AD11" s="15">
        <v>4.1782729805013928E-2</v>
      </c>
      <c r="AE11" s="14"/>
      <c r="AF11" s="16"/>
      <c r="AG11" s="14">
        <v>31</v>
      </c>
      <c r="AH11" s="15">
        <v>1.5121951219512195E-2</v>
      </c>
      <c r="AI11" s="14">
        <v>11</v>
      </c>
      <c r="AJ11" s="15">
        <v>1.6591251885369532E-2</v>
      </c>
      <c r="AK11" s="14"/>
      <c r="AL11" s="16"/>
      <c r="AM11" s="14">
        <v>2</v>
      </c>
      <c r="AN11" s="15">
        <v>2.8985507246376812E-2</v>
      </c>
      <c r="AO11" s="14">
        <v>33</v>
      </c>
      <c r="AP11" s="15">
        <v>2.4719101123595506E-2</v>
      </c>
      <c r="AQ11" s="14">
        <v>5</v>
      </c>
      <c r="AR11" s="15">
        <v>7.6923076923076927E-2</v>
      </c>
      <c r="AS11" s="14">
        <v>9</v>
      </c>
      <c r="AT11" s="15">
        <v>1.2016021361815754E-2</v>
      </c>
      <c r="AU11" s="14"/>
      <c r="AV11" s="16"/>
      <c r="AW11" s="14">
        <v>2</v>
      </c>
      <c r="AX11" s="15">
        <v>5.8823529411764705E-2</v>
      </c>
      <c r="AY11" s="14">
        <v>1</v>
      </c>
      <c r="AZ11" s="15">
        <v>0.05</v>
      </c>
      <c r="BA11" s="14"/>
      <c r="BB11" s="16"/>
      <c r="BC11" s="14">
        <v>1</v>
      </c>
      <c r="BD11" s="15">
        <v>2.1739130434782608E-2</v>
      </c>
      <c r="BE11" s="14">
        <v>1</v>
      </c>
      <c r="BF11" s="15">
        <v>2.8571428571428571E-2</v>
      </c>
      <c r="BG11" s="14"/>
      <c r="BH11" s="16"/>
      <c r="BI11" s="14"/>
      <c r="BJ11" s="16"/>
      <c r="BK11" s="14">
        <v>7</v>
      </c>
      <c r="BL11" s="15">
        <v>2.1806853582554516E-2</v>
      </c>
      <c r="BM11" s="14">
        <v>0</v>
      </c>
      <c r="BN11" s="15">
        <v>0</v>
      </c>
      <c r="BO11" s="14"/>
      <c r="BP11" s="16"/>
      <c r="BQ11" s="14"/>
      <c r="BR11" s="16"/>
      <c r="BS11" s="14">
        <v>11</v>
      </c>
      <c r="BT11" s="15">
        <v>7.3726541554959783E-3</v>
      </c>
      <c r="BU11" s="14"/>
      <c r="BV11" s="16"/>
      <c r="BW11" s="14">
        <v>1</v>
      </c>
      <c r="BX11" s="15">
        <v>3.4482758620689655E-2</v>
      </c>
      <c r="BY11" s="14">
        <v>29</v>
      </c>
      <c r="BZ11" s="15">
        <v>1.3647058823529411E-2</v>
      </c>
      <c r="CA11" s="14">
        <v>0</v>
      </c>
      <c r="CB11" s="15">
        <v>0</v>
      </c>
      <c r="CC11" s="14"/>
      <c r="CD11" s="16"/>
      <c r="CE11" s="14">
        <v>1</v>
      </c>
      <c r="CF11" s="15">
        <v>1.9230769230769232E-2</v>
      </c>
      <c r="CG11" s="14"/>
      <c r="CH11" s="16"/>
      <c r="CI11" s="14"/>
      <c r="CJ11" s="16"/>
      <c r="CK11" s="14">
        <v>1</v>
      </c>
      <c r="CL11" s="15">
        <v>3.8461538461538464E-2</v>
      </c>
      <c r="CM11" s="14">
        <v>3</v>
      </c>
      <c r="CN11" s="15">
        <v>3.0612244897959183E-2</v>
      </c>
      <c r="CO11" s="14">
        <v>12</v>
      </c>
      <c r="CP11" s="15">
        <v>2.0338983050847456E-2</v>
      </c>
      <c r="CQ11" s="14">
        <v>0</v>
      </c>
      <c r="CR11" s="15">
        <v>0</v>
      </c>
      <c r="CS11" s="14">
        <v>2</v>
      </c>
      <c r="CT11" s="15">
        <v>4.7619047619047616E-2</v>
      </c>
      <c r="CU11" s="14"/>
      <c r="CV11" s="16"/>
      <c r="CW11" s="14">
        <v>43</v>
      </c>
      <c r="CX11" s="15">
        <v>1.797658862876254E-2</v>
      </c>
      <c r="CY11" s="14"/>
      <c r="CZ11" s="16"/>
      <c r="DA11" s="14">
        <v>3</v>
      </c>
      <c r="DB11" s="15">
        <v>3.3707865168539325E-2</v>
      </c>
      <c r="DC11" s="14"/>
      <c r="DD11" s="16"/>
      <c r="DE11" s="14">
        <v>0</v>
      </c>
      <c r="DF11" s="15">
        <v>0</v>
      </c>
      <c r="DG11" s="14">
        <v>8</v>
      </c>
      <c r="DH11" s="15">
        <v>4.2780748663101602E-2</v>
      </c>
      <c r="DI11" s="14"/>
      <c r="DJ11" s="16"/>
      <c r="DK11" s="14">
        <v>0</v>
      </c>
      <c r="DL11" s="15">
        <v>0</v>
      </c>
      <c r="DM11" s="14"/>
      <c r="DN11" s="16"/>
      <c r="DO11" s="14">
        <v>22</v>
      </c>
      <c r="DP11" s="15">
        <v>1.6236162361623615E-2</v>
      </c>
      <c r="DQ11" s="14">
        <v>7</v>
      </c>
      <c r="DR11" s="15">
        <v>7.2916666666666671E-2</v>
      </c>
      <c r="DS11" s="14"/>
      <c r="DT11" s="16"/>
      <c r="DU11" s="14">
        <v>27</v>
      </c>
      <c r="DV11" s="15">
        <v>1.2529002320185615E-2</v>
      </c>
      <c r="DW11" s="14">
        <v>21</v>
      </c>
      <c r="DX11" s="15">
        <v>1.5032211882605583E-2</v>
      </c>
      <c r="DY11" s="14">
        <v>0</v>
      </c>
      <c r="DZ11" s="15">
        <v>0</v>
      </c>
      <c r="EA11" s="14">
        <v>35</v>
      </c>
      <c r="EB11" s="15">
        <v>1.8372703412073491E-2</v>
      </c>
      <c r="EC11" s="14">
        <v>5</v>
      </c>
      <c r="ED11" s="15">
        <v>1.2853470437017995E-2</v>
      </c>
      <c r="EE11" s="14"/>
      <c r="EF11" s="16"/>
      <c r="EG11" s="14"/>
      <c r="EH11" s="16"/>
      <c r="EI11" s="14"/>
      <c r="EJ11" s="16"/>
      <c r="EK11" s="14">
        <v>0</v>
      </c>
      <c r="EL11" s="15">
        <v>0</v>
      </c>
      <c r="EM11" s="14">
        <v>1</v>
      </c>
      <c r="EN11" s="15">
        <v>1.2345679012345678E-2</v>
      </c>
      <c r="EO11" s="14">
        <v>2</v>
      </c>
      <c r="EP11" s="15">
        <v>2.8571428571428571E-2</v>
      </c>
      <c r="EQ11" s="14"/>
      <c r="ER11" s="16"/>
      <c r="ES11" s="14">
        <v>30</v>
      </c>
      <c r="ET11" s="15">
        <v>1.8105009052504527E-2</v>
      </c>
      <c r="EU11" s="14">
        <v>4</v>
      </c>
      <c r="EV11" s="15">
        <v>5.6338028169014086E-2</v>
      </c>
      <c r="EW11" s="14"/>
      <c r="EX11" s="16"/>
      <c r="EY11" s="14">
        <v>41</v>
      </c>
      <c r="EZ11" s="15">
        <v>1.7205203524968526E-2</v>
      </c>
      <c r="FA11" s="14">
        <v>3</v>
      </c>
      <c r="FB11" s="15">
        <v>0.16666666666666666</v>
      </c>
      <c r="FC11" s="14"/>
      <c r="FD11" s="16"/>
      <c r="FE11" s="14">
        <v>27</v>
      </c>
      <c r="FF11" s="15">
        <v>2.4150268336314847E-2</v>
      </c>
      <c r="FG11" s="14"/>
      <c r="FH11" s="16"/>
      <c r="FI11" s="14"/>
      <c r="FJ11" s="16"/>
      <c r="FK11" s="14">
        <v>2</v>
      </c>
      <c r="FL11" s="15">
        <v>6.8965517241379309E-2</v>
      </c>
      <c r="FM11" s="14">
        <v>8</v>
      </c>
      <c r="FN11" s="15">
        <v>3.4782608695652174E-2</v>
      </c>
      <c r="FO11" s="14">
        <v>0</v>
      </c>
      <c r="FP11" s="15">
        <v>0</v>
      </c>
      <c r="FQ11" s="14"/>
      <c r="FR11" s="16"/>
      <c r="FS11" s="14"/>
      <c r="FT11" s="16"/>
      <c r="FU11" s="14"/>
      <c r="FV11" s="16"/>
      <c r="FW11" s="14">
        <v>0</v>
      </c>
      <c r="FX11" s="15">
        <v>0</v>
      </c>
      <c r="FY11" s="14">
        <v>24</v>
      </c>
      <c r="FZ11" s="15">
        <v>1.3050570962479609E-2</v>
      </c>
      <c r="GA11" s="14">
        <v>2</v>
      </c>
      <c r="GB11" s="15">
        <v>7.407407407407407E-2</v>
      </c>
      <c r="GC11" s="14">
        <v>1</v>
      </c>
      <c r="GD11" s="15">
        <v>4.1666666666666664E-2</v>
      </c>
      <c r="GE11" s="14">
        <v>6</v>
      </c>
      <c r="GF11" s="15">
        <v>1.3129102844638949E-2</v>
      </c>
      <c r="GG11" s="14"/>
      <c r="GH11" s="16"/>
      <c r="GI11" s="17">
        <v>818</v>
      </c>
      <c r="GJ11" s="18">
        <v>1.7351830639344958E-2</v>
      </c>
    </row>
    <row r="12" spans="1:192" x14ac:dyDescent="0.25">
      <c r="A12" s="2" t="s">
        <v>206</v>
      </c>
      <c r="B12" s="3" t="s">
        <v>125</v>
      </c>
      <c r="C12" s="14">
        <v>7</v>
      </c>
      <c r="D12" s="15">
        <v>0.11290322580645161</v>
      </c>
      <c r="E12" s="14">
        <v>5</v>
      </c>
      <c r="F12" s="15">
        <v>0.10416666666666667</v>
      </c>
      <c r="G12" s="14">
        <v>3</v>
      </c>
      <c r="H12" s="15">
        <v>8.5714285714285715E-2</v>
      </c>
      <c r="I12" s="14">
        <v>312</v>
      </c>
      <c r="J12" s="15">
        <v>0.14949688548155246</v>
      </c>
      <c r="K12" s="14">
        <v>3</v>
      </c>
      <c r="L12" s="15">
        <v>7.6923076923076927E-2</v>
      </c>
      <c r="M12" s="14">
        <v>201</v>
      </c>
      <c r="N12" s="15">
        <v>9.9357390014829461E-2</v>
      </c>
      <c r="O12" s="14">
        <v>696</v>
      </c>
      <c r="P12" s="15">
        <v>5.2417532760957973E-2</v>
      </c>
      <c r="Q12" s="14">
        <v>2</v>
      </c>
      <c r="R12" s="15">
        <v>4.7619047619047616E-2</v>
      </c>
      <c r="S12" s="14"/>
      <c r="T12" s="16"/>
      <c r="U12" s="14">
        <v>57</v>
      </c>
      <c r="V12" s="15">
        <v>8.1779053084648487E-2</v>
      </c>
      <c r="W12" s="14">
        <v>14</v>
      </c>
      <c r="X12" s="15">
        <v>7.6086956521739135E-2</v>
      </c>
      <c r="Y12" s="14"/>
      <c r="Z12" s="16"/>
      <c r="AA12" s="14">
        <v>0</v>
      </c>
      <c r="AB12" s="15">
        <v>0</v>
      </c>
      <c r="AC12" s="14">
        <v>19</v>
      </c>
      <c r="AD12" s="15">
        <v>5.2924791086350974E-2</v>
      </c>
      <c r="AE12" s="14"/>
      <c r="AF12" s="16"/>
      <c r="AG12" s="14">
        <v>91</v>
      </c>
      <c r="AH12" s="15">
        <v>4.4390243902439022E-2</v>
      </c>
      <c r="AI12" s="14">
        <v>36</v>
      </c>
      <c r="AJ12" s="15">
        <v>5.4298642533936653E-2</v>
      </c>
      <c r="AK12" s="14"/>
      <c r="AL12" s="16"/>
      <c r="AM12" s="14">
        <v>10</v>
      </c>
      <c r="AN12" s="15">
        <v>0.14492753623188406</v>
      </c>
      <c r="AO12" s="14">
        <v>100</v>
      </c>
      <c r="AP12" s="15">
        <v>7.4906367041198504E-2</v>
      </c>
      <c r="AQ12" s="14">
        <v>9</v>
      </c>
      <c r="AR12" s="15">
        <v>0.13846153846153847</v>
      </c>
      <c r="AS12" s="14">
        <v>56</v>
      </c>
      <c r="AT12" s="15">
        <v>7.476635514018691E-2</v>
      </c>
      <c r="AU12" s="14"/>
      <c r="AV12" s="16"/>
      <c r="AW12" s="14">
        <v>3</v>
      </c>
      <c r="AX12" s="15">
        <v>8.8235294117647065E-2</v>
      </c>
      <c r="AY12" s="14">
        <v>1</v>
      </c>
      <c r="AZ12" s="15">
        <v>0.05</v>
      </c>
      <c r="BA12" s="14"/>
      <c r="BB12" s="16"/>
      <c r="BC12" s="14">
        <v>3</v>
      </c>
      <c r="BD12" s="15">
        <v>6.5217391304347824E-2</v>
      </c>
      <c r="BE12" s="14">
        <v>3</v>
      </c>
      <c r="BF12" s="15">
        <v>8.5714285714285715E-2</v>
      </c>
      <c r="BG12" s="14"/>
      <c r="BH12" s="16"/>
      <c r="BI12" s="14"/>
      <c r="BJ12" s="16"/>
      <c r="BK12" s="14">
        <v>16</v>
      </c>
      <c r="BL12" s="15">
        <v>4.9844236760124609E-2</v>
      </c>
      <c r="BM12" s="14">
        <v>4</v>
      </c>
      <c r="BN12" s="15">
        <v>3.6363636363636362E-2</v>
      </c>
      <c r="BO12" s="14"/>
      <c r="BP12" s="16"/>
      <c r="BQ12" s="14"/>
      <c r="BR12" s="16"/>
      <c r="BS12" s="14">
        <v>60</v>
      </c>
      <c r="BT12" s="15">
        <v>4.0214477211796246E-2</v>
      </c>
      <c r="BU12" s="14"/>
      <c r="BV12" s="16"/>
      <c r="BW12" s="14">
        <v>1</v>
      </c>
      <c r="BX12" s="15">
        <v>3.4482758620689655E-2</v>
      </c>
      <c r="BY12" s="14">
        <v>87</v>
      </c>
      <c r="BZ12" s="15">
        <v>4.0941176470588238E-2</v>
      </c>
      <c r="CA12" s="14">
        <v>2</v>
      </c>
      <c r="CB12" s="15">
        <v>7.407407407407407E-2</v>
      </c>
      <c r="CC12" s="14"/>
      <c r="CD12" s="16"/>
      <c r="CE12" s="14">
        <v>0</v>
      </c>
      <c r="CF12" s="15">
        <v>0</v>
      </c>
      <c r="CG12" s="14"/>
      <c r="CH12" s="16"/>
      <c r="CI12" s="14"/>
      <c r="CJ12" s="16"/>
      <c r="CK12" s="14">
        <v>1</v>
      </c>
      <c r="CL12" s="15">
        <v>3.8461538461538464E-2</v>
      </c>
      <c r="CM12" s="14">
        <v>4</v>
      </c>
      <c r="CN12" s="15">
        <v>4.0816326530612242E-2</v>
      </c>
      <c r="CO12" s="14">
        <v>17</v>
      </c>
      <c r="CP12" s="15">
        <v>2.8813559322033899E-2</v>
      </c>
      <c r="CQ12" s="14">
        <v>3</v>
      </c>
      <c r="CR12" s="15">
        <v>7.4999999999999997E-2</v>
      </c>
      <c r="CS12" s="14">
        <v>0</v>
      </c>
      <c r="CT12" s="15">
        <v>0</v>
      </c>
      <c r="CU12" s="14"/>
      <c r="CV12" s="16"/>
      <c r="CW12" s="14">
        <v>120</v>
      </c>
      <c r="CX12" s="15">
        <v>5.016722408026756E-2</v>
      </c>
      <c r="CY12" s="14"/>
      <c r="CZ12" s="16"/>
      <c r="DA12" s="14">
        <v>6</v>
      </c>
      <c r="DB12" s="15">
        <v>6.741573033707865E-2</v>
      </c>
      <c r="DC12" s="14"/>
      <c r="DD12" s="16"/>
      <c r="DE12" s="14">
        <v>2</v>
      </c>
      <c r="DF12" s="15">
        <v>2.2988505747126436E-2</v>
      </c>
      <c r="DG12" s="14">
        <v>14</v>
      </c>
      <c r="DH12" s="15">
        <v>7.4866310160427801E-2</v>
      </c>
      <c r="DI12" s="14"/>
      <c r="DJ12" s="16"/>
      <c r="DK12" s="14">
        <v>3</v>
      </c>
      <c r="DL12" s="15">
        <v>0.11538461538461539</v>
      </c>
      <c r="DM12" s="14"/>
      <c r="DN12" s="16"/>
      <c r="DO12" s="14">
        <v>66</v>
      </c>
      <c r="DP12" s="15">
        <v>4.8708487084870848E-2</v>
      </c>
      <c r="DQ12" s="14">
        <v>16</v>
      </c>
      <c r="DR12" s="15">
        <v>0.16666666666666666</v>
      </c>
      <c r="DS12" s="14"/>
      <c r="DT12" s="16"/>
      <c r="DU12" s="14">
        <v>97</v>
      </c>
      <c r="DV12" s="15">
        <v>4.5011600928074248E-2</v>
      </c>
      <c r="DW12" s="14">
        <v>155</v>
      </c>
      <c r="DX12" s="15">
        <v>0.11095204008589836</v>
      </c>
      <c r="DY12" s="14">
        <v>0</v>
      </c>
      <c r="DZ12" s="15">
        <v>0</v>
      </c>
      <c r="EA12" s="14">
        <v>133</v>
      </c>
      <c r="EB12" s="15">
        <v>6.9816272965879264E-2</v>
      </c>
      <c r="EC12" s="14">
        <v>7</v>
      </c>
      <c r="ED12" s="15">
        <v>1.7994858611825194E-2</v>
      </c>
      <c r="EE12" s="14"/>
      <c r="EF12" s="16"/>
      <c r="EG12" s="14"/>
      <c r="EH12" s="16"/>
      <c r="EI12" s="14"/>
      <c r="EJ12" s="16"/>
      <c r="EK12" s="14">
        <v>4</v>
      </c>
      <c r="EL12" s="15">
        <v>0.1111111111111111</v>
      </c>
      <c r="EM12" s="14">
        <v>3</v>
      </c>
      <c r="EN12" s="15">
        <v>3.7037037037037035E-2</v>
      </c>
      <c r="EO12" s="14">
        <v>2</v>
      </c>
      <c r="EP12" s="15">
        <v>2.8571428571428571E-2</v>
      </c>
      <c r="EQ12" s="14"/>
      <c r="ER12" s="16"/>
      <c r="ES12" s="14">
        <v>143</v>
      </c>
      <c r="ET12" s="15">
        <v>8.630054315027158E-2</v>
      </c>
      <c r="EU12" s="14">
        <v>2</v>
      </c>
      <c r="EV12" s="15">
        <v>2.8169014084507043E-2</v>
      </c>
      <c r="EW12" s="14"/>
      <c r="EX12" s="16"/>
      <c r="EY12" s="14">
        <v>124</v>
      </c>
      <c r="EZ12" s="15">
        <v>5.2035249685270665E-2</v>
      </c>
      <c r="FA12" s="14">
        <v>0</v>
      </c>
      <c r="FB12" s="15">
        <v>0</v>
      </c>
      <c r="FC12" s="14"/>
      <c r="FD12" s="16"/>
      <c r="FE12" s="14">
        <v>103</v>
      </c>
      <c r="FF12" s="15">
        <v>9.2128801431127019E-2</v>
      </c>
      <c r="FG12" s="14"/>
      <c r="FH12" s="16"/>
      <c r="FI12" s="14"/>
      <c r="FJ12" s="16"/>
      <c r="FK12" s="14">
        <v>3</v>
      </c>
      <c r="FL12" s="15">
        <v>0.10344827586206896</v>
      </c>
      <c r="FM12" s="14">
        <v>12</v>
      </c>
      <c r="FN12" s="15">
        <v>5.2173913043478258E-2</v>
      </c>
      <c r="FO12" s="14">
        <v>4</v>
      </c>
      <c r="FP12" s="15">
        <v>0.08</v>
      </c>
      <c r="FQ12" s="14"/>
      <c r="FR12" s="16"/>
      <c r="FS12" s="14"/>
      <c r="FT12" s="16"/>
      <c r="FU12" s="14"/>
      <c r="FV12" s="16"/>
      <c r="FW12" s="14">
        <v>2</v>
      </c>
      <c r="FX12" s="15">
        <v>5.128205128205128E-2</v>
      </c>
      <c r="FY12" s="14">
        <v>151</v>
      </c>
      <c r="FZ12" s="15">
        <v>8.2109842305600866E-2</v>
      </c>
      <c r="GA12" s="14">
        <v>1</v>
      </c>
      <c r="GB12" s="15">
        <v>3.7037037037037035E-2</v>
      </c>
      <c r="GC12" s="14">
        <v>1</v>
      </c>
      <c r="GD12" s="15">
        <v>4.1666666666666664E-2</v>
      </c>
      <c r="GE12" s="14">
        <v>36</v>
      </c>
      <c r="GF12" s="15">
        <v>7.8774617067833702E-2</v>
      </c>
      <c r="GG12" s="14"/>
      <c r="GH12" s="16"/>
      <c r="GI12" s="17">
        <v>3036</v>
      </c>
      <c r="GJ12" s="18">
        <v>6.4401170930380558E-2</v>
      </c>
    </row>
    <row r="13" spans="1:192" x14ac:dyDescent="0.25">
      <c r="A13" s="2" t="s">
        <v>207</v>
      </c>
      <c r="B13" s="3" t="s">
        <v>125</v>
      </c>
      <c r="C13" s="14">
        <v>3</v>
      </c>
      <c r="D13" s="15">
        <v>4.8387096774193547E-2</v>
      </c>
      <c r="E13" s="14">
        <v>1</v>
      </c>
      <c r="F13" s="15">
        <v>2.0833333333333332E-2</v>
      </c>
      <c r="G13" s="14">
        <v>0</v>
      </c>
      <c r="H13" s="15">
        <v>0</v>
      </c>
      <c r="I13" s="14">
        <v>39</v>
      </c>
      <c r="J13" s="15">
        <v>1.8687110685194058E-2</v>
      </c>
      <c r="K13" s="14">
        <v>2</v>
      </c>
      <c r="L13" s="15">
        <v>5.128205128205128E-2</v>
      </c>
      <c r="M13" s="14">
        <v>56</v>
      </c>
      <c r="N13" s="15">
        <v>2.768166089965398E-2</v>
      </c>
      <c r="O13" s="14">
        <v>171</v>
      </c>
      <c r="P13" s="15">
        <v>1.2878445549028467E-2</v>
      </c>
      <c r="Q13" s="14">
        <v>0</v>
      </c>
      <c r="R13" s="15">
        <v>0</v>
      </c>
      <c r="S13" s="14"/>
      <c r="T13" s="16"/>
      <c r="U13" s="14">
        <v>14</v>
      </c>
      <c r="V13" s="15">
        <v>2.0086083213773313E-2</v>
      </c>
      <c r="W13" s="14">
        <v>8</v>
      </c>
      <c r="X13" s="15">
        <v>4.3478260869565216E-2</v>
      </c>
      <c r="Y13" s="14"/>
      <c r="Z13" s="16"/>
      <c r="AA13" s="14">
        <v>0</v>
      </c>
      <c r="AB13" s="15">
        <v>0</v>
      </c>
      <c r="AC13" s="14">
        <v>9</v>
      </c>
      <c r="AD13" s="15">
        <v>2.5069637883008356E-2</v>
      </c>
      <c r="AE13" s="14"/>
      <c r="AF13" s="16"/>
      <c r="AG13" s="14">
        <v>22</v>
      </c>
      <c r="AH13" s="15">
        <v>1.0731707317073172E-2</v>
      </c>
      <c r="AI13" s="14">
        <v>9</v>
      </c>
      <c r="AJ13" s="15">
        <v>1.3574660633484163E-2</v>
      </c>
      <c r="AK13" s="14"/>
      <c r="AL13" s="16"/>
      <c r="AM13" s="14">
        <v>3</v>
      </c>
      <c r="AN13" s="15">
        <v>4.3478260869565216E-2</v>
      </c>
      <c r="AO13" s="14">
        <v>28</v>
      </c>
      <c r="AP13" s="15">
        <v>2.0973782771535582E-2</v>
      </c>
      <c r="AQ13" s="14">
        <v>5</v>
      </c>
      <c r="AR13" s="15">
        <v>7.6923076923076927E-2</v>
      </c>
      <c r="AS13" s="14">
        <v>6</v>
      </c>
      <c r="AT13" s="15">
        <v>8.0106809078771702E-3</v>
      </c>
      <c r="AU13" s="14"/>
      <c r="AV13" s="16"/>
      <c r="AW13" s="14">
        <v>2</v>
      </c>
      <c r="AX13" s="15">
        <v>5.8823529411764705E-2</v>
      </c>
      <c r="AY13" s="14">
        <v>0</v>
      </c>
      <c r="AZ13" s="15">
        <v>0</v>
      </c>
      <c r="BA13" s="14"/>
      <c r="BB13" s="16"/>
      <c r="BC13" s="14">
        <v>0</v>
      </c>
      <c r="BD13" s="15">
        <v>0</v>
      </c>
      <c r="BE13" s="14">
        <v>1</v>
      </c>
      <c r="BF13" s="15">
        <v>2.8571428571428571E-2</v>
      </c>
      <c r="BG13" s="14"/>
      <c r="BH13" s="16"/>
      <c r="BI13" s="14"/>
      <c r="BJ13" s="16"/>
      <c r="BK13" s="14">
        <v>6</v>
      </c>
      <c r="BL13" s="15">
        <v>1.8691588785046728E-2</v>
      </c>
      <c r="BM13" s="14">
        <v>2</v>
      </c>
      <c r="BN13" s="15">
        <v>1.8181818181818181E-2</v>
      </c>
      <c r="BO13" s="14"/>
      <c r="BP13" s="16"/>
      <c r="BQ13" s="14"/>
      <c r="BR13" s="16"/>
      <c r="BS13" s="14">
        <v>14</v>
      </c>
      <c r="BT13" s="15">
        <v>9.3833780160857902E-3</v>
      </c>
      <c r="BU13" s="14"/>
      <c r="BV13" s="16"/>
      <c r="BW13" s="14">
        <v>0</v>
      </c>
      <c r="BX13" s="15">
        <v>0</v>
      </c>
      <c r="BY13" s="14">
        <v>29</v>
      </c>
      <c r="BZ13" s="15">
        <v>1.3647058823529411E-2</v>
      </c>
      <c r="CA13" s="14">
        <v>0</v>
      </c>
      <c r="CB13" s="15">
        <v>0</v>
      </c>
      <c r="CC13" s="14"/>
      <c r="CD13" s="16"/>
      <c r="CE13" s="14">
        <v>0</v>
      </c>
      <c r="CF13" s="15">
        <v>0</v>
      </c>
      <c r="CG13" s="14"/>
      <c r="CH13" s="16"/>
      <c r="CI13" s="14"/>
      <c r="CJ13" s="16"/>
      <c r="CK13" s="14">
        <v>0</v>
      </c>
      <c r="CL13" s="15">
        <v>0</v>
      </c>
      <c r="CM13" s="14">
        <v>1</v>
      </c>
      <c r="CN13" s="15">
        <v>1.020408163265306E-2</v>
      </c>
      <c r="CO13" s="14">
        <v>16</v>
      </c>
      <c r="CP13" s="15">
        <v>2.7118644067796609E-2</v>
      </c>
      <c r="CQ13" s="14">
        <v>0</v>
      </c>
      <c r="CR13" s="15">
        <v>0</v>
      </c>
      <c r="CS13" s="14">
        <v>2</v>
      </c>
      <c r="CT13" s="15">
        <v>4.7619047619047616E-2</v>
      </c>
      <c r="CU13" s="14"/>
      <c r="CV13" s="16"/>
      <c r="CW13" s="14">
        <v>33</v>
      </c>
      <c r="CX13" s="15">
        <v>1.3795986622073578E-2</v>
      </c>
      <c r="CY13" s="14"/>
      <c r="CZ13" s="16"/>
      <c r="DA13" s="14">
        <v>3</v>
      </c>
      <c r="DB13" s="15">
        <v>3.3707865168539325E-2</v>
      </c>
      <c r="DC13" s="14"/>
      <c r="DD13" s="16"/>
      <c r="DE13" s="14">
        <v>0</v>
      </c>
      <c r="DF13" s="15">
        <v>0</v>
      </c>
      <c r="DG13" s="14">
        <v>9</v>
      </c>
      <c r="DH13" s="15">
        <v>4.8128342245989303E-2</v>
      </c>
      <c r="DI13" s="14"/>
      <c r="DJ13" s="16"/>
      <c r="DK13" s="14">
        <v>0</v>
      </c>
      <c r="DL13" s="15">
        <v>0</v>
      </c>
      <c r="DM13" s="14"/>
      <c r="DN13" s="16"/>
      <c r="DO13" s="14">
        <v>17</v>
      </c>
      <c r="DP13" s="15">
        <v>1.2546125461254613E-2</v>
      </c>
      <c r="DQ13" s="14">
        <v>6</v>
      </c>
      <c r="DR13" s="15">
        <v>6.25E-2</v>
      </c>
      <c r="DS13" s="14"/>
      <c r="DT13" s="16"/>
      <c r="DU13" s="14">
        <v>35</v>
      </c>
      <c r="DV13" s="15">
        <v>1.6241299303944315E-2</v>
      </c>
      <c r="DW13" s="14">
        <v>15</v>
      </c>
      <c r="DX13" s="15">
        <v>1.0737294201861132E-2</v>
      </c>
      <c r="DY13" s="14">
        <v>0</v>
      </c>
      <c r="DZ13" s="15">
        <v>0</v>
      </c>
      <c r="EA13" s="14">
        <v>28</v>
      </c>
      <c r="EB13" s="15">
        <v>1.4698162729658792E-2</v>
      </c>
      <c r="EC13" s="14">
        <v>3</v>
      </c>
      <c r="ED13" s="15">
        <v>7.7120822622107968E-3</v>
      </c>
      <c r="EE13" s="14"/>
      <c r="EF13" s="16"/>
      <c r="EG13" s="14"/>
      <c r="EH13" s="16"/>
      <c r="EI13" s="14"/>
      <c r="EJ13" s="16"/>
      <c r="EK13" s="14">
        <v>0</v>
      </c>
      <c r="EL13" s="15">
        <v>0</v>
      </c>
      <c r="EM13" s="14">
        <v>1</v>
      </c>
      <c r="EN13" s="15">
        <v>1.2345679012345678E-2</v>
      </c>
      <c r="EO13" s="14">
        <v>1</v>
      </c>
      <c r="EP13" s="15">
        <v>1.4285714285714285E-2</v>
      </c>
      <c r="EQ13" s="14"/>
      <c r="ER13" s="16"/>
      <c r="ES13" s="14">
        <v>27</v>
      </c>
      <c r="ET13" s="15">
        <v>1.6294508147254073E-2</v>
      </c>
      <c r="EU13" s="14">
        <v>1</v>
      </c>
      <c r="EV13" s="15">
        <v>1.4084507042253521E-2</v>
      </c>
      <c r="EW13" s="14"/>
      <c r="EX13" s="16"/>
      <c r="EY13" s="14">
        <v>39</v>
      </c>
      <c r="EZ13" s="15">
        <v>1.6365925304238357E-2</v>
      </c>
      <c r="FA13" s="14">
        <v>0</v>
      </c>
      <c r="FB13" s="15">
        <v>0</v>
      </c>
      <c r="FC13" s="14"/>
      <c r="FD13" s="16"/>
      <c r="FE13" s="14">
        <v>16</v>
      </c>
      <c r="FF13" s="15">
        <v>1.4311270125223614E-2</v>
      </c>
      <c r="FG13" s="14"/>
      <c r="FH13" s="16"/>
      <c r="FI13" s="14"/>
      <c r="FJ13" s="16"/>
      <c r="FK13" s="14">
        <v>0</v>
      </c>
      <c r="FL13" s="15">
        <v>0</v>
      </c>
      <c r="FM13" s="14">
        <v>3</v>
      </c>
      <c r="FN13" s="15">
        <v>1.3043478260869565E-2</v>
      </c>
      <c r="FO13" s="14">
        <v>2</v>
      </c>
      <c r="FP13" s="15">
        <v>0.04</v>
      </c>
      <c r="FQ13" s="14"/>
      <c r="FR13" s="16"/>
      <c r="FS13" s="14"/>
      <c r="FT13" s="16"/>
      <c r="FU13" s="14"/>
      <c r="FV13" s="16"/>
      <c r="FW13" s="14">
        <v>2</v>
      </c>
      <c r="FX13" s="15">
        <v>5.128205128205128E-2</v>
      </c>
      <c r="FY13" s="14">
        <v>17</v>
      </c>
      <c r="FZ13" s="15">
        <v>9.2441544317563885E-3</v>
      </c>
      <c r="GA13" s="14">
        <v>1</v>
      </c>
      <c r="GB13" s="15">
        <v>3.7037037037037035E-2</v>
      </c>
      <c r="GC13" s="14">
        <v>1</v>
      </c>
      <c r="GD13" s="15">
        <v>4.1666666666666664E-2</v>
      </c>
      <c r="GE13" s="14">
        <v>10</v>
      </c>
      <c r="GF13" s="15">
        <v>2.1881838074398249E-2</v>
      </c>
      <c r="GG13" s="14"/>
      <c r="GH13" s="16"/>
      <c r="GI13" s="17">
        <v>719</v>
      </c>
      <c r="GJ13" s="18">
        <v>1.5251792456832548E-2</v>
      </c>
    </row>
    <row r="14" spans="1:192" x14ac:dyDescent="0.25">
      <c r="A14" s="19" t="s">
        <v>139</v>
      </c>
      <c r="B14" s="27"/>
      <c r="C14" s="20">
        <v>14</v>
      </c>
      <c r="D14" s="21">
        <v>0.22580645161290322</v>
      </c>
      <c r="E14" s="20">
        <v>10</v>
      </c>
      <c r="F14" s="21">
        <v>0.20833333333333334</v>
      </c>
      <c r="G14" s="20">
        <v>3</v>
      </c>
      <c r="H14" s="21">
        <v>8.5714285714285715E-2</v>
      </c>
      <c r="I14" s="20">
        <v>382</v>
      </c>
      <c r="J14" s="21">
        <v>0.18303785337805462</v>
      </c>
      <c r="K14" s="20">
        <v>5</v>
      </c>
      <c r="L14" s="21">
        <v>0.12820512820512819</v>
      </c>
      <c r="M14" s="20">
        <v>324</v>
      </c>
      <c r="N14" s="21">
        <v>0.1601581809194266</v>
      </c>
      <c r="O14" s="20">
        <v>1055</v>
      </c>
      <c r="P14" s="21">
        <v>7.9454737159210725E-2</v>
      </c>
      <c r="Q14" s="20">
        <v>2</v>
      </c>
      <c r="R14" s="21">
        <v>4.7619047619047616E-2</v>
      </c>
      <c r="S14" s="20"/>
      <c r="T14" s="22"/>
      <c r="U14" s="20">
        <v>92</v>
      </c>
      <c r="V14" s="21">
        <v>0.13199426111908177</v>
      </c>
      <c r="W14" s="20">
        <v>23</v>
      </c>
      <c r="X14" s="21">
        <v>0.125</v>
      </c>
      <c r="Y14" s="20"/>
      <c r="Z14" s="22"/>
      <c r="AA14" s="20">
        <v>2</v>
      </c>
      <c r="AB14" s="21">
        <v>4.5454545454545456E-2</v>
      </c>
      <c r="AC14" s="20">
        <v>43</v>
      </c>
      <c r="AD14" s="21">
        <v>0.11977715877437325</v>
      </c>
      <c r="AE14" s="20"/>
      <c r="AF14" s="22"/>
      <c r="AG14" s="20">
        <v>144</v>
      </c>
      <c r="AH14" s="21">
        <v>7.0243902439024397E-2</v>
      </c>
      <c r="AI14" s="20">
        <v>56</v>
      </c>
      <c r="AJ14" s="21">
        <v>8.4464555052790352E-2</v>
      </c>
      <c r="AK14" s="20"/>
      <c r="AL14" s="22"/>
      <c r="AM14" s="20">
        <v>15</v>
      </c>
      <c r="AN14" s="21">
        <v>0.21739130434782608</v>
      </c>
      <c r="AO14" s="20">
        <v>161</v>
      </c>
      <c r="AP14" s="21">
        <v>0.12059925093632959</v>
      </c>
      <c r="AQ14" s="20">
        <v>19</v>
      </c>
      <c r="AR14" s="21">
        <v>0.29230769230769232</v>
      </c>
      <c r="AS14" s="20">
        <v>71</v>
      </c>
      <c r="AT14" s="21">
        <v>9.4793057409879838E-2</v>
      </c>
      <c r="AU14" s="20"/>
      <c r="AV14" s="22"/>
      <c r="AW14" s="20">
        <v>7</v>
      </c>
      <c r="AX14" s="21">
        <v>0.20588235294117646</v>
      </c>
      <c r="AY14" s="20">
        <v>2</v>
      </c>
      <c r="AZ14" s="21">
        <v>0.1</v>
      </c>
      <c r="BA14" s="20"/>
      <c r="BB14" s="22"/>
      <c r="BC14" s="20">
        <v>4</v>
      </c>
      <c r="BD14" s="21">
        <v>8.6956521739130432E-2</v>
      </c>
      <c r="BE14" s="20">
        <v>5</v>
      </c>
      <c r="BF14" s="21">
        <v>0.14285714285714285</v>
      </c>
      <c r="BG14" s="20"/>
      <c r="BH14" s="22"/>
      <c r="BI14" s="20"/>
      <c r="BJ14" s="22"/>
      <c r="BK14" s="20">
        <v>29</v>
      </c>
      <c r="BL14" s="21">
        <v>9.0342679127725853E-2</v>
      </c>
      <c r="BM14" s="20">
        <v>6</v>
      </c>
      <c r="BN14" s="21">
        <v>5.4545454545454543E-2</v>
      </c>
      <c r="BO14" s="20"/>
      <c r="BP14" s="22"/>
      <c r="BQ14" s="20"/>
      <c r="BR14" s="22"/>
      <c r="BS14" s="20">
        <v>85</v>
      </c>
      <c r="BT14" s="21">
        <v>5.6970509383378019E-2</v>
      </c>
      <c r="BU14" s="20"/>
      <c r="BV14" s="22"/>
      <c r="BW14" s="20">
        <v>2</v>
      </c>
      <c r="BX14" s="21">
        <v>6.8965517241379309E-2</v>
      </c>
      <c r="BY14" s="20">
        <v>145</v>
      </c>
      <c r="BZ14" s="21">
        <v>6.8235294117647061E-2</v>
      </c>
      <c r="CA14" s="20">
        <v>2</v>
      </c>
      <c r="CB14" s="21">
        <v>7.407407407407407E-2</v>
      </c>
      <c r="CC14" s="20"/>
      <c r="CD14" s="22"/>
      <c r="CE14" s="20">
        <v>1</v>
      </c>
      <c r="CF14" s="21">
        <v>1.9230769230769232E-2</v>
      </c>
      <c r="CG14" s="20"/>
      <c r="CH14" s="22"/>
      <c r="CI14" s="20"/>
      <c r="CJ14" s="22"/>
      <c r="CK14" s="20">
        <v>2</v>
      </c>
      <c r="CL14" s="21">
        <v>7.6923076923076927E-2</v>
      </c>
      <c r="CM14" s="20">
        <v>8</v>
      </c>
      <c r="CN14" s="21">
        <v>8.1632653061224483E-2</v>
      </c>
      <c r="CO14" s="20">
        <v>45</v>
      </c>
      <c r="CP14" s="21">
        <v>7.6271186440677971E-2</v>
      </c>
      <c r="CQ14" s="20">
        <v>3</v>
      </c>
      <c r="CR14" s="21">
        <v>7.4999999999999997E-2</v>
      </c>
      <c r="CS14" s="20">
        <v>4</v>
      </c>
      <c r="CT14" s="21">
        <v>9.5238095238095233E-2</v>
      </c>
      <c r="CU14" s="20"/>
      <c r="CV14" s="22"/>
      <c r="CW14" s="20">
        <v>196</v>
      </c>
      <c r="CX14" s="21">
        <v>8.193979933110368E-2</v>
      </c>
      <c r="CY14" s="20"/>
      <c r="CZ14" s="22"/>
      <c r="DA14" s="20">
        <v>12</v>
      </c>
      <c r="DB14" s="21">
        <v>0.1348314606741573</v>
      </c>
      <c r="DC14" s="20"/>
      <c r="DD14" s="22"/>
      <c r="DE14" s="20">
        <v>2</v>
      </c>
      <c r="DF14" s="21">
        <v>2.2988505747126436E-2</v>
      </c>
      <c r="DG14" s="20">
        <v>31</v>
      </c>
      <c r="DH14" s="21">
        <v>0.16577540106951871</v>
      </c>
      <c r="DI14" s="20"/>
      <c r="DJ14" s="22"/>
      <c r="DK14" s="20">
        <v>3</v>
      </c>
      <c r="DL14" s="21">
        <v>0.11538461538461539</v>
      </c>
      <c r="DM14" s="20"/>
      <c r="DN14" s="22"/>
      <c r="DO14" s="20">
        <v>105</v>
      </c>
      <c r="DP14" s="21">
        <v>7.7490774907749083E-2</v>
      </c>
      <c r="DQ14" s="20">
        <v>29</v>
      </c>
      <c r="DR14" s="21">
        <v>0.30208333333333331</v>
      </c>
      <c r="DS14" s="20"/>
      <c r="DT14" s="22"/>
      <c r="DU14" s="20">
        <v>159</v>
      </c>
      <c r="DV14" s="21">
        <v>7.3781902552204182E-2</v>
      </c>
      <c r="DW14" s="20">
        <v>191</v>
      </c>
      <c r="DX14" s="21">
        <v>0.13672154617036505</v>
      </c>
      <c r="DY14" s="20">
        <v>0</v>
      </c>
      <c r="DZ14" s="21">
        <v>0</v>
      </c>
      <c r="EA14" s="20">
        <v>196</v>
      </c>
      <c r="EB14" s="21">
        <v>0.10288713910761155</v>
      </c>
      <c r="EC14" s="20">
        <v>15</v>
      </c>
      <c r="ED14" s="21">
        <v>3.8560411311053984E-2</v>
      </c>
      <c r="EE14" s="20"/>
      <c r="EF14" s="22"/>
      <c r="EG14" s="20"/>
      <c r="EH14" s="22"/>
      <c r="EI14" s="20"/>
      <c r="EJ14" s="22"/>
      <c r="EK14" s="20">
        <v>4</v>
      </c>
      <c r="EL14" s="21">
        <v>0.1111111111111111</v>
      </c>
      <c r="EM14" s="20">
        <v>5</v>
      </c>
      <c r="EN14" s="21">
        <v>6.1728395061728392E-2</v>
      </c>
      <c r="EO14" s="20">
        <v>5</v>
      </c>
      <c r="EP14" s="21">
        <v>7.1428571428571425E-2</v>
      </c>
      <c r="EQ14" s="20"/>
      <c r="ER14" s="22"/>
      <c r="ES14" s="20">
        <v>200</v>
      </c>
      <c r="ET14" s="21">
        <v>0.12070006035003017</v>
      </c>
      <c r="EU14" s="20">
        <v>7</v>
      </c>
      <c r="EV14" s="21">
        <v>9.8591549295774641E-2</v>
      </c>
      <c r="EW14" s="20"/>
      <c r="EX14" s="22"/>
      <c r="EY14" s="20">
        <v>204</v>
      </c>
      <c r="EZ14" s="21">
        <v>8.5606378514477555E-2</v>
      </c>
      <c r="FA14" s="20">
        <v>3</v>
      </c>
      <c r="FB14" s="21">
        <v>0.16666666666666666</v>
      </c>
      <c r="FC14" s="20"/>
      <c r="FD14" s="22"/>
      <c r="FE14" s="20">
        <v>146</v>
      </c>
      <c r="FF14" s="21">
        <v>0.13059033989266547</v>
      </c>
      <c r="FG14" s="20"/>
      <c r="FH14" s="22"/>
      <c r="FI14" s="20"/>
      <c r="FJ14" s="22"/>
      <c r="FK14" s="20">
        <v>5</v>
      </c>
      <c r="FL14" s="21">
        <v>0.17241379310344829</v>
      </c>
      <c r="FM14" s="20">
        <v>23</v>
      </c>
      <c r="FN14" s="21">
        <v>0.1</v>
      </c>
      <c r="FO14" s="20">
        <v>6</v>
      </c>
      <c r="FP14" s="21">
        <v>0.12</v>
      </c>
      <c r="FQ14" s="20"/>
      <c r="FR14" s="22"/>
      <c r="FS14" s="20"/>
      <c r="FT14" s="22"/>
      <c r="FU14" s="20"/>
      <c r="FV14" s="22"/>
      <c r="FW14" s="20">
        <v>4</v>
      </c>
      <c r="FX14" s="21">
        <v>0.10256410256410256</v>
      </c>
      <c r="FY14" s="20">
        <v>192</v>
      </c>
      <c r="FZ14" s="21">
        <v>0.10440456769983687</v>
      </c>
      <c r="GA14" s="20">
        <v>4</v>
      </c>
      <c r="GB14" s="21">
        <v>0.14814814814814814</v>
      </c>
      <c r="GC14" s="20">
        <v>3</v>
      </c>
      <c r="GD14" s="21">
        <v>0.125</v>
      </c>
      <c r="GE14" s="20">
        <v>52</v>
      </c>
      <c r="GF14" s="21">
        <v>0.1137855579868709</v>
      </c>
      <c r="GG14" s="20"/>
      <c r="GH14" s="22"/>
      <c r="GI14" s="20">
        <v>4573</v>
      </c>
      <c r="GJ14" s="21">
        <v>9.7004794026558053E-2</v>
      </c>
    </row>
    <row r="15" spans="1:192" x14ac:dyDescent="0.25">
      <c r="A15" s="2" t="s">
        <v>208</v>
      </c>
      <c r="B15" s="3" t="s">
        <v>107</v>
      </c>
      <c r="C15" s="14">
        <v>4</v>
      </c>
      <c r="D15" s="15">
        <v>6.4516129032258063E-2</v>
      </c>
      <c r="E15" s="14">
        <v>2</v>
      </c>
      <c r="F15" s="15">
        <v>4.1666666666666664E-2</v>
      </c>
      <c r="G15" s="14">
        <v>0</v>
      </c>
      <c r="H15" s="15">
        <v>0</v>
      </c>
      <c r="I15" s="14">
        <v>116</v>
      </c>
      <c r="J15" s="15">
        <v>5.558217537134643E-2</v>
      </c>
      <c r="K15" s="14">
        <v>3</v>
      </c>
      <c r="L15" s="15">
        <v>7.6923076923076927E-2</v>
      </c>
      <c r="M15" s="14">
        <v>80</v>
      </c>
      <c r="N15" s="15">
        <v>3.9545229856648545E-2</v>
      </c>
      <c r="O15" s="14">
        <v>1364</v>
      </c>
      <c r="P15" s="15">
        <v>0.10272631420394637</v>
      </c>
      <c r="Q15" s="14">
        <v>4</v>
      </c>
      <c r="R15" s="15">
        <v>9.5238095238095233E-2</v>
      </c>
      <c r="S15" s="14"/>
      <c r="T15" s="16"/>
      <c r="U15" s="14">
        <v>52</v>
      </c>
      <c r="V15" s="15">
        <v>7.4605451936872305E-2</v>
      </c>
      <c r="W15" s="14">
        <v>11</v>
      </c>
      <c r="X15" s="15">
        <v>5.9782608695652176E-2</v>
      </c>
      <c r="Y15" s="14"/>
      <c r="Z15" s="16"/>
      <c r="AA15" s="14">
        <v>2</v>
      </c>
      <c r="AB15" s="15">
        <v>4.5454545454545456E-2</v>
      </c>
      <c r="AC15" s="14">
        <v>26</v>
      </c>
      <c r="AD15" s="15">
        <v>7.2423398328690811E-2</v>
      </c>
      <c r="AE15" s="14"/>
      <c r="AF15" s="16"/>
      <c r="AG15" s="14">
        <v>187</v>
      </c>
      <c r="AH15" s="15">
        <v>9.1219512195121949E-2</v>
      </c>
      <c r="AI15" s="14">
        <v>44</v>
      </c>
      <c r="AJ15" s="15">
        <v>6.636500754147813E-2</v>
      </c>
      <c r="AK15" s="14"/>
      <c r="AL15" s="16"/>
      <c r="AM15" s="14">
        <v>7</v>
      </c>
      <c r="AN15" s="15">
        <v>0.10144927536231885</v>
      </c>
      <c r="AO15" s="14">
        <v>94</v>
      </c>
      <c r="AP15" s="15">
        <v>7.0411985018726586E-2</v>
      </c>
      <c r="AQ15" s="14">
        <v>1</v>
      </c>
      <c r="AR15" s="15">
        <v>1.5384615384615385E-2</v>
      </c>
      <c r="AS15" s="14">
        <v>70</v>
      </c>
      <c r="AT15" s="15">
        <v>9.3457943925233641E-2</v>
      </c>
      <c r="AU15" s="14"/>
      <c r="AV15" s="16"/>
      <c r="AW15" s="14">
        <v>1</v>
      </c>
      <c r="AX15" s="15">
        <v>2.9411764705882353E-2</v>
      </c>
      <c r="AY15" s="14">
        <v>2</v>
      </c>
      <c r="AZ15" s="15">
        <v>0.1</v>
      </c>
      <c r="BA15" s="14"/>
      <c r="BB15" s="16"/>
      <c r="BC15" s="14">
        <v>5</v>
      </c>
      <c r="BD15" s="15">
        <v>0.10869565217391304</v>
      </c>
      <c r="BE15" s="14">
        <v>1</v>
      </c>
      <c r="BF15" s="15">
        <v>2.8571428571428571E-2</v>
      </c>
      <c r="BG15" s="14"/>
      <c r="BH15" s="16"/>
      <c r="BI15" s="14"/>
      <c r="BJ15" s="16"/>
      <c r="BK15" s="14">
        <v>24</v>
      </c>
      <c r="BL15" s="15">
        <v>7.476635514018691E-2</v>
      </c>
      <c r="BM15" s="14">
        <v>6</v>
      </c>
      <c r="BN15" s="15">
        <v>5.4545454545454543E-2</v>
      </c>
      <c r="BO15" s="14"/>
      <c r="BP15" s="16"/>
      <c r="BQ15" s="14"/>
      <c r="BR15" s="16"/>
      <c r="BS15" s="14">
        <v>131</v>
      </c>
      <c r="BT15" s="15">
        <v>8.7801608579088475E-2</v>
      </c>
      <c r="BU15" s="14"/>
      <c r="BV15" s="16"/>
      <c r="BW15" s="14">
        <v>2</v>
      </c>
      <c r="BX15" s="15">
        <v>6.8965517241379309E-2</v>
      </c>
      <c r="BY15" s="14">
        <v>196</v>
      </c>
      <c r="BZ15" s="15">
        <v>9.2235294117647054E-2</v>
      </c>
      <c r="CA15" s="14">
        <v>6</v>
      </c>
      <c r="CB15" s="15">
        <v>0.22222222222222221</v>
      </c>
      <c r="CC15" s="14"/>
      <c r="CD15" s="16"/>
      <c r="CE15" s="14">
        <v>8</v>
      </c>
      <c r="CF15" s="15">
        <v>0.15384615384615385</v>
      </c>
      <c r="CG15" s="14"/>
      <c r="CH15" s="16"/>
      <c r="CI15" s="14"/>
      <c r="CJ15" s="16"/>
      <c r="CK15" s="14">
        <v>3</v>
      </c>
      <c r="CL15" s="15">
        <v>0.11538461538461539</v>
      </c>
      <c r="CM15" s="14">
        <v>7</v>
      </c>
      <c r="CN15" s="15">
        <v>7.1428571428571425E-2</v>
      </c>
      <c r="CO15" s="14">
        <v>53</v>
      </c>
      <c r="CP15" s="15">
        <v>8.9830508474576271E-2</v>
      </c>
      <c r="CQ15" s="14">
        <v>5</v>
      </c>
      <c r="CR15" s="15">
        <v>0.125</v>
      </c>
      <c r="CS15" s="14">
        <v>2</v>
      </c>
      <c r="CT15" s="15">
        <v>4.7619047619047616E-2</v>
      </c>
      <c r="CU15" s="14"/>
      <c r="CV15" s="16"/>
      <c r="CW15" s="14">
        <v>183</v>
      </c>
      <c r="CX15" s="15">
        <v>7.6505016722408031E-2</v>
      </c>
      <c r="CY15" s="14"/>
      <c r="CZ15" s="16"/>
      <c r="DA15" s="14">
        <v>12</v>
      </c>
      <c r="DB15" s="15">
        <v>0.1348314606741573</v>
      </c>
      <c r="DC15" s="14"/>
      <c r="DD15" s="16"/>
      <c r="DE15" s="14">
        <v>9</v>
      </c>
      <c r="DF15" s="15">
        <v>0.10344827586206896</v>
      </c>
      <c r="DG15" s="14">
        <v>15</v>
      </c>
      <c r="DH15" s="15">
        <v>8.0213903743315509E-2</v>
      </c>
      <c r="DI15" s="14"/>
      <c r="DJ15" s="16"/>
      <c r="DK15" s="14">
        <v>0</v>
      </c>
      <c r="DL15" s="15">
        <v>0</v>
      </c>
      <c r="DM15" s="14"/>
      <c r="DN15" s="16"/>
      <c r="DO15" s="14">
        <v>150</v>
      </c>
      <c r="DP15" s="15">
        <v>0.11070110701107011</v>
      </c>
      <c r="DQ15" s="14">
        <v>4</v>
      </c>
      <c r="DR15" s="15">
        <v>4.1666666666666664E-2</v>
      </c>
      <c r="DS15" s="14"/>
      <c r="DT15" s="16"/>
      <c r="DU15" s="14">
        <v>147</v>
      </c>
      <c r="DV15" s="15">
        <v>6.821345707656612E-2</v>
      </c>
      <c r="DW15" s="14">
        <v>117</v>
      </c>
      <c r="DX15" s="15">
        <v>8.3750894774516818E-2</v>
      </c>
      <c r="DY15" s="14">
        <v>3</v>
      </c>
      <c r="DZ15" s="15">
        <v>0.15789473684210525</v>
      </c>
      <c r="EA15" s="14">
        <v>152</v>
      </c>
      <c r="EB15" s="15">
        <v>7.9790026246719159E-2</v>
      </c>
      <c r="EC15" s="14">
        <v>81</v>
      </c>
      <c r="ED15" s="15">
        <v>0.20822622107969152</v>
      </c>
      <c r="EE15" s="14"/>
      <c r="EF15" s="16"/>
      <c r="EG15" s="14"/>
      <c r="EH15" s="16"/>
      <c r="EI15" s="14"/>
      <c r="EJ15" s="16"/>
      <c r="EK15" s="14">
        <v>7</v>
      </c>
      <c r="EL15" s="15">
        <v>0.19444444444444445</v>
      </c>
      <c r="EM15" s="14">
        <v>3</v>
      </c>
      <c r="EN15" s="15">
        <v>3.7037037037037035E-2</v>
      </c>
      <c r="EO15" s="14">
        <v>11</v>
      </c>
      <c r="EP15" s="15">
        <v>0.15714285714285714</v>
      </c>
      <c r="EQ15" s="14"/>
      <c r="ER15" s="16"/>
      <c r="ES15" s="14">
        <v>162</v>
      </c>
      <c r="ET15" s="15">
        <v>9.7767048883524443E-2</v>
      </c>
      <c r="EU15" s="14">
        <v>3</v>
      </c>
      <c r="EV15" s="15">
        <v>4.2253521126760563E-2</v>
      </c>
      <c r="EW15" s="14"/>
      <c r="EX15" s="16"/>
      <c r="EY15" s="14">
        <v>333</v>
      </c>
      <c r="EZ15" s="15">
        <v>0.13973982375157365</v>
      </c>
      <c r="FA15" s="14">
        <v>0</v>
      </c>
      <c r="FB15" s="15">
        <v>0</v>
      </c>
      <c r="FC15" s="14"/>
      <c r="FD15" s="16"/>
      <c r="FE15" s="14">
        <v>77</v>
      </c>
      <c r="FF15" s="15">
        <v>6.8872987477638634E-2</v>
      </c>
      <c r="FG15" s="14"/>
      <c r="FH15" s="16"/>
      <c r="FI15" s="14"/>
      <c r="FJ15" s="16"/>
      <c r="FK15" s="14">
        <v>1</v>
      </c>
      <c r="FL15" s="15">
        <v>3.4482758620689655E-2</v>
      </c>
      <c r="FM15" s="14">
        <v>14</v>
      </c>
      <c r="FN15" s="15">
        <v>6.0869565217391307E-2</v>
      </c>
      <c r="FO15" s="14">
        <v>1</v>
      </c>
      <c r="FP15" s="15">
        <v>0.02</v>
      </c>
      <c r="FQ15" s="14"/>
      <c r="FR15" s="16"/>
      <c r="FS15" s="14"/>
      <c r="FT15" s="16"/>
      <c r="FU15" s="14"/>
      <c r="FV15" s="16"/>
      <c r="FW15" s="14">
        <v>1</v>
      </c>
      <c r="FX15" s="15">
        <v>2.564102564102564E-2</v>
      </c>
      <c r="FY15" s="14">
        <v>197</v>
      </c>
      <c r="FZ15" s="15">
        <v>0.10712343665035345</v>
      </c>
      <c r="GA15" s="14">
        <v>3</v>
      </c>
      <c r="GB15" s="15">
        <v>0.1111111111111111</v>
      </c>
      <c r="GC15" s="14">
        <v>0</v>
      </c>
      <c r="GD15" s="15">
        <v>0</v>
      </c>
      <c r="GE15" s="14">
        <v>46</v>
      </c>
      <c r="GF15" s="15">
        <v>0.10065645514223195</v>
      </c>
      <c r="GG15" s="14"/>
      <c r="GH15" s="16"/>
      <c r="GI15" s="17">
        <v>4251</v>
      </c>
      <c r="GJ15" s="18">
        <v>9.0174366806669209E-2</v>
      </c>
    </row>
    <row r="16" spans="1:192" x14ac:dyDescent="0.25">
      <c r="A16" s="2" t="s">
        <v>209</v>
      </c>
      <c r="B16" s="3" t="s">
        <v>107</v>
      </c>
      <c r="C16" s="14">
        <v>2</v>
      </c>
      <c r="D16" s="15">
        <v>3.2258064516129031E-2</v>
      </c>
      <c r="E16" s="14">
        <v>5</v>
      </c>
      <c r="F16" s="15">
        <v>0.10416666666666667</v>
      </c>
      <c r="G16" s="14">
        <v>0</v>
      </c>
      <c r="H16" s="15">
        <v>0</v>
      </c>
      <c r="I16" s="14">
        <v>131</v>
      </c>
      <c r="J16" s="15">
        <v>6.2769525634882611E-2</v>
      </c>
      <c r="K16" s="14">
        <v>1</v>
      </c>
      <c r="L16" s="15">
        <v>2.564102564102564E-2</v>
      </c>
      <c r="M16" s="14">
        <v>79</v>
      </c>
      <c r="N16" s="15">
        <v>3.9050914483440433E-2</v>
      </c>
      <c r="O16" s="14">
        <v>988</v>
      </c>
      <c r="P16" s="15">
        <v>7.440879650549781E-2</v>
      </c>
      <c r="Q16" s="14">
        <v>1</v>
      </c>
      <c r="R16" s="15">
        <v>2.3809523809523808E-2</v>
      </c>
      <c r="S16" s="14"/>
      <c r="T16" s="16"/>
      <c r="U16" s="14">
        <v>35</v>
      </c>
      <c r="V16" s="15">
        <v>5.0215208034433287E-2</v>
      </c>
      <c r="W16" s="14">
        <v>10</v>
      </c>
      <c r="X16" s="15">
        <v>5.434782608695652E-2</v>
      </c>
      <c r="Y16" s="14"/>
      <c r="Z16" s="16"/>
      <c r="AA16" s="14">
        <v>2</v>
      </c>
      <c r="AB16" s="15">
        <v>4.5454545454545456E-2</v>
      </c>
      <c r="AC16" s="14">
        <v>19</v>
      </c>
      <c r="AD16" s="15">
        <v>5.2924791086350974E-2</v>
      </c>
      <c r="AE16" s="14"/>
      <c r="AF16" s="16"/>
      <c r="AG16" s="14">
        <v>100</v>
      </c>
      <c r="AH16" s="15">
        <v>4.878048780487805E-2</v>
      </c>
      <c r="AI16" s="14">
        <v>18</v>
      </c>
      <c r="AJ16" s="15">
        <v>2.7149321266968326E-2</v>
      </c>
      <c r="AK16" s="14"/>
      <c r="AL16" s="16"/>
      <c r="AM16" s="14">
        <v>0</v>
      </c>
      <c r="AN16" s="15">
        <v>0</v>
      </c>
      <c r="AO16" s="14">
        <v>67</v>
      </c>
      <c r="AP16" s="15">
        <v>5.0187265917602995E-2</v>
      </c>
      <c r="AQ16" s="14">
        <v>1</v>
      </c>
      <c r="AR16" s="15">
        <v>1.5384615384615385E-2</v>
      </c>
      <c r="AS16" s="14">
        <v>30</v>
      </c>
      <c r="AT16" s="15">
        <v>4.0053404539385849E-2</v>
      </c>
      <c r="AU16" s="14"/>
      <c r="AV16" s="16"/>
      <c r="AW16" s="14">
        <v>2</v>
      </c>
      <c r="AX16" s="15">
        <v>5.8823529411764705E-2</v>
      </c>
      <c r="AY16" s="14">
        <v>0</v>
      </c>
      <c r="AZ16" s="15">
        <v>0</v>
      </c>
      <c r="BA16" s="14"/>
      <c r="BB16" s="16"/>
      <c r="BC16" s="14">
        <v>2</v>
      </c>
      <c r="BD16" s="15">
        <v>4.3478260869565216E-2</v>
      </c>
      <c r="BE16" s="14">
        <v>1</v>
      </c>
      <c r="BF16" s="15">
        <v>2.8571428571428571E-2</v>
      </c>
      <c r="BG16" s="14"/>
      <c r="BH16" s="16"/>
      <c r="BI16" s="14"/>
      <c r="BJ16" s="16"/>
      <c r="BK16" s="14">
        <v>21</v>
      </c>
      <c r="BL16" s="15">
        <v>6.5420560747663545E-2</v>
      </c>
      <c r="BM16" s="14">
        <v>4</v>
      </c>
      <c r="BN16" s="15">
        <v>3.6363636363636362E-2</v>
      </c>
      <c r="BO16" s="14"/>
      <c r="BP16" s="16"/>
      <c r="BQ16" s="14"/>
      <c r="BR16" s="16"/>
      <c r="BS16" s="14">
        <v>103</v>
      </c>
      <c r="BT16" s="15">
        <v>6.9034852546916894E-2</v>
      </c>
      <c r="BU16" s="14"/>
      <c r="BV16" s="16"/>
      <c r="BW16" s="14">
        <v>1</v>
      </c>
      <c r="BX16" s="15">
        <v>3.4482758620689655E-2</v>
      </c>
      <c r="BY16" s="14">
        <v>109</v>
      </c>
      <c r="BZ16" s="15">
        <v>5.1294117647058823E-2</v>
      </c>
      <c r="CA16" s="14">
        <v>1</v>
      </c>
      <c r="CB16" s="15">
        <v>3.7037037037037035E-2</v>
      </c>
      <c r="CC16" s="14"/>
      <c r="CD16" s="16"/>
      <c r="CE16" s="14">
        <v>6</v>
      </c>
      <c r="CF16" s="15">
        <v>0.11538461538461539</v>
      </c>
      <c r="CG16" s="14"/>
      <c r="CH16" s="16"/>
      <c r="CI16" s="14"/>
      <c r="CJ16" s="16"/>
      <c r="CK16" s="14">
        <v>3</v>
      </c>
      <c r="CL16" s="15">
        <v>0.11538461538461539</v>
      </c>
      <c r="CM16" s="14">
        <v>5</v>
      </c>
      <c r="CN16" s="15">
        <v>5.1020408163265307E-2</v>
      </c>
      <c r="CO16" s="14">
        <v>37</v>
      </c>
      <c r="CP16" s="15">
        <v>6.2711864406779658E-2</v>
      </c>
      <c r="CQ16" s="14">
        <v>3</v>
      </c>
      <c r="CR16" s="15">
        <v>7.4999999999999997E-2</v>
      </c>
      <c r="CS16" s="14">
        <v>0</v>
      </c>
      <c r="CT16" s="15">
        <v>0</v>
      </c>
      <c r="CU16" s="14"/>
      <c r="CV16" s="16"/>
      <c r="CW16" s="14">
        <v>133</v>
      </c>
      <c r="CX16" s="15">
        <v>5.5602006688963208E-2</v>
      </c>
      <c r="CY16" s="14"/>
      <c r="CZ16" s="16"/>
      <c r="DA16" s="14">
        <v>5</v>
      </c>
      <c r="DB16" s="15">
        <v>5.6179775280898875E-2</v>
      </c>
      <c r="DC16" s="14"/>
      <c r="DD16" s="16"/>
      <c r="DE16" s="14">
        <v>5</v>
      </c>
      <c r="DF16" s="15">
        <v>5.7471264367816091E-2</v>
      </c>
      <c r="DG16" s="14">
        <v>5</v>
      </c>
      <c r="DH16" s="15">
        <v>2.6737967914438502E-2</v>
      </c>
      <c r="DI16" s="14"/>
      <c r="DJ16" s="16"/>
      <c r="DK16" s="14">
        <v>1</v>
      </c>
      <c r="DL16" s="15">
        <v>3.8461538461538464E-2</v>
      </c>
      <c r="DM16" s="14"/>
      <c r="DN16" s="16"/>
      <c r="DO16" s="14">
        <v>51</v>
      </c>
      <c r="DP16" s="15">
        <v>3.7638376383763834E-2</v>
      </c>
      <c r="DQ16" s="14">
        <v>4</v>
      </c>
      <c r="DR16" s="15">
        <v>4.1666666666666664E-2</v>
      </c>
      <c r="DS16" s="14"/>
      <c r="DT16" s="16"/>
      <c r="DU16" s="14">
        <v>83</v>
      </c>
      <c r="DV16" s="15">
        <v>3.8515081206496521E-2</v>
      </c>
      <c r="DW16" s="14">
        <v>83</v>
      </c>
      <c r="DX16" s="15">
        <v>5.9413027916964928E-2</v>
      </c>
      <c r="DY16" s="14">
        <v>0</v>
      </c>
      <c r="DZ16" s="15">
        <v>0</v>
      </c>
      <c r="EA16" s="14">
        <v>133</v>
      </c>
      <c r="EB16" s="15">
        <v>6.9816272965879264E-2</v>
      </c>
      <c r="EC16" s="14">
        <v>45</v>
      </c>
      <c r="ED16" s="15">
        <v>0.11568123393316196</v>
      </c>
      <c r="EE16" s="14"/>
      <c r="EF16" s="16"/>
      <c r="EG16" s="14"/>
      <c r="EH16" s="16"/>
      <c r="EI16" s="14"/>
      <c r="EJ16" s="16"/>
      <c r="EK16" s="14">
        <v>2</v>
      </c>
      <c r="EL16" s="15">
        <v>5.5555555555555552E-2</v>
      </c>
      <c r="EM16" s="14">
        <v>3</v>
      </c>
      <c r="EN16" s="15">
        <v>3.7037037037037035E-2</v>
      </c>
      <c r="EO16" s="14">
        <v>1</v>
      </c>
      <c r="EP16" s="15">
        <v>1.4285714285714285E-2</v>
      </c>
      <c r="EQ16" s="14"/>
      <c r="ER16" s="16"/>
      <c r="ES16" s="14">
        <v>77</v>
      </c>
      <c r="ET16" s="15">
        <v>4.6469523234761619E-2</v>
      </c>
      <c r="EU16" s="14">
        <v>3</v>
      </c>
      <c r="EV16" s="15">
        <v>4.2253521126760563E-2</v>
      </c>
      <c r="EW16" s="14"/>
      <c r="EX16" s="16"/>
      <c r="EY16" s="14">
        <v>166</v>
      </c>
      <c r="EZ16" s="15">
        <v>6.9660092320604286E-2</v>
      </c>
      <c r="FA16" s="14">
        <v>0</v>
      </c>
      <c r="FB16" s="15">
        <v>0</v>
      </c>
      <c r="FC16" s="14"/>
      <c r="FD16" s="16"/>
      <c r="FE16" s="14">
        <v>52</v>
      </c>
      <c r="FF16" s="15">
        <v>4.6511627906976744E-2</v>
      </c>
      <c r="FG16" s="14"/>
      <c r="FH16" s="16"/>
      <c r="FI16" s="14"/>
      <c r="FJ16" s="16"/>
      <c r="FK16" s="14">
        <v>0</v>
      </c>
      <c r="FL16" s="15">
        <v>0</v>
      </c>
      <c r="FM16" s="14">
        <v>12</v>
      </c>
      <c r="FN16" s="15">
        <v>5.2173913043478258E-2</v>
      </c>
      <c r="FO16" s="14">
        <v>4</v>
      </c>
      <c r="FP16" s="15">
        <v>0.08</v>
      </c>
      <c r="FQ16" s="14"/>
      <c r="FR16" s="16"/>
      <c r="FS16" s="14"/>
      <c r="FT16" s="16"/>
      <c r="FU16" s="14"/>
      <c r="FV16" s="16"/>
      <c r="FW16" s="14">
        <v>1</v>
      </c>
      <c r="FX16" s="15">
        <v>2.564102564102564E-2</v>
      </c>
      <c r="FY16" s="14">
        <v>121</v>
      </c>
      <c r="FZ16" s="15">
        <v>6.5796628602501364E-2</v>
      </c>
      <c r="GA16" s="14">
        <v>1</v>
      </c>
      <c r="GB16" s="15">
        <v>3.7037037037037035E-2</v>
      </c>
      <c r="GC16" s="14">
        <v>0</v>
      </c>
      <c r="GD16" s="15">
        <v>0</v>
      </c>
      <c r="GE16" s="14">
        <v>24</v>
      </c>
      <c r="GF16" s="15">
        <v>5.2516411378555797E-2</v>
      </c>
      <c r="GG16" s="14"/>
      <c r="GH16" s="16"/>
      <c r="GI16" s="17">
        <v>2802</v>
      </c>
      <c r="GJ16" s="18">
        <v>5.9437444317169401E-2</v>
      </c>
    </row>
    <row r="17" spans="1:192" x14ac:dyDescent="0.25">
      <c r="A17" s="2" t="s">
        <v>210</v>
      </c>
      <c r="B17" s="3" t="s">
        <v>107</v>
      </c>
      <c r="C17" s="14">
        <v>2</v>
      </c>
      <c r="D17" s="15">
        <v>3.2258064516129031E-2</v>
      </c>
      <c r="E17" s="14">
        <v>2</v>
      </c>
      <c r="F17" s="15">
        <v>4.1666666666666664E-2</v>
      </c>
      <c r="G17" s="14">
        <v>3</v>
      </c>
      <c r="H17" s="15">
        <v>8.5714285714285715E-2</v>
      </c>
      <c r="I17" s="14">
        <v>84</v>
      </c>
      <c r="J17" s="15">
        <v>4.024916147580259E-2</v>
      </c>
      <c r="K17" s="14">
        <v>4</v>
      </c>
      <c r="L17" s="15">
        <v>0.10256410256410256</v>
      </c>
      <c r="M17" s="14">
        <v>106</v>
      </c>
      <c r="N17" s="15">
        <v>5.2397429560059321E-2</v>
      </c>
      <c r="O17" s="14">
        <v>902</v>
      </c>
      <c r="P17" s="15">
        <v>6.7931917457448407E-2</v>
      </c>
      <c r="Q17" s="14">
        <v>2</v>
      </c>
      <c r="R17" s="15">
        <v>4.7619047619047616E-2</v>
      </c>
      <c r="S17" s="14"/>
      <c r="T17" s="16"/>
      <c r="U17" s="14">
        <v>47</v>
      </c>
      <c r="V17" s="15">
        <v>6.7431850789096123E-2</v>
      </c>
      <c r="W17" s="14">
        <v>11</v>
      </c>
      <c r="X17" s="15">
        <v>5.9782608695652176E-2</v>
      </c>
      <c r="Y17" s="14"/>
      <c r="Z17" s="16"/>
      <c r="AA17" s="14">
        <v>3</v>
      </c>
      <c r="AB17" s="15">
        <v>6.8181818181818177E-2</v>
      </c>
      <c r="AC17" s="14">
        <v>22</v>
      </c>
      <c r="AD17" s="15">
        <v>6.1281337047353758E-2</v>
      </c>
      <c r="AE17" s="14"/>
      <c r="AF17" s="16"/>
      <c r="AG17" s="14">
        <v>187</v>
      </c>
      <c r="AH17" s="15">
        <v>9.1219512195121949E-2</v>
      </c>
      <c r="AI17" s="14">
        <v>84</v>
      </c>
      <c r="AJ17" s="15">
        <v>0.12669683257918551</v>
      </c>
      <c r="AK17" s="14"/>
      <c r="AL17" s="16"/>
      <c r="AM17" s="14">
        <v>2</v>
      </c>
      <c r="AN17" s="15">
        <v>2.8985507246376812E-2</v>
      </c>
      <c r="AO17" s="14">
        <v>90</v>
      </c>
      <c r="AP17" s="15">
        <v>6.741573033707865E-2</v>
      </c>
      <c r="AQ17" s="14">
        <v>3</v>
      </c>
      <c r="AR17" s="15">
        <v>4.6153846153846156E-2</v>
      </c>
      <c r="AS17" s="14">
        <v>43</v>
      </c>
      <c r="AT17" s="15">
        <v>5.7409879839786383E-2</v>
      </c>
      <c r="AU17" s="14"/>
      <c r="AV17" s="16"/>
      <c r="AW17" s="14">
        <v>0</v>
      </c>
      <c r="AX17" s="15">
        <v>0</v>
      </c>
      <c r="AY17" s="14">
        <v>1</v>
      </c>
      <c r="AZ17" s="15">
        <v>0.05</v>
      </c>
      <c r="BA17" s="14"/>
      <c r="BB17" s="16"/>
      <c r="BC17" s="14">
        <v>4</v>
      </c>
      <c r="BD17" s="15">
        <v>8.6956521739130432E-2</v>
      </c>
      <c r="BE17" s="14">
        <v>3</v>
      </c>
      <c r="BF17" s="15">
        <v>8.5714285714285715E-2</v>
      </c>
      <c r="BG17" s="14"/>
      <c r="BH17" s="16"/>
      <c r="BI17" s="14"/>
      <c r="BJ17" s="16"/>
      <c r="BK17" s="14">
        <v>24</v>
      </c>
      <c r="BL17" s="15">
        <v>7.476635514018691E-2</v>
      </c>
      <c r="BM17" s="14">
        <v>8</v>
      </c>
      <c r="BN17" s="15">
        <v>7.2727272727272724E-2</v>
      </c>
      <c r="BO17" s="14"/>
      <c r="BP17" s="16"/>
      <c r="BQ17" s="14"/>
      <c r="BR17" s="16"/>
      <c r="BS17" s="14">
        <v>83</v>
      </c>
      <c r="BT17" s="15">
        <v>5.5630026809651477E-2</v>
      </c>
      <c r="BU17" s="14"/>
      <c r="BV17" s="16"/>
      <c r="BW17" s="14">
        <v>2</v>
      </c>
      <c r="BX17" s="15">
        <v>6.8965517241379309E-2</v>
      </c>
      <c r="BY17" s="14">
        <v>202</v>
      </c>
      <c r="BZ17" s="15">
        <v>9.5058823529411765E-2</v>
      </c>
      <c r="CA17" s="14">
        <v>1</v>
      </c>
      <c r="CB17" s="15">
        <v>3.7037037037037035E-2</v>
      </c>
      <c r="CC17" s="14"/>
      <c r="CD17" s="16"/>
      <c r="CE17" s="14">
        <v>1</v>
      </c>
      <c r="CF17" s="15">
        <v>1.9230769230769232E-2</v>
      </c>
      <c r="CG17" s="14"/>
      <c r="CH17" s="16"/>
      <c r="CI17" s="14"/>
      <c r="CJ17" s="16"/>
      <c r="CK17" s="14">
        <v>2</v>
      </c>
      <c r="CL17" s="15">
        <v>7.6923076923076927E-2</v>
      </c>
      <c r="CM17" s="14">
        <v>2</v>
      </c>
      <c r="CN17" s="15">
        <v>2.0408163265306121E-2</v>
      </c>
      <c r="CO17" s="14">
        <v>38</v>
      </c>
      <c r="CP17" s="15">
        <v>6.4406779661016947E-2</v>
      </c>
      <c r="CQ17" s="14">
        <v>2</v>
      </c>
      <c r="CR17" s="15">
        <v>0.05</v>
      </c>
      <c r="CS17" s="14">
        <v>3</v>
      </c>
      <c r="CT17" s="15">
        <v>7.1428571428571425E-2</v>
      </c>
      <c r="CU17" s="14"/>
      <c r="CV17" s="16"/>
      <c r="CW17" s="14">
        <v>130</v>
      </c>
      <c r="CX17" s="15">
        <v>5.434782608695652E-2</v>
      </c>
      <c r="CY17" s="14"/>
      <c r="CZ17" s="16"/>
      <c r="DA17" s="14">
        <v>4</v>
      </c>
      <c r="DB17" s="15">
        <v>4.49438202247191E-2</v>
      </c>
      <c r="DC17" s="14"/>
      <c r="DD17" s="16"/>
      <c r="DE17" s="14">
        <v>12</v>
      </c>
      <c r="DF17" s="15">
        <v>0.13793103448275862</v>
      </c>
      <c r="DG17" s="14">
        <v>14</v>
      </c>
      <c r="DH17" s="15">
        <v>7.4866310160427801E-2</v>
      </c>
      <c r="DI17" s="14"/>
      <c r="DJ17" s="16"/>
      <c r="DK17" s="14">
        <v>3</v>
      </c>
      <c r="DL17" s="15">
        <v>0.11538461538461539</v>
      </c>
      <c r="DM17" s="14"/>
      <c r="DN17" s="16"/>
      <c r="DO17" s="14">
        <v>83</v>
      </c>
      <c r="DP17" s="15">
        <v>6.1254612546125464E-2</v>
      </c>
      <c r="DQ17" s="14">
        <v>2</v>
      </c>
      <c r="DR17" s="15">
        <v>2.0833333333333332E-2</v>
      </c>
      <c r="DS17" s="14"/>
      <c r="DT17" s="16"/>
      <c r="DU17" s="14">
        <v>169</v>
      </c>
      <c r="DV17" s="15">
        <v>7.8422273781902557E-2</v>
      </c>
      <c r="DW17" s="14">
        <v>76</v>
      </c>
      <c r="DX17" s="15">
        <v>5.4402290622763062E-2</v>
      </c>
      <c r="DY17" s="14">
        <v>3</v>
      </c>
      <c r="DZ17" s="15">
        <v>0.15789473684210525</v>
      </c>
      <c r="EA17" s="14">
        <v>119</v>
      </c>
      <c r="EB17" s="15">
        <v>6.2467191601049868E-2</v>
      </c>
      <c r="EC17" s="14">
        <v>19</v>
      </c>
      <c r="ED17" s="15">
        <v>4.8843187660668377E-2</v>
      </c>
      <c r="EE17" s="14"/>
      <c r="EF17" s="16"/>
      <c r="EG17" s="14"/>
      <c r="EH17" s="16"/>
      <c r="EI17" s="14"/>
      <c r="EJ17" s="16"/>
      <c r="EK17" s="14">
        <v>1</v>
      </c>
      <c r="EL17" s="15">
        <v>2.7777777777777776E-2</v>
      </c>
      <c r="EM17" s="14">
        <v>5</v>
      </c>
      <c r="EN17" s="15">
        <v>6.1728395061728392E-2</v>
      </c>
      <c r="EO17" s="14">
        <v>2</v>
      </c>
      <c r="EP17" s="15">
        <v>2.8571428571428571E-2</v>
      </c>
      <c r="EQ17" s="14"/>
      <c r="ER17" s="16"/>
      <c r="ES17" s="14">
        <v>117</v>
      </c>
      <c r="ET17" s="15">
        <v>7.0609535304767657E-2</v>
      </c>
      <c r="EU17" s="14">
        <v>6</v>
      </c>
      <c r="EV17" s="15">
        <v>8.4507042253521125E-2</v>
      </c>
      <c r="EW17" s="14"/>
      <c r="EX17" s="16"/>
      <c r="EY17" s="14">
        <v>187</v>
      </c>
      <c r="EZ17" s="15">
        <v>7.8472513638271083E-2</v>
      </c>
      <c r="FA17" s="14">
        <v>4</v>
      </c>
      <c r="FB17" s="15">
        <v>0.22222222222222221</v>
      </c>
      <c r="FC17" s="14"/>
      <c r="FD17" s="16"/>
      <c r="FE17" s="14">
        <v>51</v>
      </c>
      <c r="FF17" s="15">
        <v>4.5617173524150269E-2</v>
      </c>
      <c r="FG17" s="14"/>
      <c r="FH17" s="16"/>
      <c r="FI17" s="14"/>
      <c r="FJ17" s="16"/>
      <c r="FK17" s="14">
        <v>0</v>
      </c>
      <c r="FL17" s="15">
        <v>0</v>
      </c>
      <c r="FM17" s="14">
        <v>12</v>
      </c>
      <c r="FN17" s="15">
        <v>5.2173913043478258E-2</v>
      </c>
      <c r="FO17" s="14">
        <v>3</v>
      </c>
      <c r="FP17" s="15">
        <v>0.06</v>
      </c>
      <c r="FQ17" s="14"/>
      <c r="FR17" s="16"/>
      <c r="FS17" s="14"/>
      <c r="FT17" s="16"/>
      <c r="FU17" s="14"/>
      <c r="FV17" s="16"/>
      <c r="FW17" s="14">
        <v>1</v>
      </c>
      <c r="FX17" s="15">
        <v>2.564102564102564E-2</v>
      </c>
      <c r="FY17" s="14">
        <v>138</v>
      </c>
      <c r="FZ17" s="15">
        <v>7.5040783034257749E-2</v>
      </c>
      <c r="GA17" s="14">
        <v>0</v>
      </c>
      <c r="GB17" s="15">
        <v>0</v>
      </c>
      <c r="GC17" s="14">
        <v>2</v>
      </c>
      <c r="GD17" s="15">
        <v>8.3333333333333329E-2</v>
      </c>
      <c r="GE17" s="14">
        <v>22</v>
      </c>
      <c r="GF17" s="15">
        <v>4.8140043763676151E-2</v>
      </c>
      <c r="GG17" s="14"/>
      <c r="GH17" s="16"/>
      <c r="GI17" s="17">
        <v>3158</v>
      </c>
      <c r="GJ17" s="18">
        <v>6.6989096771456452E-2</v>
      </c>
    </row>
    <row r="18" spans="1:192" x14ac:dyDescent="0.25">
      <c r="A18" s="2" t="s">
        <v>211</v>
      </c>
      <c r="B18" s="3" t="s">
        <v>107</v>
      </c>
      <c r="C18" s="14">
        <v>3</v>
      </c>
      <c r="D18" s="15">
        <v>4.8387096774193547E-2</v>
      </c>
      <c r="E18" s="14">
        <v>2</v>
      </c>
      <c r="F18" s="15">
        <v>4.1666666666666664E-2</v>
      </c>
      <c r="G18" s="14">
        <v>3</v>
      </c>
      <c r="H18" s="15">
        <v>8.5714285714285715E-2</v>
      </c>
      <c r="I18" s="14">
        <v>51</v>
      </c>
      <c r="J18" s="15">
        <v>2.4436990896023001E-2</v>
      </c>
      <c r="K18" s="14">
        <v>5</v>
      </c>
      <c r="L18" s="15">
        <v>0.12820512820512819</v>
      </c>
      <c r="M18" s="14">
        <v>56</v>
      </c>
      <c r="N18" s="15">
        <v>2.768166089965398E-2</v>
      </c>
      <c r="O18" s="14">
        <v>554</v>
      </c>
      <c r="P18" s="15">
        <v>4.1723151076969424E-2</v>
      </c>
      <c r="Q18" s="14">
        <v>0</v>
      </c>
      <c r="R18" s="15">
        <v>0</v>
      </c>
      <c r="S18" s="14"/>
      <c r="T18" s="16"/>
      <c r="U18" s="14">
        <v>27</v>
      </c>
      <c r="V18" s="15">
        <v>3.8737446197991389E-2</v>
      </c>
      <c r="W18" s="14">
        <v>9</v>
      </c>
      <c r="X18" s="15">
        <v>4.8913043478260872E-2</v>
      </c>
      <c r="Y18" s="14"/>
      <c r="Z18" s="16"/>
      <c r="AA18" s="14">
        <v>1</v>
      </c>
      <c r="AB18" s="15">
        <v>2.2727272727272728E-2</v>
      </c>
      <c r="AC18" s="14">
        <v>16</v>
      </c>
      <c r="AD18" s="15">
        <v>4.456824512534819E-2</v>
      </c>
      <c r="AE18" s="14"/>
      <c r="AF18" s="16"/>
      <c r="AG18" s="14">
        <v>66</v>
      </c>
      <c r="AH18" s="15">
        <v>3.2195121951219513E-2</v>
      </c>
      <c r="AI18" s="14">
        <v>17</v>
      </c>
      <c r="AJ18" s="15">
        <v>2.564102564102564E-2</v>
      </c>
      <c r="AK18" s="14"/>
      <c r="AL18" s="16"/>
      <c r="AM18" s="14">
        <v>0</v>
      </c>
      <c r="AN18" s="15">
        <v>0</v>
      </c>
      <c r="AO18" s="14">
        <v>48</v>
      </c>
      <c r="AP18" s="15">
        <v>3.5955056179775284E-2</v>
      </c>
      <c r="AQ18" s="14">
        <v>3</v>
      </c>
      <c r="AR18" s="15">
        <v>4.6153846153846156E-2</v>
      </c>
      <c r="AS18" s="14">
        <v>21</v>
      </c>
      <c r="AT18" s="15">
        <v>2.8037383177570093E-2</v>
      </c>
      <c r="AU18" s="14"/>
      <c r="AV18" s="16"/>
      <c r="AW18" s="14">
        <v>3</v>
      </c>
      <c r="AX18" s="15">
        <v>8.8235294117647065E-2</v>
      </c>
      <c r="AY18" s="14">
        <v>1</v>
      </c>
      <c r="AZ18" s="15">
        <v>0.05</v>
      </c>
      <c r="BA18" s="14"/>
      <c r="BB18" s="16"/>
      <c r="BC18" s="14">
        <v>1</v>
      </c>
      <c r="BD18" s="15">
        <v>2.1739130434782608E-2</v>
      </c>
      <c r="BE18" s="14">
        <v>1</v>
      </c>
      <c r="BF18" s="15">
        <v>2.8571428571428571E-2</v>
      </c>
      <c r="BG18" s="14"/>
      <c r="BH18" s="16"/>
      <c r="BI18" s="14"/>
      <c r="BJ18" s="16"/>
      <c r="BK18" s="14">
        <v>7</v>
      </c>
      <c r="BL18" s="15">
        <v>2.1806853582554516E-2</v>
      </c>
      <c r="BM18" s="14">
        <v>5</v>
      </c>
      <c r="BN18" s="15">
        <v>4.5454545454545456E-2</v>
      </c>
      <c r="BO18" s="14"/>
      <c r="BP18" s="16"/>
      <c r="BQ18" s="14"/>
      <c r="BR18" s="16"/>
      <c r="BS18" s="14">
        <v>53</v>
      </c>
      <c r="BT18" s="15">
        <v>3.5522788203753354E-2</v>
      </c>
      <c r="BU18" s="14"/>
      <c r="BV18" s="16"/>
      <c r="BW18" s="14">
        <v>0</v>
      </c>
      <c r="BX18" s="15">
        <v>0</v>
      </c>
      <c r="BY18" s="14">
        <v>64</v>
      </c>
      <c r="BZ18" s="15">
        <v>3.011764705882353E-2</v>
      </c>
      <c r="CA18" s="14">
        <v>0</v>
      </c>
      <c r="CB18" s="15">
        <v>0</v>
      </c>
      <c r="CC18" s="14"/>
      <c r="CD18" s="16"/>
      <c r="CE18" s="14">
        <v>3</v>
      </c>
      <c r="CF18" s="15">
        <v>5.7692307692307696E-2</v>
      </c>
      <c r="CG18" s="14"/>
      <c r="CH18" s="16"/>
      <c r="CI18" s="14"/>
      <c r="CJ18" s="16"/>
      <c r="CK18" s="14">
        <v>1</v>
      </c>
      <c r="CL18" s="15">
        <v>3.8461538461538464E-2</v>
      </c>
      <c r="CM18" s="14">
        <v>4</v>
      </c>
      <c r="CN18" s="15">
        <v>4.0816326530612242E-2</v>
      </c>
      <c r="CO18" s="14">
        <v>24</v>
      </c>
      <c r="CP18" s="15">
        <v>4.0677966101694912E-2</v>
      </c>
      <c r="CQ18" s="14">
        <v>0</v>
      </c>
      <c r="CR18" s="15">
        <v>0</v>
      </c>
      <c r="CS18" s="14">
        <v>1</v>
      </c>
      <c r="CT18" s="15">
        <v>2.3809523809523808E-2</v>
      </c>
      <c r="CU18" s="14"/>
      <c r="CV18" s="16"/>
      <c r="CW18" s="14">
        <v>94</v>
      </c>
      <c r="CX18" s="15">
        <v>3.9297658862876256E-2</v>
      </c>
      <c r="CY18" s="14"/>
      <c r="CZ18" s="16"/>
      <c r="DA18" s="14">
        <v>0</v>
      </c>
      <c r="DB18" s="15">
        <v>0</v>
      </c>
      <c r="DC18" s="14"/>
      <c r="DD18" s="16"/>
      <c r="DE18" s="14">
        <v>1</v>
      </c>
      <c r="DF18" s="15">
        <v>1.1494252873563218E-2</v>
      </c>
      <c r="DG18" s="14">
        <v>7</v>
      </c>
      <c r="DH18" s="15">
        <v>3.7433155080213901E-2</v>
      </c>
      <c r="DI18" s="14"/>
      <c r="DJ18" s="16"/>
      <c r="DK18" s="14">
        <v>0</v>
      </c>
      <c r="DL18" s="15">
        <v>0</v>
      </c>
      <c r="DM18" s="14"/>
      <c r="DN18" s="16"/>
      <c r="DO18" s="14">
        <v>43</v>
      </c>
      <c r="DP18" s="15">
        <v>3.1734317343173432E-2</v>
      </c>
      <c r="DQ18" s="14">
        <v>3</v>
      </c>
      <c r="DR18" s="15">
        <v>3.125E-2</v>
      </c>
      <c r="DS18" s="14"/>
      <c r="DT18" s="16"/>
      <c r="DU18" s="14">
        <v>121</v>
      </c>
      <c r="DV18" s="15">
        <v>5.6148491879350351E-2</v>
      </c>
      <c r="DW18" s="14">
        <v>43</v>
      </c>
      <c r="DX18" s="15">
        <v>3.0780243378668574E-2</v>
      </c>
      <c r="DY18" s="14">
        <v>1</v>
      </c>
      <c r="DZ18" s="15">
        <v>5.2631578947368418E-2</v>
      </c>
      <c r="EA18" s="14">
        <v>47</v>
      </c>
      <c r="EB18" s="15">
        <v>2.4671916010498687E-2</v>
      </c>
      <c r="EC18" s="14">
        <v>17</v>
      </c>
      <c r="ED18" s="15">
        <v>4.3701799485861184E-2</v>
      </c>
      <c r="EE18" s="14"/>
      <c r="EF18" s="16"/>
      <c r="EG18" s="14"/>
      <c r="EH18" s="16"/>
      <c r="EI18" s="14"/>
      <c r="EJ18" s="16"/>
      <c r="EK18" s="14">
        <v>0</v>
      </c>
      <c r="EL18" s="15">
        <v>0</v>
      </c>
      <c r="EM18" s="14">
        <v>3</v>
      </c>
      <c r="EN18" s="15">
        <v>3.7037037037037035E-2</v>
      </c>
      <c r="EO18" s="14">
        <v>6</v>
      </c>
      <c r="EP18" s="15">
        <v>8.5714285714285715E-2</v>
      </c>
      <c r="EQ18" s="14"/>
      <c r="ER18" s="16"/>
      <c r="ES18" s="14">
        <v>48</v>
      </c>
      <c r="ET18" s="15">
        <v>2.8968014484007241E-2</v>
      </c>
      <c r="EU18" s="14">
        <v>0</v>
      </c>
      <c r="EV18" s="15">
        <v>0</v>
      </c>
      <c r="EW18" s="14"/>
      <c r="EX18" s="16"/>
      <c r="EY18" s="14">
        <v>87</v>
      </c>
      <c r="EZ18" s="15">
        <v>3.6508602601762481E-2</v>
      </c>
      <c r="FA18" s="14">
        <v>1</v>
      </c>
      <c r="FB18" s="15">
        <v>5.5555555555555552E-2</v>
      </c>
      <c r="FC18" s="14"/>
      <c r="FD18" s="16"/>
      <c r="FE18" s="14">
        <v>22</v>
      </c>
      <c r="FF18" s="15">
        <v>1.9677996422182469E-2</v>
      </c>
      <c r="FG18" s="14"/>
      <c r="FH18" s="16"/>
      <c r="FI18" s="14"/>
      <c r="FJ18" s="16"/>
      <c r="FK18" s="14">
        <v>1</v>
      </c>
      <c r="FL18" s="15">
        <v>3.4482758620689655E-2</v>
      </c>
      <c r="FM18" s="14">
        <v>6</v>
      </c>
      <c r="FN18" s="15">
        <v>2.6086956521739129E-2</v>
      </c>
      <c r="FO18" s="14">
        <v>5</v>
      </c>
      <c r="FP18" s="15">
        <v>0.1</v>
      </c>
      <c r="FQ18" s="14"/>
      <c r="FR18" s="16"/>
      <c r="FS18" s="14"/>
      <c r="FT18" s="16"/>
      <c r="FU18" s="14"/>
      <c r="FV18" s="16"/>
      <c r="FW18" s="14">
        <v>1</v>
      </c>
      <c r="FX18" s="15">
        <v>2.564102564102564E-2</v>
      </c>
      <c r="FY18" s="14">
        <v>60</v>
      </c>
      <c r="FZ18" s="15">
        <v>3.2626427406199018E-2</v>
      </c>
      <c r="GA18" s="14">
        <v>2</v>
      </c>
      <c r="GB18" s="15">
        <v>7.407407407407407E-2</v>
      </c>
      <c r="GC18" s="14">
        <v>1</v>
      </c>
      <c r="GD18" s="15">
        <v>4.1666666666666664E-2</v>
      </c>
      <c r="GE18" s="14">
        <v>12</v>
      </c>
      <c r="GF18" s="15">
        <v>2.6258205689277898E-2</v>
      </c>
      <c r="GG18" s="14"/>
      <c r="GH18" s="16"/>
      <c r="GI18" s="17">
        <v>1682</v>
      </c>
      <c r="GJ18" s="18">
        <v>3.5679436595816891E-2</v>
      </c>
    </row>
    <row r="19" spans="1:192" x14ac:dyDescent="0.25">
      <c r="A19" s="2" t="s">
        <v>212</v>
      </c>
      <c r="B19" s="3" t="s">
        <v>107</v>
      </c>
      <c r="C19" s="14">
        <v>1</v>
      </c>
      <c r="D19" s="15">
        <v>1.6129032258064516E-2</v>
      </c>
      <c r="E19" s="14">
        <v>2</v>
      </c>
      <c r="F19" s="15">
        <v>4.1666666666666664E-2</v>
      </c>
      <c r="G19" s="14">
        <v>3</v>
      </c>
      <c r="H19" s="15">
        <v>8.5714285714285715E-2</v>
      </c>
      <c r="I19" s="14">
        <v>75</v>
      </c>
      <c r="J19" s="15">
        <v>3.5936751317680884E-2</v>
      </c>
      <c r="K19" s="14">
        <v>4</v>
      </c>
      <c r="L19" s="15">
        <v>0.10256410256410256</v>
      </c>
      <c r="M19" s="14">
        <v>96</v>
      </c>
      <c r="N19" s="15">
        <v>4.7454275827978253E-2</v>
      </c>
      <c r="O19" s="14">
        <v>977</v>
      </c>
      <c r="P19" s="15">
        <v>7.3580358487724054E-2</v>
      </c>
      <c r="Q19" s="14">
        <v>3</v>
      </c>
      <c r="R19" s="15">
        <v>7.1428571428571425E-2</v>
      </c>
      <c r="S19" s="14"/>
      <c r="T19" s="16"/>
      <c r="U19" s="14">
        <v>52</v>
      </c>
      <c r="V19" s="15">
        <v>7.4605451936872305E-2</v>
      </c>
      <c r="W19" s="14">
        <v>5</v>
      </c>
      <c r="X19" s="15">
        <v>2.717391304347826E-2</v>
      </c>
      <c r="Y19" s="14"/>
      <c r="Z19" s="16"/>
      <c r="AA19" s="14">
        <v>3</v>
      </c>
      <c r="AB19" s="15">
        <v>6.8181818181818177E-2</v>
      </c>
      <c r="AC19" s="14">
        <v>32</v>
      </c>
      <c r="AD19" s="15">
        <v>8.9136490250696379E-2</v>
      </c>
      <c r="AE19" s="14"/>
      <c r="AF19" s="16"/>
      <c r="AG19" s="14">
        <v>160</v>
      </c>
      <c r="AH19" s="15">
        <v>7.8048780487804878E-2</v>
      </c>
      <c r="AI19" s="14">
        <v>36</v>
      </c>
      <c r="AJ19" s="15">
        <v>5.4298642533936653E-2</v>
      </c>
      <c r="AK19" s="14"/>
      <c r="AL19" s="16"/>
      <c r="AM19" s="14">
        <v>2</v>
      </c>
      <c r="AN19" s="15">
        <v>2.8985507246376812E-2</v>
      </c>
      <c r="AO19" s="14">
        <v>75</v>
      </c>
      <c r="AP19" s="15">
        <v>5.6179775280898875E-2</v>
      </c>
      <c r="AQ19" s="14">
        <v>3</v>
      </c>
      <c r="AR19" s="15">
        <v>4.6153846153846156E-2</v>
      </c>
      <c r="AS19" s="14">
        <v>52</v>
      </c>
      <c r="AT19" s="15">
        <v>6.9425901201602136E-2</v>
      </c>
      <c r="AU19" s="14"/>
      <c r="AV19" s="16"/>
      <c r="AW19" s="14">
        <v>6</v>
      </c>
      <c r="AX19" s="15">
        <v>0.17647058823529413</v>
      </c>
      <c r="AY19" s="14">
        <v>2</v>
      </c>
      <c r="AZ19" s="15">
        <v>0.1</v>
      </c>
      <c r="BA19" s="14"/>
      <c r="BB19" s="16"/>
      <c r="BC19" s="14">
        <v>2</v>
      </c>
      <c r="BD19" s="15">
        <v>4.3478260869565216E-2</v>
      </c>
      <c r="BE19" s="14">
        <v>3</v>
      </c>
      <c r="BF19" s="15">
        <v>8.5714285714285715E-2</v>
      </c>
      <c r="BG19" s="14"/>
      <c r="BH19" s="16"/>
      <c r="BI19" s="14"/>
      <c r="BJ19" s="16"/>
      <c r="BK19" s="14">
        <v>18</v>
      </c>
      <c r="BL19" s="15">
        <v>5.6074766355140186E-2</v>
      </c>
      <c r="BM19" s="14">
        <v>6</v>
      </c>
      <c r="BN19" s="15">
        <v>5.4545454545454543E-2</v>
      </c>
      <c r="BO19" s="14"/>
      <c r="BP19" s="16"/>
      <c r="BQ19" s="14"/>
      <c r="BR19" s="16"/>
      <c r="BS19" s="14">
        <v>81</v>
      </c>
      <c r="BT19" s="15">
        <v>5.4289544235924934E-2</v>
      </c>
      <c r="BU19" s="14"/>
      <c r="BV19" s="16"/>
      <c r="BW19" s="14">
        <v>1</v>
      </c>
      <c r="BX19" s="15">
        <v>3.4482758620689655E-2</v>
      </c>
      <c r="BY19" s="14">
        <v>183</v>
      </c>
      <c r="BZ19" s="15">
        <v>8.6117647058823535E-2</v>
      </c>
      <c r="CA19" s="14">
        <v>2</v>
      </c>
      <c r="CB19" s="15">
        <v>7.407407407407407E-2</v>
      </c>
      <c r="CC19" s="14"/>
      <c r="CD19" s="16"/>
      <c r="CE19" s="14">
        <v>5</v>
      </c>
      <c r="CF19" s="15">
        <v>9.6153846153846159E-2</v>
      </c>
      <c r="CG19" s="14"/>
      <c r="CH19" s="16"/>
      <c r="CI19" s="14"/>
      <c r="CJ19" s="16"/>
      <c r="CK19" s="14">
        <v>4</v>
      </c>
      <c r="CL19" s="15">
        <v>0.15384615384615385</v>
      </c>
      <c r="CM19" s="14">
        <v>5</v>
      </c>
      <c r="CN19" s="15">
        <v>5.1020408163265307E-2</v>
      </c>
      <c r="CO19" s="14">
        <v>56</v>
      </c>
      <c r="CP19" s="15">
        <v>9.4915254237288138E-2</v>
      </c>
      <c r="CQ19" s="14">
        <v>1</v>
      </c>
      <c r="CR19" s="15">
        <v>2.5000000000000001E-2</v>
      </c>
      <c r="CS19" s="14">
        <v>3</v>
      </c>
      <c r="CT19" s="15">
        <v>7.1428571428571425E-2</v>
      </c>
      <c r="CU19" s="14"/>
      <c r="CV19" s="16"/>
      <c r="CW19" s="14">
        <v>181</v>
      </c>
      <c r="CX19" s="15">
        <v>7.5668896321070239E-2</v>
      </c>
      <c r="CY19" s="14"/>
      <c r="CZ19" s="16"/>
      <c r="DA19" s="14">
        <v>6</v>
      </c>
      <c r="DB19" s="15">
        <v>6.741573033707865E-2</v>
      </c>
      <c r="DC19" s="14"/>
      <c r="DD19" s="16"/>
      <c r="DE19" s="14">
        <v>6</v>
      </c>
      <c r="DF19" s="15">
        <v>6.8965517241379309E-2</v>
      </c>
      <c r="DG19" s="14">
        <v>8</v>
      </c>
      <c r="DH19" s="15">
        <v>4.2780748663101602E-2</v>
      </c>
      <c r="DI19" s="14"/>
      <c r="DJ19" s="16"/>
      <c r="DK19" s="14">
        <v>3</v>
      </c>
      <c r="DL19" s="15">
        <v>0.11538461538461539</v>
      </c>
      <c r="DM19" s="14"/>
      <c r="DN19" s="16"/>
      <c r="DO19" s="14">
        <v>100</v>
      </c>
      <c r="DP19" s="15">
        <v>7.3800738007380073E-2</v>
      </c>
      <c r="DQ19" s="14">
        <v>3</v>
      </c>
      <c r="DR19" s="15">
        <v>3.125E-2</v>
      </c>
      <c r="DS19" s="14"/>
      <c r="DT19" s="16"/>
      <c r="DU19" s="14">
        <v>138</v>
      </c>
      <c r="DV19" s="15">
        <v>6.4037122969837587E-2</v>
      </c>
      <c r="DW19" s="14">
        <v>67</v>
      </c>
      <c r="DX19" s="15">
        <v>4.7959914101646385E-2</v>
      </c>
      <c r="DY19" s="14">
        <v>2</v>
      </c>
      <c r="DZ19" s="15">
        <v>0.10526315789473684</v>
      </c>
      <c r="EA19" s="14">
        <v>109</v>
      </c>
      <c r="EB19" s="15">
        <v>5.7217847769028871E-2</v>
      </c>
      <c r="EC19" s="14">
        <v>31</v>
      </c>
      <c r="ED19" s="15">
        <v>7.9691516709511565E-2</v>
      </c>
      <c r="EE19" s="14"/>
      <c r="EF19" s="16"/>
      <c r="EG19" s="14"/>
      <c r="EH19" s="16"/>
      <c r="EI19" s="14"/>
      <c r="EJ19" s="16"/>
      <c r="EK19" s="14">
        <v>2</v>
      </c>
      <c r="EL19" s="15">
        <v>5.5555555555555552E-2</v>
      </c>
      <c r="EM19" s="14">
        <v>8</v>
      </c>
      <c r="EN19" s="15">
        <v>9.8765432098765427E-2</v>
      </c>
      <c r="EO19" s="14">
        <v>6</v>
      </c>
      <c r="EP19" s="15">
        <v>8.5714285714285715E-2</v>
      </c>
      <c r="EQ19" s="14"/>
      <c r="ER19" s="16"/>
      <c r="ES19" s="14">
        <v>97</v>
      </c>
      <c r="ET19" s="15">
        <v>5.8539529269764634E-2</v>
      </c>
      <c r="EU19" s="14">
        <v>2</v>
      </c>
      <c r="EV19" s="15">
        <v>2.8169014084507043E-2</v>
      </c>
      <c r="EW19" s="14"/>
      <c r="EX19" s="16"/>
      <c r="EY19" s="14">
        <v>189</v>
      </c>
      <c r="EZ19" s="15">
        <v>7.9311791859001265E-2</v>
      </c>
      <c r="FA19" s="14">
        <v>0</v>
      </c>
      <c r="FB19" s="15">
        <v>0</v>
      </c>
      <c r="FC19" s="14"/>
      <c r="FD19" s="16"/>
      <c r="FE19" s="14">
        <v>69</v>
      </c>
      <c r="FF19" s="15">
        <v>6.1717352415026835E-2</v>
      </c>
      <c r="FG19" s="14"/>
      <c r="FH19" s="16"/>
      <c r="FI19" s="14"/>
      <c r="FJ19" s="16"/>
      <c r="FK19" s="14">
        <v>4</v>
      </c>
      <c r="FL19" s="15">
        <v>0.13793103448275862</v>
      </c>
      <c r="FM19" s="14">
        <v>19</v>
      </c>
      <c r="FN19" s="15">
        <v>8.2608695652173908E-2</v>
      </c>
      <c r="FO19" s="14">
        <v>1</v>
      </c>
      <c r="FP19" s="15">
        <v>0.02</v>
      </c>
      <c r="FQ19" s="14"/>
      <c r="FR19" s="16"/>
      <c r="FS19" s="14"/>
      <c r="FT19" s="16"/>
      <c r="FU19" s="14"/>
      <c r="FV19" s="16"/>
      <c r="FW19" s="14">
        <v>1</v>
      </c>
      <c r="FX19" s="15">
        <v>2.564102564102564E-2</v>
      </c>
      <c r="FY19" s="14">
        <v>153</v>
      </c>
      <c r="FZ19" s="15">
        <v>8.3197389885807507E-2</v>
      </c>
      <c r="GA19" s="14">
        <v>0</v>
      </c>
      <c r="GB19" s="15">
        <v>0</v>
      </c>
      <c r="GC19" s="14">
        <v>2</v>
      </c>
      <c r="GD19" s="15">
        <v>8.3333333333333329E-2</v>
      </c>
      <c r="GE19" s="14">
        <v>36</v>
      </c>
      <c r="GF19" s="15">
        <v>7.8774617067833702E-2</v>
      </c>
      <c r="GG19" s="14"/>
      <c r="GH19" s="16"/>
      <c r="GI19" s="17">
        <v>3202</v>
      </c>
      <c r="GJ19" s="18">
        <v>6.7922447074795306E-2</v>
      </c>
    </row>
    <row r="20" spans="1:192" x14ac:dyDescent="0.25">
      <c r="A20" s="19" t="s">
        <v>139</v>
      </c>
      <c r="B20" s="27"/>
      <c r="C20" s="20">
        <v>12</v>
      </c>
      <c r="D20" s="21">
        <v>0.19354838709677419</v>
      </c>
      <c r="E20" s="20">
        <v>13</v>
      </c>
      <c r="F20" s="21">
        <v>0.27083333333333331</v>
      </c>
      <c r="G20" s="20">
        <v>9</v>
      </c>
      <c r="H20" s="21">
        <v>0.25714285714285712</v>
      </c>
      <c r="I20" s="20">
        <v>457</v>
      </c>
      <c r="J20" s="21">
        <v>0.21897460469573551</v>
      </c>
      <c r="K20" s="20">
        <v>17</v>
      </c>
      <c r="L20" s="21">
        <v>0.4358974358974359</v>
      </c>
      <c r="M20" s="20">
        <v>417</v>
      </c>
      <c r="N20" s="21">
        <v>0.20612951062778054</v>
      </c>
      <c r="O20" s="20">
        <v>4785</v>
      </c>
      <c r="P20" s="21">
        <v>0.36037053773158606</v>
      </c>
      <c r="Q20" s="20">
        <v>10</v>
      </c>
      <c r="R20" s="21">
        <v>0.23809523809523808</v>
      </c>
      <c r="S20" s="20"/>
      <c r="T20" s="22"/>
      <c r="U20" s="20">
        <v>213</v>
      </c>
      <c r="V20" s="21">
        <v>0.30559540889526543</v>
      </c>
      <c r="W20" s="20">
        <v>46</v>
      </c>
      <c r="X20" s="21">
        <v>0.25</v>
      </c>
      <c r="Y20" s="20"/>
      <c r="Z20" s="22"/>
      <c r="AA20" s="20">
        <v>11</v>
      </c>
      <c r="AB20" s="21">
        <v>0.25</v>
      </c>
      <c r="AC20" s="20">
        <v>115</v>
      </c>
      <c r="AD20" s="21">
        <v>0.3203342618384401</v>
      </c>
      <c r="AE20" s="20"/>
      <c r="AF20" s="22"/>
      <c r="AG20" s="20">
        <v>700</v>
      </c>
      <c r="AH20" s="21">
        <v>0.34146341463414637</v>
      </c>
      <c r="AI20" s="20">
        <v>199</v>
      </c>
      <c r="AJ20" s="21">
        <v>0.30015082956259426</v>
      </c>
      <c r="AK20" s="20"/>
      <c r="AL20" s="22"/>
      <c r="AM20" s="20">
        <v>11</v>
      </c>
      <c r="AN20" s="21">
        <v>0.15942028985507245</v>
      </c>
      <c r="AO20" s="20">
        <v>374</v>
      </c>
      <c r="AP20" s="21">
        <v>0.2801498127340824</v>
      </c>
      <c r="AQ20" s="20">
        <v>11</v>
      </c>
      <c r="AR20" s="21">
        <v>0.16923076923076924</v>
      </c>
      <c r="AS20" s="20">
        <v>216</v>
      </c>
      <c r="AT20" s="21">
        <v>0.28838451268357812</v>
      </c>
      <c r="AU20" s="20"/>
      <c r="AV20" s="22"/>
      <c r="AW20" s="20">
        <v>12</v>
      </c>
      <c r="AX20" s="21">
        <v>0.35294117647058826</v>
      </c>
      <c r="AY20" s="20">
        <v>6</v>
      </c>
      <c r="AZ20" s="21">
        <v>0.3</v>
      </c>
      <c r="BA20" s="20"/>
      <c r="BB20" s="22"/>
      <c r="BC20" s="20">
        <v>14</v>
      </c>
      <c r="BD20" s="21">
        <v>0.30434782608695654</v>
      </c>
      <c r="BE20" s="20">
        <v>9</v>
      </c>
      <c r="BF20" s="21">
        <v>0.25714285714285712</v>
      </c>
      <c r="BG20" s="20"/>
      <c r="BH20" s="22"/>
      <c r="BI20" s="20"/>
      <c r="BJ20" s="22"/>
      <c r="BK20" s="20">
        <v>94</v>
      </c>
      <c r="BL20" s="21">
        <v>0.29283489096573206</v>
      </c>
      <c r="BM20" s="20">
        <v>29</v>
      </c>
      <c r="BN20" s="21">
        <v>0.26363636363636361</v>
      </c>
      <c r="BO20" s="20"/>
      <c r="BP20" s="22"/>
      <c r="BQ20" s="20"/>
      <c r="BR20" s="22"/>
      <c r="BS20" s="20">
        <v>451</v>
      </c>
      <c r="BT20" s="21">
        <v>0.3022788203753351</v>
      </c>
      <c r="BU20" s="20"/>
      <c r="BV20" s="22"/>
      <c r="BW20" s="20">
        <v>6</v>
      </c>
      <c r="BX20" s="21">
        <v>0.20689655172413793</v>
      </c>
      <c r="BY20" s="20">
        <v>754</v>
      </c>
      <c r="BZ20" s="21">
        <v>0.3548235294117647</v>
      </c>
      <c r="CA20" s="20">
        <v>10</v>
      </c>
      <c r="CB20" s="21">
        <v>0.37037037037037035</v>
      </c>
      <c r="CC20" s="20"/>
      <c r="CD20" s="22"/>
      <c r="CE20" s="20">
        <v>23</v>
      </c>
      <c r="CF20" s="21">
        <v>0.44230769230769229</v>
      </c>
      <c r="CG20" s="20"/>
      <c r="CH20" s="22"/>
      <c r="CI20" s="20"/>
      <c r="CJ20" s="22"/>
      <c r="CK20" s="20">
        <v>13</v>
      </c>
      <c r="CL20" s="21">
        <v>0.5</v>
      </c>
      <c r="CM20" s="20">
        <v>23</v>
      </c>
      <c r="CN20" s="21">
        <v>0.23469387755102042</v>
      </c>
      <c r="CO20" s="20">
        <v>208</v>
      </c>
      <c r="CP20" s="21">
        <v>0.35254237288135593</v>
      </c>
      <c r="CQ20" s="20">
        <v>11</v>
      </c>
      <c r="CR20" s="21">
        <v>0.27500000000000002</v>
      </c>
      <c r="CS20" s="20">
        <v>9</v>
      </c>
      <c r="CT20" s="21">
        <v>0.21428571428571427</v>
      </c>
      <c r="CU20" s="20"/>
      <c r="CV20" s="22"/>
      <c r="CW20" s="20">
        <v>721</v>
      </c>
      <c r="CX20" s="21">
        <v>0.30142140468227424</v>
      </c>
      <c r="CY20" s="20"/>
      <c r="CZ20" s="22"/>
      <c r="DA20" s="20">
        <v>27</v>
      </c>
      <c r="DB20" s="21">
        <v>0.30337078651685395</v>
      </c>
      <c r="DC20" s="20"/>
      <c r="DD20" s="22"/>
      <c r="DE20" s="20">
        <v>33</v>
      </c>
      <c r="DF20" s="21">
        <v>0.37931034482758619</v>
      </c>
      <c r="DG20" s="20">
        <v>49</v>
      </c>
      <c r="DH20" s="21">
        <v>0.26203208556149732</v>
      </c>
      <c r="DI20" s="20"/>
      <c r="DJ20" s="22"/>
      <c r="DK20" s="20">
        <v>7</v>
      </c>
      <c r="DL20" s="21">
        <v>0.26923076923076922</v>
      </c>
      <c r="DM20" s="20"/>
      <c r="DN20" s="22"/>
      <c r="DO20" s="20">
        <v>427</v>
      </c>
      <c r="DP20" s="21">
        <v>0.31512915129151292</v>
      </c>
      <c r="DQ20" s="20">
        <v>16</v>
      </c>
      <c r="DR20" s="21">
        <v>0.16666666666666666</v>
      </c>
      <c r="DS20" s="20"/>
      <c r="DT20" s="22"/>
      <c r="DU20" s="20">
        <v>658</v>
      </c>
      <c r="DV20" s="21">
        <v>0.30533642691415314</v>
      </c>
      <c r="DW20" s="20">
        <v>386</v>
      </c>
      <c r="DX20" s="21">
        <v>0.27630637079455977</v>
      </c>
      <c r="DY20" s="20">
        <v>9</v>
      </c>
      <c r="DZ20" s="21">
        <v>0.47368421052631576</v>
      </c>
      <c r="EA20" s="20">
        <v>560</v>
      </c>
      <c r="EB20" s="21">
        <v>0.29396325459317585</v>
      </c>
      <c r="EC20" s="20">
        <v>193</v>
      </c>
      <c r="ED20" s="21">
        <v>0.49614395886889462</v>
      </c>
      <c r="EE20" s="20"/>
      <c r="EF20" s="22"/>
      <c r="EG20" s="20"/>
      <c r="EH20" s="22"/>
      <c r="EI20" s="20"/>
      <c r="EJ20" s="22"/>
      <c r="EK20" s="20">
        <v>12</v>
      </c>
      <c r="EL20" s="21">
        <v>0.33333333333333331</v>
      </c>
      <c r="EM20" s="20">
        <v>22</v>
      </c>
      <c r="EN20" s="21">
        <v>0.27160493827160492</v>
      </c>
      <c r="EO20" s="20">
        <v>26</v>
      </c>
      <c r="EP20" s="21">
        <v>0.37142857142857144</v>
      </c>
      <c r="EQ20" s="20"/>
      <c r="ER20" s="22"/>
      <c r="ES20" s="20">
        <v>501</v>
      </c>
      <c r="ET20" s="21">
        <v>0.30235365117682561</v>
      </c>
      <c r="EU20" s="20">
        <v>14</v>
      </c>
      <c r="EV20" s="21">
        <v>0.19718309859154928</v>
      </c>
      <c r="EW20" s="20"/>
      <c r="EX20" s="22"/>
      <c r="EY20" s="20">
        <v>962</v>
      </c>
      <c r="EZ20" s="21">
        <v>0.40369282417121277</v>
      </c>
      <c r="FA20" s="20">
        <v>5</v>
      </c>
      <c r="FB20" s="21">
        <v>0.27777777777777779</v>
      </c>
      <c r="FC20" s="20"/>
      <c r="FD20" s="22"/>
      <c r="FE20" s="20">
        <v>271</v>
      </c>
      <c r="FF20" s="21">
        <v>0.24239713774597496</v>
      </c>
      <c r="FG20" s="20"/>
      <c r="FH20" s="22"/>
      <c r="FI20" s="20"/>
      <c r="FJ20" s="22"/>
      <c r="FK20" s="20">
        <v>6</v>
      </c>
      <c r="FL20" s="21">
        <v>0.20689655172413793</v>
      </c>
      <c r="FM20" s="20">
        <v>63</v>
      </c>
      <c r="FN20" s="21">
        <v>0.27391304347826084</v>
      </c>
      <c r="FO20" s="20">
        <v>14</v>
      </c>
      <c r="FP20" s="21">
        <v>0.28000000000000003</v>
      </c>
      <c r="FQ20" s="20"/>
      <c r="FR20" s="22"/>
      <c r="FS20" s="20"/>
      <c r="FT20" s="22"/>
      <c r="FU20" s="20"/>
      <c r="FV20" s="22"/>
      <c r="FW20" s="20">
        <v>5</v>
      </c>
      <c r="FX20" s="21">
        <v>0.12820512820512819</v>
      </c>
      <c r="FY20" s="20">
        <v>669</v>
      </c>
      <c r="FZ20" s="21">
        <v>0.36378466557911909</v>
      </c>
      <c r="GA20" s="20">
        <v>6</v>
      </c>
      <c r="GB20" s="21">
        <v>0.22222222222222221</v>
      </c>
      <c r="GC20" s="20">
        <v>5</v>
      </c>
      <c r="GD20" s="21">
        <v>0.20833333333333334</v>
      </c>
      <c r="GE20" s="20">
        <v>140</v>
      </c>
      <c r="GF20" s="21">
        <v>0.30634573304157547</v>
      </c>
      <c r="GG20" s="20"/>
      <c r="GH20" s="22"/>
      <c r="GI20" s="20">
        <v>15095</v>
      </c>
      <c r="GJ20" s="21">
        <v>0.32020279156590725</v>
      </c>
    </row>
    <row r="21" spans="1:192" x14ac:dyDescent="0.25">
      <c r="A21" s="2" t="s">
        <v>213</v>
      </c>
      <c r="B21" s="3" t="s">
        <v>113</v>
      </c>
      <c r="C21" s="14">
        <v>0</v>
      </c>
      <c r="D21" s="15">
        <v>0</v>
      </c>
      <c r="E21" s="14">
        <v>0</v>
      </c>
      <c r="F21" s="15">
        <v>0</v>
      </c>
      <c r="G21" s="14">
        <v>0</v>
      </c>
      <c r="H21" s="15">
        <v>0</v>
      </c>
      <c r="I21" s="14">
        <v>8</v>
      </c>
      <c r="J21" s="15">
        <v>3.8332534738859609E-3</v>
      </c>
      <c r="K21" s="14">
        <v>0</v>
      </c>
      <c r="L21" s="15">
        <v>0</v>
      </c>
      <c r="M21" s="14">
        <v>13</v>
      </c>
      <c r="N21" s="15">
        <v>6.4260998517053879E-3</v>
      </c>
      <c r="O21" s="14">
        <v>64</v>
      </c>
      <c r="P21" s="15">
        <v>4.820003012501883E-3</v>
      </c>
      <c r="Q21" s="14">
        <v>0</v>
      </c>
      <c r="R21" s="15">
        <v>0</v>
      </c>
      <c r="S21" s="14"/>
      <c r="T21" s="16"/>
      <c r="U21" s="14">
        <v>7</v>
      </c>
      <c r="V21" s="15">
        <v>1.0043041606886656E-2</v>
      </c>
      <c r="W21" s="14">
        <v>1</v>
      </c>
      <c r="X21" s="15">
        <v>5.434782608695652E-3</v>
      </c>
      <c r="Y21" s="14"/>
      <c r="Z21" s="16"/>
      <c r="AA21" s="14">
        <v>0</v>
      </c>
      <c r="AB21" s="15">
        <v>0</v>
      </c>
      <c r="AC21" s="14">
        <v>0</v>
      </c>
      <c r="AD21" s="15">
        <v>0</v>
      </c>
      <c r="AE21" s="14"/>
      <c r="AF21" s="16"/>
      <c r="AG21" s="14">
        <v>12</v>
      </c>
      <c r="AH21" s="15">
        <v>5.8536585365853658E-3</v>
      </c>
      <c r="AI21" s="14">
        <v>4</v>
      </c>
      <c r="AJ21" s="15">
        <v>6.0331825037707393E-3</v>
      </c>
      <c r="AK21" s="14"/>
      <c r="AL21" s="16"/>
      <c r="AM21" s="14">
        <v>0</v>
      </c>
      <c r="AN21" s="15">
        <v>0</v>
      </c>
      <c r="AO21" s="14">
        <v>6</v>
      </c>
      <c r="AP21" s="15">
        <v>4.4943820224719105E-3</v>
      </c>
      <c r="AQ21" s="14">
        <v>0</v>
      </c>
      <c r="AR21" s="15">
        <v>0</v>
      </c>
      <c r="AS21" s="14">
        <v>5</v>
      </c>
      <c r="AT21" s="15">
        <v>6.6755674232309749E-3</v>
      </c>
      <c r="AU21" s="14"/>
      <c r="AV21" s="16"/>
      <c r="AW21" s="14">
        <v>0</v>
      </c>
      <c r="AX21" s="15">
        <v>0</v>
      </c>
      <c r="AY21" s="14">
        <v>0</v>
      </c>
      <c r="AZ21" s="15">
        <v>0</v>
      </c>
      <c r="BA21" s="14"/>
      <c r="BB21" s="16"/>
      <c r="BC21" s="14">
        <v>0</v>
      </c>
      <c r="BD21" s="15">
        <v>0</v>
      </c>
      <c r="BE21" s="14">
        <v>0</v>
      </c>
      <c r="BF21" s="15">
        <v>0</v>
      </c>
      <c r="BG21" s="14"/>
      <c r="BH21" s="16"/>
      <c r="BI21" s="14"/>
      <c r="BJ21" s="16"/>
      <c r="BK21" s="14">
        <v>1</v>
      </c>
      <c r="BL21" s="15">
        <v>3.1152647975077881E-3</v>
      </c>
      <c r="BM21" s="14">
        <v>1</v>
      </c>
      <c r="BN21" s="15">
        <v>9.0909090909090905E-3</v>
      </c>
      <c r="BO21" s="14"/>
      <c r="BP21" s="16"/>
      <c r="BQ21" s="14"/>
      <c r="BR21" s="16"/>
      <c r="BS21" s="14">
        <v>5</v>
      </c>
      <c r="BT21" s="15">
        <v>3.351206434316354E-3</v>
      </c>
      <c r="BU21" s="14"/>
      <c r="BV21" s="16"/>
      <c r="BW21" s="14">
        <v>0</v>
      </c>
      <c r="BX21" s="15">
        <v>0</v>
      </c>
      <c r="BY21" s="14">
        <v>9</v>
      </c>
      <c r="BZ21" s="15">
        <v>4.2352941176470585E-3</v>
      </c>
      <c r="CA21" s="14">
        <v>1</v>
      </c>
      <c r="CB21" s="15">
        <v>3.7037037037037035E-2</v>
      </c>
      <c r="CC21" s="14"/>
      <c r="CD21" s="16"/>
      <c r="CE21" s="14">
        <v>1</v>
      </c>
      <c r="CF21" s="15">
        <v>1.9230769230769232E-2</v>
      </c>
      <c r="CG21" s="14"/>
      <c r="CH21" s="16"/>
      <c r="CI21" s="14"/>
      <c r="CJ21" s="16"/>
      <c r="CK21" s="14">
        <v>0</v>
      </c>
      <c r="CL21" s="15">
        <v>0</v>
      </c>
      <c r="CM21" s="14">
        <v>2</v>
      </c>
      <c r="CN21" s="15">
        <v>2.0408163265306121E-2</v>
      </c>
      <c r="CO21" s="14">
        <v>6</v>
      </c>
      <c r="CP21" s="15">
        <v>1.0169491525423728E-2</v>
      </c>
      <c r="CQ21" s="14">
        <v>0</v>
      </c>
      <c r="CR21" s="15">
        <v>0</v>
      </c>
      <c r="CS21" s="14">
        <v>0</v>
      </c>
      <c r="CT21" s="15">
        <v>0</v>
      </c>
      <c r="CU21" s="14"/>
      <c r="CV21" s="16"/>
      <c r="CW21" s="14">
        <v>7</v>
      </c>
      <c r="CX21" s="15">
        <v>2.926421404682274E-3</v>
      </c>
      <c r="CY21" s="14"/>
      <c r="CZ21" s="16"/>
      <c r="DA21" s="14">
        <v>1</v>
      </c>
      <c r="DB21" s="15">
        <v>1.1235955056179775E-2</v>
      </c>
      <c r="DC21" s="14"/>
      <c r="DD21" s="16"/>
      <c r="DE21" s="14">
        <v>3</v>
      </c>
      <c r="DF21" s="15">
        <v>3.4482758620689655E-2</v>
      </c>
      <c r="DG21" s="14">
        <v>0</v>
      </c>
      <c r="DH21" s="15">
        <v>0</v>
      </c>
      <c r="DI21" s="14"/>
      <c r="DJ21" s="16"/>
      <c r="DK21" s="14">
        <v>0</v>
      </c>
      <c r="DL21" s="15">
        <v>0</v>
      </c>
      <c r="DM21" s="14"/>
      <c r="DN21" s="16"/>
      <c r="DO21" s="14">
        <v>15</v>
      </c>
      <c r="DP21" s="15">
        <v>1.107011070110701E-2</v>
      </c>
      <c r="DQ21" s="14">
        <v>0</v>
      </c>
      <c r="DR21" s="15">
        <v>0</v>
      </c>
      <c r="DS21" s="14"/>
      <c r="DT21" s="16"/>
      <c r="DU21" s="14">
        <v>17</v>
      </c>
      <c r="DV21" s="15">
        <v>7.8886310904872393E-3</v>
      </c>
      <c r="DW21" s="14">
        <v>4</v>
      </c>
      <c r="DX21" s="15">
        <v>2.8632784538296348E-3</v>
      </c>
      <c r="DY21" s="14">
        <v>0</v>
      </c>
      <c r="DZ21" s="15">
        <v>0</v>
      </c>
      <c r="EA21" s="14">
        <v>8</v>
      </c>
      <c r="EB21" s="15">
        <v>4.1994750656167978E-3</v>
      </c>
      <c r="EC21" s="14">
        <v>1</v>
      </c>
      <c r="ED21" s="15">
        <v>2.5706940874035988E-3</v>
      </c>
      <c r="EE21" s="14"/>
      <c r="EF21" s="16"/>
      <c r="EG21" s="14"/>
      <c r="EH21" s="16"/>
      <c r="EI21" s="14"/>
      <c r="EJ21" s="16"/>
      <c r="EK21" s="14">
        <v>0</v>
      </c>
      <c r="EL21" s="15">
        <v>0</v>
      </c>
      <c r="EM21" s="14">
        <v>0</v>
      </c>
      <c r="EN21" s="15">
        <v>0</v>
      </c>
      <c r="EO21" s="14">
        <v>0</v>
      </c>
      <c r="EP21" s="15">
        <v>0</v>
      </c>
      <c r="EQ21" s="14"/>
      <c r="ER21" s="16"/>
      <c r="ES21" s="14">
        <v>4</v>
      </c>
      <c r="ET21" s="15">
        <v>2.4140012070006035E-3</v>
      </c>
      <c r="EU21" s="14">
        <v>0</v>
      </c>
      <c r="EV21" s="15">
        <v>0</v>
      </c>
      <c r="EW21" s="14"/>
      <c r="EX21" s="16"/>
      <c r="EY21" s="14">
        <v>4</v>
      </c>
      <c r="EZ21" s="15">
        <v>1.6785564414603441E-3</v>
      </c>
      <c r="FA21" s="14">
        <v>0</v>
      </c>
      <c r="FB21" s="15">
        <v>0</v>
      </c>
      <c r="FC21" s="14"/>
      <c r="FD21" s="16"/>
      <c r="FE21" s="14">
        <v>3</v>
      </c>
      <c r="FF21" s="15">
        <v>2.6833631484794273E-3</v>
      </c>
      <c r="FG21" s="14"/>
      <c r="FH21" s="16"/>
      <c r="FI21" s="14"/>
      <c r="FJ21" s="16"/>
      <c r="FK21" s="14">
        <v>0</v>
      </c>
      <c r="FL21" s="15">
        <v>0</v>
      </c>
      <c r="FM21" s="14">
        <v>0</v>
      </c>
      <c r="FN21" s="15">
        <v>0</v>
      </c>
      <c r="FO21" s="14">
        <v>0</v>
      </c>
      <c r="FP21" s="15">
        <v>0</v>
      </c>
      <c r="FQ21" s="14"/>
      <c r="FR21" s="16"/>
      <c r="FS21" s="14"/>
      <c r="FT21" s="16"/>
      <c r="FU21" s="14"/>
      <c r="FV21" s="16"/>
      <c r="FW21" s="14">
        <v>0</v>
      </c>
      <c r="FX21" s="15">
        <v>0</v>
      </c>
      <c r="FY21" s="14">
        <v>5</v>
      </c>
      <c r="FZ21" s="15">
        <v>2.7188689505165853E-3</v>
      </c>
      <c r="GA21" s="14">
        <v>0</v>
      </c>
      <c r="GB21" s="15">
        <v>0</v>
      </c>
      <c r="GC21" s="14">
        <v>1</v>
      </c>
      <c r="GD21" s="15">
        <v>4.1666666666666664E-2</v>
      </c>
      <c r="GE21" s="14">
        <v>3</v>
      </c>
      <c r="GF21" s="15">
        <v>6.5645514223194746E-3</v>
      </c>
      <c r="GG21" s="14"/>
      <c r="GH21" s="16"/>
      <c r="GI21" s="17">
        <v>222</v>
      </c>
      <c r="GJ21" s="18">
        <v>4.7091765304823723E-3</v>
      </c>
    </row>
    <row r="22" spans="1:192" x14ac:dyDescent="0.25">
      <c r="A22" s="2" t="s">
        <v>214</v>
      </c>
      <c r="B22" s="3" t="s">
        <v>113</v>
      </c>
      <c r="C22" s="14">
        <v>0</v>
      </c>
      <c r="D22" s="15">
        <v>0</v>
      </c>
      <c r="E22" s="14">
        <v>0</v>
      </c>
      <c r="F22" s="15">
        <v>0</v>
      </c>
      <c r="G22" s="14">
        <v>0</v>
      </c>
      <c r="H22" s="15">
        <v>0</v>
      </c>
      <c r="I22" s="14">
        <v>7</v>
      </c>
      <c r="J22" s="15">
        <v>3.3540967896502154E-3</v>
      </c>
      <c r="K22" s="14">
        <v>0</v>
      </c>
      <c r="L22" s="15">
        <v>0</v>
      </c>
      <c r="M22" s="14">
        <v>9</v>
      </c>
      <c r="N22" s="15">
        <v>4.448838358872961E-3</v>
      </c>
      <c r="O22" s="14">
        <v>58</v>
      </c>
      <c r="P22" s="15">
        <v>4.3681277300798311E-3</v>
      </c>
      <c r="Q22" s="14">
        <v>0</v>
      </c>
      <c r="R22" s="15">
        <v>0</v>
      </c>
      <c r="S22" s="14"/>
      <c r="T22" s="16"/>
      <c r="U22" s="14">
        <v>2</v>
      </c>
      <c r="V22" s="15">
        <v>2.8694404591104736E-3</v>
      </c>
      <c r="W22" s="14">
        <v>1</v>
      </c>
      <c r="X22" s="15">
        <v>5.434782608695652E-3</v>
      </c>
      <c r="Y22" s="14"/>
      <c r="Z22" s="16"/>
      <c r="AA22" s="14">
        <v>1</v>
      </c>
      <c r="AB22" s="15">
        <v>2.2727272727272728E-2</v>
      </c>
      <c r="AC22" s="14">
        <v>5</v>
      </c>
      <c r="AD22" s="15">
        <v>1.3927576601671309E-2</v>
      </c>
      <c r="AE22" s="14"/>
      <c r="AF22" s="16"/>
      <c r="AG22" s="14">
        <v>10</v>
      </c>
      <c r="AH22" s="15">
        <v>4.8780487804878049E-3</v>
      </c>
      <c r="AI22" s="14">
        <v>1</v>
      </c>
      <c r="AJ22" s="15">
        <v>1.5082956259426848E-3</v>
      </c>
      <c r="AK22" s="14"/>
      <c r="AL22" s="16"/>
      <c r="AM22" s="14">
        <v>0</v>
      </c>
      <c r="AN22" s="15">
        <v>0</v>
      </c>
      <c r="AO22" s="14">
        <v>5</v>
      </c>
      <c r="AP22" s="15">
        <v>3.7453183520599251E-3</v>
      </c>
      <c r="AQ22" s="14">
        <v>0</v>
      </c>
      <c r="AR22" s="15">
        <v>0</v>
      </c>
      <c r="AS22" s="14">
        <v>4</v>
      </c>
      <c r="AT22" s="15">
        <v>5.3404539385847796E-3</v>
      </c>
      <c r="AU22" s="14"/>
      <c r="AV22" s="16"/>
      <c r="AW22" s="14">
        <v>0</v>
      </c>
      <c r="AX22" s="15">
        <v>0</v>
      </c>
      <c r="AY22" s="14">
        <v>0</v>
      </c>
      <c r="AZ22" s="15">
        <v>0</v>
      </c>
      <c r="BA22" s="14"/>
      <c r="BB22" s="16"/>
      <c r="BC22" s="14">
        <v>0</v>
      </c>
      <c r="BD22" s="15">
        <v>0</v>
      </c>
      <c r="BE22" s="14">
        <v>0</v>
      </c>
      <c r="BF22" s="15">
        <v>0</v>
      </c>
      <c r="BG22" s="14"/>
      <c r="BH22" s="16"/>
      <c r="BI22" s="14"/>
      <c r="BJ22" s="16"/>
      <c r="BK22" s="14">
        <v>0</v>
      </c>
      <c r="BL22" s="15">
        <v>0</v>
      </c>
      <c r="BM22" s="14">
        <v>1</v>
      </c>
      <c r="BN22" s="15">
        <v>9.0909090909090905E-3</v>
      </c>
      <c r="BO22" s="14"/>
      <c r="BP22" s="16"/>
      <c r="BQ22" s="14"/>
      <c r="BR22" s="16"/>
      <c r="BS22" s="14">
        <v>13</v>
      </c>
      <c r="BT22" s="15">
        <v>8.7131367292225207E-3</v>
      </c>
      <c r="BU22" s="14"/>
      <c r="BV22" s="16"/>
      <c r="BW22" s="14">
        <v>0</v>
      </c>
      <c r="BX22" s="15">
        <v>0</v>
      </c>
      <c r="BY22" s="14">
        <v>9</v>
      </c>
      <c r="BZ22" s="15">
        <v>4.2352941176470585E-3</v>
      </c>
      <c r="CA22" s="14">
        <v>0</v>
      </c>
      <c r="CB22" s="15">
        <v>0</v>
      </c>
      <c r="CC22" s="14"/>
      <c r="CD22" s="16"/>
      <c r="CE22" s="14">
        <v>2</v>
      </c>
      <c r="CF22" s="15">
        <v>3.8461538461538464E-2</v>
      </c>
      <c r="CG22" s="14"/>
      <c r="CH22" s="16"/>
      <c r="CI22" s="14"/>
      <c r="CJ22" s="16"/>
      <c r="CK22" s="14">
        <v>0</v>
      </c>
      <c r="CL22" s="15">
        <v>0</v>
      </c>
      <c r="CM22" s="14">
        <v>1</v>
      </c>
      <c r="CN22" s="15">
        <v>1.020408163265306E-2</v>
      </c>
      <c r="CO22" s="14">
        <v>4</v>
      </c>
      <c r="CP22" s="15">
        <v>6.7796610169491523E-3</v>
      </c>
      <c r="CQ22" s="14">
        <v>0</v>
      </c>
      <c r="CR22" s="15">
        <v>0</v>
      </c>
      <c r="CS22" s="14">
        <v>0</v>
      </c>
      <c r="CT22" s="15">
        <v>0</v>
      </c>
      <c r="CU22" s="14"/>
      <c r="CV22" s="16"/>
      <c r="CW22" s="14">
        <v>22</v>
      </c>
      <c r="CX22" s="15">
        <v>9.1973244147157199E-3</v>
      </c>
      <c r="CY22" s="14"/>
      <c r="CZ22" s="16"/>
      <c r="DA22" s="14">
        <v>1</v>
      </c>
      <c r="DB22" s="15">
        <v>1.1235955056179775E-2</v>
      </c>
      <c r="DC22" s="14"/>
      <c r="DD22" s="16"/>
      <c r="DE22" s="14">
        <v>0</v>
      </c>
      <c r="DF22" s="15">
        <v>0</v>
      </c>
      <c r="DG22" s="14">
        <v>1</v>
      </c>
      <c r="DH22" s="15">
        <v>5.3475935828877002E-3</v>
      </c>
      <c r="DI22" s="14"/>
      <c r="DJ22" s="16"/>
      <c r="DK22" s="14">
        <v>1</v>
      </c>
      <c r="DL22" s="15">
        <v>3.8461538461538464E-2</v>
      </c>
      <c r="DM22" s="14"/>
      <c r="DN22" s="16"/>
      <c r="DO22" s="14">
        <v>6</v>
      </c>
      <c r="DP22" s="15">
        <v>4.4280442804428043E-3</v>
      </c>
      <c r="DQ22" s="14">
        <v>1</v>
      </c>
      <c r="DR22" s="15">
        <v>1.0416666666666666E-2</v>
      </c>
      <c r="DS22" s="14"/>
      <c r="DT22" s="16"/>
      <c r="DU22" s="14">
        <v>11</v>
      </c>
      <c r="DV22" s="15">
        <v>5.1044083526682136E-3</v>
      </c>
      <c r="DW22" s="14">
        <v>10</v>
      </c>
      <c r="DX22" s="15">
        <v>7.1581961345740875E-3</v>
      </c>
      <c r="DY22" s="14">
        <v>0</v>
      </c>
      <c r="DZ22" s="15">
        <v>0</v>
      </c>
      <c r="EA22" s="14">
        <v>9</v>
      </c>
      <c r="EB22" s="15">
        <v>4.7244094488188976E-3</v>
      </c>
      <c r="EC22" s="14">
        <v>0</v>
      </c>
      <c r="ED22" s="15">
        <v>0</v>
      </c>
      <c r="EE22" s="14"/>
      <c r="EF22" s="16"/>
      <c r="EG22" s="14"/>
      <c r="EH22" s="16"/>
      <c r="EI22" s="14"/>
      <c r="EJ22" s="16"/>
      <c r="EK22" s="14">
        <v>0</v>
      </c>
      <c r="EL22" s="15">
        <v>0</v>
      </c>
      <c r="EM22" s="14">
        <v>1</v>
      </c>
      <c r="EN22" s="15">
        <v>1.2345679012345678E-2</v>
      </c>
      <c r="EO22" s="14">
        <v>0</v>
      </c>
      <c r="EP22" s="15">
        <v>0</v>
      </c>
      <c r="EQ22" s="14"/>
      <c r="ER22" s="16"/>
      <c r="ES22" s="14">
        <v>6</v>
      </c>
      <c r="ET22" s="15">
        <v>3.6210018105009051E-3</v>
      </c>
      <c r="EU22" s="14">
        <v>0</v>
      </c>
      <c r="EV22" s="15">
        <v>0</v>
      </c>
      <c r="EW22" s="14"/>
      <c r="EX22" s="16"/>
      <c r="EY22" s="14">
        <v>13</v>
      </c>
      <c r="EZ22" s="15">
        <v>5.4553084347461183E-3</v>
      </c>
      <c r="FA22" s="14">
        <v>0</v>
      </c>
      <c r="FB22" s="15">
        <v>0</v>
      </c>
      <c r="FC22" s="14"/>
      <c r="FD22" s="16"/>
      <c r="FE22" s="14">
        <v>5</v>
      </c>
      <c r="FF22" s="15">
        <v>4.4722719141323791E-3</v>
      </c>
      <c r="FG22" s="14"/>
      <c r="FH22" s="16"/>
      <c r="FI22" s="14"/>
      <c r="FJ22" s="16"/>
      <c r="FK22" s="14">
        <v>0</v>
      </c>
      <c r="FL22" s="15">
        <v>0</v>
      </c>
      <c r="FM22" s="14">
        <v>1</v>
      </c>
      <c r="FN22" s="15">
        <v>4.3478260869565218E-3</v>
      </c>
      <c r="FO22" s="14">
        <v>1</v>
      </c>
      <c r="FP22" s="15">
        <v>0.02</v>
      </c>
      <c r="FQ22" s="14"/>
      <c r="FR22" s="16"/>
      <c r="FS22" s="14"/>
      <c r="FT22" s="16"/>
      <c r="FU22" s="14"/>
      <c r="FV22" s="16"/>
      <c r="FW22" s="14">
        <v>0</v>
      </c>
      <c r="FX22" s="15">
        <v>0</v>
      </c>
      <c r="FY22" s="14">
        <v>5</v>
      </c>
      <c r="FZ22" s="15">
        <v>2.7188689505165853E-3</v>
      </c>
      <c r="GA22" s="14">
        <v>0</v>
      </c>
      <c r="GB22" s="15">
        <v>0</v>
      </c>
      <c r="GC22" s="14">
        <v>0</v>
      </c>
      <c r="GD22" s="15">
        <v>0</v>
      </c>
      <c r="GE22" s="14">
        <v>1</v>
      </c>
      <c r="GF22" s="15">
        <v>2.1881838074398249E-3</v>
      </c>
      <c r="GG22" s="14"/>
      <c r="GH22" s="16"/>
      <c r="GI22" s="17">
        <v>228</v>
      </c>
      <c r="GJ22" s="18">
        <v>4.8364515718467612E-3</v>
      </c>
    </row>
    <row r="23" spans="1:192" x14ac:dyDescent="0.25">
      <c r="A23" s="19" t="s">
        <v>139</v>
      </c>
      <c r="B23" s="27"/>
      <c r="C23" s="20">
        <v>0</v>
      </c>
      <c r="D23" s="21">
        <v>0</v>
      </c>
      <c r="E23" s="20">
        <v>0</v>
      </c>
      <c r="F23" s="21">
        <v>0</v>
      </c>
      <c r="G23" s="20">
        <v>0</v>
      </c>
      <c r="H23" s="21">
        <v>0</v>
      </c>
      <c r="I23" s="20">
        <v>15</v>
      </c>
      <c r="J23" s="21">
        <v>7.1873502635361767E-3</v>
      </c>
      <c r="K23" s="20">
        <v>0</v>
      </c>
      <c r="L23" s="21">
        <v>0</v>
      </c>
      <c r="M23" s="20">
        <v>22</v>
      </c>
      <c r="N23" s="21">
        <v>1.0874938210578349E-2</v>
      </c>
      <c r="O23" s="20">
        <v>122</v>
      </c>
      <c r="P23" s="21">
        <v>9.1881307425817141E-3</v>
      </c>
      <c r="Q23" s="20">
        <v>0</v>
      </c>
      <c r="R23" s="21">
        <v>0</v>
      </c>
      <c r="S23" s="20"/>
      <c r="T23" s="22"/>
      <c r="U23" s="20">
        <v>9</v>
      </c>
      <c r="V23" s="21">
        <v>1.2912482065997131E-2</v>
      </c>
      <c r="W23" s="20">
        <v>2</v>
      </c>
      <c r="X23" s="21">
        <v>1.0869565217391304E-2</v>
      </c>
      <c r="Y23" s="20"/>
      <c r="Z23" s="22"/>
      <c r="AA23" s="20">
        <v>1</v>
      </c>
      <c r="AB23" s="21">
        <v>2.2727272727272728E-2</v>
      </c>
      <c r="AC23" s="20">
        <v>5</v>
      </c>
      <c r="AD23" s="21">
        <v>1.3927576601671309E-2</v>
      </c>
      <c r="AE23" s="20"/>
      <c r="AF23" s="22"/>
      <c r="AG23" s="20">
        <v>22</v>
      </c>
      <c r="AH23" s="21">
        <v>1.0731707317073172E-2</v>
      </c>
      <c r="AI23" s="20">
        <v>5</v>
      </c>
      <c r="AJ23" s="21">
        <v>7.5414781297134239E-3</v>
      </c>
      <c r="AK23" s="20"/>
      <c r="AL23" s="22"/>
      <c r="AM23" s="20">
        <v>0</v>
      </c>
      <c r="AN23" s="21">
        <v>0</v>
      </c>
      <c r="AO23" s="20">
        <v>11</v>
      </c>
      <c r="AP23" s="21">
        <v>8.2397003745318352E-3</v>
      </c>
      <c r="AQ23" s="20">
        <v>0</v>
      </c>
      <c r="AR23" s="21">
        <v>0</v>
      </c>
      <c r="AS23" s="20">
        <v>9</v>
      </c>
      <c r="AT23" s="21">
        <v>1.2016021361815754E-2</v>
      </c>
      <c r="AU23" s="20"/>
      <c r="AV23" s="22"/>
      <c r="AW23" s="20">
        <v>0</v>
      </c>
      <c r="AX23" s="21">
        <v>0</v>
      </c>
      <c r="AY23" s="20">
        <v>0</v>
      </c>
      <c r="AZ23" s="21">
        <v>0</v>
      </c>
      <c r="BA23" s="20"/>
      <c r="BB23" s="22"/>
      <c r="BC23" s="20">
        <v>0</v>
      </c>
      <c r="BD23" s="21">
        <v>0</v>
      </c>
      <c r="BE23" s="20">
        <v>0</v>
      </c>
      <c r="BF23" s="21">
        <v>0</v>
      </c>
      <c r="BG23" s="20"/>
      <c r="BH23" s="22"/>
      <c r="BI23" s="20"/>
      <c r="BJ23" s="22"/>
      <c r="BK23" s="20">
        <v>1</v>
      </c>
      <c r="BL23" s="21">
        <v>3.1152647975077881E-3</v>
      </c>
      <c r="BM23" s="20">
        <v>2</v>
      </c>
      <c r="BN23" s="21">
        <v>1.8181818181818181E-2</v>
      </c>
      <c r="BO23" s="20"/>
      <c r="BP23" s="22"/>
      <c r="BQ23" s="20"/>
      <c r="BR23" s="22"/>
      <c r="BS23" s="20">
        <v>18</v>
      </c>
      <c r="BT23" s="21">
        <v>1.2064343163538873E-2</v>
      </c>
      <c r="BU23" s="20"/>
      <c r="BV23" s="22"/>
      <c r="BW23" s="20">
        <v>0</v>
      </c>
      <c r="BX23" s="21">
        <v>0</v>
      </c>
      <c r="BY23" s="20">
        <v>18</v>
      </c>
      <c r="BZ23" s="21">
        <v>8.4705882352941169E-3</v>
      </c>
      <c r="CA23" s="20">
        <v>1</v>
      </c>
      <c r="CB23" s="21">
        <v>3.7037037037037035E-2</v>
      </c>
      <c r="CC23" s="20"/>
      <c r="CD23" s="22"/>
      <c r="CE23" s="20">
        <v>3</v>
      </c>
      <c r="CF23" s="21">
        <v>5.7692307692307696E-2</v>
      </c>
      <c r="CG23" s="20"/>
      <c r="CH23" s="22"/>
      <c r="CI23" s="20"/>
      <c r="CJ23" s="22"/>
      <c r="CK23" s="20">
        <v>0</v>
      </c>
      <c r="CL23" s="21">
        <v>0</v>
      </c>
      <c r="CM23" s="20">
        <v>3</v>
      </c>
      <c r="CN23" s="21">
        <v>3.0612244897959183E-2</v>
      </c>
      <c r="CO23" s="20">
        <v>10</v>
      </c>
      <c r="CP23" s="21">
        <v>1.6949152542372881E-2</v>
      </c>
      <c r="CQ23" s="20">
        <v>0</v>
      </c>
      <c r="CR23" s="21">
        <v>0</v>
      </c>
      <c r="CS23" s="20">
        <v>0</v>
      </c>
      <c r="CT23" s="21">
        <v>0</v>
      </c>
      <c r="CU23" s="20"/>
      <c r="CV23" s="22"/>
      <c r="CW23" s="20">
        <v>29</v>
      </c>
      <c r="CX23" s="21">
        <v>1.2123745819397994E-2</v>
      </c>
      <c r="CY23" s="20"/>
      <c r="CZ23" s="22"/>
      <c r="DA23" s="20">
        <v>2</v>
      </c>
      <c r="DB23" s="21">
        <v>2.247191011235955E-2</v>
      </c>
      <c r="DC23" s="20"/>
      <c r="DD23" s="22"/>
      <c r="DE23" s="20">
        <v>3</v>
      </c>
      <c r="DF23" s="21">
        <v>3.4482758620689655E-2</v>
      </c>
      <c r="DG23" s="20">
        <v>1</v>
      </c>
      <c r="DH23" s="21">
        <v>5.3475935828877002E-3</v>
      </c>
      <c r="DI23" s="20"/>
      <c r="DJ23" s="22"/>
      <c r="DK23" s="20">
        <v>1</v>
      </c>
      <c r="DL23" s="21">
        <v>3.8461538461538464E-2</v>
      </c>
      <c r="DM23" s="20"/>
      <c r="DN23" s="22"/>
      <c r="DO23" s="20">
        <v>21</v>
      </c>
      <c r="DP23" s="21">
        <v>1.5498154981549815E-2</v>
      </c>
      <c r="DQ23" s="20">
        <v>1</v>
      </c>
      <c r="DR23" s="21">
        <v>1.0416666666666666E-2</v>
      </c>
      <c r="DS23" s="20"/>
      <c r="DT23" s="22"/>
      <c r="DU23" s="20">
        <v>28</v>
      </c>
      <c r="DV23" s="21">
        <v>1.2993039443155453E-2</v>
      </c>
      <c r="DW23" s="20">
        <v>14</v>
      </c>
      <c r="DX23" s="21">
        <v>1.0021474588403722E-2</v>
      </c>
      <c r="DY23" s="20">
        <v>0</v>
      </c>
      <c r="DZ23" s="21">
        <v>0</v>
      </c>
      <c r="EA23" s="20">
        <v>17</v>
      </c>
      <c r="EB23" s="21">
        <v>8.9238845144356954E-3</v>
      </c>
      <c r="EC23" s="20">
        <v>1</v>
      </c>
      <c r="ED23" s="21">
        <v>2.5706940874035988E-3</v>
      </c>
      <c r="EE23" s="20"/>
      <c r="EF23" s="22"/>
      <c r="EG23" s="20"/>
      <c r="EH23" s="22"/>
      <c r="EI23" s="20"/>
      <c r="EJ23" s="22"/>
      <c r="EK23" s="20">
        <v>0</v>
      </c>
      <c r="EL23" s="21">
        <v>0</v>
      </c>
      <c r="EM23" s="20">
        <v>1</v>
      </c>
      <c r="EN23" s="21">
        <v>1.2345679012345678E-2</v>
      </c>
      <c r="EO23" s="20">
        <v>0</v>
      </c>
      <c r="EP23" s="21">
        <v>0</v>
      </c>
      <c r="EQ23" s="20"/>
      <c r="ER23" s="22"/>
      <c r="ES23" s="20">
        <v>10</v>
      </c>
      <c r="ET23" s="21">
        <v>6.0350030175015086E-3</v>
      </c>
      <c r="EU23" s="20">
        <v>0</v>
      </c>
      <c r="EV23" s="21">
        <v>0</v>
      </c>
      <c r="EW23" s="20"/>
      <c r="EX23" s="22"/>
      <c r="EY23" s="20">
        <v>17</v>
      </c>
      <c r="EZ23" s="21">
        <v>7.1338648762064626E-3</v>
      </c>
      <c r="FA23" s="20">
        <v>0</v>
      </c>
      <c r="FB23" s="21">
        <v>0</v>
      </c>
      <c r="FC23" s="20"/>
      <c r="FD23" s="22"/>
      <c r="FE23" s="20">
        <v>8</v>
      </c>
      <c r="FF23" s="21">
        <v>7.1556350626118068E-3</v>
      </c>
      <c r="FG23" s="20"/>
      <c r="FH23" s="22"/>
      <c r="FI23" s="20"/>
      <c r="FJ23" s="22"/>
      <c r="FK23" s="20">
        <v>0</v>
      </c>
      <c r="FL23" s="21">
        <v>0</v>
      </c>
      <c r="FM23" s="20">
        <v>1</v>
      </c>
      <c r="FN23" s="21">
        <v>4.3478260869565218E-3</v>
      </c>
      <c r="FO23" s="20">
        <v>1</v>
      </c>
      <c r="FP23" s="21">
        <v>0.02</v>
      </c>
      <c r="FQ23" s="20"/>
      <c r="FR23" s="22"/>
      <c r="FS23" s="20"/>
      <c r="FT23" s="22"/>
      <c r="FU23" s="20"/>
      <c r="FV23" s="22"/>
      <c r="FW23" s="20">
        <v>0</v>
      </c>
      <c r="FX23" s="21">
        <v>0</v>
      </c>
      <c r="FY23" s="20">
        <v>10</v>
      </c>
      <c r="FZ23" s="21">
        <v>5.4377379010331706E-3</v>
      </c>
      <c r="GA23" s="20">
        <v>0</v>
      </c>
      <c r="GB23" s="21">
        <v>0</v>
      </c>
      <c r="GC23" s="20">
        <v>1</v>
      </c>
      <c r="GD23" s="21">
        <v>4.1666666666666664E-2</v>
      </c>
      <c r="GE23" s="20">
        <v>4</v>
      </c>
      <c r="GF23" s="21">
        <v>8.7527352297592995E-3</v>
      </c>
      <c r="GG23" s="20"/>
      <c r="GH23" s="22"/>
      <c r="GI23" s="20">
        <v>450</v>
      </c>
      <c r="GJ23" s="21">
        <v>9.5456281023291335E-3</v>
      </c>
    </row>
    <row r="24" spans="1:192" x14ac:dyDescent="0.25">
      <c r="A24" s="2" t="s">
        <v>215</v>
      </c>
      <c r="B24" s="3" t="s">
        <v>189</v>
      </c>
      <c r="C24" s="14">
        <v>0</v>
      </c>
      <c r="D24" s="15">
        <v>0</v>
      </c>
      <c r="E24" s="14">
        <v>0</v>
      </c>
      <c r="F24" s="15">
        <v>0</v>
      </c>
      <c r="G24" s="14">
        <v>1</v>
      </c>
      <c r="H24" s="15">
        <v>2.8571428571428571E-2</v>
      </c>
      <c r="I24" s="14">
        <v>5</v>
      </c>
      <c r="J24" s="15">
        <v>2.3957834211787254E-3</v>
      </c>
      <c r="K24" s="14">
        <v>0</v>
      </c>
      <c r="L24" s="15">
        <v>0</v>
      </c>
      <c r="M24" s="14">
        <v>7</v>
      </c>
      <c r="N24" s="15">
        <v>3.4602076124567475E-3</v>
      </c>
      <c r="O24" s="14">
        <v>34</v>
      </c>
      <c r="P24" s="15">
        <v>2.5606266003916252E-3</v>
      </c>
      <c r="Q24" s="14">
        <v>0</v>
      </c>
      <c r="R24" s="15">
        <v>0</v>
      </c>
      <c r="S24" s="14"/>
      <c r="T24" s="16"/>
      <c r="U24" s="14">
        <v>5</v>
      </c>
      <c r="V24" s="15">
        <v>7.1736011477761836E-3</v>
      </c>
      <c r="W24" s="14">
        <v>0</v>
      </c>
      <c r="X24" s="15">
        <v>0</v>
      </c>
      <c r="Y24" s="14"/>
      <c r="Z24" s="16"/>
      <c r="AA24" s="14">
        <v>0</v>
      </c>
      <c r="AB24" s="15">
        <v>0</v>
      </c>
      <c r="AC24" s="14">
        <v>3</v>
      </c>
      <c r="AD24" s="15">
        <v>8.356545961002786E-3</v>
      </c>
      <c r="AE24" s="14"/>
      <c r="AF24" s="16"/>
      <c r="AG24" s="14">
        <v>9</v>
      </c>
      <c r="AH24" s="15">
        <v>4.3902439024390248E-3</v>
      </c>
      <c r="AI24" s="14">
        <v>1</v>
      </c>
      <c r="AJ24" s="15">
        <v>1.5082956259426848E-3</v>
      </c>
      <c r="AK24" s="14"/>
      <c r="AL24" s="16"/>
      <c r="AM24" s="14">
        <v>0</v>
      </c>
      <c r="AN24" s="15">
        <v>0</v>
      </c>
      <c r="AO24" s="14">
        <v>6</v>
      </c>
      <c r="AP24" s="15">
        <v>4.4943820224719105E-3</v>
      </c>
      <c r="AQ24" s="14">
        <v>0</v>
      </c>
      <c r="AR24" s="15">
        <v>0</v>
      </c>
      <c r="AS24" s="14">
        <v>1</v>
      </c>
      <c r="AT24" s="15">
        <v>1.3351134846461949E-3</v>
      </c>
      <c r="AU24" s="14"/>
      <c r="AV24" s="16"/>
      <c r="AW24" s="14">
        <v>0</v>
      </c>
      <c r="AX24" s="15">
        <v>0</v>
      </c>
      <c r="AY24" s="14">
        <v>0</v>
      </c>
      <c r="AZ24" s="15">
        <v>0</v>
      </c>
      <c r="BA24" s="14"/>
      <c r="BB24" s="16"/>
      <c r="BC24" s="14">
        <v>0</v>
      </c>
      <c r="BD24" s="15">
        <v>0</v>
      </c>
      <c r="BE24" s="14">
        <v>0</v>
      </c>
      <c r="BF24" s="15">
        <v>0</v>
      </c>
      <c r="BG24" s="14"/>
      <c r="BH24" s="16"/>
      <c r="BI24" s="14"/>
      <c r="BJ24" s="16"/>
      <c r="BK24" s="14">
        <v>1</v>
      </c>
      <c r="BL24" s="15">
        <v>3.1152647975077881E-3</v>
      </c>
      <c r="BM24" s="14">
        <v>0</v>
      </c>
      <c r="BN24" s="15">
        <v>0</v>
      </c>
      <c r="BO24" s="14"/>
      <c r="BP24" s="16"/>
      <c r="BQ24" s="14"/>
      <c r="BR24" s="16"/>
      <c r="BS24" s="14">
        <v>5</v>
      </c>
      <c r="BT24" s="15">
        <v>3.351206434316354E-3</v>
      </c>
      <c r="BU24" s="14"/>
      <c r="BV24" s="16"/>
      <c r="BW24" s="14">
        <v>0</v>
      </c>
      <c r="BX24" s="15">
        <v>0</v>
      </c>
      <c r="BY24" s="14">
        <v>3</v>
      </c>
      <c r="BZ24" s="15">
        <v>1.411764705882353E-3</v>
      </c>
      <c r="CA24" s="14">
        <v>0</v>
      </c>
      <c r="CB24" s="15">
        <v>0</v>
      </c>
      <c r="CC24" s="14"/>
      <c r="CD24" s="16"/>
      <c r="CE24" s="14">
        <v>0</v>
      </c>
      <c r="CF24" s="15">
        <v>0</v>
      </c>
      <c r="CG24" s="14"/>
      <c r="CH24" s="16"/>
      <c r="CI24" s="14"/>
      <c r="CJ24" s="16"/>
      <c r="CK24" s="14">
        <v>0</v>
      </c>
      <c r="CL24" s="15">
        <v>0</v>
      </c>
      <c r="CM24" s="14">
        <v>0</v>
      </c>
      <c r="CN24" s="15">
        <v>0</v>
      </c>
      <c r="CO24" s="14">
        <v>3</v>
      </c>
      <c r="CP24" s="15">
        <v>5.084745762711864E-3</v>
      </c>
      <c r="CQ24" s="14">
        <v>0</v>
      </c>
      <c r="CR24" s="15">
        <v>0</v>
      </c>
      <c r="CS24" s="14">
        <v>0</v>
      </c>
      <c r="CT24" s="15">
        <v>0</v>
      </c>
      <c r="CU24" s="14"/>
      <c r="CV24" s="16"/>
      <c r="CW24" s="14">
        <v>9</v>
      </c>
      <c r="CX24" s="15">
        <v>3.762541806020067E-3</v>
      </c>
      <c r="CY24" s="14"/>
      <c r="CZ24" s="16"/>
      <c r="DA24" s="14">
        <v>0</v>
      </c>
      <c r="DB24" s="15">
        <v>0</v>
      </c>
      <c r="DC24" s="14"/>
      <c r="DD24" s="16"/>
      <c r="DE24" s="14">
        <v>1</v>
      </c>
      <c r="DF24" s="15">
        <v>1.1494252873563218E-2</v>
      </c>
      <c r="DG24" s="14">
        <v>0</v>
      </c>
      <c r="DH24" s="15">
        <v>0</v>
      </c>
      <c r="DI24" s="14"/>
      <c r="DJ24" s="16"/>
      <c r="DK24" s="14">
        <v>0</v>
      </c>
      <c r="DL24" s="15">
        <v>0</v>
      </c>
      <c r="DM24" s="14"/>
      <c r="DN24" s="16"/>
      <c r="DO24" s="14">
        <v>0</v>
      </c>
      <c r="DP24" s="15">
        <v>0</v>
      </c>
      <c r="DQ24" s="14">
        <v>0</v>
      </c>
      <c r="DR24" s="15">
        <v>0</v>
      </c>
      <c r="DS24" s="14"/>
      <c r="DT24" s="16"/>
      <c r="DU24" s="14">
        <v>3</v>
      </c>
      <c r="DV24" s="15">
        <v>1.3921113689095127E-3</v>
      </c>
      <c r="DW24" s="14">
        <v>2</v>
      </c>
      <c r="DX24" s="15">
        <v>1.4316392269148174E-3</v>
      </c>
      <c r="DY24" s="14">
        <v>0</v>
      </c>
      <c r="DZ24" s="15">
        <v>0</v>
      </c>
      <c r="EA24" s="14">
        <v>6</v>
      </c>
      <c r="EB24" s="15">
        <v>3.1496062992125984E-3</v>
      </c>
      <c r="EC24" s="14">
        <v>2</v>
      </c>
      <c r="ED24" s="15">
        <v>5.1413881748071976E-3</v>
      </c>
      <c r="EE24" s="14"/>
      <c r="EF24" s="16"/>
      <c r="EG24" s="14"/>
      <c r="EH24" s="16"/>
      <c r="EI24" s="14"/>
      <c r="EJ24" s="16"/>
      <c r="EK24" s="14">
        <v>0</v>
      </c>
      <c r="EL24" s="15">
        <v>0</v>
      </c>
      <c r="EM24" s="14">
        <v>1</v>
      </c>
      <c r="EN24" s="15">
        <v>1.2345679012345678E-2</v>
      </c>
      <c r="EO24" s="14">
        <v>1</v>
      </c>
      <c r="EP24" s="15">
        <v>1.4285714285714285E-2</v>
      </c>
      <c r="EQ24" s="14"/>
      <c r="ER24" s="16"/>
      <c r="ES24" s="14">
        <v>4</v>
      </c>
      <c r="ET24" s="15">
        <v>2.4140012070006035E-3</v>
      </c>
      <c r="EU24" s="14">
        <v>0</v>
      </c>
      <c r="EV24" s="15">
        <v>0</v>
      </c>
      <c r="EW24" s="14"/>
      <c r="EX24" s="16"/>
      <c r="EY24" s="14">
        <v>4</v>
      </c>
      <c r="EZ24" s="15">
        <v>1.6785564414603441E-3</v>
      </c>
      <c r="FA24" s="14">
        <v>0</v>
      </c>
      <c r="FB24" s="15">
        <v>0</v>
      </c>
      <c r="FC24" s="14"/>
      <c r="FD24" s="16"/>
      <c r="FE24" s="14">
        <v>0</v>
      </c>
      <c r="FF24" s="15">
        <v>0</v>
      </c>
      <c r="FG24" s="14"/>
      <c r="FH24" s="16"/>
      <c r="FI24" s="14"/>
      <c r="FJ24" s="16"/>
      <c r="FK24" s="14">
        <v>0</v>
      </c>
      <c r="FL24" s="15">
        <v>0</v>
      </c>
      <c r="FM24" s="14">
        <v>2</v>
      </c>
      <c r="FN24" s="15">
        <v>8.6956521739130436E-3</v>
      </c>
      <c r="FO24" s="14">
        <v>0</v>
      </c>
      <c r="FP24" s="15">
        <v>0</v>
      </c>
      <c r="FQ24" s="14"/>
      <c r="FR24" s="16"/>
      <c r="FS24" s="14"/>
      <c r="FT24" s="16"/>
      <c r="FU24" s="14"/>
      <c r="FV24" s="16"/>
      <c r="FW24" s="14">
        <v>0</v>
      </c>
      <c r="FX24" s="15">
        <v>0</v>
      </c>
      <c r="FY24" s="14">
        <v>1</v>
      </c>
      <c r="FZ24" s="15">
        <v>5.4377379010331697E-4</v>
      </c>
      <c r="GA24" s="14">
        <v>0</v>
      </c>
      <c r="GB24" s="15">
        <v>0</v>
      </c>
      <c r="GC24" s="14">
        <v>0</v>
      </c>
      <c r="GD24" s="15">
        <v>0</v>
      </c>
      <c r="GE24" s="14">
        <v>2</v>
      </c>
      <c r="GF24" s="15">
        <v>4.3763676148796497E-3</v>
      </c>
      <c r="GG24" s="14"/>
      <c r="GH24" s="16"/>
      <c r="GI24" s="17">
        <v>122</v>
      </c>
      <c r="GJ24" s="18">
        <v>2.5879258410758982E-3</v>
      </c>
    </row>
    <row r="25" spans="1:192" x14ac:dyDescent="0.25">
      <c r="A25" s="2" t="s">
        <v>216</v>
      </c>
      <c r="B25" s="3" t="s">
        <v>189</v>
      </c>
      <c r="C25" s="14">
        <v>1</v>
      </c>
      <c r="D25" s="15">
        <v>1.6129032258064516E-2</v>
      </c>
      <c r="E25" s="14">
        <v>0</v>
      </c>
      <c r="F25" s="15">
        <v>0</v>
      </c>
      <c r="G25" s="14">
        <v>0</v>
      </c>
      <c r="H25" s="15">
        <v>0</v>
      </c>
      <c r="I25" s="14">
        <v>4</v>
      </c>
      <c r="J25" s="15">
        <v>1.9166267369429804E-3</v>
      </c>
      <c r="K25" s="14">
        <v>0</v>
      </c>
      <c r="L25" s="15">
        <v>0</v>
      </c>
      <c r="M25" s="14">
        <v>5</v>
      </c>
      <c r="N25" s="15">
        <v>2.4715768660405341E-3</v>
      </c>
      <c r="O25" s="14">
        <v>28</v>
      </c>
      <c r="P25" s="15">
        <v>2.1087513179695737E-3</v>
      </c>
      <c r="Q25" s="14">
        <v>1</v>
      </c>
      <c r="R25" s="15">
        <v>2.3809523809523808E-2</v>
      </c>
      <c r="S25" s="14"/>
      <c r="T25" s="16"/>
      <c r="U25" s="14">
        <v>0</v>
      </c>
      <c r="V25" s="15">
        <v>0</v>
      </c>
      <c r="W25" s="14">
        <v>0</v>
      </c>
      <c r="X25" s="15">
        <v>0</v>
      </c>
      <c r="Y25" s="14"/>
      <c r="Z25" s="16"/>
      <c r="AA25" s="14">
        <v>0</v>
      </c>
      <c r="AB25" s="15">
        <v>0</v>
      </c>
      <c r="AC25" s="14">
        <v>0</v>
      </c>
      <c r="AD25" s="15">
        <v>0</v>
      </c>
      <c r="AE25" s="14"/>
      <c r="AF25" s="16"/>
      <c r="AG25" s="14">
        <v>1</v>
      </c>
      <c r="AH25" s="15">
        <v>4.8780487804878049E-4</v>
      </c>
      <c r="AI25" s="14">
        <v>0</v>
      </c>
      <c r="AJ25" s="15">
        <v>0</v>
      </c>
      <c r="AK25" s="14"/>
      <c r="AL25" s="16"/>
      <c r="AM25" s="14">
        <v>0</v>
      </c>
      <c r="AN25" s="15">
        <v>0</v>
      </c>
      <c r="AO25" s="14">
        <v>2</v>
      </c>
      <c r="AP25" s="15">
        <v>1.4981273408239701E-3</v>
      </c>
      <c r="AQ25" s="14">
        <v>0</v>
      </c>
      <c r="AR25" s="15">
        <v>0</v>
      </c>
      <c r="AS25" s="14">
        <v>2</v>
      </c>
      <c r="AT25" s="15">
        <v>2.6702269692923898E-3</v>
      </c>
      <c r="AU25" s="14"/>
      <c r="AV25" s="16"/>
      <c r="AW25" s="14">
        <v>1</v>
      </c>
      <c r="AX25" s="15">
        <v>2.9411764705882353E-2</v>
      </c>
      <c r="AY25" s="14">
        <v>0</v>
      </c>
      <c r="AZ25" s="15">
        <v>0</v>
      </c>
      <c r="BA25" s="14"/>
      <c r="BB25" s="16"/>
      <c r="BC25" s="14">
        <v>0</v>
      </c>
      <c r="BD25" s="15">
        <v>0</v>
      </c>
      <c r="BE25" s="14">
        <v>0</v>
      </c>
      <c r="BF25" s="15">
        <v>0</v>
      </c>
      <c r="BG25" s="14"/>
      <c r="BH25" s="16"/>
      <c r="BI25" s="14"/>
      <c r="BJ25" s="16"/>
      <c r="BK25" s="14">
        <v>1</v>
      </c>
      <c r="BL25" s="15">
        <v>3.1152647975077881E-3</v>
      </c>
      <c r="BM25" s="14">
        <v>1</v>
      </c>
      <c r="BN25" s="15">
        <v>9.0909090909090905E-3</v>
      </c>
      <c r="BO25" s="14"/>
      <c r="BP25" s="16"/>
      <c r="BQ25" s="14"/>
      <c r="BR25" s="16"/>
      <c r="BS25" s="14">
        <v>5</v>
      </c>
      <c r="BT25" s="15">
        <v>3.351206434316354E-3</v>
      </c>
      <c r="BU25" s="14"/>
      <c r="BV25" s="16"/>
      <c r="BW25" s="14">
        <v>0</v>
      </c>
      <c r="BX25" s="15">
        <v>0</v>
      </c>
      <c r="BY25" s="14">
        <v>2</v>
      </c>
      <c r="BZ25" s="15">
        <v>9.4117647058823532E-4</v>
      </c>
      <c r="CA25" s="14">
        <v>0</v>
      </c>
      <c r="CB25" s="15">
        <v>0</v>
      </c>
      <c r="CC25" s="14"/>
      <c r="CD25" s="16"/>
      <c r="CE25" s="14">
        <v>1</v>
      </c>
      <c r="CF25" s="15">
        <v>1.9230769230769232E-2</v>
      </c>
      <c r="CG25" s="14"/>
      <c r="CH25" s="16"/>
      <c r="CI25" s="14"/>
      <c r="CJ25" s="16"/>
      <c r="CK25" s="14">
        <v>0</v>
      </c>
      <c r="CL25" s="15">
        <v>0</v>
      </c>
      <c r="CM25" s="14">
        <v>0</v>
      </c>
      <c r="CN25" s="15">
        <v>0</v>
      </c>
      <c r="CO25" s="14">
        <v>2</v>
      </c>
      <c r="CP25" s="15">
        <v>3.3898305084745762E-3</v>
      </c>
      <c r="CQ25" s="14">
        <v>0</v>
      </c>
      <c r="CR25" s="15">
        <v>0</v>
      </c>
      <c r="CS25" s="14">
        <v>0</v>
      </c>
      <c r="CT25" s="15">
        <v>0</v>
      </c>
      <c r="CU25" s="14"/>
      <c r="CV25" s="16"/>
      <c r="CW25" s="14">
        <v>3</v>
      </c>
      <c r="CX25" s="15">
        <v>1.254180602006689E-3</v>
      </c>
      <c r="CY25" s="14"/>
      <c r="CZ25" s="16"/>
      <c r="DA25" s="14">
        <v>0</v>
      </c>
      <c r="DB25" s="15">
        <v>0</v>
      </c>
      <c r="DC25" s="14"/>
      <c r="DD25" s="16"/>
      <c r="DE25" s="14">
        <v>0</v>
      </c>
      <c r="DF25" s="15">
        <v>0</v>
      </c>
      <c r="DG25" s="14">
        <v>0</v>
      </c>
      <c r="DH25" s="15">
        <v>0</v>
      </c>
      <c r="DI25" s="14"/>
      <c r="DJ25" s="16"/>
      <c r="DK25" s="14">
        <v>0</v>
      </c>
      <c r="DL25" s="15">
        <v>0</v>
      </c>
      <c r="DM25" s="14"/>
      <c r="DN25" s="16"/>
      <c r="DO25" s="14">
        <v>3</v>
      </c>
      <c r="DP25" s="15">
        <v>2.2140221402214021E-3</v>
      </c>
      <c r="DQ25" s="14">
        <v>0</v>
      </c>
      <c r="DR25" s="15">
        <v>0</v>
      </c>
      <c r="DS25" s="14"/>
      <c r="DT25" s="16"/>
      <c r="DU25" s="14">
        <v>2</v>
      </c>
      <c r="DV25" s="15">
        <v>9.2807424593967518E-4</v>
      </c>
      <c r="DW25" s="14">
        <v>1</v>
      </c>
      <c r="DX25" s="15">
        <v>7.158196134574087E-4</v>
      </c>
      <c r="DY25" s="14">
        <v>0</v>
      </c>
      <c r="DZ25" s="15">
        <v>0</v>
      </c>
      <c r="EA25" s="14">
        <v>3</v>
      </c>
      <c r="EB25" s="15">
        <v>1.5748031496062992E-3</v>
      </c>
      <c r="EC25" s="14">
        <v>1</v>
      </c>
      <c r="ED25" s="15">
        <v>2.5706940874035988E-3</v>
      </c>
      <c r="EE25" s="14"/>
      <c r="EF25" s="16"/>
      <c r="EG25" s="14"/>
      <c r="EH25" s="16"/>
      <c r="EI25" s="14"/>
      <c r="EJ25" s="16"/>
      <c r="EK25" s="14">
        <v>0</v>
      </c>
      <c r="EL25" s="15">
        <v>0</v>
      </c>
      <c r="EM25" s="14">
        <v>0</v>
      </c>
      <c r="EN25" s="15">
        <v>0</v>
      </c>
      <c r="EO25" s="14">
        <v>1</v>
      </c>
      <c r="EP25" s="15">
        <v>1.4285714285714285E-2</v>
      </c>
      <c r="EQ25" s="14"/>
      <c r="ER25" s="16"/>
      <c r="ES25" s="14">
        <v>4</v>
      </c>
      <c r="ET25" s="15">
        <v>2.4140012070006035E-3</v>
      </c>
      <c r="EU25" s="14">
        <v>0</v>
      </c>
      <c r="EV25" s="15">
        <v>0</v>
      </c>
      <c r="EW25" s="14"/>
      <c r="EX25" s="16"/>
      <c r="EY25" s="14">
        <v>3</v>
      </c>
      <c r="EZ25" s="15">
        <v>1.258917331095258E-3</v>
      </c>
      <c r="FA25" s="14">
        <v>0</v>
      </c>
      <c r="FB25" s="15">
        <v>0</v>
      </c>
      <c r="FC25" s="14"/>
      <c r="FD25" s="16"/>
      <c r="FE25" s="14">
        <v>2</v>
      </c>
      <c r="FF25" s="15">
        <v>1.7889087656529517E-3</v>
      </c>
      <c r="FG25" s="14"/>
      <c r="FH25" s="16"/>
      <c r="FI25" s="14"/>
      <c r="FJ25" s="16"/>
      <c r="FK25" s="14">
        <v>0</v>
      </c>
      <c r="FL25" s="15">
        <v>0</v>
      </c>
      <c r="FM25" s="14">
        <v>1</v>
      </c>
      <c r="FN25" s="15">
        <v>4.3478260869565218E-3</v>
      </c>
      <c r="FO25" s="14">
        <v>0</v>
      </c>
      <c r="FP25" s="15">
        <v>0</v>
      </c>
      <c r="FQ25" s="14"/>
      <c r="FR25" s="16"/>
      <c r="FS25" s="14"/>
      <c r="FT25" s="16"/>
      <c r="FU25" s="14"/>
      <c r="FV25" s="16"/>
      <c r="FW25" s="14">
        <v>1</v>
      </c>
      <c r="FX25" s="15">
        <v>2.564102564102564E-2</v>
      </c>
      <c r="FY25" s="14">
        <v>4</v>
      </c>
      <c r="FZ25" s="15">
        <v>2.1750951604132679E-3</v>
      </c>
      <c r="GA25" s="14">
        <v>0</v>
      </c>
      <c r="GB25" s="15">
        <v>0</v>
      </c>
      <c r="GC25" s="14">
        <v>0</v>
      </c>
      <c r="GD25" s="15">
        <v>0</v>
      </c>
      <c r="GE25" s="14">
        <v>2</v>
      </c>
      <c r="GF25" s="15">
        <v>4.3763676148796497E-3</v>
      </c>
      <c r="GG25" s="14"/>
      <c r="GH25" s="16"/>
      <c r="GI25" s="17">
        <v>88</v>
      </c>
      <c r="GJ25" s="18">
        <v>1.8667006066776972E-3</v>
      </c>
    </row>
    <row r="26" spans="1:192" x14ac:dyDescent="0.25">
      <c r="A26" s="2" t="s">
        <v>217</v>
      </c>
      <c r="B26" s="3" t="s">
        <v>189</v>
      </c>
      <c r="C26" s="14">
        <v>0</v>
      </c>
      <c r="D26" s="15">
        <v>0</v>
      </c>
      <c r="E26" s="14">
        <v>0</v>
      </c>
      <c r="F26" s="15">
        <v>0</v>
      </c>
      <c r="G26" s="14">
        <v>0</v>
      </c>
      <c r="H26" s="15">
        <v>0</v>
      </c>
      <c r="I26" s="14">
        <v>7</v>
      </c>
      <c r="J26" s="15">
        <v>3.3540967896502154E-3</v>
      </c>
      <c r="K26" s="14">
        <v>0</v>
      </c>
      <c r="L26" s="15">
        <v>0</v>
      </c>
      <c r="M26" s="14">
        <v>7</v>
      </c>
      <c r="N26" s="15">
        <v>3.4602076124567475E-3</v>
      </c>
      <c r="O26" s="14">
        <v>104</v>
      </c>
      <c r="P26" s="15">
        <v>7.8325048953155601E-3</v>
      </c>
      <c r="Q26" s="14">
        <v>0</v>
      </c>
      <c r="R26" s="15">
        <v>0</v>
      </c>
      <c r="S26" s="14"/>
      <c r="T26" s="16"/>
      <c r="U26" s="14">
        <v>1</v>
      </c>
      <c r="V26" s="15">
        <v>1.4347202295552368E-3</v>
      </c>
      <c r="W26" s="14">
        <v>2</v>
      </c>
      <c r="X26" s="15">
        <v>1.0869565217391304E-2</v>
      </c>
      <c r="Y26" s="14"/>
      <c r="Z26" s="16"/>
      <c r="AA26" s="14">
        <v>0</v>
      </c>
      <c r="AB26" s="15">
        <v>0</v>
      </c>
      <c r="AC26" s="14">
        <v>0</v>
      </c>
      <c r="AD26" s="15">
        <v>0</v>
      </c>
      <c r="AE26" s="14"/>
      <c r="AF26" s="16"/>
      <c r="AG26" s="14">
        <v>7</v>
      </c>
      <c r="AH26" s="15">
        <v>3.4146341463414634E-3</v>
      </c>
      <c r="AI26" s="14">
        <v>4</v>
      </c>
      <c r="AJ26" s="15">
        <v>6.0331825037707393E-3</v>
      </c>
      <c r="AK26" s="14"/>
      <c r="AL26" s="16"/>
      <c r="AM26" s="14">
        <v>1</v>
      </c>
      <c r="AN26" s="15">
        <v>1.4492753623188406E-2</v>
      </c>
      <c r="AO26" s="14">
        <v>7</v>
      </c>
      <c r="AP26" s="15">
        <v>5.2434456928838954E-3</v>
      </c>
      <c r="AQ26" s="14">
        <v>0</v>
      </c>
      <c r="AR26" s="15">
        <v>0</v>
      </c>
      <c r="AS26" s="14">
        <v>5</v>
      </c>
      <c r="AT26" s="15">
        <v>6.6755674232309749E-3</v>
      </c>
      <c r="AU26" s="14"/>
      <c r="AV26" s="16"/>
      <c r="AW26" s="14">
        <v>0</v>
      </c>
      <c r="AX26" s="15">
        <v>0</v>
      </c>
      <c r="AY26" s="14">
        <v>0</v>
      </c>
      <c r="AZ26" s="15">
        <v>0</v>
      </c>
      <c r="BA26" s="14"/>
      <c r="BB26" s="16"/>
      <c r="BC26" s="14">
        <v>0</v>
      </c>
      <c r="BD26" s="15">
        <v>0</v>
      </c>
      <c r="BE26" s="14">
        <v>0</v>
      </c>
      <c r="BF26" s="15">
        <v>0</v>
      </c>
      <c r="BG26" s="14"/>
      <c r="BH26" s="16"/>
      <c r="BI26" s="14"/>
      <c r="BJ26" s="16"/>
      <c r="BK26" s="14">
        <v>3</v>
      </c>
      <c r="BL26" s="15">
        <v>9.3457943925233638E-3</v>
      </c>
      <c r="BM26" s="14">
        <v>0</v>
      </c>
      <c r="BN26" s="15">
        <v>0</v>
      </c>
      <c r="BO26" s="14"/>
      <c r="BP26" s="16"/>
      <c r="BQ26" s="14"/>
      <c r="BR26" s="16"/>
      <c r="BS26" s="14">
        <v>7</v>
      </c>
      <c r="BT26" s="15">
        <v>4.6916890080428951E-3</v>
      </c>
      <c r="BU26" s="14"/>
      <c r="BV26" s="16"/>
      <c r="BW26" s="14">
        <v>0</v>
      </c>
      <c r="BX26" s="15">
        <v>0</v>
      </c>
      <c r="BY26" s="14">
        <v>10</v>
      </c>
      <c r="BZ26" s="15">
        <v>4.7058823529411761E-3</v>
      </c>
      <c r="CA26" s="14">
        <v>0</v>
      </c>
      <c r="CB26" s="15">
        <v>0</v>
      </c>
      <c r="CC26" s="14"/>
      <c r="CD26" s="16"/>
      <c r="CE26" s="14">
        <v>0</v>
      </c>
      <c r="CF26" s="15">
        <v>0</v>
      </c>
      <c r="CG26" s="14"/>
      <c r="CH26" s="16"/>
      <c r="CI26" s="14"/>
      <c r="CJ26" s="16"/>
      <c r="CK26" s="14">
        <v>0</v>
      </c>
      <c r="CL26" s="15">
        <v>0</v>
      </c>
      <c r="CM26" s="14">
        <v>0</v>
      </c>
      <c r="CN26" s="15">
        <v>0</v>
      </c>
      <c r="CO26" s="14">
        <v>5</v>
      </c>
      <c r="CP26" s="15">
        <v>8.4745762711864406E-3</v>
      </c>
      <c r="CQ26" s="14">
        <v>0</v>
      </c>
      <c r="CR26" s="15">
        <v>0</v>
      </c>
      <c r="CS26" s="14">
        <v>0</v>
      </c>
      <c r="CT26" s="15">
        <v>0</v>
      </c>
      <c r="CU26" s="14"/>
      <c r="CV26" s="16"/>
      <c r="CW26" s="14">
        <v>14</v>
      </c>
      <c r="CX26" s="15">
        <v>5.8528428093645481E-3</v>
      </c>
      <c r="CY26" s="14"/>
      <c r="CZ26" s="16"/>
      <c r="DA26" s="14">
        <v>0</v>
      </c>
      <c r="DB26" s="15">
        <v>0</v>
      </c>
      <c r="DC26" s="14"/>
      <c r="DD26" s="16"/>
      <c r="DE26" s="14">
        <v>0</v>
      </c>
      <c r="DF26" s="15">
        <v>0</v>
      </c>
      <c r="DG26" s="14">
        <v>0</v>
      </c>
      <c r="DH26" s="15">
        <v>0</v>
      </c>
      <c r="DI26" s="14"/>
      <c r="DJ26" s="16"/>
      <c r="DK26" s="14">
        <v>0</v>
      </c>
      <c r="DL26" s="15">
        <v>0</v>
      </c>
      <c r="DM26" s="14"/>
      <c r="DN26" s="16"/>
      <c r="DO26" s="14">
        <v>5</v>
      </c>
      <c r="DP26" s="15">
        <v>3.6900369003690036E-3</v>
      </c>
      <c r="DQ26" s="14">
        <v>0</v>
      </c>
      <c r="DR26" s="15">
        <v>0</v>
      </c>
      <c r="DS26" s="14"/>
      <c r="DT26" s="16"/>
      <c r="DU26" s="14">
        <v>9</v>
      </c>
      <c r="DV26" s="15">
        <v>4.1763341067285386E-3</v>
      </c>
      <c r="DW26" s="14">
        <v>5</v>
      </c>
      <c r="DX26" s="15">
        <v>3.5790980672870437E-3</v>
      </c>
      <c r="DY26" s="14">
        <v>0</v>
      </c>
      <c r="DZ26" s="15">
        <v>0</v>
      </c>
      <c r="EA26" s="14">
        <v>16</v>
      </c>
      <c r="EB26" s="15">
        <v>8.3989501312335957E-3</v>
      </c>
      <c r="EC26" s="14">
        <v>2</v>
      </c>
      <c r="ED26" s="15">
        <v>5.1413881748071976E-3</v>
      </c>
      <c r="EE26" s="14"/>
      <c r="EF26" s="16"/>
      <c r="EG26" s="14"/>
      <c r="EH26" s="16"/>
      <c r="EI26" s="14"/>
      <c r="EJ26" s="16"/>
      <c r="EK26" s="14">
        <v>0</v>
      </c>
      <c r="EL26" s="15">
        <v>0</v>
      </c>
      <c r="EM26" s="14">
        <v>0</v>
      </c>
      <c r="EN26" s="15">
        <v>0</v>
      </c>
      <c r="EO26" s="14">
        <v>0</v>
      </c>
      <c r="EP26" s="15">
        <v>0</v>
      </c>
      <c r="EQ26" s="14"/>
      <c r="ER26" s="16"/>
      <c r="ES26" s="14">
        <v>9</v>
      </c>
      <c r="ET26" s="15">
        <v>5.4315027157513579E-3</v>
      </c>
      <c r="EU26" s="14">
        <v>0</v>
      </c>
      <c r="EV26" s="15">
        <v>0</v>
      </c>
      <c r="EW26" s="14"/>
      <c r="EX26" s="16"/>
      <c r="EY26" s="14">
        <v>18</v>
      </c>
      <c r="EZ26" s="15">
        <v>7.5535039865715489E-3</v>
      </c>
      <c r="FA26" s="14">
        <v>0</v>
      </c>
      <c r="FB26" s="15">
        <v>0</v>
      </c>
      <c r="FC26" s="14"/>
      <c r="FD26" s="16"/>
      <c r="FE26" s="14">
        <v>12</v>
      </c>
      <c r="FF26" s="15">
        <v>1.0733452593917709E-2</v>
      </c>
      <c r="FG26" s="14"/>
      <c r="FH26" s="16"/>
      <c r="FI26" s="14"/>
      <c r="FJ26" s="16"/>
      <c r="FK26" s="14">
        <v>0</v>
      </c>
      <c r="FL26" s="15">
        <v>0</v>
      </c>
      <c r="FM26" s="14">
        <v>0</v>
      </c>
      <c r="FN26" s="15">
        <v>0</v>
      </c>
      <c r="FO26" s="14">
        <v>0</v>
      </c>
      <c r="FP26" s="15">
        <v>0</v>
      </c>
      <c r="FQ26" s="14"/>
      <c r="FR26" s="16"/>
      <c r="FS26" s="14"/>
      <c r="FT26" s="16"/>
      <c r="FU26" s="14"/>
      <c r="FV26" s="16"/>
      <c r="FW26" s="14">
        <v>0</v>
      </c>
      <c r="FX26" s="15">
        <v>0</v>
      </c>
      <c r="FY26" s="14">
        <v>10</v>
      </c>
      <c r="FZ26" s="15">
        <v>5.4377379010331706E-3</v>
      </c>
      <c r="GA26" s="14">
        <v>0</v>
      </c>
      <c r="GB26" s="15">
        <v>0</v>
      </c>
      <c r="GC26" s="14">
        <v>0</v>
      </c>
      <c r="GD26" s="15">
        <v>0</v>
      </c>
      <c r="GE26" s="14">
        <v>4</v>
      </c>
      <c r="GF26" s="15">
        <v>8.7527352297592995E-3</v>
      </c>
      <c r="GG26" s="14"/>
      <c r="GH26" s="16"/>
      <c r="GI26" s="17">
        <v>274</v>
      </c>
      <c r="GJ26" s="18">
        <v>5.8122268889737386E-3</v>
      </c>
    </row>
    <row r="27" spans="1:192" x14ac:dyDescent="0.25">
      <c r="A27" s="2" t="s">
        <v>218</v>
      </c>
      <c r="B27" s="3" t="s">
        <v>189</v>
      </c>
      <c r="C27" s="14">
        <v>0</v>
      </c>
      <c r="D27" s="15">
        <v>0</v>
      </c>
      <c r="E27" s="14">
        <v>0</v>
      </c>
      <c r="F27" s="15">
        <v>0</v>
      </c>
      <c r="G27" s="14">
        <v>0</v>
      </c>
      <c r="H27" s="15">
        <v>0</v>
      </c>
      <c r="I27" s="14">
        <v>2</v>
      </c>
      <c r="J27" s="15">
        <v>9.5831336847149022E-4</v>
      </c>
      <c r="K27" s="14">
        <v>0</v>
      </c>
      <c r="L27" s="15">
        <v>0</v>
      </c>
      <c r="M27" s="14">
        <v>0</v>
      </c>
      <c r="N27" s="15">
        <v>0</v>
      </c>
      <c r="O27" s="14">
        <v>18</v>
      </c>
      <c r="P27" s="15">
        <v>1.3556258472661546E-3</v>
      </c>
      <c r="Q27" s="14">
        <v>0</v>
      </c>
      <c r="R27" s="15">
        <v>0</v>
      </c>
      <c r="S27" s="14"/>
      <c r="T27" s="16"/>
      <c r="U27" s="14">
        <v>1</v>
      </c>
      <c r="V27" s="15">
        <v>1.4347202295552368E-3</v>
      </c>
      <c r="W27" s="14">
        <v>0</v>
      </c>
      <c r="X27" s="15">
        <v>0</v>
      </c>
      <c r="Y27" s="14"/>
      <c r="Z27" s="16"/>
      <c r="AA27" s="14">
        <v>0</v>
      </c>
      <c r="AB27" s="15">
        <v>0</v>
      </c>
      <c r="AC27" s="14">
        <v>0</v>
      </c>
      <c r="AD27" s="15">
        <v>0</v>
      </c>
      <c r="AE27" s="14"/>
      <c r="AF27" s="16"/>
      <c r="AG27" s="14">
        <v>2</v>
      </c>
      <c r="AH27" s="15">
        <v>9.7560975609756097E-4</v>
      </c>
      <c r="AI27" s="14">
        <v>0</v>
      </c>
      <c r="AJ27" s="15">
        <v>0</v>
      </c>
      <c r="AK27" s="14"/>
      <c r="AL27" s="16"/>
      <c r="AM27" s="14">
        <v>0</v>
      </c>
      <c r="AN27" s="15">
        <v>0</v>
      </c>
      <c r="AO27" s="14">
        <v>1</v>
      </c>
      <c r="AP27" s="15">
        <v>7.4906367041198505E-4</v>
      </c>
      <c r="AQ27" s="14">
        <v>0</v>
      </c>
      <c r="AR27" s="15">
        <v>0</v>
      </c>
      <c r="AS27" s="14">
        <v>4</v>
      </c>
      <c r="AT27" s="15">
        <v>5.3404539385847796E-3</v>
      </c>
      <c r="AU27" s="14"/>
      <c r="AV27" s="16"/>
      <c r="AW27" s="14">
        <v>0</v>
      </c>
      <c r="AX27" s="15">
        <v>0</v>
      </c>
      <c r="AY27" s="14">
        <v>0</v>
      </c>
      <c r="AZ27" s="15">
        <v>0</v>
      </c>
      <c r="BA27" s="14"/>
      <c r="BB27" s="16"/>
      <c r="BC27" s="14">
        <v>0</v>
      </c>
      <c r="BD27" s="15">
        <v>0</v>
      </c>
      <c r="BE27" s="14">
        <v>0</v>
      </c>
      <c r="BF27" s="15">
        <v>0</v>
      </c>
      <c r="BG27" s="14"/>
      <c r="BH27" s="16"/>
      <c r="BI27" s="14"/>
      <c r="BJ27" s="16"/>
      <c r="BK27" s="14">
        <v>3</v>
      </c>
      <c r="BL27" s="15">
        <v>9.3457943925233638E-3</v>
      </c>
      <c r="BM27" s="14">
        <v>0</v>
      </c>
      <c r="BN27" s="15">
        <v>0</v>
      </c>
      <c r="BO27" s="14"/>
      <c r="BP27" s="16"/>
      <c r="BQ27" s="14"/>
      <c r="BR27" s="16"/>
      <c r="BS27" s="14">
        <v>2</v>
      </c>
      <c r="BT27" s="15">
        <v>1.3404825737265416E-3</v>
      </c>
      <c r="BU27" s="14"/>
      <c r="BV27" s="16"/>
      <c r="BW27" s="14">
        <v>0</v>
      </c>
      <c r="BX27" s="15">
        <v>0</v>
      </c>
      <c r="BY27" s="14">
        <v>3</v>
      </c>
      <c r="BZ27" s="15">
        <v>1.411764705882353E-3</v>
      </c>
      <c r="CA27" s="14">
        <v>0</v>
      </c>
      <c r="CB27" s="15">
        <v>0</v>
      </c>
      <c r="CC27" s="14"/>
      <c r="CD27" s="16"/>
      <c r="CE27" s="14">
        <v>1</v>
      </c>
      <c r="CF27" s="15">
        <v>1.9230769230769232E-2</v>
      </c>
      <c r="CG27" s="14"/>
      <c r="CH27" s="16"/>
      <c r="CI27" s="14"/>
      <c r="CJ27" s="16"/>
      <c r="CK27" s="14">
        <v>0</v>
      </c>
      <c r="CL27" s="15">
        <v>0</v>
      </c>
      <c r="CM27" s="14">
        <v>0</v>
      </c>
      <c r="CN27" s="15">
        <v>0</v>
      </c>
      <c r="CO27" s="14">
        <v>4</v>
      </c>
      <c r="CP27" s="15">
        <v>6.7796610169491523E-3</v>
      </c>
      <c r="CQ27" s="14">
        <v>0</v>
      </c>
      <c r="CR27" s="15">
        <v>0</v>
      </c>
      <c r="CS27" s="14">
        <v>0</v>
      </c>
      <c r="CT27" s="15">
        <v>0</v>
      </c>
      <c r="CU27" s="14"/>
      <c r="CV27" s="16"/>
      <c r="CW27" s="14">
        <v>4</v>
      </c>
      <c r="CX27" s="15">
        <v>1.6722408026755853E-3</v>
      </c>
      <c r="CY27" s="14"/>
      <c r="CZ27" s="16"/>
      <c r="DA27" s="14">
        <v>0</v>
      </c>
      <c r="DB27" s="15">
        <v>0</v>
      </c>
      <c r="DC27" s="14"/>
      <c r="DD27" s="16"/>
      <c r="DE27" s="14">
        <v>0</v>
      </c>
      <c r="DF27" s="15">
        <v>0</v>
      </c>
      <c r="DG27" s="14">
        <v>1</v>
      </c>
      <c r="DH27" s="15">
        <v>5.3475935828877002E-3</v>
      </c>
      <c r="DI27" s="14"/>
      <c r="DJ27" s="16"/>
      <c r="DK27" s="14">
        <v>0</v>
      </c>
      <c r="DL27" s="15">
        <v>0</v>
      </c>
      <c r="DM27" s="14"/>
      <c r="DN27" s="16"/>
      <c r="DO27" s="14">
        <v>1</v>
      </c>
      <c r="DP27" s="15">
        <v>7.3800738007380072E-4</v>
      </c>
      <c r="DQ27" s="14">
        <v>0</v>
      </c>
      <c r="DR27" s="15">
        <v>0</v>
      </c>
      <c r="DS27" s="14"/>
      <c r="DT27" s="16"/>
      <c r="DU27" s="14">
        <v>2</v>
      </c>
      <c r="DV27" s="15">
        <v>9.2807424593967518E-4</v>
      </c>
      <c r="DW27" s="14">
        <v>2</v>
      </c>
      <c r="DX27" s="15">
        <v>1.4316392269148174E-3</v>
      </c>
      <c r="DY27" s="14">
        <v>0</v>
      </c>
      <c r="DZ27" s="15">
        <v>0</v>
      </c>
      <c r="EA27" s="14">
        <v>2</v>
      </c>
      <c r="EB27" s="15">
        <v>1.0498687664041995E-3</v>
      </c>
      <c r="EC27" s="14">
        <v>0</v>
      </c>
      <c r="ED27" s="15">
        <v>0</v>
      </c>
      <c r="EE27" s="14"/>
      <c r="EF27" s="16"/>
      <c r="EG27" s="14"/>
      <c r="EH27" s="16"/>
      <c r="EI27" s="14"/>
      <c r="EJ27" s="16"/>
      <c r="EK27" s="14">
        <v>0</v>
      </c>
      <c r="EL27" s="15">
        <v>0</v>
      </c>
      <c r="EM27" s="14">
        <v>0</v>
      </c>
      <c r="EN27" s="15">
        <v>0</v>
      </c>
      <c r="EO27" s="14">
        <v>1</v>
      </c>
      <c r="EP27" s="15">
        <v>1.4285714285714285E-2</v>
      </c>
      <c r="EQ27" s="14"/>
      <c r="ER27" s="16"/>
      <c r="ES27" s="14">
        <v>1</v>
      </c>
      <c r="ET27" s="15">
        <v>6.0350030175015089E-4</v>
      </c>
      <c r="EU27" s="14">
        <v>0</v>
      </c>
      <c r="EV27" s="15">
        <v>0</v>
      </c>
      <c r="EW27" s="14"/>
      <c r="EX27" s="16"/>
      <c r="EY27" s="14">
        <v>8</v>
      </c>
      <c r="EZ27" s="15">
        <v>3.3571128829206882E-3</v>
      </c>
      <c r="FA27" s="14">
        <v>0</v>
      </c>
      <c r="FB27" s="15">
        <v>0</v>
      </c>
      <c r="FC27" s="14"/>
      <c r="FD27" s="16"/>
      <c r="FE27" s="14">
        <v>1</v>
      </c>
      <c r="FF27" s="15">
        <v>8.9445438282647585E-4</v>
      </c>
      <c r="FG27" s="14"/>
      <c r="FH27" s="16"/>
      <c r="FI27" s="14"/>
      <c r="FJ27" s="16"/>
      <c r="FK27" s="14">
        <v>0</v>
      </c>
      <c r="FL27" s="15">
        <v>0</v>
      </c>
      <c r="FM27" s="14">
        <v>1</v>
      </c>
      <c r="FN27" s="15">
        <v>4.3478260869565218E-3</v>
      </c>
      <c r="FO27" s="14">
        <v>0</v>
      </c>
      <c r="FP27" s="15">
        <v>0</v>
      </c>
      <c r="FQ27" s="14"/>
      <c r="FR27" s="16"/>
      <c r="FS27" s="14"/>
      <c r="FT27" s="16"/>
      <c r="FU27" s="14"/>
      <c r="FV27" s="16"/>
      <c r="FW27" s="14">
        <v>0</v>
      </c>
      <c r="FX27" s="15">
        <v>0</v>
      </c>
      <c r="FY27" s="14">
        <v>2</v>
      </c>
      <c r="FZ27" s="15">
        <v>1.0875475802066339E-3</v>
      </c>
      <c r="GA27" s="14">
        <v>0</v>
      </c>
      <c r="GB27" s="15">
        <v>0</v>
      </c>
      <c r="GC27" s="14">
        <v>0</v>
      </c>
      <c r="GD27" s="15">
        <v>0</v>
      </c>
      <c r="GE27" s="14">
        <v>1</v>
      </c>
      <c r="GF27" s="15">
        <v>2.1881838074398249E-3</v>
      </c>
      <c r="GG27" s="14"/>
      <c r="GH27" s="16"/>
      <c r="GI27" s="17">
        <v>68</v>
      </c>
      <c r="GJ27" s="18">
        <v>1.4424504687964024E-3</v>
      </c>
    </row>
    <row r="28" spans="1:192" x14ac:dyDescent="0.25">
      <c r="A28" s="2" t="s">
        <v>219</v>
      </c>
      <c r="B28" s="3" t="s">
        <v>189</v>
      </c>
      <c r="C28" s="14">
        <v>0</v>
      </c>
      <c r="D28" s="15">
        <v>0</v>
      </c>
      <c r="E28" s="14">
        <v>0</v>
      </c>
      <c r="F28" s="15">
        <v>0</v>
      </c>
      <c r="G28" s="14">
        <v>0</v>
      </c>
      <c r="H28" s="15">
        <v>0</v>
      </c>
      <c r="I28" s="14">
        <v>4</v>
      </c>
      <c r="J28" s="15">
        <v>1.9166267369429804E-3</v>
      </c>
      <c r="K28" s="14">
        <v>0</v>
      </c>
      <c r="L28" s="15">
        <v>0</v>
      </c>
      <c r="M28" s="14">
        <v>7</v>
      </c>
      <c r="N28" s="15">
        <v>3.4602076124567475E-3</v>
      </c>
      <c r="O28" s="14">
        <v>66</v>
      </c>
      <c r="P28" s="15">
        <v>4.9706281066425667E-3</v>
      </c>
      <c r="Q28" s="14">
        <v>0</v>
      </c>
      <c r="R28" s="15">
        <v>0</v>
      </c>
      <c r="S28" s="14"/>
      <c r="T28" s="16"/>
      <c r="U28" s="14">
        <v>1</v>
      </c>
      <c r="V28" s="15">
        <v>1.4347202295552368E-3</v>
      </c>
      <c r="W28" s="14">
        <v>1</v>
      </c>
      <c r="X28" s="15">
        <v>5.434782608695652E-3</v>
      </c>
      <c r="Y28" s="14"/>
      <c r="Z28" s="16"/>
      <c r="AA28" s="14">
        <v>0</v>
      </c>
      <c r="AB28" s="15">
        <v>0</v>
      </c>
      <c r="AC28" s="14">
        <v>2</v>
      </c>
      <c r="AD28" s="15">
        <v>5.5710306406685237E-3</v>
      </c>
      <c r="AE28" s="14"/>
      <c r="AF28" s="16"/>
      <c r="AG28" s="14">
        <v>17</v>
      </c>
      <c r="AH28" s="15">
        <v>8.2926829268292687E-3</v>
      </c>
      <c r="AI28" s="14">
        <v>1</v>
      </c>
      <c r="AJ28" s="15">
        <v>1.5082956259426848E-3</v>
      </c>
      <c r="AK28" s="14"/>
      <c r="AL28" s="16"/>
      <c r="AM28" s="14">
        <v>0</v>
      </c>
      <c r="AN28" s="15">
        <v>0</v>
      </c>
      <c r="AO28" s="14">
        <v>12</v>
      </c>
      <c r="AP28" s="15">
        <v>8.988764044943821E-3</v>
      </c>
      <c r="AQ28" s="14">
        <v>0</v>
      </c>
      <c r="AR28" s="15">
        <v>0</v>
      </c>
      <c r="AS28" s="14">
        <v>3</v>
      </c>
      <c r="AT28" s="15">
        <v>4.0053404539385851E-3</v>
      </c>
      <c r="AU28" s="14"/>
      <c r="AV28" s="16"/>
      <c r="AW28" s="14">
        <v>0</v>
      </c>
      <c r="AX28" s="15">
        <v>0</v>
      </c>
      <c r="AY28" s="14">
        <v>0</v>
      </c>
      <c r="AZ28" s="15">
        <v>0</v>
      </c>
      <c r="BA28" s="14"/>
      <c r="BB28" s="16"/>
      <c r="BC28" s="14">
        <v>0</v>
      </c>
      <c r="BD28" s="15">
        <v>0</v>
      </c>
      <c r="BE28" s="14">
        <v>3</v>
      </c>
      <c r="BF28" s="15">
        <v>8.5714285714285715E-2</v>
      </c>
      <c r="BG28" s="14"/>
      <c r="BH28" s="16"/>
      <c r="BI28" s="14"/>
      <c r="BJ28" s="16"/>
      <c r="BK28" s="14">
        <v>5</v>
      </c>
      <c r="BL28" s="15">
        <v>1.5576323987538941E-2</v>
      </c>
      <c r="BM28" s="14">
        <v>1</v>
      </c>
      <c r="BN28" s="15">
        <v>9.0909090909090905E-3</v>
      </c>
      <c r="BO28" s="14"/>
      <c r="BP28" s="16"/>
      <c r="BQ28" s="14"/>
      <c r="BR28" s="16"/>
      <c r="BS28" s="14">
        <v>7</v>
      </c>
      <c r="BT28" s="15">
        <v>4.6916890080428951E-3</v>
      </c>
      <c r="BU28" s="14"/>
      <c r="BV28" s="16"/>
      <c r="BW28" s="14">
        <v>0</v>
      </c>
      <c r="BX28" s="15">
        <v>0</v>
      </c>
      <c r="BY28" s="14">
        <v>6</v>
      </c>
      <c r="BZ28" s="15">
        <v>2.8235294117647061E-3</v>
      </c>
      <c r="CA28" s="14">
        <v>0</v>
      </c>
      <c r="CB28" s="15">
        <v>0</v>
      </c>
      <c r="CC28" s="14"/>
      <c r="CD28" s="16"/>
      <c r="CE28" s="14">
        <v>0</v>
      </c>
      <c r="CF28" s="15">
        <v>0</v>
      </c>
      <c r="CG28" s="14"/>
      <c r="CH28" s="16"/>
      <c r="CI28" s="14"/>
      <c r="CJ28" s="16"/>
      <c r="CK28" s="14">
        <v>0</v>
      </c>
      <c r="CL28" s="15">
        <v>0</v>
      </c>
      <c r="CM28" s="14">
        <v>0</v>
      </c>
      <c r="CN28" s="15">
        <v>0</v>
      </c>
      <c r="CO28" s="14">
        <v>5</v>
      </c>
      <c r="CP28" s="15">
        <v>8.4745762711864406E-3</v>
      </c>
      <c r="CQ28" s="14">
        <v>0</v>
      </c>
      <c r="CR28" s="15">
        <v>0</v>
      </c>
      <c r="CS28" s="14">
        <v>1</v>
      </c>
      <c r="CT28" s="15">
        <v>2.3809523809523808E-2</v>
      </c>
      <c r="CU28" s="14"/>
      <c r="CV28" s="16"/>
      <c r="CW28" s="14">
        <v>11</v>
      </c>
      <c r="CX28" s="15">
        <v>4.5986622073578599E-3</v>
      </c>
      <c r="CY28" s="14"/>
      <c r="CZ28" s="16"/>
      <c r="DA28" s="14">
        <v>0</v>
      </c>
      <c r="DB28" s="15">
        <v>0</v>
      </c>
      <c r="DC28" s="14"/>
      <c r="DD28" s="16"/>
      <c r="DE28" s="14">
        <v>0</v>
      </c>
      <c r="DF28" s="15">
        <v>0</v>
      </c>
      <c r="DG28" s="14">
        <v>1</v>
      </c>
      <c r="DH28" s="15">
        <v>5.3475935828877002E-3</v>
      </c>
      <c r="DI28" s="14"/>
      <c r="DJ28" s="16"/>
      <c r="DK28" s="14">
        <v>0</v>
      </c>
      <c r="DL28" s="15">
        <v>0</v>
      </c>
      <c r="DM28" s="14"/>
      <c r="DN28" s="16"/>
      <c r="DO28" s="14">
        <v>9</v>
      </c>
      <c r="DP28" s="15">
        <v>6.6420664206642069E-3</v>
      </c>
      <c r="DQ28" s="14">
        <v>0</v>
      </c>
      <c r="DR28" s="15">
        <v>0</v>
      </c>
      <c r="DS28" s="14"/>
      <c r="DT28" s="16"/>
      <c r="DU28" s="14">
        <v>12</v>
      </c>
      <c r="DV28" s="15">
        <v>5.5684454756380506E-3</v>
      </c>
      <c r="DW28" s="14">
        <v>8</v>
      </c>
      <c r="DX28" s="15">
        <v>5.7265569076592696E-3</v>
      </c>
      <c r="DY28" s="14">
        <v>0</v>
      </c>
      <c r="DZ28" s="15">
        <v>0</v>
      </c>
      <c r="EA28" s="14">
        <v>11</v>
      </c>
      <c r="EB28" s="15">
        <v>5.774278215223097E-3</v>
      </c>
      <c r="EC28" s="14">
        <v>1</v>
      </c>
      <c r="ED28" s="15">
        <v>2.5706940874035988E-3</v>
      </c>
      <c r="EE28" s="14"/>
      <c r="EF28" s="16"/>
      <c r="EG28" s="14"/>
      <c r="EH28" s="16"/>
      <c r="EI28" s="14"/>
      <c r="EJ28" s="16"/>
      <c r="EK28" s="14">
        <v>0</v>
      </c>
      <c r="EL28" s="15">
        <v>0</v>
      </c>
      <c r="EM28" s="14">
        <v>1</v>
      </c>
      <c r="EN28" s="15">
        <v>1.2345679012345678E-2</v>
      </c>
      <c r="EO28" s="14">
        <v>2</v>
      </c>
      <c r="EP28" s="15">
        <v>2.8571428571428571E-2</v>
      </c>
      <c r="EQ28" s="14"/>
      <c r="ER28" s="16"/>
      <c r="ES28" s="14">
        <v>30</v>
      </c>
      <c r="ET28" s="15">
        <v>1.8105009052504527E-2</v>
      </c>
      <c r="EU28" s="14">
        <v>0</v>
      </c>
      <c r="EV28" s="15">
        <v>0</v>
      </c>
      <c r="EW28" s="14"/>
      <c r="EX28" s="16"/>
      <c r="EY28" s="14">
        <v>12</v>
      </c>
      <c r="EZ28" s="15">
        <v>5.035669324381032E-3</v>
      </c>
      <c r="FA28" s="14">
        <v>1</v>
      </c>
      <c r="FB28" s="15">
        <v>5.5555555555555552E-2</v>
      </c>
      <c r="FC28" s="14"/>
      <c r="FD28" s="16"/>
      <c r="FE28" s="14">
        <v>11</v>
      </c>
      <c r="FF28" s="15">
        <v>9.8389982110912346E-3</v>
      </c>
      <c r="FG28" s="14"/>
      <c r="FH28" s="16"/>
      <c r="FI28" s="14"/>
      <c r="FJ28" s="16"/>
      <c r="FK28" s="14">
        <v>0</v>
      </c>
      <c r="FL28" s="15">
        <v>0</v>
      </c>
      <c r="FM28" s="14">
        <v>2</v>
      </c>
      <c r="FN28" s="15">
        <v>8.6956521739130436E-3</v>
      </c>
      <c r="FO28" s="14">
        <v>0</v>
      </c>
      <c r="FP28" s="15">
        <v>0</v>
      </c>
      <c r="FQ28" s="14"/>
      <c r="FR28" s="16"/>
      <c r="FS28" s="14"/>
      <c r="FT28" s="16"/>
      <c r="FU28" s="14"/>
      <c r="FV28" s="16"/>
      <c r="FW28" s="14">
        <v>0</v>
      </c>
      <c r="FX28" s="15">
        <v>0</v>
      </c>
      <c r="FY28" s="14">
        <v>6</v>
      </c>
      <c r="FZ28" s="15">
        <v>3.2626427406199023E-3</v>
      </c>
      <c r="GA28" s="14">
        <v>0</v>
      </c>
      <c r="GB28" s="15">
        <v>0</v>
      </c>
      <c r="GC28" s="14">
        <v>0</v>
      </c>
      <c r="GD28" s="15">
        <v>0</v>
      </c>
      <c r="GE28" s="14">
        <v>2</v>
      </c>
      <c r="GF28" s="15">
        <v>4.3763676148796497E-3</v>
      </c>
      <c r="GG28" s="14"/>
      <c r="GH28" s="16"/>
      <c r="GI28" s="17">
        <v>262</v>
      </c>
      <c r="GJ28" s="18">
        <v>5.5576768062449624E-3</v>
      </c>
    </row>
    <row r="29" spans="1:192" x14ac:dyDescent="0.25">
      <c r="A29" s="19" t="s">
        <v>139</v>
      </c>
      <c r="B29" s="27"/>
      <c r="C29" s="20">
        <v>1</v>
      </c>
      <c r="D29" s="21">
        <v>1.6129032258064516E-2</v>
      </c>
      <c r="E29" s="20">
        <v>0</v>
      </c>
      <c r="F29" s="21">
        <v>0</v>
      </c>
      <c r="G29" s="20">
        <v>1</v>
      </c>
      <c r="H29" s="21">
        <v>2.8571428571428571E-2</v>
      </c>
      <c r="I29" s="20">
        <v>22</v>
      </c>
      <c r="J29" s="21">
        <v>1.0541447053186392E-2</v>
      </c>
      <c r="K29" s="20">
        <v>0</v>
      </c>
      <c r="L29" s="21">
        <v>0</v>
      </c>
      <c r="M29" s="20">
        <v>26</v>
      </c>
      <c r="N29" s="21">
        <v>1.2852199703410776E-2</v>
      </c>
      <c r="O29" s="20">
        <v>250</v>
      </c>
      <c r="P29" s="21">
        <v>1.882813676758548E-2</v>
      </c>
      <c r="Q29" s="20">
        <v>1</v>
      </c>
      <c r="R29" s="21">
        <v>2.3809523809523808E-2</v>
      </c>
      <c r="S29" s="20"/>
      <c r="T29" s="22"/>
      <c r="U29" s="20">
        <v>8</v>
      </c>
      <c r="V29" s="21">
        <v>1.1477761836441894E-2</v>
      </c>
      <c r="W29" s="20">
        <v>3</v>
      </c>
      <c r="X29" s="21">
        <v>1.6304347826086956E-2</v>
      </c>
      <c r="Y29" s="20"/>
      <c r="Z29" s="22"/>
      <c r="AA29" s="20">
        <v>0</v>
      </c>
      <c r="AB29" s="21">
        <v>0</v>
      </c>
      <c r="AC29" s="20">
        <v>5</v>
      </c>
      <c r="AD29" s="21">
        <v>1.3927576601671309E-2</v>
      </c>
      <c r="AE29" s="20"/>
      <c r="AF29" s="22"/>
      <c r="AG29" s="20">
        <v>36</v>
      </c>
      <c r="AH29" s="21">
        <v>1.7560975609756099E-2</v>
      </c>
      <c r="AI29" s="20">
        <v>6</v>
      </c>
      <c r="AJ29" s="21">
        <v>9.0497737556561094E-3</v>
      </c>
      <c r="AK29" s="20"/>
      <c r="AL29" s="22"/>
      <c r="AM29" s="20">
        <v>1</v>
      </c>
      <c r="AN29" s="21">
        <v>1.4492753623188406E-2</v>
      </c>
      <c r="AO29" s="20">
        <v>28</v>
      </c>
      <c r="AP29" s="21">
        <v>2.0973782771535582E-2</v>
      </c>
      <c r="AQ29" s="20">
        <v>0</v>
      </c>
      <c r="AR29" s="21">
        <v>0</v>
      </c>
      <c r="AS29" s="20">
        <v>15</v>
      </c>
      <c r="AT29" s="21">
        <v>2.0026702269692925E-2</v>
      </c>
      <c r="AU29" s="20"/>
      <c r="AV29" s="22"/>
      <c r="AW29" s="20">
        <v>1</v>
      </c>
      <c r="AX29" s="21">
        <v>2.9411764705882353E-2</v>
      </c>
      <c r="AY29" s="20">
        <v>0</v>
      </c>
      <c r="AZ29" s="21">
        <v>0</v>
      </c>
      <c r="BA29" s="20"/>
      <c r="BB29" s="22"/>
      <c r="BC29" s="20">
        <v>0</v>
      </c>
      <c r="BD29" s="21">
        <v>0</v>
      </c>
      <c r="BE29" s="20">
        <v>3</v>
      </c>
      <c r="BF29" s="21">
        <v>8.5714285714285715E-2</v>
      </c>
      <c r="BG29" s="20"/>
      <c r="BH29" s="22"/>
      <c r="BI29" s="20"/>
      <c r="BJ29" s="22"/>
      <c r="BK29" s="20">
        <v>13</v>
      </c>
      <c r="BL29" s="21">
        <v>4.0498442367601244E-2</v>
      </c>
      <c r="BM29" s="20">
        <v>2</v>
      </c>
      <c r="BN29" s="21">
        <v>1.8181818181818181E-2</v>
      </c>
      <c r="BO29" s="20"/>
      <c r="BP29" s="22"/>
      <c r="BQ29" s="20"/>
      <c r="BR29" s="22"/>
      <c r="BS29" s="20">
        <v>26</v>
      </c>
      <c r="BT29" s="21">
        <v>1.7426273458445041E-2</v>
      </c>
      <c r="BU29" s="20"/>
      <c r="BV29" s="22"/>
      <c r="BW29" s="20">
        <v>0</v>
      </c>
      <c r="BX29" s="21">
        <v>0</v>
      </c>
      <c r="BY29" s="20">
        <v>24</v>
      </c>
      <c r="BZ29" s="21">
        <v>1.1294117647058824E-2</v>
      </c>
      <c r="CA29" s="20">
        <v>0</v>
      </c>
      <c r="CB29" s="21">
        <v>0</v>
      </c>
      <c r="CC29" s="20"/>
      <c r="CD29" s="22"/>
      <c r="CE29" s="20">
        <v>2</v>
      </c>
      <c r="CF29" s="21">
        <v>3.8461538461538464E-2</v>
      </c>
      <c r="CG29" s="20"/>
      <c r="CH29" s="22"/>
      <c r="CI29" s="20"/>
      <c r="CJ29" s="22"/>
      <c r="CK29" s="20">
        <v>0</v>
      </c>
      <c r="CL29" s="21">
        <v>0</v>
      </c>
      <c r="CM29" s="20">
        <v>0</v>
      </c>
      <c r="CN29" s="21">
        <v>0</v>
      </c>
      <c r="CO29" s="20">
        <v>19</v>
      </c>
      <c r="CP29" s="21">
        <v>3.2203389830508473E-2</v>
      </c>
      <c r="CQ29" s="20">
        <v>0</v>
      </c>
      <c r="CR29" s="21">
        <v>0</v>
      </c>
      <c r="CS29" s="20">
        <v>1</v>
      </c>
      <c r="CT29" s="21">
        <v>2.3809523809523808E-2</v>
      </c>
      <c r="CU29" s="20"/>
      <c r="CV29" s="22"/>
      <c r="CW29" s="20">
        <v>41</v>
      </c>
      <c r="CX29" s="21">
        <v>1.7140468227424748E-2</v>
      </c>
      <c r="CY29" s="20"/>
      <c r="CZ29" s="22"/>
      <c r="DA29" s="20">
        <v>0</v>
      </c>
      <c r="DB29" s="21">
        <v>0</v>
      </c>
      <c r="DC29" s="20"/>
      <c r="DD29" s="22"/>
      <c r="DE29" s="20">
        <v>1</v>
      </c>
      <c r="DF29" s="21">
        <v>1.1494252873563218E-2</v>
      </c>
      <c r="DG29" s="20">
        <v>2</v>
      </c>
      <c r="DH29" s="21">
        <v>1.06951871657754E-2</v>
      </c>
      <c r="DI29" s="20"/>
      <c r="DJ29" s="22"/>
      <c r="DK29" s="20">
        <v>0</v>
      </c>
      <c r="DL29" s="21">
        <v>0</v>
      </c>
      <c r="DM29" s="20"/>
      <c r="DN29" s="22"/>
      <c r="DO29" s="20">
        <v>18</v>
      </c>
      <c r="DP29" s="21">
        <v>1.3284132841328414E-2</v>
      </c>
      <c r="DQ29" s="20">
        <v>0</v>
      </c>
      <c r="DR29" s="21">
        <v>0</v>
      </c>
      <c r="DS29" s="20"/>
      <c r="DT29" s="22"/>
      <c r="DU29" s="20">
        <v>28</v>
      </c>
      <c r="DV29" s="21">
        <v>1.2993039443155453E-2</v>
      </c>
      <c r="DW29" s="20">
        <v>18</v>
      </c>
      <c r="DX29" s="21">
        <v>1.2884753042233358E-2</v>
      </c>
      <c r="DY29" s="20">
        <v>0</v>
      </c>
      <c r="DZ29" s="21">
        <v>0</v>
      </c>
      <c r="EA29" s="20">
        <v>38</v>
      </c>
      <c r="EB29" s="21">
        <v>1.994750656167979E-2</v>
      </c>
      <c r="EC29" s="20">
        <v>6</v>
      </c>
      <c r="ED29" s="21">
        <v>1.5424164524421594E-2</v>
      </c>
      <c r="EE29" s="20"/>
      <c r="EF29" s="22"/>
      <c r="EG29" s="20"/>
      <c r="EH29" s="22"/>
      <c r="EI29" s="20"/>
      <c r="EJ29" s="22"/>
      <c r="EK29" s="20">
        <v>0</v>
      </c>
      <c r="EL29" s="21">
        <v>0</v>
      </c>
      <c r="EM29" s="20">
        <v>2</v>
      </c>
      <c r="EN29" s="21">
        <v>2.4691358024691357E-2</v>
      </c>
      <c r="EO29" s="20">
        <v>5</v>
      </c>
      <c r="EP29" s="21">
        <v>7.1428571428571425E-2</v>
      </c>
      <c r="EQ29" s="20"/>
      <c r="ER29" s="22"/>
      <c r="ES29" s="20">
        <v>48</v>
      </c>
      <c r="ET29" s="21">
        <v>2.8968014484007241E-2</v>
      </c>
      <c r="EU29" s="20">
        <v>0</v>
      </c>
      <c r="EV29" s="21">
        <v>0</v>
      </c>
      <c r="EW29" s="20"/>
      <c r="EX29" s="22"/>
      <c r="EY29" s="20">
        <v>45</v>
      </c>
      <c r="EZ29" s="21">
        <v>1.8883759966428871E-2</v>
      </c>
      <c r="FA29" s="20">
        <v>1</v>
      </c>
      <c r="FB29" s="21">
        <v>5.5555555555555552E-2</v>
      </c>
      <c r="FC29" s="20"/>
      <c r="FD29" s="22"/>
      <c r="FE29" s="20">
        <v>26</v>
      </c>
      <c r="FF29" s="21">
        <v>2.3255813953488372E-2</v>
      </c>
      <c r="FG29" s="20"/>
      <c r="FH29" s="22"/>
      <c r="FI29" s="20"/>
      <c r="FJ29" s="22"/>
      <c r="FK29" s="20">
        <v>0</v>
      </c>
      <c r="FL29" s="21">
        <v>0</v>
      </c>
      <c r="FM29" s="20">
        <v>6</v>
      </c>
      <c r="FN29" s="21">
        <v>2.6086956521739129E-2</v>
      </c>
      <c r="FO29" s="20">
        <v>0</v>
      </c>
      <c r="FP29" s="21">
        <v>0</v>
      </c>
      <c r="FQ29" s="20"/>
      <c r="FR29" s="22"/>
      <c r="FS29" s="20"/>
      <c r="FT29" s="22"/>
      <c r="FU29" s="20"/>
      <c r="FV29" s="22"/>
      <c r="FW29" s="20">
        <v>1</v>
      </c>
      <c r="FX29" s="21">
        <v>2.564102564102564E-2</v>
      </c>
      <c r="FY29" s="20">
        <v>23</v>
      </c>
      <c r="FZ29" s="21">
        <v>1.2506797172376292E-2</v>
      </c>
      <c r="GA29" s="20">
        <v>0</v>
      </c>
      <c r="GB29" s="21">
        <v>0</v>
      </c>
      <c r="GC29" s="20">
        <v>0</v>
      </c>
      <c r="GD29" s="21">
        <v>0</v>
      </c>
      <c r="GE29" s="20">
        <v>11</v>
      </c>
      <c r="GF29" s="21">
        <v>2.4070021881838075E-2</v>
      </c>
      <c r="GG29" s="20"/>
      <c r="GH29" s="22"/>
      <c r="GI29" s="20">
        <v>814</v>
      </c>
      <c r="GJ29" s="21">
        <v>1.7266980611768699E-2</v>
      </c>
    </row>
    <row r="30" spans="1:192" x14ac:dyDescent="0.25">
      <c r="A30" s="2" t="s">
        <v>220</v>
      </c>
      <c r="B30" s="3" t="s">
        <v>104</v>
      </c>
      <c r="C30" s="14">
        <v>0</v>
      </c>
      <c r="D30" s="15">
        <v>0</v>
      </c>
      <c r="E30" s="14">
        <v>0</v>
      </c>
      <c r="F30" s="15">
        <v>0</v>
      </c>
      <c r="G30" s="14">
        <v>0</v>
      </c>
      <c r="H30" s="15">
        <v>0</v>
      </c>
      <c r="I30" s="14">
        <v>5</v>
      </c>
      <c r="J30" s="15">
        <v>2.3957834211787254E-3</v>
      </c>
      <c r="K30" s="14">
        <v>1</v>
      </c>
      <c r="L30" s="15">
        <v>2.564102564102564E-2</v>
      </c>
      <c r="M30" s="14">
        <v>24</v>
      </c>
      <c r="N30" s="15">
        <v>1.1863568956994563E-2</v>
      </c>
      <c r="O30" s="14">
        <v>93</v>
      </c>
      <c r="P30" s="15">
        <v>7.0040668775417985E-3</v>
      </c>
      <c r="Q30" s="14">
        <v>2</v>
      </c>
      <c r="R30" s="15">
        <v>4.7619047619047616E-2</v>
      </c>
      <c r="S30" s="14"/>
      <c r="T30" s="16"/>
      <c r="U30" s="14">
        <v>6</v>
      </c>
      <c r="V30" s="15">
        <v>8.60832137733142E-3</v>
      </c>
      <c r="W30" s="14">
        <v>2</v>
      </c>
      <c r="X30" s="15">
        <v>1.0869565217391304E-2</v>
      </c>
      <c r="Y30" s="14"/>
      <c r="Z30" s="16"/>
      <c r="AA30" s="14">
        <v>1</v>
      </c>
      <c r="AB30" s="15">
        <v>2.2727272727272728E-2</v>
      </c>
      <c r="AC30" s="14">
        <v>1</v>
      </c>
      <c r="AD30" s="15">
        <v>2.7855153203342618E-3</v>
      </c>
      <c r="AE30" s="14"/>
      <c r="AF30" s="16"/>
      <c r="AG30" s="14">
        <v>15</v>
      </c>
      <c r="AH30" s="15">
        <v>7.3170731707317077E-3</v>
      </c>
      <c r="AI30" s="14">
        <v>7</v>
      </c>
      <c r="AJ30" s="15">
        <v>1.0558069381598794E-2</v>
      </c>
      <c r="AK30" s="14"/>
      <c r="AL30" s="16"/>
      <c r="AM30" s="14">
        <v>0</v>
      </c>
      <c r="AN30" s="15">
        <v>0</v>
      </c>
      <c r="AO30" s="14">
        <v>4</v>
      </c>
      <c r="AP30" s="15">
        <v>2.9962546816479402E-3</v>
      </c>
      <c r="AQ30" s="14">
        <v>1</v>
      </c>
      <c r="AR30" s="15">
        <v>1.5384615384615385E-2</v>
      </c>
      <c r="AS30" s="14">
        <v>3</v>
      </c>
      <c r="AT30" s="15">
        <v>4.0053404539385851E-3</v>
      </c>
      <c r="AU30" s="14"/>
      <c r="AV30" s="16"/>
      <c r="AW30" s="14">
        <v>0</v>
      </c>
      <c r="AX30" s="15">
        <v>0</v>
      </c>
      <c r="AY30" s="14">
        <v>1</v>
      </c>
      <c r="AZ30" s="15">
        <v>0.05</v>
      </c>
      <c r="BA30" s="14"/>
      <c r="BB30" s="16"/>
      <c r="BC30" s="14">
        <v>0</v>
      </c>
      <c r="BD30" s="15">
        <v>0</v>
      </c>
      <c r="BE30" s="14">
        <v>0</v>
      </c>
      <c r="BF30" s="15">
        <v>0</v>
      </c>
      <c r="BG30" s="14"/>
      <c r="BH30" s="16"/>
      <c r="BI30" s="14"/>
      <c r="BJ30" s="16"/>
      <c r="BK30" s="14">
        <v>6</v>
      </c>
      <c r="BL30" s="15">
        <v>1.8691588785046728E-2</v>
      </c>
      <c r="BM30" s="14">
        <v>2</v>
      </c>
      <c r="BN30" s="15">
        <v>1.8181818181818181E-2</v>
      </c>
      <c r="BO30" s="14"/>
      <c r="BP30" s="16"/>
      <c r="BQ30" s="14"/>
      <c r="BR30" s="16"/>
      <c r="BS30" s="14">
        <v>10</v>
      </c>
      <c r="BT30" s="15">
        <v>6.7024128686327079E-3</v>
      </c>
      <c r="BU30" s="14"/>
      <c r="BV30" s="16"/>
      <c r="BW30" s="14">
        <v>0</v>
      </c>
      <c r="BX30" s="15">
        <v>0</v>
      </c>
      <c r="BY30" s="14">
        <v>18</v>
      </c>
      <c r="BZ30" s="15">
        <v>8.4705882352941169E-3</v>
      </c>
      <c r="CA30" s="14">
        <v>0</v>
      </c>
      <c r="CB30" s="15">
        <v>0</v>
      </c>
      <c r="CC30" s="14"/>
      <c r="CD30" s="16"/>
      <c r="CE30" s="14">
        <v>1</v>
      </c>
      <c r="CF30" s="15">
        <v>1.9230769230769232E-2</v>
      </c>
      <c r="CG30" s="14"/>
      <c r="CH30" s="16"/>
      <c r="CI30" s="14"/>
      <c r="CJ30" s="16"/>
      <c r="CK30" s="14">
        <v>0</v>
      </c>
      <c r="CL30" s="15">
        <v>0</v>
      </c>
      <c r="CM30" s="14">
        <v>1</v>
      </c>
      <c r="CN30" s="15">
        <v>1.020408163265306E-2</v>
      </c>
      <c r="CO30" s="14">
        <v>5</v>
      </c>
      <c r="CP30" s="15">
        <v>8.4745762711864406E-3</v>
      </c>
      <c r="CQ30" s="14">
        <v>1</v>
      </c>
      <c r="CR30" s="15">
        <v>2.5000000000000001E-2</v>
      </c>
      <c r="CS30" s="14">
        <v>0</v>
      </c>
      <c r="CT30" s="15">
        <v>0</v>
      </c>
      <c r="CU30" s="14"/>
      <c r="CV30" s="16"/>
      <c r="CW30" s="14">
        <v>16</v>
      </c>
      <c r="CX30" s="15">
        <v>6.688963210702341E-3</v>
      </c>
      <c r="CY30" s="14"/>
      <c r="CZ30" s="16"/>
      <c r="DA30" s="14">
        <v>2</v>
      </c>
      <c r="DB30" s="15">
        <v>2.247191011235955E-2</v>
      </c>
      <c r="DC30" s="14"/>
      <c r="DD30" s="16"/>
      <c r="DE30" s="14">
        <v>0</v>
      </c>
      <c r="DF30" s="15">
        <v>0</v>
      </c>
      <c r="DG30" s="14">
        <v>0</v>
      </c>
      <c r="DH30" s="15">
        <v>0</v>
      </c>
      <c r="DI30" s="14"/>
      <c r="DJ30" s="16"/>
      <c r="DK30" s="14">
        <v>0</v>
      </c>
      <c r="DL30" s="15">
        <v>0</v>
      </c>
      <c r="DM30" s="14"/>
      <c r="DN30" s="16"/>
      <c r="DO30" s="14">
        <v>13</v>
      </c>
      <c r="DP30" s="15">
        <v>9.5940959409594097E-3</v>
      </c>
      <c r="DQ30" s="14">
        <v>1</v>
      </c>
      <c r="DR30" s="15">
        <v>1.0416666666666666E-2</v>
      </c>
      <c r="DS30" s="14"/>
      <c r="DT30" s="16"/>
      <c r="DU30" s="14">
        <v>15</v>
      </c>
      <c r="DV30" s="15">
        <v>6.9605568445475635E-3</v>
      </c>
      <c r="DW30" s="14">
        <v>10</v>
      </c>
      <c r="DX30" s="15">
        <v>7.1581961345740875E-3</v>
      </c>
      <c r="DY30" s="14">
        <v>1</v>
      </c>
      <c r="DZ30" s="15">
        <v>5.2631578947368418E-2</v>
      </c>
      <c r="EA30" s="14">
        <v>4</v>
      </c>
      <c r="EB30" s="15">
        <v>2.0997375328083989E-3</v>
      </c>
      <c r="EC30" s="14">
        <v>2</v>
      </c>
      <c r="ED30" s="15">
        <v>5.1413881748071976E-3</v>
      </c>
      <c r="EE30" s="14"/>
      <c r="EF30" s="16"/>
      <c r="EG30" s="14"/>
      <c r="EH30" s="16"/>
      <c r="EI30" s="14"/>
      <c r="EJ30" s="16"/>
      <c r="EK30" s="14">
        <v>0</v>
      </c>
      <c r="EL30" s="15">
        <v>0</v>
      </c>
      <c r="EM30" s="14">
        <v>0</v>
      </c>
      <c r="EN30" s="15">
        <v>0</v>
      </c>
      <c r="EO30" s="14">
        <v>1</v>
      </c>
      <c r="EP30" s="15">
        <v>1.4285714285714285E-2</v>
      </c>
      <c r="EQ30" s="14"/>
      <c r="ER30" s="16"/>
      <c r="ES30" s="14">
        <v>6</v>
      </c>
      <c r="ET30" s="15">
        <v>3.6210018105009051E-3</v>
      </c>
      <c r="EU30" s="14">
        <v>0</v>
      </c>
      <c r="EV30" s="15">
        <v>0</v>
      </c>
      <c r="EW30" s="14"/>
      <c r="EX30" s="16"/>
      <c r="EY30" s="14">
        <v>11</v>
      </c>
      <c r="EZ30" s="15">
        <v>4.6160302140159466E-3</v>
      </c>
      <c r="FA30" s="14">
        <v>0</v>
      </c>
      <c r="FB30" s="15">
        <v>0</v>
      </c>
      <c r="FC30" s="14"/>
      <c r="FD30" s="16"/>
      <c r="FE30" s="14">
        <v>10</v>
      </c>
      <c r="FF30" s="15">
        <v>8.9445438282647581E-3</v>
      </c>
      <c r="FG30" s="14"/>
      <c r="FH30" s="16"/>
      <c r="FI30" s="14"/>
      <c r="FJ30" s="16"/>
      <c r="FK30" s="14">
        <v>1</v>
      </c>
      <c r="FL30" s="15">
        <v>3.4482758620689655E-2</v>
      </c>
      <c r="FM30" s="14">
        <v>0</v>
      </c>
      <c r="FN30" s="15">
        <v>0</v>
      </c>
      <c r="FO30" s="14">
        <v>1</v>
      </c>
      <c r="FP30" s="15">
        <v>0.02</v>
      </c>
      <c r="FQ30" s="14"/>
      <c r="FR30" s="16"/>
      <c r="FS30" s="14"/>
      <c r="FT30" s="16"/>
      <c r="FU30" s="14"/>
      <c r="FV30" s="16"/>
      <c r="FW30" s="14">
        <v>0</v>
      </c>
      <c r="FX30" s="15">
        <v>0</v>
      </c>
      <c r="FY30" s="14">
        <v>2</v>
      </c>
      <c r="FZ30" s="15">
        <v>1.0875475802066339E-3</v>
      </c>
      <c r="GA30" s="14">
        <v>0</v>
      </c>
      <c r="GB30" s="15">
        <v>0</v>
      </c>
      <c r="GC30" s="14">
        <v>0</v>
      </c>
      <c r="GD30" s="15">
        <v>0</v>
      </c>
      <c r="GE30" s="14">
        <v>3</v>
      </c>
      <c r="GF30" s="15">
        <v>6.5645514223194746E-3</v>
      </c>
      <c r="GG30" s="14"/>
      <c r="GH30" s="16"/>
      <c r="GI30" s="17">
        <v>309</v>
      </c>
      <c r="GJ30" s="18">
        <v>6.5546646302660052E-3</v>
      </c>
    </row>
    <row r="31" spans="1:192" x14ac:dyDescent="0.25">
      <c r="A31" s="2" t="s">
        <v>221</v>
      </c>
      <c r="B31" s="3" t="s">
        <v>104</v>
      </c>
      <c r="C31" s="14">
        <v>0</v>
      </c>
      <c r="D31" s="15">
        <v>0</v>
      </c>
      <c r="E31" s="14">
        <v>0</v>
      </c>
      <c r="F31" s="15">
        <v>0</v>
      </c>
      <c r="G31" s="14">
        <v>0</v>
      </c>
      <c r="H31" s="15">
        <v>0</v>
      </c>
      <c r="I31" s="14">
        <v>9</v>
      </c>
      <c r="J31" s="15">
        <v>4.3124101581217059E-3</v>
      </c>
      <c r="K31" s="14">
        <v>1</v>
      </c>
      <c r="L31" s="15">
        <v>2.564102564102564E-2</v>
      </c>
      <c r="M31" s="14">
        <v>20</v>
      </c>
      <c r="N31" s="15">
        <v>9.8863074641621362E-3</v>
      </c>
      <c r="O31" s="14">
        <v>78</v>
      </c>
      <c r="P31" s="15">
        <v>5.8743786714866696E-3</v>
      </c>
      <c r="Q31" s="14">
        <v>1</v>
      </c>
      <c r="R31" s="15">
        <v>2.3809523809523808E-2</v>
      </c>
      <c r="S31" s="14"/>
      <c r="T31" s="16"/>
      <c r="U31" s="14">
        <v>4</v>
      </c>
      <c r="V31" s="15">
        <v>5.7388809182209472E-3</v>
      </c>
      <c r="W31" s="14">
        <v>2</v>
      </c>
      <c r="X31" s="15">
        <v>1.0869565217391304E-2</v>
      </c>
      <c r="Y31" s="14"/>
      <c r="Z31" s="16"/>
      <c r="AA31" s="14">
        <v>0</v>
      </c>
      <c r="AB31" s="15">
        <v>0</v>
      </c>
      <c r="AC31" s="14">
        <v>1</v>
      </c>
      <c r="AD31" s="15">
        <v>2.7855153203342618E-3</v>
      </c>
      <c r="AE31" s="14"/>
      <c r="AF31" s="16"/>
      <c r="AG31" s="14">
        <v>14</v>
      </c>
      <c r="AH31" s="15">
        <v>6.8292682926829268E-3</v>
      </c>
      <c r="AI31" s="14">
        <v>4</v>
      </c>
      <c r="AJ31" s="15">
        <v>6.0331825037707393E-3</v>
      </c>
      <c r="AK31" s="14"/>
      <c r="AL31" s="16"/>
      <c r="AM31" s="14">
        <v>0</v>
      </c>
      <c r="AN31" s="15">
        <v>0</v>
      </c>
      <c r="AO31" s="14">
        <v>9</v>
      </c>
      <c r="AP31" s="15">
        <v>6.7415730337078653E-3</v>
      </c>
      <c r="AQ31" s="14">
        <v>0</v>
      </c>
      <c r="AR31" s="15">
        <v>0</v>
      </c>
      <c r="AS31" s="14">
        <v>2</v>
      </c>
      <c r="AT31" s="15">
        <v>2.6702269692923898E-3</v>
      </c>
      <c r="AU31" s="14"/>
      <c r="AV31" s="16"/>
      <c r="AW31" s="14">
        <v>1</v>
      </c>
      <c r="AX31" s="15">
        <v>2.9411764705882353E-2</v>
      </c>
      <c r="AY31" s="14">
        <v>0</v>
      </c>
      <c r="AZ31" s="15">
        <v>0</v>
      </c>
      <c r="BA31" s="14"/>
      <c r="BB31" s="16"/>
      <c r="BC31" s="14">
        <v>0</v>
      </c>
      <c r="BD31" s="15">
        <v>0</v>
      </c>
      <c r="BE31" s="14">
        <v>0</v>
      </c>
      <c r="BF31" s="15">
        <v>0</v>
      </c>
      <c r="BG31" s="14"/>
      <c r="BH31" s="16"/>
      <c r="BI31" s="14"/>
      <c r="BJ31" s="16"/>
      <c r="BK31" s="14">
        <v>5</v>
      </c>
      <c r="BL31" s="15">
        <v>1.5576323987538941E-2</v>
      </c>
      <c r="BM31" s="14">
        <v>2</v>
      </c>
      <c r="BN31" s="15">
        <v>1.8181818181818181E-2</v>
      </c>
      <c r="BO31" s="14"/>
      <c r="BP31" s="16"/>
      <c r="BQ31" s="14"/>
      <c r="BR31" s="16"/>
      <c r="BS31" s="14">
        <v>4</v>
      </c>
      <c r="BT31" s="15">
        <v>2.6809651474530832E-3</v>
      </c>
      <c r="BU31" s="14"/>
      <c r="BV31" s="16"/>
      <c r="BW31" s="14">
        <v>0</v>
      </c>
      <c r="BX31" s="15">
        <v>0</v>
      </c>
      <c r="BY31" s="14">
        <v>17</v>
      </c>
      <c r="BZ31" s="15">
        <v>8.0000000000000002E-3</v>
      </c>
      <c r="CA31" s="14">
        <v>0</v>
      </c>
      <c r="CB31" s="15">
        <v>0</v>
      </c>
      <c r="CC31" s="14"/>
      <c r="CD31" s="16"/>
      <c r="CE31" s="14">
        <v>2</v>
      </c>
      <c r="CF31" s="15">
        <v>3.8461538461538464E-2</v>
      </c>
      <c r="CG31" s="14"/>
      <c r="CH31" s="16"/>
      <c r="CI31" s="14"/>
      <c r="CJ31" s="16"/>
      <c r="CK31" s="14">
        <v>0</v>
      </c>
      <c r="CL31" s="15">
        <v>0</v>
      </c>
      <c r="CM31" s="14">
        <v>2</v>
      </c>
      <c r="CN31" s="15">
        <v>2.0408163265306121E-2</v>
      </c>
      <c r="CO31" s="14">
        <v>2</v>
      </c>
      <c r="CP31" s="15">
        <v>3.3898305084745762E-3</v>
      </c>
      <c r="CQ31" s="14">
        <v>1</v>
      </c>
      <c r="CR31" s="15">
        <v>2.5000000000000001E-2</v>
      </c>
      <c r="CS31" s="14">
        <v>0</v>
      </c>
      <c r="CT31" s="15">
        <v>0</v>
      </c>
      <c r="CU31" s="14"/>
      <c r="CV31" s="16"/>
      <c r="CW31" s="14">
        <v>17</v>
      </c>
      <c r="CX31" s="15">
        <v>7.1070234113712371E-3</v>
      </c>
      <c r="CY31" s="14"/>
      <c r="CZ31" s="16"/>
      <c r="DA31" s="14">
        <v>0</v>
      </c>
      <c r="DB31" s="15">
        <v>0</v>
      </c>
      <c r="DC31" s="14"/>
      <c r="DD31" s="16"/>
      <c r="DE31" s="14">
        <v>0</v>
      </c>
      <c r="DF31" s="15">
        <v>0</v>
      </c>
      <c r="DG31" s="14">
        <v>3</v>
      </c>
      <c r="DH31" s="15">
        <v>1.6042780748663103E-2</v>
      </c>
      <c r="DI31" s="14"/>
      <c r="DJ31" s="16"/>
      <c r="DK31" s="14">
        <v>0</v>
      </c>
      <c r="DL31" s="15">
        <v>0</v>
      </c>
      <c r="DM31" s="14"/>
      <c r="DN31" s="16"/>
      <c r="DO31" s="14">
        <v>9</v>
      </c>
      <c r="DP31" s="15">
        <v>6.6420664206642069E-3</v>
      </c>
      <c r="DQ31" s="14">
        <v>0</v>
      </c>
      <c r="DR31" s="15">
        <v>0</v>
      </c>
      <c r="DS31" s="14"/>
      <c r="DT31" s="16"/>
      <c r="DU31" s="14">
        <v>10</v>
      </c>
      <c r="DV31" s="15">
        <v>4.6403712296983757E-3</v>
      </c>
      <c r="DW31" s="14">
        <v>11</v>
      </c>
      <c r="DX31" s="15">
        <v>7.874015748031496E-3</v>
      </c>
      <c r="DY31" s="14">
        <v>0</v>
      </c>
      <c r="DZ31" s="15">
        <v>0</v>
      </c>
      <c r="EA31" s="14">
        <v>5</v>
      </c>
      <c r="EB31" s="15">
        <v>2.6246719160104987E-3</v>
      </c>
      <c r="EC31" s="14">
        <v>2</v>
      </c>
      <c r="ED31" s="15">
        <v>5.1413881748071976E-3</v>
      </c>
      <c r="EE31" s="14"/>
      <c r="EF31" s="16"/>
      <c r="EG31" s="14"/>
      <c r="EH31" s="16"/>
      <c r="EI31" s="14"/>
      <c r="EJ31" s="16"/>
      <c r="EK31" s="14">
        <v>0</v>
      </c>
      <c r="EL31" s="15">
        <v>0</v>
      </c>
      <c r="EM31" s="14">
        <v>1</v>
      </c>
      <c r="EN31" s="15">
        <v>1.2345679012345678E-2</v>
      </c>
      <c r="EO31" s="14">
        <v>0</v>
      </c>
      <c r="EP31" s="15">
        <v>0</v>
      </c>
      <c r="EQ31" s="14"/>
      <c r="ER31" s="16"/>
      <c r="ES31" s="14">
        <v>5</v>
      </c>
      <c r="ET31" s="15">
        <v>3.0175015087507543E-3</v>
      </c>
      <c r="EU31" s="14">
        <v>0</v>
      </c>
      <c r="EV31" s="15">
        <v>0</v>
      </c>
      <c r="EW31" s="14"/>
      <c r="EX31" s="16"/>
      <c r="EY31" s="14">
        <v>11</v>
      </c>
      <c r="EZ31" s="15">
        <v>4.6160302140159466E-3</v>
      </c>
      <c r="FA31" s="14">
        <v>1</v>
      </c>
      <c r="FB31" s="15">
        <v>5.5555555555555552E-2</v>
      </c>
      <c r="FC31" s="14"/>
      <c r="FD31" s="16"/>
      <c r="FE31" s="14">
        <v>6</v>
      </c>
      <c r="FF31" s="15">
        <v>5.3667262969588547E-3</v>
      </c>
      <c r="FG31" s="14"/>
      <c r="FH31" s="16"/>
      <c r="FI31" s="14"/>
      <c r="FJ31" s="16"/>
      <c r="FK31" s="14">
        <v>0</v>
      </c>
      <c r="FL31" s="15">
        <v>0</v>
      </c>
      <c r="FM31" s="14">
        <v>5</v>
      </c>
      <c r="FN31" s="15">
        <v>2.1739130434782608E-2</v>
      </c>
      <c r="FO31" s="14">
        <v>0</v>
      </c>
      <c r="FP31" s="15">
        <v>0</v>
      </c>
      <c r="FQ31" s="14"/>
      <c r="FR31" s="16"/>
      <c r="FS31" s="14"/>
      <c r="FT31" s="16"/>
      <c r="FU31" s="14"/>
      <c r="FV31" s="16"/>
      <c r="FW31" s="14">
        <v>0</v>
      </c>
      <c r="FX31" s="15">
        <v>0</v>
      </c>
      <c r="FY31" s="14">
        <v>7</v>
      </c>
      <c r="FZ31" s="15">
        <v>3.8064165307232192E-3</v>
      </c>
      <c r="GA31" s="14">
        <v>0</v>
      </c>
      <c r="GB31" s="15">
        <v>0</v>
      </c>
      <c r="GC31" s="14">
        <v>0</v>
      </c>
      <c r="GD31" s="15">
        <v>0</v>
      </c>
      <c r="GE31" s="14">
        <v>4</v>
      </c>
      <c r="GF31" s="15">
        <v>8.7527352297592995E-3</v>
      </c>
      <c r="GG31" s="14"/>
      <c r="GH31" s="16"/>
      <c r="GI31" s="17">
        <v>278</v>
      </c>
      <c r="GJ31" s="18">
        <v>5.8970769165499976E-3</v>
      </c>
    </row>
    <row r="32" spans="1:192" x14ac:dyDescent="0.25">
      <c r="A32" s="19" t="s">
        <v>139</v>
      </c>
      <c r="B32" s="27"/>
      <c r="C32" s="20">
        <v>0</v>
      </c>
      <c r="D32" s="21">
        <v>0</v>
      </c>
      <c r="E32" s="20">
        <v>0</v>
      </c>
      <c r="F32" s="21">
        <v>0</v>
      </c>
      <c r="G32" s="20">
        <v>0</v>
      </c>
      <c r="H32" s="21">
        <v>0</v>
      </c>
      <c r="I32" s="20">
        <v>14</v>
      </c>
      <c r="J32" s="21">
        <v>6.7081935793004309E-3</v>
      </c>
      <c r="K32" s="20">
        <v>2</v>
      </c>
      <c r="L32" s="21">
        <v>5.128205128205128E-2</v>
      </c>
      <c r="M32" s="20">
        <v>44</v>
      </c>
      <c r="N32" s="21">
        <v>2.1749876421156698E-2</v>
      </c>
      <c r="O32" s="20">
        <v>171</v>
      </c>
      <c r="P32" s="21">
        <v>1.2878445549028467E-2</v>
      </c>
      <c r="Q32" s="20">
        <v>3</v>
      </c>
      <c r="R32" s="21">
        <v>7.1428571428571425E-2</v>
      </c>
      <c r="S32" s="20"/>
      <c r="T32" s="22"/>
      <c r="U32" s="20">
        <v>10</v>
      </c>
      <c r="V32" s="21">
        <v>1.4347202295552367E-2</v>
      </c>
      <c r="W32" s="20">
        <v>4</v>
      </c>
      <c r="X32" s="21">
        <v>2.1739130434782608E-2</v>
      </c>
      <c r="Y32" s="20"/>
      <c r="Z32" s="22"/>
      <c r="AA32" s="20">
        <v>1</v>
      </c>
      <c r="AB32" s="21">
        <v>2.2727272727272728E-2</v>
      </c>
      <c r="AC32" s="20">
        <v>2</v>
      </c>
      <c r="AD32" s="21">
        <v>5.5710306406685237E-3</v>
      </c>
      <c r="AE32" s="20"/>
      <c r="AF32" s="22"/>
      <c r="AG32" s="20">
        <v>29</v>
      </c>
      <c r="AH32" s="21">
        <v>1.4146341463414635E-2</v>
      </c>
      <c r="AI32" s="20">
        <v>11</v>
      </c>
      <c r="AJ32" s="21">
        <v>1.6591251885369532E-2</v>
      </c>
      <c r="AK32" s="20"/>
      <c r="AL32" s="22"/>
      <c r="AM32" s="20">
        <v>0</v>
      </c>
      <c r="AN32" s="21">
        <v>0</v>
      </c>
      <c r="AO32" s="20">
        <v>13</v>
      </c>
      <c r="AP32" s="21">
        <v>9.7378277153558051E-3</v>
      </c>
      <c r="AQ32" s="20">
        <v>1</v>
      </c>
      <c r="AR32" s="21">
        <v>1.5384615384615385E-2</v>
      </c>
      <c r="AS32" s="20">
        <v>5</v>
      </c>
      <c r="AT32" s="21">
        <v>6.6755674232309749E-3</v>
      </c>
      <c r="AU32" s="20"/>
      <c r="AV32" s="22"/>
      <c r="AW32" s="20">
        <v>1</v>
      </c>
      <c r="AX32" s="21">
        <v>2.9411764705882353E-2</v>
      </c>
      <c r="AY32" s="20">
        <v>1</v>
      </c>
      <c r="AZ32" s="21">
        <v>0.05</v>
      </c>
      <c r="BA32" s="20"/>
      <c r="BB32" s="22"/>
      <c r="BC32" s="20">
        <v>0</v>
      </c>
      <c r="BD32" s="21">
        <v>0</v>
      </c>
      <c r="BE32" s="20">
        <v>0</v>
      </c>
      <c r="BF32" s="21">
        <v>0</v>
      </c>
      <c r="BG32" s="20"/>
      <c r="BH32" s="22"/>
      <c r="BI32" s="20"/>
      <c r="BJ32" s="22"/>
      <c r="BK32" s="20">
        <v>11</v>
      </c>
      <c r="BL32" s="21">
        <v>3.4267912772585667E-2</v>
      </c>
      <c r="BM32" s="20">
        <v>4</v>
      </c>
      <c r="BN32" s="21">
        <v>3.6363636363636362E-2</v>
      </c>
      <c r="BO32" s="20"/>
      <c r="BP32" s="22"/>
      <c r="BQ32" s="20"/>
      <c r="BR32" s="22"/>
      <c r="BS32" s="20">
        <v>14</v>
      </c>
      <c r="BT32" s="21">
        <v>9.3833780160857902E-3</v>
      </c>
      <c r="BU32" s="20"/>
      <c r="BV32" s="22"/>
      <c r="BW32" s="20">
        <v>0</v>
      </c>
      <c r="BX32" s="21">
        <v>0</v>
      </c>
      <c r="BY32" s="20">
        <v>35</v>
      </c>
      <c r="BZ32" s="21">
        <v>1.6470588235294119E-2</v>
      </c>
      <c r="CA32" s="20">
        <v>0</v>
      </c>
      <c r="CB32" s="21">
        <v>0</v>
      </c>
      <c r="CC32" s="20"/>
      <c r="CD32" s="22"/>
      <c r="CE32" s="20">
        <v>3</v>
      </c>
      <c r="CF32" s="21">
        <v>5.7692307692307696E-2</v>
      </c>
      <c r="CG32" s="20"/>
      <c r="CH32" s="22"/>
      <c r="CI32" s="20"/>
      <c r="CJ32" s="22"/>
      <c r="CK32" s="20">
        <v>0</v>
      </c>
      <c r="CL32" s="21">
        <v>0</v>
      </c>
      <c r="CM32" s="20">
        <v>3</v>
      </c>
      <c r="CN32" s="21">
        <v>3.0612244897959183E-2</v>
      </c>
      <c r="CO32" s="20">
        <v>7</v>
      </c>
      <c r="CP32" s="21">
        <v>1.1864406779661017E-2</v>
      </c>
      <c r="CQ32" s="20">
        <v>2</v>
      </c>
      <c r="CR32" s="21">
        <v>0.05</v>
      </c>
      <c r="CS32" s="20">
        <v>0</v>
      </c>
      <c r="CT32" s="21">
        <v>0</v>
      </c>
      <c r="CU32" s="20"/>
      <c r="CV32" s="22"/>
      <c r="CW32" s="20">
        <v>33</v>
      </c>
      <c r="CX32" s="21">
        <v>1.3795986622073578E-2</v>
      </c>
      <c r="CY32" s="20"/>
      <c r="CZ32" s="22"/>
      <c r="DA32" s="20">
        <v>2</v>
      </c>
      <c r="DB32" s="21">
        <v>2.247191011235955E-2</v>
      </c>
      <c r="DC32" s="20"/>
      <c r="DD32" s="22"/>
      <c r="DE32" s="20">
        <v>0</v>
      </c>
      <c r="DF32" s="21">
        <v>0</v>
      </c>
      <c r="DG32" s="20">
        <v>3</v>
      </c>
      <c r="DH32" s="21">
        <v>1.6042780748663103E-2</v>
      </c>
      <c r="DI32" s="20"/>
      <c r="DJ32" s="22"/>
      <c r="DK32" s="20">
        <v>0</v>
      </c>
      <c r="DL32" s="21">
        <v>0</v>
      </c>
      <c r="DM32" s="20"/>
      <c r="DN32" s="22"/>
      <c r="DO32" s="20">
        <v>22</v>
      </c>
      <c r="DP32" s="21">
        <v>1.6236162361623615E-2</v>
      </c>
      <c r="DQ32" s="20">
        <v>1</v>
      </c>
      <c r="DR32" s="21">
        <v>1.0416666666666666E-2</v>
      </c>
      <c r="DS32" s="20"/>
      <c r="DT32" s="22"/>
      <c r="DU32" s="20">
        <v>25</v>
      </c>
      <c r="DV32" s="21">
        <v>1.1600928074245939E-2</v>
      </c>
      <c r="DW32" s="20">
        <v>21</v>
      </c>
      <c r="DX32" s="21">
        <v>1.5032211882605583E-2</v>
      </c>
      <c r="DY32" s="20">
        <v>1</v>
      </c>
      <c r="DZ32" s="21">
        <v>5.2631578947368418E-2</v>
      </c>
      <c r="EA32" s="20">
        <v>9</v>
      </c>
      <c r="EB32" s="21">
        <v>4.7244094488188976E-3</v>
      </c>
      <c r="EC32" s="20">
        <v>4</v>
      </c>
      <c r="ED32" s="21">
        <v>1.0282776349614395E-2</v>
      </c>
      <c r="EE32" s="20"/>
      <c r="EF32" s="22"/>
      <c r="EG32" s="20"/>
      <c r="EH32" s="22"/>
      <c r="EI32" s="20"/>
      <c r="EJ32" s="22"/>
      <c r="EK32" s="20">
        <v>0</v>
      </c>
      <c r="EL32" s="21">
        <v>0</v>
      </c>
      <c r="EM32" s="20">
        <v>1</v>
      </c>
      <c r="EN32" s="21">
        <v>1.2345679012345678E-2</v>
      </c>
      <c r="EO32" s="20">
        <v>1</v>
      </c>
      <c r="EP32" s="21">
        <v>1.4285714285714285E-2</v>
      </c>
      <c r="EQ32" s="20"/>
      <c r="ER32" s="22"/>
      <c r="ES32" s="20">
        <v>11</v>
      </c>
      <c r="ET32" s="21">
        <v>6.6385033192516594E-3</v>
      </c>
      <c r="EU32" s="20">
        <v>0</v>
      </c>
      <c r="EV32" s="21">
        <v>0</v>
      </c>
      <c r="EW32" s="20"/>
      <c r="EX32" s="22"/>
      <c r="EY32" s="20">
        <v>22</v>
      </c>
      <c r="EZ32" s="21">
        <v>9.2320604280318932E-3</v>
      </c>
      <c r="FA32" s="20">
        <v>1</v>
      </c>
      <c r="FB32" s="21">
        <v>5.5555555555555552E-2</v>
      </c>
      <c r="FC32" s="20"/>
      <c r="FD32" s="22"/>
      <c r="FE32" s="20">
        <v>16</v>
      </c>
      <c r="FF32" s="21">
        <v>1.4311270125223614E-2</v>
      </c>
      <c r="FG32" s="20"/>
      <c r="FH32" s="22"/>
      <c r="FI32" s="20"/>
      <c r="FJ32" s="22"/>
      <c r="FK32" s="20">
        <v>1</v>
      </c>
      <c r="FL32" s="21">
        <v>3.4482758620689655E-2</v>
      </c>
      <c r="FM32" s="20">
        <v>5</v>
      </c>
      <c r="FN32" s="21">
        <v>2.1739130434782608E-2</v>
      </c>
      <c r="FO32" s="20">
        <v>1</v>
      </c>
      <c r="FP32" s="21">
        <v>0.02</v>
      </c>
      <c r="FQ32" s="20"/>
      <c r="FR32" s="22"/>
      <c r="FS32" s="20"/>
      <c r="FT32" s="22"/>
      <c r="FU32" s="20"/>
      <c r="FV32" s="22"/>
      <c r="FW32" s="20">
        <v>0</v>
      </c>
      <c r="FX32" s="21">
        <v>0</v>
      </c>
      <c r="FY32" s="20">
        <v>9</v>
      </c>
      <c r="FZ32" s="21">
        <v>4.8939641109298528E-3</v>
      </c>
      <c r="GA32" s="20">
        <v>0</v>
      </c>
      <c r="GB32" s="21">
        <v>0</v>
      </c>
      <c r="GC32" s="20">
        <v>0</v>
      </c>
      <c r="GD32" s="21">
        <v>0</v>
      </c>
      <c r="GE32" s="20">
        <v>7</v>
      </c>
      <c r="GF32" s="21">
        <v>1.5317286652078774E-2</v>
      </c>
      <c r="GG32" s="20"/>
      <c r="GH32" s="22"/>
      <c r="GI32" s="20">
        <v>587</v>
      </c>
      <c r="GJ32" s="21">
        <v>1.2451741546816003E-2</v>
      </c>
    </row>
    <row r="33" spans="1:192" x14ac:dyDescent="0.25">
      <c r="A33" s="2" t="s">
        <v>222</v>
      </c>
      <c r="B33" s="3" t="s">
        <v>132</v>
      </c>
      <c r="C33" s="14">
        <v>2</v>
      </c>
      <c r="D33" s="15">
        <v>3.2258064516129031E-2</v>
      </c>
      <c r="E33" s="14">
        <v>4</v>
      </c>
      <c r="F33" s="15">
        <v>8.3333333333333329E-2</v>
      </c>
      <c r="G33" s="14">
        <v>0</v>
      </c>
      <c r="H33" s="15">
        <v>0</v>
      </c>
      <c r="I33" s="14">
        <v>10</v>
      </c>
      <c r="J33" s="15">
        <v>4.7915668423574509E-3</v>
      </c>
      <c r="K33" s="14">
        <v>0</v>
      </c>
      <c r="L33" s="15">
        <v>0</v>
      </c>
      <c r="M33" s="14">
        <v>20</v>
      </c>
      <c r="N33" s="15">
        <v>9.8863074641621362E-3</v>
      </c>
      <c r="O33" s="14">
        <v>112</v>
      </c>
      <c r="P33" s="15">
        <v>8.4350052718782948E-3</v>
      </c>
      <c r="Q33" s="14">
        <v>1</v>
      </c>
      <c r="R33" s="15">
        <v>2.3809523809523808E-2</v>
      </c>
      <c r="S33" s="14"/>
      <c r="T33" s="16"/>
      <c r="U33" s="14">
        <v>3</v>
      </c>
      <c r="V33" s="15">
        <v>4.30416068866571E-3</v>
      </c>
      <c r="W33" s="14">
        <v>4</v>
      </c>
      <c r="X33" s="15">
        <v>2.1739130434782608E-2</v>
      </c>
      <c r="Y33" s="14"/>
      <c r="Z33" s="16"/>
      <c r="AA33" s="14">
        <v>1</v>
      </c>
      <c r="AB33" s="15">
        <v>2.2727272727272728E-2</v>
      </c>
      <c r="AC33" s="14">
        <v>6</v>
      </c>
      <c r="AD33" s="15">
        <v>1.6713091922005572E-2</v>
      </c>
      <c r="AE33" s="14"/>
      <c r="AF33" s="16"/>
      <c r="AG33" s="14">
        <v>24</v>
      </c>
      <c r="AH33" s="15">
        <v>1.1707317073170732E-2</v>
      </c>
      <c r="AI33" s="14">
        <v>7</v>
      </c>
      <c r="AJ33" s="15">
        <v>1.0558069381598794E-2</v>
      </c>
      <c r="AK33" s="14"/>
      <c r="AL33" s="16"/>
      <c r="AM33" s="14">
        <v>0</v>
      </c>
      <c r="AN33" s="15">
        <v>0</v>
      </c>
      <c r="AO33" s="14">
        <v>6</v>
      </c>
      <c r="AP33" s="15">
        <v>4.4943820224719105E-3</v>
      </c>
      <c r="AQ33" s="14">
        <v>1</v>
      </c>
      <c r="AR33" s="15">
        <v>1.5384615384615385E-2</v>
      </c>
      <c r="AS33" s="14">
        <v>4</v>
      </c>
      <c r="AT33" s="15">
        <v>5.3404539385847796E-3</v>
      </c>
      <c r="AU33" s="14"/>
      <c r="AV33" s="16"/>
      <c r="AW33" s="14">
        <v>0</v>
      </c>
      <c r="AX33" s="15">
        <v>0</v>
      </c>
      <c r="AY33" s="14">
        <v>1</v>
      </c>
      <c r="AZ33" s="15">
        <v>0.05</v>
      </c>
      <c r="BA33" s="14"/>
      <c r="BB33" s="16"/>
      <c r="BC33" s="14">
        <v>3</v>
      </c>
      <c r="BD33" s="15">
        <v>6.5217391304347824E-2</v>
      </c>
      <c r="BE33" s="14">
        <v>0</v>
      </c>
      <c r="BF33" s="15">
        <v>0</v>
      </c>
      <c r="BG33" s="14"/>
      <c r="BH33" s="16"/>
      <c r="BI33" s="14"/>
      <c r="BJ33" s="16"/>
      <c r="BK33" s="14">
        <v>7</v>
      </c>
      <c r="BL33" s="15">
        <v>2.1806853582554516E-2</v>
      </c>
      <c r="BM33" s="14">
        <v>0</v>
      </c>
      <c r="BN33" s="15">
        <v>0</v>
      </c>
      <c r="BO33" s="14"/>
      <c r="BP33" s="16"/>
      <c r="BQ33" s="14"/>
      <c r="BR33" s="16"/>
      <c r="BS33" s="14">
        <v>9</v>
      </c>
      <c r="BT33" s="15">
        <v>6.0321715817694367E-3</v>
      </c>
      <c r="BU33" s="14"/>
      <c r="BV33" s="16"/>
      <c r="BW33" s="14">
        <v>1</v>
      </c>
      <c r="BX33" s="15">
        <v>3.4482758620689655E-2</v>
      </c>
      <c r="BY33" s="14">
        <v>25</v>
      </c>
      <c r="BZ33" s="15">
        <v>1.1764705882352941E-2</v>
      </c>
      <c r="CA33" s="14">
        <v>0</v>
      </c>
      <c r="CB33" s="15">
        <v>0</v>
      </c>
      <c r="CC33" s="14"/>
      <c r="CD33" s="16"/>
      <c r="CE33" s="14">
        <v>1</v>
      </c>
      <c r="CF33" s="15">
        <v>1.9230769230769232E-2</v>
      </c>
      <c r="CG33" s="14"/>
      <c r="CH33" s="16"/>
      <c r="CI33" s="14"/>
      <c r="CJ33" s="16"/>
      <c r="CK33" s="14">
        <v>0</v>
      </c>
      <c r="CL33" s="15">
        <v>0</v>
      </c>
      <c r="CM33" s="14">
        <v>1</v>
      </c>
      <c r="CN33" s="15">
        <v>1.020408163265306E-2</v>
      </c>
      <c r="CO33" s="14">
        <v>11</v>
      </c>
      <c r="CP33" s="15">
        <v>1.864406779661017E-2</v>
      </c>
      <c r="CQ33" s="14">
        <v>1</v>
      </c>
      <c r="CR33" s="15">
        <v>2.5000000000000001E-2</v>
      </c>
      <c r="CS33" s="14">
        <v>0</v>
      </c>
      <c r="CT33" s="15">
        <v>0</v>
      </c>
      <c r="CU33" s="14"/>
      <c r="CV33" s="16"/>
      <c r="CW33" s="14">
        <v>23</v>
      </c>
      <c r="CX33" s="15">
        <v>9.6153846153846159E-3</v>
      </c>
      <c r="CY33" s="14"/>
      <c r="CZ33" s="16"/>
      <c r="DA33" s="14">
        <v>0</v>
      </c>
      <c r="DB33" s="15">
        <v>0</v>
      </c>
      <c r="DC33" s="14"/>
      <c r="DD33" s="16"/>
      <c r="DE33" s="14">
        <v>0</v>
      </c>
      <c r="DF33" s="15">
        <v>0</v>
      </c>
      <c r="DG33" s="14">
        <v>2</v>
      </c>
      <c r="DH33" s="15">
        <v>1.06951871657754E-2</v>
      </c>
      <c r="DI33" s="14"/>
      <c r="DJ33" s="16"/>
      <c r="DK33" s="14">
        <v>0</v>
      </c>
      <c r="DL33" s="15">
        <v>0</v>
      </c>
      <c r="DM33" s="14"/>
      <c r="DN33" s="16"/>
      <c r="DO33" s="14">
        <v>11</v>
      </c>
      <c r="DP33" s="15">
        <v>8.1180811808118074E-3</v>
      </c>
      <c r="DQ33" s="14">
        <v>1</v>
      </c>
      <c r="DR33" s="15">
        <v>1.0416666666666666E-2</v>
      </c>
      <c r="DS33" s="14"/>
      <c r="DT33" s="16"/>
      <c r="DU33" s="14">
        <v>18</v>
      </c>
      <c r="DV33" s="15">
        <v>8.3526682134570773E-3</v>
      </c>
      <c r="DW33" s="14">
        <v>16</v>
      </c>
      <c r="DX33" s="15">
        <v>1.1453113815318539E-2</v>
      </c>
      <c r="DY33" s="14">
        <v>0</v>
      </c>
      <c r="DZ33" s="15">
        <v>0</v>
      </c>
      <c r="EA33" s="14">
        <v>20</v>
      </c>
      <c r="EB33" s="15">
        <v>1.0498687664041995E-2</v>
      </c>
      <c r="EC33" s="14">
        <v>0</v>
      </c>
      <c r="ED33" s="15">
        <v>0</v>
      </c>
      <c r="EE33" s="14"/>
      <c r="EF33" s="16"/>
      <c r="EG33" s="14"/>
      <c r="EH33" s="16"/>
      <c r="EI33" s="14"/>
      <c r="EJ33" s="16"/>
      <c r="EK33" s="14">
        <v>1</v>
      </c>
      <c r="EL33" s="15">
        <v>2.7777777777777776E-2</v>
      </c>
      <c r="EM33" s="14">
        <v>4</v>
      </c>
      <c r="EN33" s="15">
        <v>4.9382716049382713E-2</v>
      </c>
      <c r="EO33" s="14">
        <v>0</v>
      </c>
      <c r="EP33" s="15">
        <v>0</v>
      </c>
      <c r="EQ33" s="14"/>
      <c r="ER33" s="16"/>
      <c r="ES33" s="14">
        <v>9</v>
      </c>
      <c r="ET33" s="15">
        <v>5.4315027157513579E-3</v>
      </c>
      <c r="EU33" s="14">
        <v>1</v>
      </c>
      <c r="EV33" s="15">
        <v>1.4084507042253521E-2</v>
      </c>
      <c r="EW33" s="14"/>
      <c r="EX33" s="16"/>
      <c r="EY33" s="14">
        <v>35</v>
      </c>
      <c r="EZ33" s="15">
        <v>1.4687368862778011E-2</v>
      </c>
      <c r="FA33" s="14">
        <v>0</v>
      </c>
      <c r="FB33" s="15">
        <v>0</v>
      </c>
      <c r="FC33" s="14"/>
      <c r="FD33" s="16"/>
      <c r="FE33" s="14">
        <v>12</v>
      </c>
      <c r="FF33" s="15">
        <v>1.0733452593917709E-2</v>
      </c>
      <c r="FG33" s="14"/>
      <c r="FH33" s="16"/>
      <c r="FI33" s="14"/>
      <c r="FJ33" s="16"/>
      <c r="FK33" s="14">
        <v>0</v>
      </c>
      <c r="FL33" s="15">
        <v>0</v>
      </c>
      <c r="FM33" s="14">
        <v>0</v>
      </c>
      <c r="FN33" s="15">
        <v>0</v>
      </c>
      <c r="FO33" s="14">
        <v>3</v>
      </c>
      <c r="FP33" s="15">
        <v>0.06</v>
      </c>
      <c r="FQ33" s="14"/>
      <c r="FR33" s="16"/>
      <c r="FS33" s="14"/>
      <c r="FT33" s="16"/>
      <c r="FU33" s="14"/>
      <c r="FV33" s="16"/>
      <c r="FW33" s="14">
        <v>0</v>
      </c>
      <c r="FX33" s="15">
        <v>0</v>
      </c>
      <c r="FY33" s="14">
        <v>18</v>
      </c>
      <c r="FZ33" s="15">
        <v>9.7879282218597055E-3</v>
      </c>
      <c r="GA33" s="14">
        <v>0</v>
      </c>
      <c r="GB33" s="15">
        <v>0</v>
      </c>
      <c r="GC33" s="14">
        <v>0</v>
      </c>
      <c r="GD33" s="15">
        <v>0</v>
      </c>
      <c r="GE33" s="14">
        <v>5</v>
      </c>
      <c r="GF33" s="15">
        <v>1.0940919037199124E-2</v>
      </c>
      <c r="GG33" s="14"/>
      <c r="GH33" s="16"/>
      <c r="GI33" s="17">
        <v>444</v>
      </c>
      <c r="GJ33" s="18">
        <v>9.4183530609647445E-3</v>
      </c>
    </row>
    <row r="34" spans="1:192" x14ac:dyDescent="0.25">
      <c r="A34" s="19" t="s">
        <v>139</v>
      </c>
      <c r="B34" s="27"/>
      <c r="C34" s="20">
        <v>2</v>
      </c>
      <c r="D34" s="21">
        <v>3.2258064516129031E-2</v>
      </c>
      <c r="E34" s="20">
        <v>4</v>
      </c>
      <c r="F34" s="21">
        <v>8.3333333333333329E-2</v>
      </c>
      <c r="G34" s="20">
        <v>0</v>
      </c>
      <c r="H34" s="21">
        <v>0</v>
      </c>
      <c r="I34" s="20">
        <v>10</v>
      </c>
      <c r="J34" s="21">
        <v>4.7915668423574509E-3</v>
      </c>
      <c r="K34" s="20">
        <v>0</v>
      </c>
      <c r="L34" s="21">
        <v>0</v>
      </c>
      <c r="M34" s="20">
        <v>20</v>
      </c>
      <c r="N34" s="21">
        <v>9.8863074641621362E-3</v>
      </c>
      <c r="O34" s="20">
        <v>112</v>
      </c>
      <c r="P34" s="21">
        <v>8.4350052718782948E-3</v>
      </c>
      <c r="Q34" s="20">
        <v>1</v>
      </c>
      <c r="R34" s="21">
        <v>2.3809523809523808E-2</v>
      </c>
      <c r="S34" s="20"/>
      <c r="T34" s="22"/>
      <c r="U34" s="20">
        <v>3</v>
      </c>
      <c r="V34" s="21">
        <v>4.30416068866571E-3</v>
      </c>
      <c r="W34" s="20">
        <v>4</v>
      </c>
      <c r="X34" s="21">
        <v>2.1739130434782608E-2</v>
      </c>
      <c r="Y34" s="20"/>
      <c r="Z34" s="22"/>
      <c r="AA34" s="20">
        <v>1</v>
      </c>
      <c r="AB34" s="21">
        <v>2.2727272727272728E-2</v>
      </c>
      <c r="AC34" s="20">
        <v>6</v>
      </c>
      <c r="AD34" s="21">
        <v>1.6713091922005572E-2</v>
      </c>
      <c r="AE34" s="20"/>
      <c r="AF34" s="22"/>
      <c r="AG34" s="20">
        <v>24</v>
      </c>
      <c r="AH34" s="21">
        <v>1.1707317073170732E-2</v>
      </c>
      <c r="AI34" s="20">
        <v>7</v>
      </c>
      <c r="AJ34" s="21">
        <v>1.0558069381598794E-2</v>
      </c>
      <c r="AK34" s="20"/>
      <c r="AL34" s="22"/>
      <c r="AM34" s="20">
        <v>0</v>
      </c>
      <c r="AN34" s="21">
        <v>0</v>
      </c>
      <c r="AO34" s="20">
        <v>6</v>
      </c>
      <c r="AP34" s="21">
        <v>4.4943820224719105E-3</v>
      </c>
      <c r="AQ34" s="20">
        <v>1</v>
      </c>
      <c r="AR34" s="21">
        <v>1.5384615384615385E-2</v>
      </c>
      <c r="AS34" s="20">
        <v>4</v>
      </c>
      <c r="AT34" s="21">
        <v>5.3404539385847796E-3</v>
      </c>
      <c r="AU34" s="20"/>
      <c r="AV34" s="22"/>
      <c r="AW34" s="20">
        <v>0</v>
      </c>
      <c r="AX34" s="21">
        <v>0</v>
      </c>
      <c r="AY34" s="20">
        <v>1</v>
      </c>
      <c r="AZ34" s="21">
        <v>0.05</v>
      </c>
      <c r="BA34" s="20"/>
      <c r="BB34" s="22"/>
      <c r="BC34" s="20">
        <v>3</v>
      </c>
      <c r="BD34" s="21">
        <v>6.5217391304347824E-2</v>
      </c>
      <c r="BE34" s="20">
        <v>0</v>
      </c>
      <c r="BF34" s="21">
        <v>0</v>
      </c>
      <c r="BG34" s="20"/>
      <c r="BH34" s="22"/>
      <c r="BI34" s="20"/>
      <c r="BJ34" s="22"/>
      <c r="BK34" s="20">
        <v>7</v>
      </c>
      <c r="BL34" s="21">
        <v>2.1806853582554516E-2</v>
      </c>
      <c r="BM34" s="20">
        <v>0</v>
      </c>
      <c r="BN34" s="21">
        <v>0</v>
      </c>
      <c r="BO34" s="20"/>
      <c r="BP34" s="22"/>
      <c r="BQ34" s="20"/>
      <c r="BR34" s="22"/>
      <c r="BS34" s="20">
        <v>9</v>
      </c>
      <c r="BT34" s="21">
        <v>6.0321715817694367E-3</v>
      </c>
      <c r="BU34" s="20"/>
      <c r="BV34" s="22"/>
      <c r="BW34" s="20">
        <v>1</v>
      </c>
      <c r="BX34" s="21">
        <v>3.4482758620689655E-2</v>
      </c>
      <c r="BY34" s="20">
        <v>25</v>
      </c>
      <c r="BZ34" s="21">
        <v>1.1764705882352941E-2</v>
      </c>
      <c r="CA34" s="20">
        <v>0</v>
      </c>
      <c r="CB34" s="21">
        <v>0</v>
      </c>
      <c r="CC34" s="20"/>
      <c r="CD34" s="22"/>
      <c r="CE34" s="20">
        <v>1</v>
      </c>
      <c r="CF34" s="21">
        <v>1.9230769230769232E-2</v>
      </c>
      <c r="CG34" s="20"/>
      <c r="CH34" s="22"/>
      <c r="CI34" s="20"/>
      <c r="CJ34" s="22"/>
      <c r="CK34" s="20">
        <v>0</v>
      </c>
      <c r="CL34" s="21">
        <v>0</v>
      </c>
      <c r="CM34" s="20">
        <v>1</v>
      </c>
      <c r="CN34" s="21">
        <v>1.020408163265306E-2</v>
      </c>
      <c r="CO34" s="20">
        <v>11</v>
      </c>
      <c r="CP34" s="21">
        <v>1.864406779661017E-2</v>
      </c>
      <c r="CQ34" s="20">
        <v>1</v>
      </c>
      <c r="CR34" s="21">
        <v>2.5000000000000001E-2</v>
      </c>
      <c r="CS34" s="20">
        <v>0</v>
      </c>
      <c r="CT34" s="21">
        <v>0</v>
      </c>
      <c r="CU34" s="20"/>
      <c r="CV34" s="22"/>
      <c r="CW34" s="20">
        <v>23</v>
      </c>
      <c r="CX34" s="21">
        <v>9.6153846153846159E-3</v>
      </c>
      <c r="CY34" s="20"/>
      <c r="CZ34" s="22"/>
      <c r="DA34" s="20">
        <v>0</v>
      </c>
      <c r="DB34" s="21">
        <v>0</v>
      </c>
      <c r="DC34" s="20"/>
      <c r="DD34" s="22"/>
      <c r="DE34" s="20">
        <v>0</v>
      </c>
      <c r="DF34" s="21">
        <v>0</v>
      </c>
      <c r="DG34" s="20">
        <v>2</v>
      </c>
      <c r="DH34" s="21">
        <v>1.06951871657754E-2</v>
      </c>
      <c r="DI34" s="20"/>
      <c r="DJ34" s="22"/>
      <c r="DK34" s="20">
        <v>0</v>
      </c>
      <c r="DL34" s="21">
        <v>0</v>
      </c>
      <c r="DM34" s="20"/>
      <c r="DN34" s="22"/>
      <c r="DO34" s="20">
        <v>11</v>
      </c>
      <c r="DP34" s="21">
        <v>8.1180811808118074E-3</v>
      </c>
      <c r="DQ34" s="20">
        <v>1</v>
      </c>
      <c r="DR34" s="21">
        <v>1.0416666666666666E-2</v>
      </c>
      <c r="DS34" s="20"/>
      <c r="DT34" s="22"/>
      <c r="DU34" s="20">
        <v>18</v>
      </c>
      <c r="DV34" s="21">
        <v>8.3526682134570773E-3</v>
      </c>
      <c r="DW34" s="20">
        <v>16</v>
      </c>
      <c r="DX34" s="21">
        <v>1.1453113815318539E-2</v>
      </c>
      <c r="DY34" s="20">
        <v>0</v>
      </c>
      <c r="DZ34" s="21">
        <v>0</v>
      </c>
      <c r="EA34" s="20">
        <v>20</v>
      </c>
      <c r="EB34" s="21">
        <v>1.0498687664041995E-2</v>
      </c>
      <c r="EC34" s="20">
        <v>0</v>
      </c>
      <c r="ED34" s="21">
        <v>0</v>
      </c>
      <c r="EE34" s="20"/>
      <c r="EF34" s="22"/>
      <c r="EG34" s="20"/>
      <c r="EH34" s="22"/>
      <c r="EI34" s="20"/>
      <c r="EJ34" s="22"/>
      <c r="EK34" s="20">
        <v>1</v>
      </c>
      <c r="EL34" s="21">
        <v>2.7777777777777776E-2</v>
      </c>
      <c r="EM34" s="20">
        <v>4</v>
      </c>
      <c r="EN34" s="21">
        <v>4.9382716049382713E-2</v>
      </c>
      <c r="EO34" s="20">
        <v>0</v>
      </c>
      <c r="EP34" s="21">
        <v>0</v>
      </c>
      <c r="EQ34" s="20"/>
      <c r="ER34" s="22"/>
      <c r="ES34" s="20">
        <v>9</v>
      </c>
      <c r="ET34" s="21">
        <v>5.4315027157513579E-3</v>
      </c>
      <c r="EU34" s="20">
        <v>1</v>
      </c>
      <c r="EV34" s="21">
        <v>1.4084507042253521E-2</v>
      </c>
      <c r="EW34" s="20"/>
      <c r="EX34" s="22"/>
      <c r="EY34" s="20">
        <v>35</v>
      </c>
      <c r="EZ34" s="21">
        <v>1.4687368862778011E-2</v>
      </c>
      <c r="FA34" s="20">
        <v>0</v>
      </c>
      <c r="FB34" s="21">
        <v>0</v>
      </c>
      <c r="FC34" s="20"/>
      <c r="FD34" s="22"/>
      <c r="FE34" s="20">
        <v>12</v>
      </c>
      <c r="FF34" s="21">
        <v>1.0733452593917709E-2</v>
      </c>
      <c r="FG34" s="20"/>
      <c r="FH34" s="22"/>
      <c r="FI34" s="20"/>
      <c r="FJ34" s="22"/>
      <c r="FK34" s="20">
        <v>0</v>
      </c>
      <c r="FL34" s="21">
        <v>0</v>
      </c>
      <c r="FM34" s="20">
        <v>0</v>
      </c>
      <c r="FN34" s="21">
        <v>0</v>
      </c>
      <c r="FO34" s="20">
        <v>3</v>
      </c>
      <c r="FP34" s="21">
        <v>0.06</v>
      </c>
      <c r="FQ34" s="20"/>
      <c r="FR34" s="22"/>
      <c r="FS34" s="20"/>
      <c r="FT34" s="22"/>
      <c r="FU34" s="20"/>
      <c r="FV34" s="22"/>
      <c r="FW34" s="20">
        <v>0</v>
      </c>
      <c r="FX34" s="21">
        <v>0</v>
      </c>
      <c r="FY34" s="20">
        <v>18</v>
      </c>
      <c r="FZ34" s="21">
        <v>9.7879282218597055E-3</v>
      </c>
      <c r="GA34" s="20">
        <v>0</v>
      </c>
      <c r="GB34" s="21">
        <v>0</v>
      </c>
      <c r="GC34" s="20">
        <v>0</v>
      </c>
      <c r="GD34" s="21">
        <v>0</v>
      </c>
      <c r="GE34" s="20">
        <v>5</v>
      </c>
      <c r="GF34" s="21">
        <v>1.0940919037199124E-2</v>
      </c>
      <c r="GG34" s="20"/>
      <c r="GH34" s="22"/>
      <c r="GI34" s="20">
        <v>444</v>
      </c>
      <c r="GJ34" s="21">
        <v>9.4183530609647445E-3</v>
      </c>
    </row>
    <row r="35" spans="1:192" x14ac:dyDescent="0.25">
      <c r="A35" s="2" t="s">
        <v>223</v>
      </c>
      <c r="B35" s="3" t="s">
        <v>134</v>
      </c>
      <c r="C35" s="14">
        <v>0</v>
      </c>
      <c r="D35" s="15">
        <v>0</v>
      </c>
      <c r="E35" s="14">
        <v>0</v>
      </c>
      <c r="F35" s="15">
        <v>0</v>
      </c>
      <c r="G35" s="14">
        <v>0</v>
      </c>
      <c r="H35" s="15">
        <v>0</v>
      </c>
      <c r="I35" s="14">
        <v>9</v>
      </c>
      <c r="J35" s="15">
        <v>4.3124101581217059E-3</v>
      </c>
      <c r="K35" s="14">
        <v>0</v>
      </c>
      <c r="L35" s="15">
        <v>0</v>
      </c>
      <c r="M35" s="14">
        <v>4</v>
      </c>
      <c r="N35" s="15">
        <v>1.9772614928324269E-3</v>
      </c>
      <c r="O35" s="14">
        <v>22</v>
      </c>
      <c r="P35" s="15">
        <v>1.6568760355475222E-3</v>
      </c>
      <c r="Q35" s="14">
        <v>0</v>
      </c>
      <c r="R35" s="15">
        <v>0</v>
      </c>
      <c r="S35" s="14"/>
      <c r="T35" s="16"/>
      <c r="U35" s="14">
        <v>2</v>
      </c>
      <c r="V35" s="15">
        <v>2.8694404591104736E-3</v>
      </c>
      <c r="W35" s="14">
        <v>0</v>
      </c>
      <c r="X35" s="15">
        <v>0</v>
      </c>
      <c r="Y35" s="14"/>
      <c r="Z35" s="16"/>
      <c r="AA35" s="14">
        <v>0</v>
      </c>
      <c r="AB35" s="15">
        <v>0</v>
      </c>
      <c r="AC35" s="14">
        <v>5</v>
      </c>
      <c r="AD35" s="15">
        <v>1.3927576601671309E-2</v>
      </c>
      <c r="AE35" s="14"/>
      <c r="AF35" s="16"/>
      <c r="AG35" s="14">
        <v>6</v>
      </c>
      <c r="AH35" s="15">
        <v>2.9268292682926829E-3</v>
      </c>
      <c r="AI35" s="14">
        <v>2</v>
      </c>
      <c r="AJ35" s="15">
        <v>3.0165912518853697E-3</v>
      </c>
      <c r="AK35" s="14"/>
      <c r="AL35" s="16"/>
      <c r="AM35" s="14">
        <v>0</v>
      </c>
      <c r="AN35" s="15">
        <v>0</v>
      </c>
      <c r="AO35" s="14">
        <v>4</v>
      </c>
      <c r="AP35" s="15">
        <v>2.9962546816479402E-3</v>
      </c>
      <c r="AQ35" s="14">
        <v>1</v>
      </c>
      <c r="AR35" s="15">
        <v>1.5384615384615385E-2</v>
      </c>
      <c r="AS35" s="14">
        <v>3</v>
      </c>
      <c r="AT35" s="15">
        <v>4.0053404539385851E-3</v>
      </c>
      <c r="AU35" s="14"/>
      <c r="AV35" s="16"/>
      <c r="AW35" s="14">
        <v>1</v>
      </c>
      <c r="AX35" s="15">
        <v>2.9411764705882353E-2</v>
      </c>
      <c r="AY35" s="14">
        <v>0</v>
      </c>
      <c r="AZ35" s="15">
        <v>0</v>
      </c>
      <c r="BA35" s="14"/>
      <c r="BB35" s="16"/>
      <c r="BC35" s="14">
        <v>0</v>
      </c>
      <c r="BD35" s="15">
        <v>0</v>
      </c>
      <c r="BE35" s="14">
        <v>0</v>
      </c>
      <c r="BF35" s="15">
        <v>0</v>
      </c>
      <c r="BG35" s="14"/>
      <c r="BH35" s="16"/>
      <c r="BI35" s="14"/>
      <c r="BJ35" s="16"/>
      <c r="BK35" s="14">
        <v>3</v>
      </c>
      <c r="BL35" s="15">
        <v>9.3457943925233638E-3</v>
      </c>
      <c r="BM35" s="14">
        <v>0</v>
      </c>
      <c r="BN35" s="15">
        <v>0</v>
      </c>
      <c r="BO35" s="14"/>
      <c r="BP35" s="16"/>
      <c r="BQ35" s="14"/>
      <c r="BR35" s="16"/>
      <c r="BS35" s="14">
        <v>6</v>
      </c>
      <c r="BT35" s="15">
        <v>4.0214477211796247E-3</v>
      </c>
      <c r="BU35" s="14"/>
      <c r="BV35" s="16"/>
      <c r="BW35" s="14">
        <v>0</v>
      </c>
      <c r="BX35" s="15">
        <v>0</v>
      </c>
      <c r="BY35" s="14">
        <v>3</v>
      </c>
      <c r="BZ35" s="15">
        <v>1.411764705882353E-3</v>
      </c>
      <c r="CA35" s="14">
        <v>0</v>
      </c>
      <c r="CB35" s="15">
        <v>0</v>
      </c>
      <c r="CC35" s="14"/>
      <c r="CD35" s="16"/>
      <c r="CE35" s="14">
        <v>0</v>
      </c>
      <c r="CF35" s="15">
        <v>0</v>
      </c>
      <c r="CG35" s="14"/>
      <c r="CH35" s="16"/>
      <c r="CI35" s="14"/>
      <c r="CJ35" s="16"/>
      <c r="CK35" s="14">
        <v>0</v>
      </c>
      <c r="CL35" s="15">
        <v>0</v>
      </c>
      <c r="CM35" s="14">
        <v>0</v>
      </c>
      <c r="CN35" s="15">
        <v>0</v>
      </c>
      <c r="CO35" s="14">
        <v>2</v>
      </c>
      <c r="CP35" s="15">
        <v>3.3898305084745762E-3</v>
      </c>
      <c r="CQ35" s="14">
        <v>0</v>
      </c>
      <c r="CR35" s="15">
        <v>0</v>
      </c>
      <c r="CS35" s="14">
        <v>0</v>
      </c>
      <c r="CT35" s="15">
        <v>0</v>
      </c>
      <c r="CU35" s="14"/>
      <c r="CV35" s="16"/>
      <c r="CW35" s="14">
        <v>9</v>
      </c>
      <c r="CX35" s="15">
        <v>3.762541806020067E-3</v>
      </c>
      <c r="CY35" s="14"/>
      <c r="CZ35" s="16"/>
      <c r="DA35" s="14">
        <v>0</v>
      </c>
      <c r="DB35" s="15">
        <v>0</v>
      </c>
      <c r="DC35" s="14"/>
      <c r="DD35" s="16"/>
      <c r="DE35" s="14">
        <v>0</v>
      </c>
      <c r="DF35" s="15">
        <v>0</v>
      </c>
      <c r="DG35" s="14">
        <v>0</v>
      </c>
      <c r="DH35" s="15">
        <v>0</v>
      </c>
      <c r="DI35" s="14"/>
      <c r="DJ35" s="16"/>
      <c r="DK35" s="14">
        <v>0</v>
      </c>
      <c r="DL35" s="15">
        <v>0</v>
      </c>
      <c r="DM35" s="14"/>
      <c r="DN35" s="16"/>
      <c r="DO35" s="14">
        <v>4</v>
      </c>
      <c r="DP35" s="15">
        <v>2.9520295202952029E-3</v>
      </c>
      <c r="DQ35" s="14">
        <v>0</v>
      </c>
      <c r="DR35" s="15">
        <v>0</v>
      </c>
      <c r="DS35" s="14"/>
      <c r="DT35" s="16"/>
      <c r="DU35" s="14">
        <v>8</v>
      </c>
      <c r="DV35" s="15">
        <v>3.7122969837587007E-3</v>
      </c>
      <c r="DW35" s="14">
        <v>3</v>
      </c>
      <c r="DX35" s="15">
        <v>2.1474588403722263E-3</v>
      </c>
      <c r="DY35" s="14">
        <v>0</v>
      </c>
      <c r="DZ35" s="15">
        <v>0</v>
      </c>
      <c r="EA35" s="14">
        <v>7</v>
      </c>
      <c r="EB35" s="15">
        <v>3.6745406824146981E-3</v>
      </c>
      <c r="EC35" s="14">
        <v>0</v>
      </c>
      <c r="ED35" s="15">
        <v>0</v>
      </c>
      <c r="EE35" s="14"/>
      <c r="EF35" s="16"/>
      <c r="EG35" s="14"/>
      <c r="EH35" s="16"/>
      <c r="EI35" s="14"/>
      <c r="EJ35" s="16"/>
      <c r="EK35" s="14">
        <v>0</v>
      </c>
      <c r="EL35" s="15">
        <v>0</v>
      </c>
      <c r="EM35" s="14">
        <v>1</v>
      </c>
      <c r="EN35" s="15">
        <v>1.2345679012345678E-2</v>
      </c>
      <c r="EO35" s="14">
        <v>0</v>
      </c>
      <c r="EP35" s="15">
        <v>0</v>
      </c>
      <c r="EQ35" s="14"/>
      <c r="ER35" s="16"/>
      <c r="ES35" s="14">
        <v>5</v>
      </c>
      <c r="ET35" s="15">
        <v>3.0175015087507543E-3</v>
      </c>
      <c r="EU35" s="14">
        <v>0</v>
      </c>
      <c r="EV35" s="15">
        <v>0</v>
      </c>
      <c r="EW35" s="14"/>
      <c r="EX35" s="16"/>
      <c r="EY35" s="14">
        <v>6</v>
      </c>
      <c r="EZ35" s="15">
        <v>2.517834662190516E-3</v>
      </c>
      <c r="FA35" s="14">
        <v>0</v>
      </c>
      <c r="FB35" s="15">
        <v>0</v>
      </c>
      <c r="FC35" s="14"/>
      <c r="FD35" s="16"/>
      <c r="FE35" s="14">
        <v>2</v>
      </c>
      <c r="FF35" s="15">
        <v>1.7889087656529517E-3</v>
      </c>
      <c r="FG35" s="14"/>
      <c r="FH35" s="16"/>
      <c r="FI35" s="14"/>
      <c r="FJ35" s="16"/>
      <c r="FK35" s="14">
        <v>0</v>
      </c>
      <c r="FL35" s="15">
        <v>0</v>
      </c>
      <c r="FM35" s="14">
        <v>1</v>
      </c>
      <c r="FN35" s="15">
        <v>4.3478260869565218E-3</v>
      </c>
      <c r="FO35" s="14">
        <v>1</v>
      </c>
      <c r="FP35" s="15">
        <v>0.02</v>
      </c>
      <c r="FQ35" s="14"/>
      <c r="FR35" s="16"/>
      <c r="FS35" s="14"/>
      <c r="FT35" s="16"/>
      <c r="FU35" s="14"/>
      <c r="FV35" s="16"/>
      <c r="FW35" s="14">
        <v>0</v>
      </c>
      <c r="FX35" s="15">
        <v>0</v>
      </c>
      <c r="FY35" s="14">
        <v>1</v>
      </c>
      <c r="FZ35" s="15">
        <v>5.4377379010331697E-4</v>
      </c>
      <c r="GA35" s="14">
        <v>0</v>
      </c>
      <c r="GB35" s="15">
        <v>0</v>
      </c>
      <c r="GC35" s="14">
        <v>0</v>
      </c>
      <c r="GD35" s="15">
        <v>0</v>
      </c>
      <c r="GE35" s="14">
        <v>1</v>
      </c>
      <c r="GF35" s="15">
        <v>2.1881838074398249E-3</v>
      </c>
      <c r="GG35" s="14"/>
      <c r="GH35" s="16"/>
      <c r="GI35" s="17">
        <v>122</v>
      </c>
      <c r="GJ35" s="18">
        <v>2.5879258410758982E-3</v>
      </c>
    </row>
    <row r="36" spans="1:192" x14ac:dyDescent="0.25">
      <c r="A36" s="2" t="s">
        <v>224</v>
      </c>
      <c r="B36" s="3" t="s">
        <v>134</v>
      </c>
      <c r="C36" s="14">
        <v>0</v>
      </c>
      <c r="D36" s="15">
        <v>0</v>
      </c>
      <c r="E36" s="14">
        <v>1</v>
      </c>
      <c r="F36" s="15">
        <v>2.0833333333333332E-2</v>
      </c>
      <c r="G36" s="14">
        <v>0</v>
      </c>
      <c r="H36" s="15">
        <v>0</v>
      </c>
      <c r="I36" s="14">
        <v>15</v>
      </c>
      <c r="J36" s="15">
        <v>7.1873502635361767E-3</v>
      </c>
      <c r="K36" s="14">
        <v>0</v>
      </c>
      <c r="L36" s="15">
        <v>0</v>
      </c>
      <c r="M36" s="14">
        <v>13</v>
      </c>
      <c r="N36" s="15">
        <v>6.4260998517053879E-3</v>
      </c>
      <c r="O36" s="14">
        <v>106</v>
      </c>
      <c r="P36" s="15">
        <v>7.9831299894562429E-3</v>
      </c>
      <c r="Q36" s="14">
        <v>1</v>
      </c>
      <c r="R36" s="15">
        <v>2.3809523809523808E-2</v>
      </c>
      <c r="S36" s="14"/>
      <c r="T36" s="16"/>
      <c r="U36" s="14">
        <v>9</v>
      </c>
      <c r="V36" s="15">
        <v>1.2912482065997131E-2</v>
      </c>
      <c r="W36" s="14">
        <v>2</v>
      </c>
      <c r="X36" s="15">
        <v>1.0869565217391304E-2</v>
      </c>
      <c r="Y36" s="14"/>
      <c r="Z36" s="16"/>
      <c r="AA36" s="14">
        <v>0</v>
      </c>
      <c r="AB36" s="15">
        <v>0</v>
      </c>
      <c r="AC36" s="14">
        <v>9</v>
      </c>
      <c r="AD36" s="15">
        <v>2.5069637883008356E-2</v>
      </c>
      <c r="AE36" s="14"/>
      <c r="AF36" s="16"/>
      <c r="AG36" s="14">
        <v>30</v>
      </c>
      <c r="AH36" s="15">
        <v>1.4634146341463415E-2</v>
      </c>
      <c r="AI36" s="14">
        <v>10</v>
      </c>
      <c r="AJ36" s="15">
        <v>1.5082956259426848E-2</v>
      </c>
      <c r="AK36" s="14"/>
      <c r="AL36" s="16"/>
      <c r="AM36" s="14">
        <v>0</v>
      </c>
      <c r="AN36" s="15">
        <v>0</v>
      </c>
      <c r="AO36" s="14">
        <v>13</v>
      </c>
      <c r="AP36" s="15">
        <v>9.7378277153558051E-3</v>
      </c>
      <c r="AQ36" s="14">
        <v>0</v>
      </c>
      <c r="AR36" s="15">
        <v>0</v>
      </c>
      <c r="AS36" s="14">
        <v>6</v>
      </c>
      <c r="AT36" s="15">
        <v>8.0106809078771702E-3</v>
      </c>
      <c r="AU36" s="14"/>
      <c r="AV36" s="16"/>
      <c r="AW36" s="14">
        <v>0</v>
      </c>
      <c r="AX36" s="15">
        <v>0</v>
      </c>
      <c r="AY36" s="14">
        <v>0</v>
      </c>
      <c r="AZ36" s="15">
        <v>0</v>
      </c>
      <c r="BA36" s="14"/>
      <c r="BB36" s="16"/>
      <c r="BC36" s="14">
        <v>0</v>
      </c>
      <c r="BD36" s="15">
        <v>0</v>
      </c>
      <c r="BE36" s="14">
        <v>0</v>
      </c>
      <c r="BF36" s="15">
        <v>0</v>
      </c>
      <c r="BG36" s="14"/>
      <c r="BH36" s="16"/>
      <c r="BI36" s="14"/>
      <c r="BJ36" s="16"/>
      <c r="BK36" s="14">
        <v>1</v>
      </c>
      <c r="BL36" s="15">
        <v>3.1152647975077881E-3</v>
      </c>
      <c r="BM36" s="14">
        <v>0</v>
      </c>
      <c r="BN36" s="15">
        <v>0</v>
      </c>
      <c r="BO36" s="14"/>
      <c r="BP36" s="16"/>
      <c r="BQ36" s="14"/>
      <c r="BR36" s="16"/>
      <c r="BS36" s="14">
        <v>11</v>
      </c>
      <c r="BT36" s="15">
        <v>7.3726541554959783E-3</v>
      </c>
      <c r="BU36" s="14"/>
      <c r="BV36" s="16"/>
      <c r="BW36" s="14">
        <v>0</v>
      </c>
      <c r="BX36" s="15">
        <v>0</v>
      </c>
      <c r="BY36" s="14">
        <v>22</v>
      </c>
      <c r="BZ36" s="15">
        <v>1.0352941176470589E-2</v>
      </c>
      <c r="CA36" s="14">
        <v>0</v>
      </c>
      <c r="CB36" s="15">
        <v>0</v>
      </c>
      <c r="CC36" s="14"/>
      <c r="CD36" s="16"/>
      <c r="CE36" s="14">
        <v>0</v>
      </c>
      <c r="CF36" s="15">
        <v>0</v>
      </c>
      <c r="CG36" s="14"/>
      <c r="CH36" s="16"/>
      <c r="CI36" s="14"/>
      <c r="CJ36" s="16"/>
      <c r="CK36" s="14">
        <v>0</v>
      </c>
      <c r="CL36" s="15">
        <v>0</v>
      </c>
      <c r="CM36" s="14">
        <v>0</v>
      </c>
      <c r="CN36" s="15">
        <v>0</v>
      </c>
      <c r="CO36" s="14">
        <v>5</v>
      </c>
      <c r="CP36" s="15">
        <v>8.4745762711864406E-3</v>
      </c>
      <c r="CQ36" s="14">
        <v>0</v>
      </c>
      <c r="CR36" s="15">
        <v>0</v>
      </c>
      <c r="CS36" s="14">
        <v>0</v>
      </c>
      <c r="CT36" s="15">
        <v>0</v>
      </c>
      <c r="CU36" s="14"/>
      <c r="CV36" s="16"/>
      <c r="CW36" s="14">
        <v>14</v>
      </c>
      <c r="CX36" s="15">
        <v>5.8528428093645481E-3</v>
      </c>
      <c r="CY36" s="14"/>
      <c r="CZ36" s="16"/>
      <c r="DA36" s="14">
        <v>1</v>
      </c>
      <c r="DB36" s="15">
        <v>1.1235955056179775E-2</v>
      </c>
      <c r="DC36" s="14"/>
      <c r="DD36" s="16"/>
      <c r="DE36" s="14">
        <v>0</v>
      </c>
      <c r="DF36" s="15">
        <v>0</v>
      </c>
      <c r="DG36" s="14">
        <v>2</v>
      </c>
      <c r="DH36" s="15">
        <v>1.06951871657754E-2</v>
      </c>
      <c r="DI36" s="14"/>
      <c r="DJ36" s="16"/>
      <c r="DK36" s="14">
        <v>0</v>
      </c>
      <c r="DL36" s="15">
        <v>0</v>
      </c>
      <c r="DM36" s="14"/>
      <c r="DN36" s="16"/>
      <c r="DO36" s="14">
        <v>13</v>
      </c>
      <c r="DP36" s="15">
        <v>9.5940959409594097E-3</v>
      </c>
      <c r="DQ36" s="14">
        <v>1</v>
      </c>
      <c r="DR36" s="15">
        <v>1.0416666666666666E-2</v>
      </c>
      <c r="DS36" s="14"/>
      <c r="DT36" s="16"/>
      <c r="DU36" s="14">
        <v>22</v>
      </c>
      <c r="DV36" s="15">
        <v>1.0208816705336427E-2</v>
      </c>
      <c r="DW36" s="14">
        <v>10</v>
      </c>
      <c r="DX36" s="15">
        <v>7.1581961345740875E-3</v>
      </c>
      <c r="DY36" s="14">
        <v>1</v>
      </c>
      <c r="DZ36" s="15">
        <v>5.2631578947368418E-2</v>
      </c>
      <c r="EA36" s="14">
        <v>9</v>
      </c>
      <c r="EB36" s="15">
        <v>4.7244094488188976E-3</v>
      </c>
      <c r="EC36" s="14">
        <v>0</v>
      </c>
      <c r="ED36" s="15">
        <v>0</v>
      </c>
      <c r="EE36" s="14"/>
      <c r="EF36" s="16"/>
      <c r="EG36" s="14"/>
      <c r="EH36" s="16"/>
      <c r="EI36" s="14"/>
      <c r="EJ36" s="16"/>
      <c r="EK36" s="14">
        <v>0</v>
      </c>
      <c r="EL36" s="15">
        <v>0</v>
      </c>
      <c r="EM36" s="14">
        <v>0</v>
      </c>
      <c r="EN36" s="15">
        <v>0</v>
      </c>
      <c r="EO36" s="14">
        <v>0</v>
      </c>
      <c r="EP36" s="15">
        <v>0</v>
      </c>
      <c r="EQ36" s="14"/>
      <c r="ER36" s="16"/>
      <c r="ES36" s="14">
        <v>9</v>
      </c>
      <c r="ET36" s="15">
        <v>5.4315027157513579E-3</v>
      </c>
      <c r="EU36" s="14">
        <v>2</v>
      </c>
      <c r="EV36" s="15">
        <v>2.8169014084507043E-2</v>
      </c>
      <c r="EW36" s="14"/>
      <c r="EX36" s="16"/>
      <c r="EY36" s="14">
        <v>12</v>
      </c>
      <c r="EZ36" s="15">
        <v>5.035669324381032E-3</v>
      </c>
      <c r="FA36" s="14">
        <v>0</v>
      </c>
      <c r="FB36" s="15">
        <v>0</v>
      </c>
      <c r="FC36" s="14"/>
      <c r="FD36" s="16"/>
      <c r="FE36" s="14">
        <v>13</v>
      </c>
      <c r="FF36" s="15">
        <v>1.1627906976744186E-2</v>
      </c>
      <c r="FG36" s="14"/>
      <c r="FH36" s="16"/>
      <c r="FI36" s="14"/>
      <c r="FJ36" s="16"/>
      <c r="FK36" s="14">
        <v>0</v>
      </c>
      <c r="FL36" s="15">
        <v>0</v>
      </c>
      <c r="FM36" s="14">
        <v>1</v>
      </c>
      <c r="FN36" s="15">
        <v>4.3478260869565218E-3</v>
      </c>
      <c r="FO36" s="14">
        <v>1</v>
      </c>
      <c r="FP36" s="15">
        <v>0.02</v>
      </c>
      <c r="FQ36" s="14"/>
      <c r="FR36" s="16"/>
      <c r="FS36" s="14"/>
      <c r="FT36" s="16"/>
      <c r="FU36" s="14"/>
      <c r="FV36" s="16"/>
      <c r="FW36" s="14">
        <v>0</v>
      </c>
      <c r="FX36" s="15">
        <v>0</v>
      </c>
      <c r="FY36" s="14">
        <v>13</v>
      </c>
      <c r="FZ36" s="15">
        <v>7.0690592713431215E-3</v>
      </c>
      <c r="GA36" s="14">
        <v>1</v>
      </c>
      <c r="GB36" s="15">
        <v>3.7037037037037035E-2</v>
      </c>
      <c r="GC36" s="14">
        <v>1</v>
      </c>
      <c r="GD36" s="15">
        <v>4.1666666666666664E-2</v>
      </c>
      <c r="GE36" s="14">
        <v>6</v>
      </c>
      <c r="GF36" s="15">
        <v>1.3129102844638949E-2</v>
      </c>
      <c r="GG36" s="14"/>
      <c r="GH36" s="16"/>
      <c r="GI36" s="17">
        <v>386</v>
      </c>
      <c r="GJ36" s="18">
        <v>8.1880276611089892E-3</v>
      </c>
    </row>
    <row r="37" spans="1:192" x14ac:dyDescent="0.25">
      <c r="A37" s="2" t="s">
        <v>225</v>
      </c>
      <c r="B37" s="3" t="s">
        <v>134</v>
      </c>
      <c r="C37" s="14">
        <v>0</v>
      </c>
      <c r="D37" s="15">
        <v>0</v>
      </c>
      <c r="E37" s="14">
        <v>0</v>
      </c>
      <c r="F37" s="15">
        <v>0</v>
      </c>
      <c r="G37" s="14">
        <v>0</v>
      </c>
      <c r="H37" s="15">
        <v>0</v>
      </c>
      <c r="I37" s="14">
        <v>2</v>
      </c>
      <c r="J37" s="15">
        <v>9.5831336847149022E-4</v>
      </c>
      <c r="K37" s="14">
        <v>0</v>
      </c>
      <c r="L37" s="15">
        <v>0</v>
      </c>
      <c r="M37" s="14">
        <v>9</v>
      </c>
      <c r="N37" s="15">
        <v>4.448838358872961E-3</v>
      </c>
      <c r="O37" s="14">
        <v>59</v>
      </c>
      <c r="P37" s="15">
        <v>4.4434402771501734E-3</v>
      </c>
      <c r="Q37" s="14">
        <v>0</v>
      </c>
      <c r="R37" s="15">
        <v>0</v>
      </c>
      <c r="S37" s="14"/>
      <c r="T37" s="16"/>
      <c r="U37" s="14">
        <v>3</v>
      </c>
      <c r="V37" s="15">
        <v>4.30416068866571E-3</v>
      </c>
      <c r="W37" s="14">
        <v>1</v>
      </c>
      <c r="X37" s="15">
        <v>5.434782608695652E-3</v>
      </c>
      <c r="Y37" s="14"/>
      <c r="Z37" s="16"/>
      <c r="AA37" s="14">
        <v>0</v>
      </c>
      <c r="AB37" s="15">
        <v>0</v>
      </c>
      <c r="AC37" s="14">
        <v>0</v>
      </c>
      <c r="AD37" s="15">
        <v>0</v>
      </c>
      <c r="AE37" s="14"/>
      <c r="AF37" s="16"/>
      <c r="AG37" s="14">
        <v>12</v>
      </c>
      <c r="AH37" s="15">
        <v>5.8536585365853658E-3</v>
      </c>
      <c r="AI37" s="14">
        <v>6</v>
      </c>
      <c r="AJ37" s="15">
        <v>9.0497737556561094E-3</v>
      </c>
      <c r="AK37" s="14"/>
      <c r="AL37" s="16"/>
      <c r="AM37" s="14">
        <v>0</v>
      </c>
      <c r="AN37" s="15">
        <v>0</v>
      </c>
      <c r="AO37" s="14">
        <v>1</v>
      </c>
      <c r="AP37" s="15">
        <v>7.4906367041198505E-4</v>
      </c>
      <c r="AQ37" s="14">
        <v>0</v>
      </c>
      <c r="AR37" s="15">
        <v>0</v>
      </c>
      <c r="AS37" s="14">
        <v>3</v>
      </c>
      <c r="AT37" s="15">
        <v>4.0053404539385851E-3</v>
      </c>
      <c r="AU37" s="14"/>
      <c r="AV37" s="16"/>
      <c r="AW37" s="14">
        <v>0</v>
      </c>
      <c r="AX37" s="15">
        <v>0</v>
      </c>
      <c r="AY37" s="14">
        <v>0</v>
      </c>
      <c r="AZ37" s="15">
        <v>0</v>
      </c>
      <c r="BA37" s="14"/>
      <c r="BB37" s="16"/>
      <c r="BC37" s="14">
        <v>0</v>
      </c>
      <c r="BD37" s="15">
        <v>0</v>
      </c>
      <c r="BE37" s="14">
        <v>0</v>
      </c>
      <c r="BF37" s="15">
        <v>0</v>
      </c>
      <c r="BG37" s="14"/>
      <c r="BH37" s="16"/>
      <c r="BI37" s="14"/>
      <c r="BJ37" s="16"/>
      <c r="BK37" s="14">
        <v>2</v>
      </c>
      <c r="BL37" s="15">
        <v>6.2305295950155761E-3</v>
      </c>
      <c r="BM37" s="14">
        <v>0</v>
      </c>
      <c r="BN37" s="15">
        <v>0</v>
      </c>
      <c r="BO37" s="14"/>
      <c r="BP37" s="16"/>
      <c r="BQ37" s="14"/>
      <c r="BR37" s="16"/>
      <c r="BS37" s="14">
        <v>4</v>
      </c>
      <c r="BT37" s="15">
        <v>2.6809651474530832E-3</v>
      </c>
      <c r="BU37" s="14"/>
      <c r="BV37" s="16"/>
      <c r="BW37" s="14">
        <v>2</v>
      </c>
      <c r="BX37" s="15">
        <v>6.8965517241379309E-2</v>
      </c>
      <c r="BY37" s="14">
        <v>11</v>
      </c>
      <c r="BZ37" s="15">
        <v>5.1764705882352945E-3</v>
      </c>
      <c r="CA37" s="14">
        <v>0</v>
      </c>
      <c r="CB37" s="15">
        <v>0</v>
      </c>
      <c r="CC37" s="14"/>
      <c r="CD37" s="16"/>
      <c r="CE37" s="14">
        <v>0</v>
      </c>
      <c r="CF37" s="15">
        <v>0</v>
      </c>
      <c r="CG37" s="14"/>
      <c r="CH37" s="16"/>
      <c r="CI37" s="14"/>
      <c r="CJ37" s="16"/>
      <c r="CK37" s="14">
        <v>0</v>
      </c>
      <c r="CL37" s="15">
        <v>0</v>
      </c>
      <c r="CM37" s="14">
        <v>1</v>
      </c>
      <c r="CN37" s="15">
        <v>1.020408163265306E-2</v>
      </c>
      <c r="CO37" s="14">
        <v>3</v>
      </c>
      <c r="CP37" s="15">
        <v>5.084745762711864E-3</v>
      </c>
      <c r="CQ37" s="14">
        <v>1</v>
      </c>
      <c r="CR37" s="15">
        <v>2.5000000000000001E-2</v>
      </c>
      <c r="CS37" s="14">
        <v>0</v>
      </c>
      <c r="CT37" s="15">
        <v>0</v>
      </c>
      <c r="CU37" s="14"/>
      <c r="CV37" s="16"/>
      <c r="CW37" s="14">
        <v>12</v>
      </c>
      <c r="CX37" s="15">
        <v>5.016722408026756E-3</v>
      </c>
      <c r="CY37" s="14"/>
      <c r="CZ37" s="16"/>
      <c r="DA37" s="14">
        <v>0</v>
      </c>
      <c r="DB37" s="15">
        <v>0</v>
      </c>
      <c r="DC37" s="14"/>
      <c r="DD37" s="16"/>
      <c r="DE37" s="14">
        <v>0</v>
      </c>
      <c r="DF37" s="15">
        <v>0</v>
      </c>
      <c r="DG37" s="14">
        <v>3</v>
      </c>
      <c r="DH37" s="15">
        <v>1.6042780748663103E-2</v>
      </c>
      <c r="DI37" s="14"/>
      <c r="DJ37" s="16"/>
      <c r="DK37" s="14">
        <v>0</v>
      </c>
      <c r="DL37" s="15">
        <v>0</v>
      </c>
      <c r="DM37" s="14"/>
      <c r="DN37" s="16"/>
      <c r="DO37" s="14">
        <v>15</v>
      </c>
      <c r="DP37" s="15">
        <v>1.107011070110701E-2</v>
      </c>
      <c r="DQ37" s="14">
        <v>0</v>
      </c>
      <c r="DR37" s="15">
        <v>0</v>
      </c>
      <c r="DS37" s="14"/>
      <c r="DT37" s="16"/>
      <c r="DU37" s="14">
        <v>11</v>
      </c>
      <c r="DV37" s="15">
        <v>5.1044083526682136E-3</v>
      </c>
      <c r="DW37" s="14">
        <v>6</v>
      </c>
      <c r="DX37" s="15">
        <v>4.2949176807444527E-3</v>
      </c>
      <c r="DY37" s="14">
        <v>0</v>
      </c>
      <c r="DZ37" s="15">
        <v>0</v>
      </c>
      <c r="EA37" s="14">
        <v>8</v>
      </c>
      <c r="EB37" s="15">
        <v>4.1994750656167978E-3</v>
      </c>
      <c r="EC37" s="14">
        <v>1</v>
      </c>
      <c r="ED37" s="15">
        <v>2.5706940874035988E-3</v>
      </c>
      <c r="EE37" s="14"/>
      <c r="EF37" s="16"/>
      <c r="EG37" s="14"/>
      <c r="EH37" s="16"/>
      <c r="EI37" s="14"/>
      <c r="EJ37" s="16"/>
      <c r="EK37" s="14">
        <v>0</v>
      </c>
      <c r="EL37" s="15">
        <v>0</v>
      </c>
      <c r="EM37" s="14">
        <v>1</v>
      </c>
      <c r="EN37" s="15">
        <v>1.2345679012345678E-2</v>
      </c>
      <c r="EO37" s="14">
        <v>1</v>
      </c>
      <c r="EP37" s="15">
        <v>1.4285714285714285E-2</v>
      </c>
      <c r="EQ37" s="14"/>
      <c r="ER37" s="16"/>
      <c r="ES37" s="14">
        <v>9</v>
      </c>
      <c r="ET37" s="15">
        <v>5.4315027157513579E-3</v>
      </c>
      <c r="EU37" s="14">
        <v>0</v>
      </c>
      <c r="EV37" s="15">
        <v>0</v>
      </c>
      <c r="EW37" s="14"/>
      <c r="EX37" s="16"/>
      <c r="EY37" s="14">
        <v>15</v>
      </c>
      <c r="EZ37" s="15">
        <v>6.29458665547629E-3</v>
      </c>
      <c r="FA37" s="14">
        <v>0</v>
      </c>
      <c r="FB37" s="15">
        <v>0</v>
      </c>
      <c r="FC37" s="14"/>
      <c r="FD37" s="16"/>
      <c r="FE37" s="14">
        <v>6</v>
      </c>
      <c r="FF37" s="15">
        <v>5.3667262969588547E-3</v>
      </c>
      <c r="FG37" s="14"/>
      <c r="FH37" s="16"/>
      <c r="FI37" s="14"/>
      <c r="FJ37" s="16"/>
      <c r="FK37" s="14">
        <v>0</v>
      </c>
      <c r="FL37" s="15">
        <v>0</v>
      </c>
      <c r="FM37" s="14">
        <v>2</v>
      </c>
      <c r="FN37" s="15">
        <v>8.6956521739130436E-3</v>
      </c>
      <c r="FO37" s="14">
        <v>0</v>
      </c>
      <c r="FP37" s="15">
        <v>0</v>
      </c>
      <c r="FQ37" s="14"/>
      <c r="FR37" s="16"/>
      <c r="FS37" s="14"/>
      <c r="FT37" s="16"/>
      <c r="FU37" s="14"/>
      <c r="FV37" s="16"/>
      <c r="FW37" s="14">
        <v>0</v>
      </c>
      <c r="FX37" s="15">
        <v>0</v>
      </c>
      <c r="FY37" s="14">
        <v>4</v>
      </c>
      <c r="FZ37" s="15">
        <v>2.1750951604132679E-3</v>
      </c>
      <c r="GA37" s="14">
        <v>0</v>
      </c>
      <c r="GB37" s="15">
        <v>0</v>
      </c>
      <c r="GC37" s="14">
        <v>1</v>
      </c>
      <c r="GD37" s="15">
        <v>4.1666666666666664E-2</v>
      </c>
      <c r="GE37" s="14">
        <v>2</v>
      </c>
      <c r="GF37" s="15">
        <v>4.3763676148796497E-3</v>
      </c>
      <c r="GG37" s="14"/>
      <c r="GH37" s="16"/>
      <c r="GI37" s="17">
        <v>217</v>
      </c>
      <c r="GJ37" s="18">
        <v>4.6031139960120487E-3</v>
      </c>
    </row>
    <row r="38" spans="1:192" x14ac:dyDescent="0.25">
      <c r="A38" s="2" t="s">
        <v>226</v>
      </c>
      <c r="B38" s="3" t="s">
        <v>134</v>
      </c>
      <c r="C38" s="14">
        <v>1</v>
      </c>
      <c r="D38" s="15">
        <v>1.6129032258064516E-2</v>
      </c>
      <c r="E38" s="14">
        <v>0</v>
      </c>
      <c r="F38" s="15">
        <v>0</v>
      </c>
      <c r="G38" s="14">
        <v>0</v>
      </c>
      <c r="H38" s="15">
        <v>0</v>
      </c>
      <c r="I38" s="14">
        <v>12</v>
      </c>
      <c r="J38" s="15">
        <v>5.7498802108289409E-3</v>
      </c>
      <c r="K38" s="14">
        <v>1</v>
      </c>
      <c r="L38" s="15">
        <v>2.564102564102564E-2</v>
      </c>
      <c r="M38" s="14">
        <v>11</v>
      </c>
      <c r="N38" s="15">
        <v>5.4374691052891744E-3</v>
      </c>
      <c r="O38" s="14">
        <v>91</v>
      </c>
      <c r="P38" s="15">
        <v>6.8534417834011149E-3</v>
      </c>
      <c r="Q38" s="14">
        <v>0</v>
      </c>
      <c r="R38" s="15">
        <v>0</v>
      </c>
      <c r="S38" s="14"/>
      <c r="T38" s="16"/>
      <c r="U38" s="14">
        <v>3</v>
      </c>
      <c r="V38" s="15">
        <v>4.30416068866571E-3</v>
      </c>
      <c r="W38" s="14">
        <v>0</v>
      </c>
      <c r="X38" s="15">
        <v>0</v>
      </c>
      <c r="Y38" s="14"/>
      <c r="Z38" s="16"/>
      <c r="AA38" s="14">
        <v>1</v>
      </c>
      <c r="AB38" s="15">
        <v>2.2727272727272728E-2</v>
      </c>
      <c r="AC38" s="14">
        <v>1</v>
      </c>
      <c r="AD38" s="15">
        <v>2.7855153203342618E-3</v>
      </c>
      <c r="AE38" s="14"/>
      <c r="AF38" s="16"/>
      <c r="AG38" s="14">
        <v>22</v>
      </c>
      <c r="AH38" s="15">
        <v>1.0731707317073172E-2</v>
      </c>
      <c r="AI38" s="14">
        <v>6</v>
      </c>
      <c r="AJ38" s="15">
        <v>9.0497737556561094E-3</v>
      </c>
      <c r="AK38" s="14"/>
      <c r="AL38" s="16"/>
      <c r="AM38" s="14">
        <v>1</v>
      </c>
      <c r="AN38" s="15">
        <v>1.4492753623188406E-2</v>
      </c>
      <c r="AO38" s="14">
        <v>11</v>
      </c>
      <c r="AP38" s="15">
        <v>8.2397003745318352E-3</v>
      </c>
      <c r="AQ38" s="14">
        <v>1</v>
      </c>
      <c r="AR38" s="15">
        <v>1.5384615384615385E-2</v>
      </c>
      <c r="AS38" s="14">
        <v>7</v>
      </c>
      <c r="AT38" s="15">
        <v>9.3457943925233638E-3</v>
      </c>
      <c r="AU38" s="14"/>
      <c r="AV38" s="16"/>
      <c r="AW38" s="14">
        <v>1</v>
      </c>
      <c r="AX38" s="15">
        <v>2.9411764705882353E-2</v>
      </c>
      <c r="AY38" s="14">
        <v>0</v>
      </c>
      <c r="AZ38" s="15">
        <v>0</v>
      </c>
      <c r="BA38" s="14"/>
      <c r="BB38" s="16"/>
      <c r="BC38" s="14">
        <v>0</v>
      </c>
      <c r="BD38" s="15">
        <v>0</v>
      </c>
      <c r="BE38" s="14">
        <v>0</v>
      </c>
      <c r="BF38" s="15">
        <v>0</v>
      </c>
      <c r="BG38" s="14"/>
      <c r="BH38" s="16"/>
      <c r="BI38" s="14"/>
      <c r="BJ38" s="16"/>
      <c r="BK38" s="14">
        <v>2</v>
      </c>
      <c r="BL38" s="15">
        <v>6.2305295950155761E-3</v>
      </c>
      <c r="BM38" s="14">
        <v>2</v>
      </c>
      <c r="BN38" s="15">
        <v>1.8181818181818181E-2</v>
      </c>
      <c r="BO38" s="14"/>
      <c r="BP38" s="16"/>
      <c r="BQ38" s="14"/>
      <c r="BR38" s="16"/>
      <c r="BS38" s="14">
        <v>10</v>
      </c>
      <c r="BT38" s="15">
        <v>6.7024128686327079E-3</v>
      </c>
      <c r="BU38" s="14"/>
      <c r="BV38" s="16"/>
      <c r="BW38" s="14">
        <v>0</v>
      </c>
      <c r="BX38" s="15">
        <v>0</v>
      </c>
      <c r="BY38" s="14">
        <v>23</v>
      </c>
      <c r="BZ38" s="15">
        <v>1.0823529411764706E-2</v>
      </c>
      <c r="CA38" s="14">
        <v>0</v>
      </c>
      <c r="CB38" s="15">
        <v>0</v>
      </c>
      <c r="CC38" s="14"/>
      <c r="CD38" s="16"/>
      <c r="CE38" s="14">
        <v>1</v>
      </c>
      <c r="CF38" s="15">
        <v>1.9230769230769232E-2</v>
      </c>
      <c r="CG38" s="14"/>
      <c r="CH38" s="16"/>
      <c r="CI38" s="14"/>
      <c r="CJ38" s="16"/>
      <c r="CK38" s="14">
        <v>0</v>
      </c>
      <c r="CL38" s="15">
        <v>0</v>
      </c>
      <c r="CM38" s="14">
        <v>1</v>
      </c>
      <c r="CN38" s="15">
        <v>1.020408163265306E-2</v>
      </c>
      <c r="CO38" s="14">
        <v>1</v>
      </c>
      <c r="CP38" s="15">
        <v>1.6949152542372881E-3</v>
      </c>
      <c r="CQ38" s="14">
        <v>0</v>
      </c>
      <c r="CR38" s="15">
        <v>0</v>
      </c>
      <c r="CS38" s="14">
        <v>1</v>
      </c>
      <c r="CT38" s="15">
        <v>2.3809523809523808E-2</v>
      </c>
      <c r="CU38" s="14"/>
      <c r="CV38" s="16"/>
      <c r="CW38" s="14">
        <v>24</v>
      </c>
      <c r="CX38" s="15">
        <v>1.0033444816053512E-2</v>
      </c>
      <c r="CY38" s="14"/>
      <c r="CZ38" s="16"/>
      <c r="DA38" s="14">
        <v>0</v>
      </c>
      <c r="DB38" s="15">
        <v>0</v>
      </c>
      <c r="DC38" s="14"/>
      <c r="DD38" s="16"/>
      <c r="DE38" s="14">
        <v>0</v>
      </c>
      <c r="DF38" s="15">
        <v>0</v>
      </c>
      <c r="DG38" s="14">
        <v>1</v>
      </c>
      <c r="DH38" s="15">
        <v>5.3475935828877002E-3</v>
      </c>
      <c r="DI38" s="14"/>
      <c r="DJ38" s="16"/>
      <c r="DK38" s="14">
        <v>0</v>
      </c>
      <c r="DL38" s="15">
        <v>0</v>
      </c>
      <c r="DM38" s="14"/>
      <c r="DN38" s="16"/>
      <c r="DO38" s="14">
        <v>11</v>
      </c>
      <c r="DP38" s="15">
        <v>8.1180811808118074E-3</v>
      </c>
      <c r="DQ38" s="14">
        <v>0</v>
      </c>
      <c r="DR38" s="15">
        <v>0</v>
      </c>
      <c r="DS38" s="14"/>
      <c r="DT38" s="16"/>
      <c r="DU38" s="14">
        <v>24</v>
      </c>
      <c r="DV38" s="15">
        <v>1.1136890951276101E-2</v>
      </c>
      <c r="DW38" s="14">
        <v>7</v>
      </c>
      <c r="DX38" s="15">
        <v>5.0107372942018611E-3</v>
      </c>
      <c r="DY38" s="14">
        <v>1</v>
      </c>
      <c r="DZ38" s="15">
        <v>5.2631578947368418E-2</v>
      </c>
      <c r="EA38" s="14">
        <v>13</v>
      </c>
      <c r="EB38" s="15">
        <v>6.8241469816272965E-3</v>
      </c>
      <c r="EC38" s="14">
        <v>2</v>
      </c>
      <c r="ED38" s="15">
        <v>5.1413881748071976E-3</v>
      </c>
      <c r="EE38" s="14"/>
      <c r="EF38" s="16"/>
      <c r="EG38" s="14"/>
      <c r="EH38" s="16"/>
      <c r="EI38" s="14"/>
      <c r="EJ38" s="16"/>
      <c r="EK38" s="14">
        <v>0</v>
      </c>
      <c r="EL38" s="15">
        <v>0</v>
      </c>
      <c r="EM38" s="14">
        <v>0</v>
      </c>
      <c r="EN38" s="15">
        <v>0</v>
      </c>
      <c r="EO38" s="14">
        <v>0</v>
      </c>
      <c r="EP38" s="15">
        <v>0</v>
      </c>
      <c r="EQ38" s="14"/>
      <c r="ER38" s="16"/>
      <c r="ES38" s="14">
        <v>13</v>
      </c>
      <c r="ET38" s="15">
        <v>7.8455039227519618E-3</v>
      </c>
      <c r="EU38" s="14">
        <v>1</v>
      </c>
      <c r="EV38" s="15">
        <v>1.4084507042253521E-2</v>
      </c>
      <c r="EW38" s="14"/>
      <c r="EX38" s="16"/>
      <c r="EY38" s="14">
        <v>14</v>
      </c>
      <c r="EZ38" s="15">
        <v>5.8749475451112046E-3</v>
      </c>
      <c r="FA38" s="14">
        <v>1</v>
      </c>
      <c r="FB38" s="15">
        <v>5.5555555555555552E-2</v>
      </c>
      <c r="FC38" s="14"/>
      <c r="FD38" s="16"/>
      <c r="FE38" s="14">
        <v>3</v>
      </c>
      <c r="FF38" s="15">
        <v>2.6833631484794273E-3</v>
      </c>
      <c r="FG38" s="14"/>
      <c r="FH38" s="16"/>
      <c r="FI38" s="14"/>
      <c r="FJ38" s="16"/>
      <c r="FK38" s="14">
        <v>0</v>
      </c>
      <c r="FL38" s="15">
        <v>0</v>
      </c>
      <c r="FM38" s="14">
        <v>1</v>
      </c>
      <c r="FN38" s="15">
        <v>4.3478260869565218E-3</v>
      </c>
      <c r="FO38" s="14">
        <v>0</v>
      </c>
      <c r="FP38" s="15">
        <v>0</v>
      </c>
      <c r="FQ38" s="14"/>
      <c r="FR38" s="16"/>
      <c r="FS38" s="14"/>
      <c r="FT38" s="16"/>
      <c r="FU38" s="14"/>
      <c r="FV38" s="16"/>
      <c r="FW38" s="14">
        <v>0</v>
      </c>
      <c r="FX38" s="15">
        <v>0</v>
      </c>
      <c r="FY38" s="14">
        <v>11</v>
      </c>
      <c r="FZ38" s="15">
        <v>5.9815116911364876E-3</v>
      </c>
      <c r="GA38" s="14">
        <v>0</v>
      </c>
      <c r="GB38" s="15">
        <v>0</v>
      </c>
      <c r="GC38" s="14">
        <v>0</v>
      </c>
      <c r="GD38" s="15">
        <v>0</v>
      </c>
      <c r="GE38" s="14">
        <v>4</v>
      </c>
      <c r="GF38" s="15">
        <v>8.7527352297592995E-3</v>
      </c>
      <c r="GG38" s="14"/>
      <c r="GH38" s="16"/>
      <c r="GI38" s="17">
        <v>342</v>
      </c>
      <c r="GJ38" s="18">
        <v>7.2546773577701409E-3</v>
      </c>
    </row>
    <row r="39" spans="1:192" x14ac:dyDescent="0.25">
      <c r="A39" s="2" t="s">
        <v>227</v>
      </c>
      <c r="B39" s="3" t="s">
        <v>134</v>
      </c>
      <c r="C39" s="14">
        <v>3</v>
      </c>
      <c r="D39" s="15">
        <v>4.8387096774193547E-2</v>
      </c>
      <c r="E39" s="14">
        <v>2</v>
      </c>
      <c r="F39" s="15">
        <v>4.1666666666666664E-2</v>
      </c>
      <c r="G39" s="14">
        <v>0</v>
      </c>
      <c r="H39" s="15">
        <v>0</v>
      </c>
      <c r="I39" s="14">
        <v>209</v>
      </c>
      <c r="J39" s="15">
        <v>0.10014374700527072</v>
      </c>
      <c r="K39" s="14">
        <v>2</v>
      </c>
      <c r="L39" s="15">
        <v>5.128205128205128E-2</v>
      </c>
      <c r="M39" s="14">
        <v>125</v>
      </c>
      <c r="N39" s="15">
        <v>6.1789421651013345E-2</v>
      </c>
      <c r="O39" s="14">
        <v>503</v>
      </c>
      <c r="P39" s="15">
        <v>3.7882211176381984E-2</v>
      </c>
      <c r="Q39" s="14">
        <v>1</v>
      </c>
      <c r="R39" s="15">
        <v>2.3809523809523808E-2</v>
      </c>
      <c r="S39" s="14"/>
      <c r="T39" s="16"/>
      <c r="U39" s="14">
        <v>39</v>
      </c>
      <c r="V39" s="15">
        <v>5.5954088952654232E-2</v>
      </c>
      <c r="W39" s="14">
        <v>17</v>
      </c>
      <c r="X39" s="15">
        <v>9.2391304347826081E-2</v>
      </c>
      <c r="Y39" s="14"/>
      <c r="Z39" s="16"/>
      <c r="AA39" s="14">
        <v>5</v>
      </c>
      <c r="AB39" s="15">
        <v>0.11363636363636363</v>
      </c>
      <c r="AC39" s="14">
        <v>15</v>
      </c>
      <c r="AD39" s="15">
        <v>4.1782729805013928E-2</v>
      </c>
      <c r="AE39" s="14"/>
      <c r="AF39" s="16"/>
      <c r="AG39" s="14">
        <v>73</v>
      </c>
      <c r="AH39" s="15">
        <v>3.5609756097560973E-2</v>
      </c>
      <c r="AI39" s="14">
        <v>39</v>
      </c>
      <c r="AJ39" s="15">
        <v>5.8823529411764705E-2</v>
      </c>
      <c r="AK39" s="14"/>
      <c r="AL39" s="16"/>
      <c r="AM39" s="14">
        <v>4</v>
      </c>
      <c r="AN39" s="15">
        <v>5.7971014492753624E-2</v>
      </c>
      <c r="AO39" s="14">
        <v>97</v>
      </c>
      <c r="AP39" s="15">
        <v>7.2659176029962552E-2</v>
      </c>
      <c r="AQ39" s="14">
        <v>4</v>
      </c>
      <c r="AR39" s="15">
        <v>6.1538461538461542E-2</v>
      </c>
      <c r="AS39" s="14">
        <v>42</v>
      </c>
      <c r="AT39" s="15">
        <v>5.6074766355140186E-2</v>
      </c>
      <c r="AU39" s="14"/>
      <c r="AV39" s="16"/>
      <c r="AW39" s="14">
        <v>0</v>
      </c>
      <c r="AX39" s="15">
        <v>0</v>
      </c>
      <c r="AY39" s="14">
        <v>2</v>
      </c>
      <c r="AZ39" s="15">
        <v>0.1</v>
      </c>
      <c r="BA39" s="14"/>
      <c r="BB39" s="16"/>
      <c r="BC39" s="14">
        <v>1</v>
      </c>
      <c r="BD39" s="15">
        <v>2.1739130434782608E-2</v>
      </c>
      <c r="BE39" s="14">
        <v>2</v>
      </c>
      <c r="BF39" s="15">
        <v>5.7142857142857141E-2</v>
      </c>
      <c r="BG39" s="14"/>
      <c r="BH39" s="16"/>
      <c r="BI39" s="14"/>
      <c r="BJ39" s="16"/>
      <c r="BK39" s="14">
        <v>17</v>
      </c>
      <c r="BL39" s="15">
        <v>5.2959501557632398E-2</v>
      </c>
      <c r="BM39" s="14">
        <v>4</v>
      </c>
      <c r="BN39" s="15">
        <v>3.6363636363636362E-2</v>
      </c>
      <c r="BO39" s="14"/>
      <c r="BP39" s="16"/>
      <c r="BQ39" s="14"/>
      <c r="BR39" s="16"/>
      <c r="BS39" s="14">
        <v>110</v>
      </c>
      <c r="BT39" s="15">
        <v>7.3726541554959779E-2</v>
      </c>
      <c r="BU39" s="14"/>
      <c r="BV39" s="16"/>
      <c r="BW39" s="14">
        <v>0</v>
      </c>
      <c r="BX39" s="15">
        <v>0</v>
      </c>
      <c r="BY39" s="14">
        <v>84</v>
      </c>
      <c r="BZ39" s="15">
        <v>3.9529411764705882E-2</v>
      </c>
      <c r="CA39" s="14">
        <v>0</v>
      </c>
      <c r="CB39" s="15">
        <v>0</v>
      </c>
      <c r="CC39" s="14"/>
      <c r="CD39" s="16"/>
      <c r="CE39" s="14">
        <v>2</v>
      </c>
      <c r="CF39" s="15">
        <v>3.8461538461538464E-2</v>
      </c>
      <c r="CG39" s="14"/>
      <c r="CH39" s="16"/>
      <c r="CI39" s="14"/>
      <c r="CJ39" s="16"/>
      <c r="CK39" s="14">
        <v>3</v>
      </c>
      <c r="CL39" s="15">
        <v>0.11538461538461539</v>
      </c>
      <c r="CM39" s="14">
        <v>1</v>
      </c>
      <c r="CN39" s="15">
        <v>1.020408163265306E-2</v>
      </c>
      <c r="CO39" s="14">
        <v>16</v>
      </c>
      <c r="CP39" s="15">
        <v>2.7118644067796609E-2</v>
      </c>
      <c r="CQ39" s="14">
        <v>3</v>
      </c>
      <c r="CR39" s="15">
        <v>7.4999999999999997E-2</v>
      </c>
      <c r="CS39" s="14">
        <v>4</v>
      </c>
      <c r="CT39" s="15">
        <v>9.5238095238095233E-2</v>
      </c>
      <c r="CU39" s="14"/>
      <c r="CV39" s="16"/>
      <c r="CW39" s="14">
        <v>139</v>
      </c>
      <c r="CX39" s="15">
        <v>5.8110367892976592E-2</v>
      </c>
      <c r="CY39" s="14"/>
      <c r="CZ39" s="16"/>
      <c r="DA39" s="14">
        <v>3</v>
      </c>
      <c r="DB39" s="15">
        <v>3.3707865168539325E-2</v>
      </c>
      <c r="DC39" s="14"/>
      <c r="DD39" s="16"/>
      <c r="DE39" s="14">
        <v>8</v>
      </c>
      <c r="DF39" s="15">
        <v>9.1954022988505746E-2</v>
      </c>
      <c r="DG39" s="14">
        <v>9</v>
      </c>
      <c r="DH39" s="15">
        <v>4.8128342245989303E-2</v>
      </c>
      <c r="DI39" s="14"/>
      <c r="DJ39" s="16"/>
      <c r="DK39" s="14">
        <v>0</v>
      </c>
      <c r="DL39" s="15">
        <v>0</v>
      </c>
      <c r="DM39" s="14"/>
      <c r="DN39" s="16"/>
      <c r="DO39" s="14">
        <v>64</v>
      </c>
      <c r="DP39" s="15">
        <v>4.7232472324723246E-2</v>
      </c>
      <c r="DQ39" s="14">
        <v>10</v>
      </c>
      <c r="DR39" s="15">
        <v>0.10416666666666667</v>
      </c>
      <c r="DS39" s="14"/>
      <c r="DT39" s="16"/>
      <c r="DU39" s="14">
        <v>92</v>
      </c>
      <c r="DV39" s="15">
        <v>4.269141531322506E-2</v>
      </c>
      <c r="DW39" s="14">
        <v>102</v>
      </c>
      <c r="DX39" s="15">
        <v>7.3013600572655685E-2</v>
      </c>
      <c r="DY39" s="14">
        <v>0</v>
      </c>
      <c r="DZ39" s="15">
        <v>0</v>
      </c>
      <c r="EA39" s="14">
        <v>132</v>
      </c>
      <c r="EB39" s="15">
        <v>6.9291338582677164E-2</v>
      </c>
      <c r="EC39" s="14">
        <v>6</v>
      </c>
      <c r="ED39" s="15">
        <v>1.5424164524421594E-2</v>
      </c>
      <c r="EE39" s="14"/>
      <c r="EF39" s="16"/>
      <c r="EG39" s="14"/>
      <c r="EH39" s="16"/>
      <c r="EI39" s="14"/>
      <c r="EJ39" s="16"/>
      <c r="EK39" s="14">
        <v>2</v>
      </c>
      <c r="EL39" s="15">
        <v>5.5555555555555552E-2</v>
      </c>
      <c r="EM39" s="14">
        <v>2</v>
      </c>
      <c r="EN39" s="15">
        <v>2.4691358024691357E-2</v>
      </c>
      <c r="EO39" s="14">
        <v>0</v>
      </c>
      <c r="EP39" s="15">
        <v>0</v>
      </c>
      <c r="EQ39" s="14"/>
      <c r="ER39" s="16"/>
      <c r="ES39" s="14">
        <v>103</v>
      </c>
      <c r="ET39" s="15">
        <v>6.2160531080265542E-2</v>
      </c>
      <c r="EU39" s="14">
        <v>5</v>
      </c>
      <c r="EV39" s="15">
        <v>7.0422535211267609E-2</v>
      </c>
      <c r="EW39" s="14"/>
      <c r="EX39" s="16"/>
      <c r="EY39" s="14">
        <v>65</v>
      </c>
      <c r="EZ39" s="15">
        <v>2.7276542173730593E-2</v>
      </c>
      <c r="FA39" s="14">
        <v>0</v>
      </c>
      <c r="FB39" s="15">
        <v>0</v>
      </c>
      <c r="FC39" s="14"/>
      <c r="FD39" s="16"/>
      <c r="FE39" s="14">
        <v>59</v>
      </c>
      <c r="FF39" s="15">
        <v>5.2772808586762074E-2</v>
      </c>
      <c r="FG39" s="14"/>
      <c r="FH39" s="16"/>
      <c r="FI39" s="14"/>
      <c r="FJ39" s="16"/>
      <c r="FK39" s="14">
        <v>1</v>
      </c>
      <c r="FL39" s="15">
        <v>3.4482758620689655E-2</v>
      </c>
      <c r="FM39" s="14">
        <v>15</v>
      </c>
      <c r="FN39" s="15">
        <v>6.5217391304347824E-2</v>
      </c>
      <c r="FO39" s="14">
        <v>4</v>
      </c>
      <c r="FP39" s="15">
        <v>0.08</v>
      </c>
      <c r="FQ39" s="14"/>
      <c r="FR39" s="16"/>
      <c r="FS39" s="14"/>
      <c r="FT39" s="16"/>
      <c r="FU39" s="14"/>
      <c r="FV39" s="16"/>
      <c r="FW39" s="14">
        <v>2</v>
      </c>
      <c r="FX39" s="15">
        <v>5.128205128205128E-2</v>
      </c>
      <c r="FY39" s="14">
        <v>89</v>
      </c>
      <c r="FZ39" s="15">
        <v>4.8395867319195214E-2</v>
      </c>
      <c r="GA39" s="14">
        <v>0</v>
      </c>
      <c r="GB39" s="15">
        <v>0</v>
      </c>
      <c r="GC39" s="14">
        <v>0</v>
      </c>
      <c r="GD39" s="15">
        <v>0</v>
      </c>
      <c r="GE39" s="14">
        <v>24</v>
      </c>
      <c r="GF39" s="15">
        <v>5.2516411378555797E-2</v>
      </c>
      <c r="GG39" s="14"/>
      <c r="GH39" s="16"/>
      <c r="GI39" s="17">
        <v>2365</v>
      </c>
      <c r="GJ39" s="18">
        <v>5.0167578804463112E-2</v>
      </c>
    </row>
    <row r="40" spans="1:192" x14ac:dyDescent="0.25">
      <c r="A40" s="2" t="s">
        <v>228</v>
      </c>
      <c r="B40" s="3" t="s">
        <v>134</v>
      </c>
      <c r="C40" s="14">
        <v>0</v>
      </c>
      <c r="D40" s="15">
        <v>0</v>
      </c>
      <c r="E40" s="14">
        <v>1</v>
      </c>
      <c r="F40" s="15">
        <v>2.0833333333333332E-2</v>
      </c>
      <c r="G40" s="14">
        <v>0</v>
      </c>
      <c r="H40" s="15">
        <v>0</v>
      </c>
      <c r="I40" s="14">
        <v>3</v>
      </c>
      <c r="J40" s="15">
        <v>1.4374700527072352E-3</v>
      </c>
      <c r="K40" s="14">
        <v>0</v>
      </c>
      <c r="L40" s="15">
        <v>0</v>
      </c>
      <c r="M40" s="14">
        <v>13</v>
      </c>
      <c r="N40" s="15">
        <v>6.4260998517053879E-3</v>
      </c>
      <c r="O40" s="14">
        <v>73</v>
      </c>
      <c r="P40" s="15">
        <v>5.49781593613496E-3</v>
      </c>
      <c r="Q40" s="14">
        <v>0</v>
      </c>
      <c r="R40" s="15">
        <v>0</v>
      </c>
      <c r="S40" s="14"/>
      <c r="T40" s="16"/>
      <c r="U40" s="14">
        <v>2</v>
      </c>
      <c r="V40" s="15">
        <v>2.8694404591104736E-3</v>
      </c>
      <c r="W40" s="14">
        <v>1</v>
      </c>
      <c r="X40" s="15">
        <v>5.434782608695652E-3</v>
      </c>
      <c r="Y40" s="14"/>
      <c r="Z40" s="16"/>
      <c r="AA40" s="14">
        <v>0</v>
      </c>
      <c r="AB40" s="15">
        <v>0</v>
      </c>
      <c r="AC40" s="14">
        <v>3</v>
      </c>
      <c r="AD40" s="15">
        <v>8.356545961002786E-3</v>
      </c>
      <c r="AE40" s="14"/>
      <c r="AF40" s="16"/>
      <c r="AG40" s="14">
        <v>12</v>
      </c>
      <c r="AH40" s="15">
        <v>5.8536585365853658E-3</v>
      </c>
      <c r="AI40" s="14">
        <v>2</v>
      </c>
      <c r="AJ40" s="15">
        <v>3.0165912518853697E-3</v>
      </c>
      <c r="AK40" s="14"/>
      <c r="AL40" s="16"/>
      <c r="AM40" s="14">
        <v>0</v>
      </c>
      <c r="AN40" s="15">
        <v>0</v>
      </c>
      <c r="AO40" s="14">
        <v>5</v>
      </c>
      <c r="AP40" s="15">
        <v>3.7453183520599251E-3</v>
      </c>
      <c r="AQ40" s="14">
        <v>0</v>
      </c>
      <c r="AR40" s="15">
        <v>0</v>
      </c>
      <c r="AS40" s="14">
        <v>2</v>
      </c>
      <c r="AT40" s="15">
        <v>2.6702269692923898E-3</v>
      </c>
      <c r="AU40" s="14"/>
      <c r="AV40" s="16"/>
      <c r="AW40" s="14">
        <v>0</v>
      </c>
      <c r="AX40" s="15">
        <v>0</v>
      </c>
      <c r="AY40" s="14">
        <v>0</v>
      </c>
      <c r="AZ40" s="15">
        <v>0</v>
      </c>
      <c r="BA40" s="14"/>
      <c r="BB40" s="16"/>
      <c r="BC40" s="14">
        <v>0</v>
      </c>
      <c r="BD40" s="15">
        <v>0</v>
      </c>
      <c r="BE40" s="14">
        <v>0</v>
      </c>
      <c r="BF40" s="15">
        <v>0</v>
      </c>
      <c r="BG40" s="14"/>
      <c r="BH40" s="16"/>
      <c r="BI40" s="14"/>
      <c r="BJ40" s="16"/>
      <c r="BK40" s="14">
        <v>1</v>
      </c>
      <c r="BL40" s="15">
        <v>3.1152647975077881E-3</v>
      </c>
      <c r="BM40" s="14">
        <v>1</v>
      </c>
      <c r="BN40" s="15">
        <v>9.0909090909090905E-3</v>
      </c>
      <c r="BO40" s="14"/>
      <c r="BP40" s="16"/>
      <c r="BQ40" s="14"/>
      <c r="BR40" s="16"/>
      <c r="BS40" s="14">
        <v>8</v>
      </c>
      <c r="BT40" s="15">
        <v>5.3619302949061663E-3</v>
      </c>
      <c r="BU40" s="14"/>
      <c r="BV40" s="16"/>
      <c r="BW40" s="14">
        <v>0</v>
      </c>
      <c r="BX40" s="15">
        <v>0</v>
      </c>
      <c r="BY40" s="14">
        <v>11</v>
      </c>
      <c r="BZ40" s="15">
        <v>5.1764705882352945E-3</v>
      </c>
      <c r="CA40" s="14">
        <v>0</v>
      </c>
      <c r="CB40" s="15">
        <v>0</v>
      </c>
      <c r="CC40" s="14"/>
      <c r="CD40" s="16"/>
      <c r="CE40" s="14">
        <v>0</v>
      </c>
      <c r="CF40" s="15">
        <v>0</v>
      </c>
      <c r="CG40" s="14"/>
      <c r="CH40" s="16"/>
      <c r="CI40" s="14"/>
      <c r="CJ40" s="16"/>
      <c r="CK40" s="14">
        <v>0</v>
      </c>
      <c r="CL40" s="15">
        <v>0</v>
      </c>
      <c r="CM40" s="14">
        <v>1</v>
      </c>
      <c r="CN40" s="15">
        <v>1.020408163265306E-2</v>
      </c>
      <c r="CO40" s="14">
        <v>4</v>
      </c>
      <c r="CP40" s="15">
        <v>6.7796610169491523E-3</v>
      </c>
      <c r="CQ40" s="14">
        <v>0</v>
      </c>
      <c r="CR40" s="15">
        <v>0</v>
      </c>
      <c r="CS40" s="14">
        <v>0</v>
      </c>
      <c r="CT40" s="15">
        <v>0</v>
      </c>
      <c r="CU40" s="14"/>
      <c r="CV40" s="16"/>
      <c r="CW40" s="14">
        <v>14</v>
      </c>
      <c r="CX40" s="15">
        <v>5.8528428093645481E-3</v>
      </c>
      <c r="CY40" s="14"/>
      <c r="CZ40" s="16"/>
      <c r="DA40" s="14">
        <v>0</v>
      </c>
      <c r="DB40" s="15">
        <v>0</v>
      </c>
      <c r="DC40" s="14"/>
      <c r="DD40" s="16"/>
      <c r="DE40" s="14">
        <v>0</v>
      </c>
      <c r="DF40" s="15">
        <v>0</v>
      </c>
      <c r="DG40" s="14">
        <v>0</v>
      </c>
      <c r="DH40" s="15">
        <v>0</v>
      </c>
      <c r="DI40" s="14"/>
      <c r="DJ40" s="16"/>
      <c r="DK40" s="14">
        <v>0</v>
      </c>
      <c r="DL40" s="15">
        <v>0</v>
      </c>
      <c r="DM40" s="14"/>
      <c r="DN40" s="16"/>
      <c r="DO40" s="14">
        <v>14</v>
      </c>
      <c r="DP40" s="15">
        <v>1.0332103321033211E-2</v>
      </c>
      <c r="DQ40" s="14">
        <v>1</v>
      </c>
      <c r="DR40" s="15">
        <v>1.0416666666666666E-2</v>
      </c>
      <c r="DS40" s="14"/>
      <c r="DT40" s="16"/>
      <c r="DU40" s="14">
        <v>13</v>
      </c>
      <c r="DV40" s="15">
        <v>6.0324825986078886E-3</v>
      </c>
      <c r="DW40" s="14">
        <v>4</v>
      </c>
      <c r="DX40" s="15">
        <v>2.8632784538296348E-3</v>
      </c>
      <c r="DY40" s="14">
        <v>0</v>
      </c>
      <c r="DZ40" s="15">
        <v>0</v>
      </c>
      <c r="EA40" s="14">
        <v>15</v>
      </c>
      <c r="EB40" s="15">
        <v>7.874015748031496E-3</v>
      </c>
      <c r="EC40" s="14">
        <v>0</v>
      </c>
      <c r="ED40" s="15">
        <v>0</v>
      </c>
      <c r="EE40" s="14"/>
      <c r="EF40" s="16"/>
      <c r="EG40" s="14"/>
      <c r="EH40" s="16"/>
      <c r="EI40" s="14"/>
      <c r="EJ40" s="16"/>
      <c r="EK40" s="14">
        <v>1</v>
      </c>
      <c r="EL40" s="15">
        <v>2.7777777777777776E-2</v>
      </c>
      <c r="EM40" s="14">
        <v>0</v>
      </c>
      <c r="EN40" s="15">
        <v>0</v>
      </c>
      <c r="EO40" s="14">
        <v>0</v>
      </c>
      <c r="EP40" s="15">
        <v>0</v>
      </c>
      <c r="EQ40" s="14"/>
      <c r="ER40" s="16"/>
      <c r="ES40" s="14">
        <v>8</v>
      </c>
      <c r="ET40" s="15">
        <v>4.8280024140012071E-3</v>
      </c>
      <c r="EU40" s="14">
        <v>2</v>
      </c>
      <c r="EV40" s="15">
        <v>2.8169014084507043E-2</v>
      </c>
      <c r="EW40" s="14"/>
      <c r="EX40" s="16"/>
      <c r="EY40" s="14">
        <v>10</v>
      </c>
      <c r="EZ40" s="15">
        <v>4.1963911036508603E-3</v>
      </c>
      <c r="FA40" s="14">
        <v>0</v>
      </c>
      <c r="FB40" s="15">
        <v>0</v>
      </c>
      <c r="FC40" s="14"/>
      <c r="FD40" s="16"/>
      <c r="FE40" s="14">
        <v>9</v>
      </c>
      <c r="FF40" s="15">
        <v>8.0500894454382833E-3</v>
      </c>
      <c r="FG40" s="14"/>
      <c r="FH40" s="16"/>
      <c r="FI40" s="14"/>
      <c r="FJ40" s="16"/>
      <c r="FK40" s="14">
        <v>0</v>
      </c>
      <c r="FL40" s="15">
        <v>0</v>
      </c>
      <c r="FM40" s="14">
        <v>3</v>
      </c>
      <c r="FN40" s="15">
        <v>1.3043478260869565E-2</v>
      </c>
      <c r="FO40" s="14">
        <v>0</v>
      </c>
      <c r="FP40" s="15">
        <v>0</v>
      </c>
      <c r="FQ40" s="14"/>
      <c r="FR40" s="16"/>
      <c r="FS40" s="14"/>
      <c r="FT40" s="16"/>
      <c r="FU40" s="14"/>
      <c r="FV40" s="16"/>
      <c r="FW40" s="14">
        <v>0</v>
      </c>
      <c r="FX40" s="15">
        <v>0</v>
      </c>
      <c r="FY40" s="14">
        <v>4</v>
      </c>
      <c r="FZ40" s="15">
        <v>2.1750951604132679E-3</v>
      </c>
      <c r="GA40" s="14">
        <v>0</v>
      </c>
      <c r="GB40" s="15">
        <v>0</v>
      </c>
      <c r="GC40" s="14">
        <v>0</v>
      </c>
      <c r="GD40" s="15">
        <v>0</v>
      </c>
      <c r="GE40" s="14">
        <v>1</v>
      </c>
      <c r="GF40" s="15">
        <v>2.1881838074398249E-3</v>
      </c>
      <c r="GG40" s="14"/>
      <c r="GH40" s="16"/>
      <c r="GI40" s="17">
        <v>242</v>
      </c>
      <c r="GJ40" s="18">
        <v>5.1334266683636673E-3</v>
      </c>
    </row>
    <row r="41" spans="1:192" x14ac:dyDescent="0.25">
      <c r="A41" s="2" t="s">
        <v>229</v>
      </c>
      <c r="B41" s="3" t="s">
        <v>134</v>
      </c>
      <c r="C41" s="14">
        <v>0</v>
      </c>
      <c r="D41" s="15">
        <v>0</v>
      </c>
      <c r="E41" s="14">
        <v>0</v>
      </c>
      <c r="F41" s="15">
        <v>0</v>
      </c>
      <c r="G41" s="14">
        <v>0</v>
      </c>
      <c r="H41" s="15">
        <v>0</v>
      </c>
      <c r="I41" s="14">
        <v>23</v>
      </c>
      <c r="J41" s="15">
        <v>1.1020603737422138E-2</v>
      </c>
      <c r="K41" s="14">
        <v>0</v>
      </c>
      <c r="L41" s="15">
        <v>0</v>
      </c>
      <c r="M41" s="14">
        <v>27</v>
      </c>
      <c r="N41" s="15">
        <v>1.3346515076618883E-2</v>
      </c>
      <c r="O41" s="14">
        <v>219</v>
      </c>
      <c r="P41" s="15">
        <v>1.6493447808404879E-2</v>
      </c>
      <c r="Q41" s="14">
        <v>0</v>
      </c>
      <c r="R41" s="15">
        <v>0</v>
      </c>
      <c r="S41" s="14"/>
      <c r="T41" s="16"/>
      <c r="U41" s="14">
        <v>5</v>
      </c>
      <c r="V41" s="15">
        <v>7.1736011477761836E-3</v>
      </c>
      <c r="W41" s="14">
        <v>3</v>
      </c>
      <c r="X41" s="15">
        <v>1.6304347826086956E-2</v>
      </c>
      <c r="Y41" s="14"/>
      <c r="Z41" s="16"/>
      <c r="AA41" s="14">
        <v>2</v>
      </c>
      <c r="AB41" s="15">
        <v>4.5454545454545456E-2</v>
      </c>
      <c r="AC41" s="14">
        <v>2</v>
      </c>
      <c r="AD41" s="15">
        <v>5.5710306406685237E-3</v>
      </c>
      <c r="AE41" s="14"/>
      <c r="AF41" s="16"/>
      <c r="AG41" s="14">
        <v>64</v>
      </c>
      <c r="AH41" s="15">
        <v>3.1219512195121951E-2</v>
      </c>
      <c r="AI41" s="14">
        <v>18</v>
      </c>
      <c r="AJ41" s="15">
        <v>2.7149321266968326E-2</v>
      </c>
      <c r="AK41" s="14"/>
      <c r="AL41" s="16"/>
      <c r="AM41" s="14">
        <v>1</v>
      </c>
      <c r="AN41" s="15">
        <v>1.4492753623188406E-2</v>
      </c>
      <c r="AO41" s="14">
        <v>23</v>
      </c>
      <c r="AP41" s="15">
        <v>1.7228464419475654E-2</v>
      </c>
      <c r="AQ41" s="14">
        <v>0</v>
      </c>
      <c r="AR41" s="15">
        <v>0</v>
      </c>
      <c r="AS41" s="14">
        <v>10</v>
      </c>
      <c r="AT41" s="15">
        <v>1.335113484646195E-2</v>
      </c>
      <c r="AU41" s="14"/>
      <c r="AV41" s="16"/>
      <c r="AW41" s="14">
        <v>0</v>
      </c>
      <c r="AX41" s="15">
        <v>0</v>
      </c>
      <c r="AY41" s="14">
        <v>0</v>
      </c>
      <c r="AZ41" s="15">
        <v>0</v>
      </c>
      <c r="BA41" s="14"/>
      <c r="BB41" s="16"/>
      <c r="BC41" s="14">
        <v>1</v>
      </c>
      <c r="BD41" s="15">
        <v>2.1739130434782608E-2</v>
      </c>
      <c r="BE41" s="14">
        <v>0</v>
      </c>
      <c r="BF41" s="15">
        <v>0</v>
      </c>
      <c r="BG41" s="14"/>
      <c r="BH41" s="16"/>
      <c r="BI41" s="14"/>
      <c r="BJ41" s="16"/>
      <c r="BK41" s="14">
        <v>3</v>
      </c>
      <c r="BL41" s="15">
        <v>9.3457943925233638E-3</v>
      </c>
      <c r="BM41" s="14">
        <v>2</v>
      </c>
      <c r="BN41" s="15">
        <v>1.8181818181818181E-2</v>
      </c>
      <c r="BO41" s="14"/>
      <c r="BP41" s="16"/>
      <c r="BQ41" s="14"/>
      <c r="BR41" s="16"/>
      <c r="BS41" s="14">
        <v>21</v>
      </c>
      <c r="BT41" s="15">
        <v>1.4075067024128687E-2</v>
      </c>
      <c r="BU41" s="14"/>
      <c r="BV41" s="16"/>
      <c r="BW41" s="14">
        <v>0</v>
      </c>
      <c r="BX41" s="15">
        <v>0</v>
      </c>
      <c r="BY41" s="14">
        <v>38</v>
      </c>
      <c r="BZ41" s="15">
        <v>1.7882352941176471E-2</v>
      </c>
      <c r="CA41" s="14">
        <v>0</v>
      </c>
      <c r="CB41" s="15">
        <v>0</v>
      </c>
      <c r="CC41" s="14"/>
      <c r="CD41" s="16"/>
      <c r="CE41" s="14">
        <v>0</v>
      </c>
      <c r="CF41" s="15">
        <v>0</v>
      </c>
      <c r="CG41" s="14"/>
      <c r="CH41" s="16"/>
      <c r="CI41" s="14"/>
      <c r="CJ41" s="16"/>
      <c r="CK41" s="14">
        <v>0</v>
      </c>
      <c r="CL41" s="15">
        <v>0</v>
      </c>
      <c r="CM41" s="14">
        <v>1</v>
      </c>
      <c r="CN41" s="15">
        <v>1.020408163265306E-2</v>
      </c>
      <c r="CO41" s="14">
        <v>7</v>
      </c>
      <c r="CP41" s="15">
        <v>1.1864406779661017E-2</v>
      </c>
      <c r="CQ41" s="14">
        <v>1</v>
      </c>
      <c r="CR41" s="15">
        <v>2.5000000000000001E-2</v>
      </c>
      <c r="CS41" s="14">
        <v>3</v>
      </c>
      <c r="CT41" s="15">
        <v>7.1428571428571425E-2</v>
      </c>
      <c r="CU41" s="14"/>
      <c r="CV41" s="16"/>
      <c r="CW41" s="14">
        <v>56</v>
      </c>
      <c r="CX41" s="15">
        <v>2.3411371237458192E-2</v>
      </c>
      <c r="CY41" s="14"/>
      <c r="CZ41" s="16"/>
      <c r="DA41" s="14">
        <v>2</v>
      </c>
      <c r="DB41" s="15">
        <v>2.247191011235955E-2</v>
      </c>
      <c r="DC41" s="14"/>
      <c r="DD41" s="16"/>
      <c r="DE41" s="14">
        <v>1</v>
      </c>
      <c r="DF41" s="15">
        <v>1.1494252873563218E-2</v>
      </c>
      <c r="DG41" s="14">
        <v>0</v>
      </c>
      <c r="DH41" s="15">
        <v>0</v>
      </c>
      <c r="DI41" s="14"/>
      <c r="DJ41" s="16"/>
      <c r="DK41" s="14">
        <v>0</v>
      </c>
      <c r="DL41" s="15">
        <v>0</v>
      </c>
      <c r="DM41" s="14"/>
      <c r="DN41" s="16"/>
      <c r="DO41" s="14">
        <v>22</v>
      </c>
      <c r="DP41" s="15">
        <v>1.6236162361623615E-2</v>
      </c>
      <c r="DQ41" s="14">
        <v>0</v>
      </c>
      <c r="DR41" s="15">
        <v>0</v>
      </c>
      <c r="DS41" s="14"/>
      <c r="DT41" s="16"/>
      <c r="DU41" s="14">
        <v>53</v>
      </c>
      <c r="DV41" s="15">
        <v>2.459396751740139E-2</v>
      </c>
      <c r="DW41" s="14">
        <v>15</v>
      </c>
      <c r="DX41" s="15">
        <v>1.0737294201861132E-2</v>
      </c>
      <c r="DY41" s="14">
        <v>0</v>
      </c>
      <c r="DZ41" s="15">
        <v>0</v>
      </c>
      <c r="EA41" s="14">
        <v>39</v>
      </c>
      <c r="EB41" s="15">
        <v>2.0472440944881889E-2</v>
      </c>
      <c r="EC41" s="14">
        <v>3</v>
      </c>
      <c r="ED41" s="15">
        <v>7.7120822622107968E-3</v>
      </c>
      <c r="EE41" s="14"/>
      <c r="EF41" s="16"/>
      <c r="EG41" s="14"/>
      <c r="EH41" s="16"/>
      <c r="EI41" s="14"/>
      <c r="EJ41" s="16"/>
      <c r="EK41" s="14">
        <v>1</v>
      </c>
      <c r="EL41" s="15">
        <v>2.7777777777777776E-2</v>
      </c>
      <c r="EM41" s="14">
        <v>1</v>
      </c>
      <c r="EN41" s="15">
        <v>1.2345679012345678E-2</v>
      </c>
      <c r="EO41" s="14">
        <v>0</v>
      </c>
      <c r="EP41" s="15">
        <v>0</v>
      </c>
      <c r="EQ41" s="14"/>
      <c r="ER41" s="16"/>
      <c r="ES41" s="14">
        <v>31</v>
      </c>
      <c r="ET41" s="15">
        <v>1.8708509354254676E-2</v>
      </c>
      <c r="EU41" s="14">
        <v>1</v>
      </c>
      <c r="EV41" s="15">
        <v>1.4084507042253521E-2</v>
      </c>
      <c r="EW41" s="14"/>
      <c r="EX41" s="16"/>
      <c r="EY41" s="14">
        <v>25</v>
      </c>
      <c r="EZ41" s="15">
        <v>1.049097775912715E-2</v>
      </c>
      <c r="FA41" s="14">
        <v>0</v>
      </c>
      <c r="FB41" s="15">
        <v>0</v>
      </c>
      <c r="FC41" s="14"/>
      <c r="FD41" s="16"/>
      <c r="FE41" s="14">
        <v>10</v>
      </c>
      <c r="FF41" s="15">
        <v>8.9445438282647581E-3</v>
      </c>
      <c r="FG41" s="14"/>
      <c r="FH41" s="16"/>
      <c r="FI41" s="14"/>
      <c r="FJ41" s="16"/>
      <c r="FK41" s="14">
        <v>0</v>
      </c>
      <c r="FL41" s="15">
        <v>0</v>
      </c>
      <c r="FM41" s="14">
        <v>2</v>
      </c>
      <c r="FN41" s="15">
        <v>8.6956521739130436E-3</v>
      </c>
      <c r="FO41" s="14">
        <v>1</v>
      </c>
      <c r="FP41" s="15">
        <v>0.02</v>
      </c>
      <c r="FQ41" s="14"/>
      <c r="FR41" s="16"/>
      <c r="FS41" s="14"/>
      <c r="FT41" s="16"/>
      <c r="FU41" s="14"/>
      <c r="FV41" s="16"/>
      <c r="FW41" s="14">
        <v>0</v>
      </c>
      <c r="FX41" s="15">
        <v>0</v>
      </c>
      <c r="FY41" s="14">
        <v>28</v>
      </c>
      <c r="FZ41" s="15">
        <v>1.5225666122892877E-2</v>
      </c>
      <c r="GA41" s="14">
        <v>1</v>
      </c>
      <c r="GB41" s="15">
        <v>3.7037037037037035E-2</v>
      </c>
      <c r="GC41" s="14">
        <v>0</v>
      </c>
      <c r="GD41" s="15">
        <v>0</v>
      </c>
      <c r="GE41" s="14">
        <v>4</v>
      </c>
      <c r="GF41" s="15">
        <v>8.7527352297592995E-3</v>
      </c>
      <c r="GG41" s="14"/>
      <c r="GH41" s="16"/>
      <c r="GI41" s="17">
        <v>770</v>
      </c>
      <c r="GJ41" s="18">
        <v>1.6333630308429849E-2</v>
      </c>
    </row>
    <row r="42" spans="1:192" x14ac:dyDescent="0.25">
      <c r="A42" s="2" t="s">
        <v>230</v>
      </c>
      <c r="B42" s="3" t="s">
        <v>134</v>
      </c>
      <c r="C42" s="14">
        <v>0</v>
      </c>
      <c r="D42" s="15">
        <v>0</v>
      </c>
      <c r="E42" s="14">
        <v>1</v>
      </c>
      <c r="F42" s="15">
        <v>2.0833333333333332E-2</v>
      </c>
      <c r="G42" s="14">
        <v>1</v>
      </c>
      <c r="H42" s="15">
        <v>2.8571428571428571E-2</v>
      </c>
      <c r="I42" s="14">
        <v>2</v>
      </c>
      <c r="J42" s="15">
        <v>9.5831336847149022E-4</v>
      </c>
      <c r="K42" s="14">
        <v>0</v>
      </c>
      <c r="L42" s="15">
        <v>0</v>
      </c>
      <c r="M42" s="14">
        <v>8</v>
      </c>
      <c r="N42" s="15">
        <v>3.9545229856648538E-3</v>
      </c>
      <c r="O42" s="14">
        <v>28</v>
      </c>
      <c r="P42" s="15">
        <v>2.1087513179695737E-3</v>
      </c>
      <c r="Q42" s="14">
        <v>0</v>
      </c>
      <c r="R42" s="15">
        <v>0</v>
      </c>
      <c r="S42" s="14"/>
      <c r="T42" s="16"/>
      <c r="U42" s="14">
        <v>1</v>
      </c>
      <c r="V42" s="15">
        <v>1.4347202295552368E-3</v>
      </c>
      <c r="W42" s="14">
        <v>1</v>
      </c>
      <c r="X42" s="15">
        <v>5.434782608695652E-3</v>
      </c>
      <c r="Y42" s="14"/>
      <c r="Z42" s="16"/>
      <c r="AA42" s="14">
        <v>0</v>
      </c>
      <c r="AB42" s="15">
        <v>0</v>
      </c>
      <c r="AC42" s="14">
        <v>2</v>
      </c>
      <c r="AD42" s="15">
        <v>5.5710306406685237E-3</v>
      </c>
      <c r="AE42" s="14"/>
      <c r="AF42" s="16"/>
      <c r="AG42" s="14">
        <v>14</v>
      </c>
      <c r="AH42" s="15">
        <v>6.8292682926829268E-3</v>
      </c>
      <c r="AI42" s="14">
        <v>2</v>
      </c>
      <c r="AJ42" s="15">
        <v>3.0165912518853697E-3</v>
      </c>
      <c r="AK42" s="14"/>
      <c r="AL42" s="16"/>
      <c r="AM42" s="14">
        <v>0</v>
      </c>
      <c r="AN42" s="15">
        <v>0</v>
      </c>
      <c r="AO42" s="14">
        <v>3</v>
      </c>
      <c r="AP42" s="15">
        <v>2.2471910112359553E-3</v>
      </c>
      <c r="AQ42" s="14">
        <v>0</v>
      </c>
      <c r="AR42" s="15">
        <v>0</v>
      </c>
      <c r="AS42" s="14">
        <v>4</v>
      </c>
      <c r="AT42" s="15">
        <v>5.3404539385847796E-3</v>
      </c>
      <c r="AU42" s="14"/>
      <c r="AV42" s="16"/>
      <c r="AW42" s="14">
        <v>0</v>
      </c>
      <c r="AX42" s="15">
        <v>0</v>
      </c>
      <c r="AY42" s="14">
        <v>0</v>
      </c>
      <c r="AZ42" s="15">
        <v>0</v>
      </c>
      <c r="BA42" s="14"/>
      <c r="BB42" s="16"/>
      <c r="BC42" s="14">
        <v>0</v>
      </c>
      <c r="BD42" s="15">
        <v>0</v>
      </c>
      <c r="BE42" s="14">
        <v>0</v>
      </c>
      <c r="BF42" s="15">
        <v>0</v>
      </c>
      <c r="BG42" s="14"/>
      <c r="BH42" s="16"/>
      <c r="BI42" s="14"/>
      <c r="BJ42" s="16"/>
      <c r="BK42" s="14">
        <v>0</v>
      </c>
      <c r="BL42" s="15">
        <v>0</v>
      </c>
      <c r="BM42" s="14">
        <v>2</v>
      </c>
      <c r="BN42" s="15">
        <v>1.8181818181818181E-2</v>
      </c>
      <c r="BO42" s="14"/>
      <c r="BP42" s="16"/>
      <c r="BQ42" s="14"/>
      <c r="BR42" s="16"/>
      <c r="BS42" s="14">
        <v>2</v>
      </c>
      <c r="BT42" s="15">
        <v>1.3404825737265416E-3</v>
      </c>
      <c r="BU42" s="14"/>
      <c r="BV42" s="16"/>
      <c r="BW42" s="14">
        <v>0</v>
      </c>
      <c r="BX42" s="15">
        <v>0</v>
      </c>
      <c r="BY42" s="14">
        <v>11</v>
      </c>
      <c r="BZ42" s="15">
        <v>5.1764705882352945E-3</v>
      </c>
      <c r="CA42" s="14">
        <v>0</v>
      </c>
      <c r="CB42" s="15">
        <v>0</v>
      </c>
      <c r="CC42" s="14"/>
      <c r="CD42" s="16"/>
      <c r="CE42" s="14">
        <v>0</v>
      </c>
      <c r="CF42" s="15">
        <v>0</v>
      </c>
      <c r="CG42" s="14"/>
      <c r="CH42" s="16"/>
      <c r="CI42" s="14"/>
      <c r="CJ42" s="16"/>
      <c r="CK42" s="14">
        <v>2</v>
      </c>
      <c r="CL42" s="15">
        <v>7.6923076923076927E-2</v>
      </c>
      <c r="CM42" s="14">
        <v>1</v>
      </c>
      <c r="CN42" s="15">
        <v>1.020408163265306E-2</v>
      </c>
      <c r="CO42" s="14">
        <v>0</v>
      </c>
      <c r="CP42" s="15">
        <v>0</v>
      </c>
      <c r="CQ42" s="14">
        <v>0</v>
      </c>
      <c r="CR42" s="15">
        <v>0</v>
      </c>
      <c r="CS42" s="14">
        <v>0</v>
      </c>
      <c r="CT42" s="15">
        <v>0</v>
      </c>
      <c r="CU42" s="14"/>
      <c r="CV42" s="16"/>
      <c r="CW42" s="14">
        <v>5</v>
      </c>
      <c r="CX42" s="15">
        <v>2.0903010033444815E-3</v>
      </c>
      <c r="CY42" s="14"/>
      <c r="CZ42" s="16"/>
      <c r="DA42" s="14">
        <v>1</v>
      </c>
      <c r="DB42" s="15">
        <v>1.1235955056179775E-2</v>
      </c>
      <c r="DC42" s="14"/>
      <c r="DD42" s="16"/>
      <c r="DE42" s="14">
        <v>1</v>
      </c>
      <c r="DF42" s="15">
        <v>1.1494252873563218E-2</v>
      </c>
      <c r="DG42" s="14">
        <v>0</v>
      </c>
      <c r="DH42" s="15">
        <v>0</v>
      </c>
      <c r="DI42" s="14"/>
      <c r="DJ42" s="16"/>
      <c r="DK42" s="14">
        <v>0</v>
      </c>
      <c r="DL42" s="15">
        <v>0</v>
      </c>
      <c r="DM42" s="14"/>
      <c r="DN42" s="16"/>
      <c r="DO42" s="14">
        <v>2</v>
      </c>
      <c r="DP42" s="15">
        <v>1.4760147601476014E-3</v>
      </c>
      <c r="DQ42" s="14">
        <v>1</v>
      </c>
      <c r="DR42" s="15">
        <v>1.0416666666666666E-2</v>
      </c>
      <c r="DS42" s="14"/>
      <c r="DT42" s="16"/>
      <c r="DU42" s="14">
        <v>11</v>
      </c>
      <c r="DV42" s="15">
        <v>5.1044083526682136E-3</v>
      </c>
      <c r="DW42" s="14">
        <v>3</v>
      </c>
      <c r="DX42" s="15">
        <v>2.1474588403722263E-3</v>
      </c>
      <c r="DY42" s="14">
        <v>0</v>
      </c>
      <c r="DZ42" s="15">
        <v>0</v>
      </c>
      <c r="EA42" s="14">
        <v>11</v>
      </c>
      <c r="EB42" s="15">
        <v>5.774278215223097E-3</v>
      </c>
      <c r="EC42" s="14">
        <v>0</v>
      </c>
      <c r="ED42" s="15">
        <v>0</v>
      </c>
      <c r="EE42" s="14"/>
      <c r="EF42" s="16"/>
      <c r="EG42" s="14"/>
      <c r="EH42" s="16"/>
      <c r="EI42" s="14"/>
      <c r="EJ42" s="16"/>
      <c r="EK42" s="14">
        <v>0</v>
      </c>
      <c r="EL42" s="15">
        <v>0</v>
      </c>
      <c r="EM42" s="14">
        <v>0</v>
      </c>
      <c r="EN42" s="15">
        <v>0</v>
      </c>
      <c r="EO42" s="14">
        <v>0</v>
      </c>
      <c r="EP42" s="15">
        <v>0</v>
      </c>
      <c r="EQ42" s="14"/>
      <c r="ER42" s="16"/>
      <c r="ES42" s="14">
        <v>3</v>
      </c>
      <c r="ET42" s="15">
        <v>1.8105009052504525E-3</v>
      </c>
      <c r="EU42" s="14">
        <v>0</v>
      </c>
      <c r="EV42" s="15">
        <v>0</v>
      </c>
      <c r="EW42" s="14"/>
      <c r="EX42" s="16"/>
      <c r="EY42" s="14">
        <v>9</v>
      </c>
      <c r="EZ42" s="15">
        <v>3.7767519932857744E-3</v>
      </c>
      <c r="FA42" s="14">
        <v>0</v>
      </c>
      <c r="FB42" s="15">
        <v>0</v>
      </c>
      <c r="FC42" s="14"/>
      <c r="FD42" s="16"/>
      <c r="FE42" s="14">
        <v>2</v>
      </c>
      <c r="FF42" s="15">
        <v>1.7889087656529517E-3</v>
      </c>
      <c r="FG42" s="14"/>
      <c r="FH42" s="16"/>
      <c r="FI42" s="14"/>
      <c r="FJ42" s="16"/>
      <c r="FK42" s="14">
        <v>0</v>
      </c>
      <c r="FL42" s="15">
        <v>0</v>
      </c>
      <c r="FM42" s="14">
        <v>1</v>
      </c>
      <c r="FN42" s="15">
        <v>4.3478260869565218E-3</v>
      </c>
      <c r="FO42" s="14">
        <v>0</v>
      </c>
      <c r="FP42" s="15">
        <v>0</v>
      </c>
      <c r="FQ42" s="14"/>
      <c r="FR42" s="16"/>
      <c r="FS42" s="14"/>
      <c r="FT42" s="16"/>
      <c r="FU42" s="14"/>
      <c r="FV42" s="16"/>
      <c r="FW42" s="14">
        <v>0</v>
      </c>
      <c r="FX42" s="15">
        <v>0</v>
      </c>
      <c r="FY42" s="14">
        <v>0</v>
      </c>
      <c r="FZ42" s="15">
        <v>0</v>
      </c>
      <c r="GA42" s="14">
        <v>0</v>
      </c>
      <c r="GB42" s="15">
        <v>0</v>
      </c>
      <c r="GC42" s="14">
        <v>1</v>
      </c>
      <c r="GD42" s="15">
        <v>4.1666666666666664E-2</v>
      </c>
      <c r="GE42" s="14">
        <v>0</v>
      </c>
      <c r="GF42" s="15">
        <v>0</v>
      </c>
      <c r="GG42" s="14"/>
      <c r="GH42" s="16"/>
      <c r="GI42" s="17">
        <v>136</v>
      </c>
      <c r="GJ42" s="18">
        <v>2.8849009375928047E-3</v>
      </c>
    </row>
    <row r="43" spans="1:192" x14ac:dyDescent="0.25">
      <c r="A43" s="19" t="s">
        <v>139</v>
      </c>
      <c r="B43" s="27"/>
      <c r="C43" s="20">
        <v>4</v>
      </c>
      <c r="D43" s="21">
        <v>6.4516129032258063E-2</v>
      </c>
      <c r="E43" s="20">
        <v>5</v>
      </c>
      <c r="F43" s="21">
        <v>0.10416666666666667</v>
      </c>
      <c r="G43" s="20">
        <v>1</v>
      </c>
      <c r="H43" s="21">
        <v>2.8571428571428571E-2</v>
      </c>
      <c r="I43" s="20">
        <v>275</v>
      </c>
      <c r="J43" s="21">
        <v>0.13176808816482991</v>
      </c>
      <c r="K43" s="20">
        <v>3</v>
      </c>
      <c r="L43" s="21">
        <v>7.6923076923076927E-2</v>
      </c>
      <c r="M43" s="20">
        <v>210</v>
      </c>
      <c r="N43" s="21">
        <v>0.10380622837370242</v>
      </c>
      <c r="O43" s="20">
        <v>1101</v>
      </c>
      <c r="P43" s="21">
        <v>8.2919114324446458E-2</v>
      </c>
      <c r="Q43" s="20">
        <v>2</v>
      </c>
      <c r="R43" s="21">
        <v>4.7619047619047616E-2</v>
      </c>
      <c r="S43" s="20"/>
      <c r="T43" s="22"/>
      <c r="U43" s="20">
        <v>64</v>
      </c>
      <c r="V43" s="21">
        <v>9.1822094691535155E-2</v>
      </c>
      <c r="W43" s="20">
        <v>25</v>
      </c>
      <c r="X43" s="21">
        <v>0.1358695652173913</v>
      </c>
      <c r="Y43" s="20"/>
      <c r="Z43" s="22"/>
      <c r="AA43" s="20">
        <v>8</v>
      </c>
      <c r="AB43" s="21">
        <v>0.18181818181818182</v>
      </c>
      <c r="AC43" s="20">
        <v>37</v>
      </c>
      <c r="AD43" s="21">
        <v>0.10306406685236769</v>
      </c>
      <c r="AE43" s="20"/>
      <c r="AF43" s="22"/>
      <c r="AG43" s="20">
        <v>233</v>
      </c>
      <c r="AH43" s="21">
        <v>0.11365853658536586</v>
      </c>
      <c r="AI43" s="20">
        <v>85</v>
      </c>
      <c r="AJ43" s="21">
        <v>0.12820512820512819</v>
      </c>
      <c r="AK43" s="20"/>
      <c r="AL43" s="22"/>
      <c r="AM43" s="20">
        <v>6</v>
      </c>
      <c r="AN43" s="21">
        <v>8.6956521739130432E-2</v>
      </c>
      <c r="AO43" s="20">
        <v>157</v>
      </c>
      <c r="AP43" s="21">
        <v>0.11760299625468165</v>
      </c>
      <c r="AQ43" s="20">
        <v>6</v>
      </c>
      <c r="AR43" s="21">
        <v>9.2307692307692313E-2</v>
      </c>
      <c r="AS43" s="20">
        <v>77</v>
      </c>
      <c r="AT43" s="21">
        <v>0.10280373831775701</v>
      </c>
      <c r="AU43" s="20"/>
      <c r="AV43" s="22"/>
      <c r="AW43" s="20">
        <v>2</v>
      </c>
      <c r="AX43" s="21">
        <v>5.8823529411764705E-2</v>
      </c>
      <c r="AY43" s="20">
        <v>2</v>
      </c>
      <c r="AZ43" s="21">
        <v>0.1</v>
      </c>
      <c r="BA43" s="20"/>
      <c r="BB43" s="22"/>
      <c r="BC43" s="20">
        <v>2</v>
      </c>
      <c r="BD43" s="21">
        <v>4.3478260869565216E-2</v>
      </c>
      <c r="BE43" s="20">
        <v>2</v>
      </c>
      <c r="BF43" s="21">
        <v>5.7142857142857141E-2</v>
      </c>
      <c r="BG43" s="20"/>
      <c r="BH43" s="22"/>
      <c r="BI43" s="20"/>
      <c r="BJ43" s="22"/>
      <c r="BK43" s="20">
        <v>29</v>
      </c>
      <c r="BL43" s="21">
        <v>9.0342679127725853E-2</v>
      </c>
      <c r="BM43" s="20">
        <v>11</v>
      </c>
      <c r="BN43" s="21">
        <v>0.1</v>
      </c>
      <c r="BO43" s="20"/>
      <c r="BP43" s="22"/>
      <c r="BQ43" s="20"/>
      <c r="BR43" s="22"/>
      <c r="BS43" s="20">
        <v>172</v>
      </c>
      <c r="BT43" s="21">
        <v>0.11528150134048257</v>
      </c>
      <c r="BU43" s="20"/>
      <c r="BV43" s="22"/>
      <c r="BW43" s="20">
        <v>2</v>
      </c>
      <c r="BX43" s="21">
        <v>6.8965517241379309E-2</v>
      </c>
      <c r="BY43" s="20">
        <v>203</v>
      </c>
      <c r="BZ43" s="21">
        <v>9.5529411764705877E-2</v>
      </c>
      <c r="CA43" s="20">
        <v>0</v>
      </c>
      <c r="CB43" s="21">
        <v>0</v>
      </c>
      <c r="CC43" s="20"/>
      <c r="CD43" s="22"/>
      <c r="CE43" s="20">
        <v>3</v>
      </c>
      <c r="CF43" s="21">
        <v>5.7692307692307696E-2</v>
      </c>
      <c r="CG43" s="20"/>
      <c r="CH43" s="22"/>
      <c r="CI43" s="20"/>
      <c r="CJ43" s="22"/>
      <c r="CK43" s="20">
        <v>5</v>
      </c>
      <c r="CL43" s="21">
        <v>0.19230769230769232</v>
      </c>
      <c r="CM43" s="20">
        <v>6</v>
      </c>
      <c r="CN43" s="21">
        <v>6.1224489795918366E-2</v>
      </c>
      <c r="CO43" s="20">
        <v>38</v>
      </c>
      <c r="CP43" s="21">
        <v>6.4406779661016947E-2</v>
      </c>
      <c r="CQ43" s="20">
        <v>5</v>
      </c>
      <c r="CR43" s="21">
        <v>0.125</v>
      </c>
      <c r="CS43" s="20">
        <v>8</v>
      </c>
      <c r="CT43" s="21">
        <v>0.19047619047619047</v>
      </c>
      <c r="CU43" s="20"/>
      <c r="CV43" s="22"/>
      <c r="CW43" s="20">
        <v>273</v>
      </c>
      <c r="CX43" s="21">
        <v>0.11413043478260869</v>
      </c>
      <c r="CY43" s="20"/>
      <c r="CZ43" s="22"/>
      <c r="DA43" s="20">
        <v>7</v>
      </c>
      <c r="DB43" s="21">
        <v>7.8651685393258425E-2</v>
      </c>
      <c r="DC43" s="20"/>
      <c r="DD43" s="22"/>
      <c r="DE43" s="20">
        <v>10</v>
      </c>
      <c r="DF43" s="21">
        <v>0.11494252873563218</v>
      </c>
      <c r="DG43" s="20">
        <v>15</v>
      </c>
      <c r="DH43" s="21">
        <v>8.0213903743315509E-2</v>
      </c>
      <c r="DI43" s="20"/>
      <c r="DJ43" s="22"/>
      <c r="DK43" s="20">
        <v>0</v>
      </c>
      <c r="DL43" s="21">
        <v>0</v>
      </c>
      <c r="DM43" s="20"/>
      <c r="DN43" s="22"/>
      <c r="DO43" s="20">
        <v>145</v>
      </c>
      <c r="DP43" s="21">
        <v>0.1070110701107011</v>
      </c>
      <c r="DQ43" s="20">
        <v>13</v>
      </c>
      <c r="DR43" s="21">
        <v>0.13541666666666666</v>
      </c>
      <c r="DS43" s="20"/>
      <c r="DT43" s="22"/>
      <c r="DU43" s="20">
        <v>234</v>
      </c>
      <c r="DV43" s="21">
        <v>0.108584686774942</v>
      </c>
      <c r="DW43" s="20">
        <v>150</v>
      </c>
      <c r="DX43" s="21">
        <v>0.10737294201861131</v>
      </c>
      <c r="DY43" s="20">
        <v>2</v>
      </c>
      <c r="DZ43" s="21">
        <v>0.10526315789473684</v>
      </c>
      <c r="EA43" s="20">
        <v>234</v>
      </c>
      <c r="EB43" s="21">
        <v>0.12283464566929134</v>
      </c>
      <c r="EC43" s="20">
        <v>12</v>
      </c>
      <c r="ED43" s="21">
        <v>3.0848329048843187E-2</v>
      </c>
      <c r="EE43" s="20"/>
      <c r="EF43" s="22"/>
      <c r="EG43" s="20"/>
      <c r="EH43" s="22"/>
      <c r="EI43" s="20"/>
      <c r="EJ43" s="22"/>
      <c r="EK43" s="20">
        <v>4</v>
      </c>
      <c r="EL43" s="21">
        <v>0.1111111111111111</v>
      </c>
      <c r="EM43" s="20">
        <v>5</v>
      </c>
      <c r="EN43" s="21">
        <v>6.1728395061728392E-2</v>
      </c>
      <c r="EO43" s="20">
        <v>1</v>
      </c>
      <c r="EP43" s="21">
        <v>1.4285714285714285E-2</v>
      </c>
      <c r="EQ43" s="20"/>
      <c r="ER43" s="22"/>
      <c r="ES43" s="20">
        <v>181</v>
      </c>
      <c r="ET43" s="21">
        <v>0.10923355461677731</v>
      </c>
      <c r="EU43" s="20">
        <v>11</v>
      </c>
      <c r="EV43" s="21">
        <v>0.15492957746478872</v>
      </c>
      <c r="EW43" s="20"/>
      <c r="EX43" s="22"/>
      <c r="EY43" s="20">
        <v>156</v>
      </c>
      <c r="EZ43" s="21">
        <v>6.5463701216953427E-2</v>
      </c>
      <c r="FA43" s="20">
        <v>1</v>
      </c>
      <c r="FB43" s="21">
        <v>5.5555555555555552E-2</v>
      </c>
      <c r="FC43" s="20"/>
      <c r="FD43" s="22"/>
      <c r="FE43" s="20">
        <v>104</v>
      </c>
      <c r="FF43" s="21">
        <v>9.3023255813953487E-2</v>
      </c>
      <c r="FG43" s="20"/>
      <c r="FH43" s="22"/>
      <c r="FI43" s="20"/>
      <c r="FJ43" s="22"/>
      <c r="FK43" s="20">
        <v>1</v>
      </c>
      <c r="FL43" s="21">
        <v>3.4482758620689655E-2</v>
      </c>
      <c r="FM43" s="20">
        <v>26</v>
      </c>
      <c r="FN43" s="21">
        <v>0.11304347826086956</v>
      </c>
      <c r="FO43" s="20">
        <v>7</v>
      </c>
      <c r="FP43" s="21">
        <v>0.14000000000000001</v>
      </c>
      <c r="FQ43" s="20"/>
      <c r="FR43" s="22"/>
      <c r="FS43" s="20"/>
      <c r="FT43" s="22"/>
      <c r="FU43" s="20"/>
      <c r="FV43" s="22"/>
      <c r="FW43" s="20">
        <v>2</v>
      </c>
      <c r="FX43" s="21">
        <v>5.128205128205128E-2</v>
      </c>
      <c r="FY43" s="20">
        <v>150</v>
      </c>
      <c r="FZ43" s="21">
        <v>8.1566068515497553E-2</v>
      </c>
      <c r="GA43" s="20">
        <v>2</v>
      </c>
      <c r="GB43" s="21">
        <v>7.407407407407407E-2</v>
      </c>
      <c r="GC43" s="20">
        <v>3</v>
      </c>
      <c r="GD43" s="21">
        <v>0.125</v>
      </c>
      <c r="GE43" s="20">
        <v>42</v>
      </c>
      <c r="GF43" s="21">
        <v>9.1903719912472648E-2</v>
      </c>
      <c r="GG43" s="20"/>
      <c r="GH43" s="22"/>
      <c r="GI43" s="20">
        <v>4580</v>
      </c>
      <c r="GJ43" s="21">
        <v>9.7153281574816508E-2</v>
      </c>
    </row>
    <row r="44" spans="1:192" x14ac:dyDescent="0.25">
      <c r="A44" s="2" t="s">
        <v>137</v>
      </c>
      <c r="B44" s="3"/>
      <c r="C44" s="14">
        <v>62</v>
      </c>
      <c r="D44" s="15">
        <v>0.96875</v>
      </c>
      <c r="E44" s="14">
        <v>48</v>
      </c>
      <c r="F44" s="15">
        <v>0.97959183673469385</v>
      </c>
      <c r="G44" s="14">
        <v>35</v>
      </c>
      <c r="H44" s="15">
        <v>0.97222222222222221</v>
      </c>
      <c r="I44" s="14">
        <v>2087</v>
      </c>
      <c r="J44" s="15">
        <v>0.98489853704577635</v>
      </c>
      <c r="K44" s="14">
        <v>39</v>
      </c>
      <c r="L44" s="15">
        <v>0.95121951219512191</v>
      </c>
      <c r="M44" s="14">
        <v>2023</v>
      </c>
      <c r="N44" s="15">
        <v>0.98347107438016534</v>
      </c>
      <c r="O44" s="14">
        <v>13278</v>
      </c>
      <c r="P44" s="15">
        <v>0.97783341925031297</v>
      </c>
      <c r="Q44" s="14">
        <v>42</v>
      </c>
      <c r="R44" s="15">
        <v>0.84</v>
      </c>
      <c r="S44" s="14"/>
      <c r="T44" s="16"/>
      <c r="U44" s="14">
        <v>697</v>
      </c>
      <c r="V44" s="15">
        <v>0.98865248226950353</v>
      </c>
      <c r="W44" s="14">
        <v>184</v>
      </c>
      <c r="X44" s="15">
        <v>0.96335078534031415</v>
      </c>
      <c r="Y44" s="14"/>
      <c r="Z44" s="16"/>
      <c r="AA44" s="14">
        <v>44</v>
      </c>
      <c r="AB44" s="15">
        <v>1</v>
      </c>
      <c r="AC44" s="14">
        <v>359</v>
      </c>
      <c r="AD44" s="15">
        <v>0.94225721784776906</v>
      </c>
      <c r="AE44" s="14"/>
      <c r="AF44" s="16"/>
      <c r="AG44" s="14">
        <v>2050</v>
      </c>
      <c r="AH44" s="15">
        <v>0.94252873563218387</v>
      </c>
      <c r="AI44" s="14">
        <v>663</v>
      </c>
      <c r="AJ44" s="15">
        <v>0.95258620689655171</v>
      </c>
      <c r="AK44" s="14"/>
      <c r="AL44" s="16"/>
      <c r="AM44" s="14">
        <v>69</v>
      </c>
      <c r="AN44" s="15">
        <v>0.971830985915493</v>
      </c>
      <c r="AO44" s="14">
        <v>1335</v>
      </c>
      <c r="AP44" s="15">
        <v>0.9859675036927622</v>
      </c>
      <c r="AQ44" s="14">
        <v>65</v>
      </c>
      <c r="AR44" s="15">
        <v>0.95588235294117652</v>
      </c>
      <c r="AS44" s="14">
        <v>749</v>
      </c>
      <c r="AT44" s="15">
        <v>0.98812664907651715</v>
      </c>
      <c r="AU44" s="14"/>
      <c r="AV44" s="16"/>
      <c r="AW44" s="14">
        <v>34</v>
      </c>
      <c r="AX44" s="15">
        <v>0.97142857142857142</v>
      </c>
      <c r="AY44" s="14">
        <v>20</v>
      </c>
      <c r="AZ44" s="15">
        <v>1</v>
      </c>
      <c r="BA44" s="14"/>
      <c r="BB44" s="16"/>
      <c r="BC44" s="14">
        <v>46</v>
      </c>
      <c r="BD44" s="15">
        <v>0.97872340425531912</v>
      </c>
      <c r="BE44" s="14">
        <v>35</v>
      </c>
      <c r="BF44" s="15">
        <v>0.97222222222222221</v>
      </c>
      <c r="BG44" s="14"/>
      <c r="BH44" s="16"/>
      <c r="BI44" s="14"/>
      <c r="BJ44" s="16"/>
      <c r="BK44" s="14">
        <v>321</v>
      </c>
      <c r="BL44" s="15">
        <v>0.91977077363896853</v>
      </c>
      <c r="BM44" s="14">
        <v>110</v>
      </c>
      <c r="BN44" s="15">
        <v>0.9821428571428571</v>
      </c>
      <c r="BO44" s="14"/>
      <c r="BP44" s="16"/>
      <c r="BQ44" s="14"/>
      <c r="BR44" s="16"/>
      <c r="BS44" s="14">
        <v>1492</v>
      </c>
      <c r="BT44" s="15">
        <v>0.95948553054662378</v>
      </c>
      <c r="BU44" s="14"/>
      <c r="BV44" s="16"/>
      <c r="BW44" s="14">
        <v>29</v>
      </c>
      <c r="BX44" s="15">
        <v>0.93548387096774188</v>
      </c>
      <c r="BY44" s="14">
        <v>2125</v>
      </c>
      <c r="BZ44" s="15">
        <v>0.96371882086167804</v>
      </c>
      <c r="CA44" s="14">
        <v>27</v>
      </c>
      <c r="CB44" s="15">
        <v>1</v>
      </c>
      <c r="CC44" s="14"/>
      <c r="CD44" s="16"/>
      <c r="CE44" s="14">
        <v>52</v>
      </c>
      <c r="CF44" s="15">
        <v>0.96296296296296291</v>
      </c>
      <c r="CG44" s="14"/>
      <c r="CH44" s="16"/>
      <c r="CI44" s="14"/>
      <c r="CJ44" s="16"/>
      <c r="CK44" s="14">
        <v>26</v>
      </c>
      <c r="CL44" s="15">
        <v>0.96296296296296291</v>
      </c>
      <c r="CM44" s="14">
        <v>98</v>
      </c>
      <c r="CN44" s="15">
        <v>0.97029702970297027</v>
      </c>
      <c r="CO44" s="14">
        <v>590</v>
      </c>
      <c r="CP44" s="15">
        <v>0.98006644518272423</v>
      </c>
      <c r="CQ44" s="14">
        <v>40</v>
      </c>
      <c r="CR44" s="15">
        <v>0.95238095238095233</v>
      </c>
      <c r="CS44" s="14">
        <v>42</v>
      </c>
      <c r="CT44" s="15">
        <v>0.95454545454545459</v>
      </c>
      <c r="CU44" s="14"/>
      <c r="CV44" s="16"/>
      <c r="CW44" s="14">
        <v>2392</v>
      </c>
      <c r="CX44" s="15">
        <v>0.96296296296296291</v>
      </c>
      <c r="CY44" s="14"/>
      <c r="CZ44" s="16"/>
      <c r="DA44" s="14">
        <v>89</v>
      </c>
      <c r="DB44" s="15">
        <v>0.98888888888888893</v>
      </c>
      <c r="DC44" s="14"/>
      <c r="DD44" s="16"/>
      <c r="DE44" s="14">
        <v>87</v>
      </c>
      <c r="DF44" s="15">
        <v>0.89690721649484539</v>
      </c>
      <c r="DG44" s="14">
        <v>187</v>
      </c>
      <c r="DH44" s="15">
        <v>0.949238578680203</v>
      </c>
      <c r="DI44" s="14"/>
      <c r="DJ44" s="16"/>
      <c r="DK44" s="14">
        <v>26</v>
      </c>
      <c r="DL44" s="15">
        <v>1</v>
      </c>
      <c r="DM44" s="14"/>
      <c r="DN44" s="16"/>
      <c r="DO44" s="14">
        <v>1355</v>
      </c>
      <c r="DP44" s="15">
        <v>0.96509971509971515</v>
      </c>
      <c r="DQ44" s="14">
        <v>96</v>
      </c>
      <c r="DR44" s="15">
        <v>0.96969696969696972</v>
      </c>
      <c r="DS44" s="14"/>
      <c r="DT44" s="16"/>
      <c r="DU44" s="14">
        <v>2155</v>
      </c>
      <c r="DV44" s="15">
        <v>0.9633437639696022</v>
      </c>
      <c r="DW44" s="14">
        <v>1397</v>
      </c>
      <c r="DX44" s="15">
        <v>0.9755586592178771</v>
      </c>
      <c r="DY44" s="14">
        <v>19</v>
      </c>
      <c r="DZ44" s="15">
        <v>0.95</v>
      </c>
      <c r="EA44" s="14">
        <v>1905</v>
      </c>
      <c r="EB44" s="15">
        <v>0.97144314125446196</v>
      </c>
      <c r="EC44" s="14">
        <v>389</v>
      </c>
      <c r="ED44" s="15">
        <v>0.95343137254901966</v>
      </c>
      <c r="EE44" s="14"/>
      <c r="EF44" s="16"/>
      <c r="EG44" s="14"/>
      <c r="EH44" s="16"/>
      <c r="EI44" s="14"/>
      <c r="EJ44" s="16"/>
      <c r="EK44" s="14">
        <v>36</v>
      </c>
      <c r="EL44" s="15">
        <v>0.92307692307692313</v>
      </c>
      <c r="EM44" s="14">
        <v>81</v>
      </c>
      <c r="EN44" s="15">
        <v>0.89010989010989006</v>
      </c>
      <c r="EO44" s="14">
        <v>70</v>
      </c>
      <c r="EP44" s="15">
        <v>0.92105263157894735</v>
      </c>
      <c r="EQ44" s="14"/>
      <c r="ER44" s="16"/>
      <c r="ES44" s="14">
        <v>1657</v>
      </c>
      <c r="ET44" s="15">
        <v>0.97585394581861018</v>
      </c>
      <c r="EU44" s="14">
        <v>71</v>
      </c>
      <c r="EV44" s="15">
        <v>0.89873417721518989</v>
      </c>
      <c r="EW44" s="14"/>
      <c r="EX44" s="16"/>
      <c r="EY44" s="14">
        <v>2383</v>
      </c>
      <c r="EZ44" s="15">
        <v>0.98025503907856848</v>
      </c>
      <c r="FA44" s="14">
        <v>18</v>
      </c>
      <c r="FB44" s="15">
        <v>0.8571428571428571</v>
      </c>
      <c r="FC44" s="14"/>
      <c r="FD44" s="16"/>
      <c r="FE44" s="14">
        <v>1118</v>
      </c>
      <c r="FF44" s="15">
        <v>0.95883361921097765</v>
      </c>
      <c r="FG44" s="14"/>
      <c r="FH44" s="16"/>
      <c r="FI44" s="14"/>
      <c r="FJ44" s="16"/>
      <c r="FK44" s="14">
        <v>29</v>
      </c>
      <c r="FL44" s="15">
        <v>0.96666666666666667</v>
      </c>
      <c r="FM44" s="14">
        <v>230</v>
      </c>
      <c r="FN44" s="15">
        <v>0.98712446351931327</v>
      </c>
      <c r="FO44" s="14">
        <v>50</v>
      </c>
      <c r="FP44" s="15">
        <v>0.94339622641509435</v>
      </c>
      <c r="FQ44" s="14"/>
      <c r="FR44" s="16"/>
      <c r="FS44" s="14"/>
      <c r="FT44" s="16"/>
      <c r="FU44" s="14"/>
      <c r="FV44" s="16"/>
      <c r="FW44" s="14">
        <v>39</v>
      </c>
      <c r="FX44" s="15">
        <v>0.95121951219512191</v>
      </c>
      <c r="FY44" s="14">
        <v>1839</v>
      </c>
      <c r="FZ44" s="15">
        <v>0.98237179487179482</v>
      </c>
      <c r="GA44" s="14">
        <v>27</v>
      </c>
      <c r="GB44" s="15">
        <v>1</v>
      </c>
      <c r="GC44" s="14">
        <v>24</v>
      </c>
      <c r="GD44" s="15">
        <v>0.92307692307692313</v>
      </c>
      <c r="GE44" s="14">
        <v>457</v>
      </c>
      <c r="GF44" s="15">
        <v>0.98704103671706267</v>
      </c>
      <c r="GG44" s="14"/>
      <c r="GH44" s="16"/>
      <c r="GI44" s="17">
        <v>47142</v>
      </c>
      <c r="GJ44" s="18">
        <v>0.97147920702303925</v>
      </c>
    </row>
    <row r="45" spans="1:192" x14ac:dyDescent="0.25">
      <c r="A45" s="2" t="s">
        <v>136</v>
      </c>
      <c r="B45" s="3"/>
      <c r="C45" s="14">
        <v>2</v>
      </c>
      <c r="D45" s="15">
        <v>3.125E-2</v>
      </c>
      <c r="E45" s="14">
        <v>1</v>
      </c>
      <c r="F45" s="15">
        <v>2.0408163265306121E-2</v>
      </c>
      <c r="G45" s="14">
        <v>1</v>
      </c>
      <c r="H45" s="15">
        <v>2.7777777777777776E-2</v>
      </c>
      <c r="I45" s="14">
        <v>32</v>
      </c>
      <c r="J45" s="15">
        <v>1.5101462954223691E-2</v>
      </c>
      <c r="K45" s="14">
        <v>2</v>
      </c>
      <c r="L45" s="15">
        <v>4.878048780487805E-2</v>
      </c>
      <c r="M45" s="14">
        <v>34</v>
      </c>
      <c r="N45" s="15">
        <v>1.6528925619834711E-2</v>
      </c>
      <c r="O45" s="14">
        <v>301</v>
      </c>
      <c r="P45" s="15">
        <v>2.2166580749687016E-2</v>
      </c>
      <c r="Q45" s="14">
        <v>8</v>
      </c>
      <c r="R45" s="15">
        <v>0.16</v>
      </c>
      <c r="S45" s="14"/>
      <c r="T45" s="16"/>
      <c r="U45" s="14">
        <v>8</v>
      </c>
      <c r="V45" s="15">
        <v>1.1347517730496455E-2</v>
      </c>
      <c r="W45" s="14">
        <v>7</v>
      </c>
      <c r="X45" s="15">
        <v>3.6649214659685861E-2</v>
      </c>
      <c r="Y45" s="14"/>
      <c r="Z45" s="16"/>
      <c r="AA45" s="14">
        <v>0</v>
      </c>
      <c r="AB45" s="15">
        <v>0</v>
      </c>
      <c r="AC45" s="14">
        <v>22</v>
      </c>
      <c r="AD45" s="15">
        <v>5.774278215223097E-2</v>
      </c>
      <c r="AE45" s="14"/>
      <c r="AF45" s="16"/>
      <c r="AG45" s="14">
        <v>125</v>
      </c>
      <c r="AH45" s="15">
        <v>5.7471264367816091E-2</v>
      </c>
      <c r="AI45" s="14">
        <v>33</v>
      </c>
      <c r="AJ45" s="15">
        <v>4.7413793103448273E-2</v>
      </c>
      <c r="AK45" s="14"/>
      <c r="AL45" s="16"/>
      <c r="AM45" s="14">
        <v>2</v>
      </c>
      <c r="AN45" s="15">
        <v>2.8169014084507043E-2</v>
      </c>
      <c r="AO45" s="14">
        <v>19</v>
      </c>
      <c r="AP45" s="15">
        <v>1.4032496307237814E-2</v>
      </c>
      <c r="AQ45" s="14">
        <v>3</v>
      </c>
      <c r="AR45" s="15">
        <v>4.4117647058823532E-2</v>
      </c>
      <c r="AS45" s="14">
        <v>9</v>
      </c>
      <c r="AT45" s="15">
        <v>1.1873350923482849E-2</v>
      </c>
      <c r="AU45" s="14"/>
      <c r="AV45" s="16"/>
      <c r="AW45" s="14">
        <v>1</v>
      </c>
      <c r="AX45" s="15">
        <v>2.8571428571428571E-2</v>
      </c>
      <c r="AY45" s="14">
        <v>0</v>
      </c>
      <c r="AZ45" s="15">
        <v>0</v>
      </c>
      <c r="BA45" s="14"/>
      <c r="BB45" s="16"/>
      <c r="BC45" s="14">
        <v>1</v>
      </c>
      <c r="BD45" s="15">
        <v>2.1276595744680851E-2</v>
      </c>
      <c r="BE45" s="14">
        <v>1</v>
      </c>
      <c r="BF45" s="15">
        <v>2.7777777777777776E-2</v>
      </c>
      <c r="BG45" s="14"/>
      <c r="BH45" s="16"/>
      <c r="BI45" s="14"/>
      <c r="BJ45" s="16"/>
      <c r="BK45" s="14">
        <v>28</v>
      </c>
      <c r="BL45" s="15">
        <v>8.0229226361031525E-2</v>
      </c>
      <c r="BM45" s="14">
        <v>2</v>
      </c>
      <c r="BN45" s="15">
        <v>1.7857142857142856E-2</v>
      </c>
      <c r="BO45" s="14"/>
      <c r="BP45" s="16"/>
      <c r="BQ45" s="14"/>
      <c r="BR45" s="16"/>
      <c r="BS45" s="14">
        <v>63</v>
      </c>
      <c r="BT45" s="15">
        <v>4.0514469453376209E-2</v>
      </c>
      <c r="BU45" s="14"/>
      <c r="BV45" s="16"/>
      <c r="BW45" s="14">
        <v>2</v>
      </c>
      <c r="BX45" s="15">
        <v>6.4516129032258063E-2</v>
      </c>
      <c r="BY45" s="14">
        <v>80</v>
      </c>
      <c r="BZ45" s="15">
        <v>3.6281179138321996E-2</v>
      </c>
      <c r="CA45" s="14">
        <v>0</v>
      </c>
      <c r="CB45" s="15">
        <v>0</v>
      </c>
      <c r="CC45" s="14"/>
      <c r="CD45" s="16"/>
      <c r="CE45" s="14">
        <v>2</v>
      </c>
      <c r="CF45" s="15">
        <v>3.7037037037037035E-2</v>
      </c>
      <c r="CG45" s="14"/>
      <c r="CH45" s="16"/>
      <c r="CI45" s="14"/>
      <c r="CJ45" s="16"/>
      <c r="CK45" s="14">
        <v>1</v>
      </c>
      <c r="CL45" s="15">
        <v>3.7037037037037035E-2</v>
      </c>
      <c r="CM45" s="14">
        <v>3</v>
      </c>
      <c r="CN45" s="15">
        <v>2.9702970297029702E-2</v>
      </c>
      <c r="CO45" s="14">
        <v>12</v>
      </c>
      <c r="CP45" s="15">
        <v>1.9933554817275746E-2</v>
      </c>
      <c r="CQ45" s="14">
        <v>2</v>
      </c>
      <c r="CR45" s="15">
        <v>4.7619047619047616E-2</v>
      </c>
      <c r="CS45" s="14">
        <v>2</v>
      </c>
      <c r="CT45" s="15">
        <v>4.5454545454545456E-2</v>
      </c>
      <c r="CU45" s="14"/>
      <c r="CV45" s="16"/>
      <c r="CW45" s="14">
        <v>92</v>
      </c>
      <c r="CX45" s="15">
        <v>3.7037037037037035E-2</v>
      </c>
      <c r="CY45" s="14"/>
      <c r="CZ45" s="16"/>
      <c r="DA45" s="14">
        <v>1</v>
      </c>
      <c r="DB45" s="15">
        <v>1.1111111111111112E-2</v>
      </c>
      <c r="DC45" s="14"/>
      <c r="DD45" s="16"/>
      <c r="DE45" s="14">
        <v>10</v>
      </c>
      <c r="DF45" s="15">
        <v>0.10309278350515463</v>
      </c>
      <c r="DG45" s="14">
        <v>10</v>
      </c>
      <c r="DH45" s="15">
        <v>5.0761421319796954E-2</v>
      </c>
      <c r="DI45" s="14"/>
      <c r="DJ45" s="16"/>
      <c r="DK45" s="14">
        <v>0</v>
      </c>
      <c r="DL45" s="15">
        <v>0</v>
      </c>
      <c r="DM45" s="14"/>
      <c r="DN45" s="16"/>
      <c r="DO45" s="14">
        <v>49</v>
      </c>
      <c r="DP45" s="15">
        <v>3.4900284900284899E-2</v>
      </c>
      <c r="DQ45" s="14">
        <v>3</v>
      </c>
      <c r="DR45" s="15">
        <v>3.0303030303030304E-2</v>
      </c>
      <c r="DS45" s="14"/>
      <c r="DT45" s="16"/>
      <c r="DU45" s="14">
        <v>82</v>
      </c>
      <c r="DV45" s="15">
        <v>3.6656236030397853E-2</v>
      </c>
      <c r="DW45" s="14">
        <v>35</v>
      </c>
      <c r="DX45" s="15">
        <v>2.4441340782122904E-2</v>
      </c>
      <c r="DY45" s="14">
        <v>1</v>
      </c>
      <c r="DZ45" s="15">
        <v>0.05</v>
      </c>
      <c r="EA45" s="14">
        <v>56</v>
      </c>
      <c r="EB45" s="15">
        <v>2.855685874553799E-2</v>
      </c>
      <c r="EC45" s="14">
        <v>19</v>
      </c>
      <c r="ED45" s="15">
        <v>4.6568627450980393E-2</v>
      </c>
      <c r="EE45" s="14"/>
      <c r="EF45" s="16"/>
      <c r="EG45" s="14"/>
      <c r="EH45" s="16"/>
      <c r="EI45" s="14"/>
      <c r="EJ45" s="16"/>
      <c r="EK45" s="14">
        <v>3</v>
      </c>
      <c r="EL45" s="15">
        <v>7.6923076923076927E-2</v>
      </c>
      <c r="EM45" s="14">
        <v>10</v>
      </c>
      <c r="EN45" s="15">
        <v>0.10989010989010989</v>
      </c>
      <c r="EO45" s="14">
        <v>6</v>
      </c>
      <c r="EP45" s="15">
        <v>7.8947368421052627E-2</v>
      </c>
      <c r="EQ45" s="14"/>
      <c r="ER45" s="16"/>
      <c r="ES45" s="14">
        <v>41</v>
      </c>
      <c r="ET45" s="15">
        <v>2.4146054181389872E-2</v>
      </c>
      <c r="EU45" s="14">
        <v>8</v>
      </c>
      <c r="EV45" s="15">
        <v>0.10126582278481013</v>
      </c>
      <c r="EW45" s="14"/>
      <c r="EX45" s="16"/>
      <c r="EY45" s="14">
        <v>48</v>
      </c>
      <c r="EZ45" s="15">
        <v>1.974496092143151E-2</v>
      </c>
      <c r="FA45" s="14">
        <v>3</v>
      </c>
      <c r="FB45" s="15">
        <v>0.14285714285714285</v>
      </c>
      <c r="FC45" s="14"/>
      <c r="FD45" s="16"/>
      <c r="FE45" s="14">
        <v>48</v>
      </c>
      <c r="FF45" s="15">
        <v>4.1166380789022301E-2</v>
      </c>
      <c r="FG45" s="14"/>
      <c r="FH45" s="16"/>
      <c r="FI45" s="14"/>
      <c r="FJ45" s="16"/>
      <c r="FK45" s="14">
        <v>1</v>
      </c>
      <c r="FL45" s="15">
        <v>3.3333333333333333E-2</v>
      </c>
      <c r="FM45" s="14">
        <v>3</v>
      </c>
      <c r="FN45" s="15">
        <v>1.2875536480686695E-2</v>
      </c>
      <c r="FO45" s="14">
        <v>3</v>
      </c>
      <c r="FP45" s="15">
        <v>5.6603773584905662E-2</v>
      </c>
      <c r="FQ45" s="14"/>
      <c r="FR45" s="16"/>
      <c r="FS45" s="14"/>
      <c r="FT45" s="16"/>
      <c r="FU45" s="14"/>
      <c r="FV45" s="16"/>
      <c r="FW45" s="14">
        <v>2</v>
      </c>
      <c r="FX45" s="15">
        <v>4.878048780487805E-2</v>
      </c>
      <c r="FY45" s="14">
        <v>33</v>
      </c>
      <c r="FZ45" s="15">
        <v>1.7628205128205128E-2</v>
      </c>
      <c r="GA45" s="14">
        <v>0</v>
      </c>
      <c r="GB45" s="15">
        <v>0</v>
      </c>
      <c r="GC45" s="14">
        <v>2</v>
      </c>
      <c r="GD45" s="15">
        <v>7.6923076923076927E-2</v>
      </c>
      <c r="GE45" s="14">
        <v>6</v>
      </c>
      <c r="GF45" s="15">
        <v>1.2958963282937365E-2</v>
      </c>
      <c r="GG45" s="14"/>
      <c r="GH45" s="16"/>
      <c r="GI45" s="17">
        <v>1384</v>
      </c>
      <c r="GJ45" s="18">
        <v>2.8520792976960804E-2</v>
      </c>
    </row>
    <row r="46" spans="1:192" x14ac:dyDescent="0.25">
      <c r="A46" s="4" t="s">
        <v>138</v>
      </c>
      <c r="B46" s="5"/>
      <c r="C46" s="23">
        <v>64</v>
      </c>
      <c r="D46" s="24">
        <v>1.318880600090673E-3</v>
      </c>
      <c r="E46" s="23">
        <v>49</v>
      </c>
      <c r="F46" s="24">
        <v>1.0097679594444217E-3</v>
      </c>
      <c r="G46" s="23">
        <v>36</v>
      </c>
      <c r="H46" s="24">
        <v>7.4187033755100358E-4</v>
      </c>
      <c r="I46" s="23">
        <v>2119</v>
      </c>
      <c r="J46" s="24">
        <v>4.3667312368627129E-2</v>
      </c>
      <c r="K46" s="23">
        <v>41</v>
      </c>
      <c r="L46" s="24">
        <v>8.4490788443308742E-4</v>
      </c>
      <c r="M46" s="23">
        <v>2057</v>
      </c>
      <c r="N46" s="24">
        <v>4.2389646787289285E-2</v>
      </c>
      <c r="O46" s="23">
        <v>13579</v>
      </c>
      <c r="P46" s="24">
        <v>0.27982936982236328</v>
      </c>
      <c r="Q46" s="23">
        <v>50</v>
      </c>
      <c r="R46" s="24">
        <v>1.0303754688208383E-3</v>
      </c>
      <c r="S46" s="23"/>
      <c r="T46" s="25"/>
      <c r="U46" s="23">
        <v>705</v>
      </c>
      <c r="V46" s="24">
        <v>1.452829411037382E-2</v>
      </c>
      <c r="W46" s="23">
        <v>191</v>
      </c>
      <c r="X46" s="24">
        <v>3.9360342908956025E-3</v>
      </c>
      <c r="Y46" s="23"/>
      <c r="Z46" s="25"/>
      <c r="AA46" s="23">
        <v>44</v>
      </c>
      <c r="AB46" s="24">
        <v>9.0673041256233771E-4</v>
      </c>
      <c r="AC46" s="23">
        <v>381</v>
      </c>
      <c r="AD46" s="24">
        <v>7.8514610724147883E-3</v>
      </c>
      <c r="AE46" s="23"/>
      <c r="AF46" s="25"/>
      <c r="AG46" s="23">
        <v>2175</v>
      </c>
      <c r="AH46" s="24">
        <v>4.4821332893706468E-2</v>
      </c>
      <c r="AI46" s="23">
        <v>696</v>
      </c>
      <c r="AJ46" s="24">
        <v>1.434282652598607E-2</v>
      </c>
      <c r="AK46" s="23"/>
      <c r="AL46" s="25"/>
      <c r="AM46" s="23">
        <v>71</v>
      </c>
      <c r="AN46" s="24">
        <v>1.4631331657255905E-3</v>
      </c>
      <c r="AO46" s="23">
        <v>1354</v>
      </c>
      <c r="AP46" s="24">
        <v>2.79025676956683E-2</v>
      </c>
      <c r="AQ46" s="23">
        <v>68</v>
      </c>
      <c r="AR46" s="24">
        <v>1.4013106375963401E-3</v>
      </c>
      <c r="AS46" s="23">
        <v>758</v>
      </c>
      <c r="AT46" s="24">
        <v>1.5620492107323908E-2</v>
      </c>
      <c r="AU46" s="23"/>
      <c r="AV46" s="25"/>
      <c r="AW46" s="23">
        <v>35</v>
      </c>
      <c r="AX46" s="24">
        <v>7.2126282817458682E-4</v>
      </c>
      <c r="AY46" s="23">
        <v>20</v>
      </c>
      <c r="AZ46" s="24">
        <v>4.1215018752833532E-4</v>
      </c>
      <c r="BA46" s="23"/>
      <c r="BB46" s="25"/>
      <c r="BC46" s="23">
        <v>47</v>
      </c>
      <c r="BD46" s="24">
        <v>9.6855294069158801E-4</v>
      </c>
      <c r="BE46" s="23">
        <v>36</v>
      </c>
      <c r="BF46" s="24">
        <v>7.4187033755100358E-4</v>
      </c>
      <c r="BG46" s="23"/>
      <c r="BH46" s="25"/>
      <c r="BI46" s="23"/>
      <c r="BJ46" s="25"/>
      <c r="BK46" s="23">
        <v>349</v>
      </c>
      <c r="BL46" s="24">
        <v>7.1920207723694517E-3</v>
      </c>
      <c r="BM46" s="23">
        <v>112</v>
      </c>
      <c r="BN46" s="24">
        <v>2.3080410501586778E-3</v>
      </c>
      <c r="BO46" s="23"/>
      <c r="BP46" s="25"/>
      <c r="BQ46" s="23"/>
      <c r="BR46" s="25"/>
      <c r="BS46" s="23">
        <v>1555</v>
      </c>
      <c r="BT46" s="24">
        <v>3.2044677080328071E-2</v>
      </c>
      <c r="BU46" s="23"/>
      <c r="BV46" s="25"/>
      <c r="BW46" s="23">
        <v>31</v>
      </c>
      <c r="BX46" s="24">
        <v>6.3883279066891975E-4</v>
      </c>
      <c r="BY46" s="23">
        <v>2205</v>
      </c>
      <c r="BZ46" s="24">
        <v>4.5439558174998972E-2</v>
      </c>
      <c r="CA46" s="23">
        <v>27</v>
      </c>
      <c r="CB46" s="24">
        <v>5.5640275316325269E-4</v>
      </c>
      <c r="CC46" s="23"/>
      <c r="CD46" s="25"/>
      <c r="CE46" s="23">
        <v>54</v>
      </c>
      <c r="CF46" s="24">
        <v>1.1128055063265054E-3</v>
      </c>
      <c r="CG46" s="23"/>
      <c r="CH46" s="25"/>
      <c r="CI46" s="23"/>
      <c r="CJ46" s="25"/>
      <c r="CK46" s="23">
        <v>27</v>
      </c>
      <c r="CL46" s="24">
        <v>5.5640275316325269E-4</v>
      </c>
      <c r="CM46" s="23">
        <v>101</v>
      </c>
      <c r="CN46" s="24">
        <v>2.0813584470180933E-3</v>
      </c>
      <c r="CO46" s="23">
        <v>602</v>
      </c>
      <c r="CP46" s="24">
        <v>1.2405720644602894E-2</v>
      </c>
      <c r="CQ46" s="23">
        <v>42</v>
      </c>
      <c r="CR46" s="24">
        <v>8.6551539380950418E-4</v>
      </c>
      <c r="CS46" s="23">
        <v>44</v>
      </c>
      <c r="CT46" s="24">
        <v>9.0673041256233771E-4</v>
      </c>
      <c r="CU46" s="23"/>
      <c r="CV46" s="25"/>
      <c r="CW46" s="23">
        <v>2484</v>
      </c>
      <c r="CX46" s="24">
        <v>5.1189053291019249E-2</v>
      </c>
      <c r="CY46" s="23"/>
      <c r="CZ46" s="25"/>
      <c r="DA46" s="23">
        <v>90</v>
      </c>
      <c r="DB46" s="24">
        <v>1.854675843877509E-3</v>
      </c>
      <c r="DC46" s="23"/>
      <c r="DD46" s="25"/>
      <c r="DE46" s="23">
        <v>97</v>
      </c>
      <c r="DF46" s="24">
        <v>1.9989284095124262E-3</v>
      </c>
      <c r="DG46" s="23">
        <v>197</v>
      </c>
      <c r="DH46" s="24">
        <v>4.0596793471541033E-3</v>
      </c>
      <c r="DI46" s="23"/>
      <c r="DJ46" s="25"/>
      <c r="DK46" s="23">
        <v>26</v>
      </c>
      <c r="DL46" s="24">
        <v>5.3579524378683592E-4</v>
      </c>
      <c r="DM46" s="23"/>
      <c r="DN46" s="25"/>
      <c r="DO46" s="23">
        <v>1404</v>
      </c>
      <c r="DP46" s="24">
        <v>2.893294316448914E-2</v>
      </c>
      <c r="DQ46" s="23">
        <v>99</v>
      </c>
      <c r="DR46" s="24">
        <v>2.04014342826526E-3</v>
      </c>
      <c r="DS46" s="23"/>
      <c r="DT46" s="25"/>
      <c r="DU46" s="23">
        <v>2237</v>
      </c>
      <c r="DV46" s="24">
        <v>4.6098998475044305E-2</v>
      </c>
      <c r="DW46" s="23">
        <v>1432</v>
      </c>
      <c r="DX46" s="24">
        <v>2.950995342702881E-2</v>
      </c>
      <c r="DY46" s="23">
        <v>20</v>
      </c>
      <c r="DZ46" s="24">
        <v>4.1215018752833532E-4</v>
      </c>
      <c r="EA46" s="23">
        <v>1961</v>
      </c>
      <c r="EB46" s="24">
        <v>4.0411325887153279E-2</v>
      </c>
      <c r="EC46" s="23">
        <v>408</v>
      </c>
      <c r="ED46" s="24">
        <v>8.4078638255780415E-3</v>
      </c>
      <c r="EE46" s="23"/>
      <c r="EF46" s="25"/>
      <c r="EG46" s="23"/>
      <c r="EH46" s="25"/>
      <c r="EI46" s="23"/>
      <c r="EJ46" s="25"/>
      <c r="EK46" s="23">
        <v>39</v>
      </c>
      <c r="EL46" s="24">
        <v>8.0369286568025388E-4</v>
      </c>
      <c r="EM46" s="23">
        <v>91</v>
      </c>
      <c r="EN46" s="24">
        <v>1.8752833532539258E-3</v>
      </c>
      <c r="EO46" s="23">
        <v>76</v>
      </c>
      <c r="EP46" s="24">
        <v>1.5661707126076742E-3</v>
      </c>
      <c r="EQ46" s="23"/>
      <c r="ER46" s="25"/>
      <c r="ES46" s="23">
        <v>1698</v>
      </c>
      <c r="ET46" s="24">
        <v>3.4991550921155669E-2</v>
      </c>
      <c r="EU46" s="23">
        <v>79</v>
      </c>
      <c r="EV46" s="24">
        <v>1.6279932407369246E-3</v>
      </c>
      <c r="EW46" s="23"/>
      <c r="EX46" s="25"/>
      <c r="EY46" s="23">
        <v>2431</v>
      </c>
      <c r="EZ46" s="24">
        <v>5.0096855294069161E-2</v>
      </c>
      <c r="FA46" s="23">
        <v>21</v>
      </c>
      <c r="FB46" s="24">
        <v>4.3275769690475209E-4</v>
      </c>
      <c r="FC46" s="23"/>
      <c r="FD46" s="25"/>
      <c r="FE46" s="23">
        <v>1166</v>
      </c>
      <c r="FF46" s="24">
        <v>2.4028355932901948E-2</v>
      </c>
      <c r="FG46" s="23"/>
      <c r="FH46" s="25"/>
      <c r="FI46" s="23"/>
      <c r="FJ46" s="25"/>
      <c r="FK46" s="23">
        <v>30</v>
      </c>
      <c r="FL46" s="24">
        <v>6.1822528129250299E-4</v>
      </c>
      <c r="FM46" s="23">
        <v>233</v>
      </c>
      <c r="FN46" s="24">
        <v>4.8015496847051064E-3</v>
      </c>
      <c r="FO46" s="23">
        <v>53</v>
      </c>
      <c r="FP46" s="24">
        <v>1.0921979969500887E-3</v>
      </c>
      <c r="FQ46" s="23"/>
      <c r="FR46" s="25"/>
      <c r="FS46" s="23"/>
      <c r="FT46" s="25"/>
      <c r="FU46" s="23"/>
      <c r="FV46" s="25"/>
      <c r="FW46" s="23">
        <v>41</v>
      </c>
      <c r="FX46" s="24">
        <v>8.4490788443308742E-4</v>
      </c>
      <c r="FY46" s="23">
        <v>1872</v>
      </c>
      <c r="FZ46" s="24">
        <v>3.8577257552652185E-2</v>
      </c>
      <c r="GA46" s="23">
        <v>27</v>
      </c>
      <c r="GB46" s="24">
        <v>5.5640275316325269E-4</v>
      </c>
      <c r="GC46" s="23">
        <v>26</v>
      </c>
      <c r="GD46" s="24">
        <v>5.3579524378683592E-4</v>
      </c>
      <c r="GE46" s="23">
        <v>463</v>
      </c>
      <c r="GF46" s="24">
        <v>9.5412768412809629E-3</v>
      </c>
      <c r="GG46" s="23"/>
      <c r="GH46" s="25"/>
      <c r="GI46" s="23">
        <v>48526</v>
      </c>
      <c r="GJ46" s="24">
        <v>0.88899880919666574</v>
      </c>
    </row>
  </sheetData>
  <mergeCells count="95">
    <mergeCell ref="GA1:GB1"/>
    <mergeCell ref="GC1:GD1"/>
    <mergeCell ref="GE1:GF1"/>
    <mergeCell ref="GG1:GH1"/>
    <mergeCell ref="GI1:GJ1"/>
    <mergeCell ref="FY1:FZ1"/>
    <mergeCell ref="FC1:FD1"/>
    <mergeCell ref="FE1:FF1"/>
    <mergeCell ref="FG1:FH1"/>
    <mergeCell ref="FI1:FJ1"/>
    <mergeCell ref="FK1:FL1"/>
    <mergeCell ref="FM1:FN1"/>
    <mergeCell ref="FO1:FP1"/>
    <mergeCell ref="FQ1:FR1"/>
    <mergeCell ref="FS1:FT1"/>
    <mergeCell ref="FU1:FV1"/>
    <mergeCell ref="FW1:FX1"/>
    <mergeCell ref="FA1:FB1"/>
    <mergeCell ref="EE1:EF1"/>
    <mergeCell ref="EG1:EH1"/>
    <mergeCell ref="EI1:EJ1"/>
    <mergeCell ref="EK1:EL1"/>
    <mergeCell ref="EM1:EN1"/>
    <mergeCell ref="EO1:EP1"/>
    <mergeCell ref="EQ1:ER1"/>
    <mergeCell ref="ES1:ET1"/>
    <mergeCell ref="EU1:EV1"/>
    <mergeCell ref="EW1:EX1"/>
    <mergeCell ref="EY1:EZ1"/>
    <mergeCell ref="EC1:ED1"/>
    <mergeCell ref="DG1:DH1"/>
    <mergeCell ref="DI1:DJ1"/>
    <mergeCell ref="DK1:DL1"/>
    <mergeCell ref="DM1:DN1"/>
    <mergeCell ref="DO1:DP1"/>
    <mergeCell ref="DQ1:DR1"/>
    <mergeCell ref="DS1:DT1"/>
    <mergeCell ref="DU1:DV1"/>
    <mergeCell ref="DW1:DX1"/>
    <mergeCell ref="DY1:DZ1"/>
    <mergeCell ref="EA1:EB1"/>
    <mergeCell ref="DE1:DF1"/>
    <mergeCell ref="CI1:CJ1"/>
    <mergeCell ref="CK1:CL1"/>
    <mergeCell ref="CM1:CN1"/>
    <mergeCell ref="CO1:CP1"/>
    <mergeCell ref="CQ1:CR1"/>
    <mergeCell ref="CS1:CT1"/>
    <mergeCell ref="CU1:CV1"/>
    <mergeCell ref="CW1:CX1"/>
    <mergeCell ref="CY1:CZ1"/>
    <mergeCell ref="DA1:DB1"/>
    <mergeCell ref="DC1:DD1"/>
    <mergeCell ref="CG1:CH1"/>
    <mergeCell ref="BK1:BL1"/>
    <mergeCell ref="BM1:BN1"/>
    <mergeCell ref="BO1:BP1"/>
    <mergeCell ref="BQ1:BR1"/>
    <mergeCell ref="BS1:BT1"/>
    <mergeCell ref="BU1:BV1"/>
    <mergeCell ref="BW1:BX1"/>
    <mergeCell ref="BY1:BZ1"/>
    <mergeCell ref="CA1:CB1"/>
    <mergeCell ref="CC1:CD1"/>
    <mergeCell ref="CE1:CF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fitToWidth="90" orientation="portrait" r:id="rId1"/>
  <headerFooter>
    <oddHeader xml:space="preserve">&amp;C&amp;"Tahoma"&amp;9 ACT Legislative Assembly Election — 15 October 2016_x000D_
&amp;"Tahoma,Bold"&amp;11Table 2.2 First preference votes by polling place: Ginninderra_x000D_
</oddHeader>
    <oddFooter>&amp;C&amp;"Tahoma"&amp;9 ACT Electoral Commission — 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J4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2.42578125" bestFit="1" customWidth="1"/>
    <col min="2" max="2" width="6.7109375" style="28" customWidth="1"/>
    <col min="3" max="192" width="6.7109375" customWidth="1"/>
  </cols>
  <sheetData>
    <row r="1" spans="1:192" s="1" customFormat="1" ht="23.25" customHeight="1" x14ac:dyDescent="0.25">
      <c r="A1" s="13" t="s">
        <v>79</v>
      </c>
      <c r="B1" s="26" t="s">
        <v>80</v>
      </c>
      <c r="C1" s="68" t="s">
        <v>81</v>
      </c>
      <c r="D1" s="69"/>
      <c r="E1" s="68" t="s">
        <v>82</v>
      </c>
      <c r="F1" s="69"/>
      <c r="G1" s="68" t="s">
        <v>6</v>
      </c>
      <c r="H1" s="69"/>
      <c r="I1" s="68" t="s">
        <v>7</v>
      </c>
      <c r="J1" s="69"/>
      <c r="K1" s="68" t="s">
        <v>83</v>
      </c>
      <c r="L1" s="69"/>
      <c r="M1" s="68" t="s">
        <v>8</v>
      </c>
      <c r="N1" s="69"/>
      <c r="O1" s="68" t="s">
        <v>9</v>
      </c>
      <c r="P1" s="69"/>
      <c r="Q1" s="68" t="s">
        <v>84</v>
      </c>
      <c r="R1" s="69"/>
      <c r="S1" s="68" t="s">
        <v>10</v>
      </c>
      <c r="T1" s="69"/>
      <c r="U1" s="68" t="s">
        <v>11</v>
      </c>
      <c r="V1" s="69"/>
      <c r="W1" s="68" t="s">
        <v>12</v>
      </c>
      <c r="X1" s="69"/>
      <c r="Y1" s="68" t="s">
        <v>13</v>
      </c>
      <c r="Z1" s="69"/>
      <c r="AA1" s="68" t="s">
        <v>85</v>
      </c>
      <c r="AB1" s="69"/>
      <c r="AC1" s="68" t="s">
        <v>86</v>
      </c>
      <c r="AD1" s="69"/>
      <c r="AE1" s="68" t="s">
        <v>14</v>
      </c>
      <c r="AF1" s="69"/>
      <c r="AG1" s="68" t="s">
        <v>15</v>
      </c>
      <c r="AH1" s="69"/>
      <c r="AI1" s="68" t="s">
        <v>16</v>
      </c>
      <c r="AJ1" s="69"/>
      <c r="AK1" s="68" t="s">
        <v>17</v>
      </c>
      <c r="AL1" s="69"/>
      <c r="AM1" s="68" t="s">
        <v>18</v>
      </c>
      <c r="AN1" s="69"/>
      <c r="AO1" s="68" t="s">
        <v>87</v>
      </c>
      <c r="AP1" s="69"/>
      <c r="AQ1" s="68" t="s">
        <v>19</v>
      </c>
      <c r="AR1" s="69"/>
      <c r="AS1" s="68" t="s">
        <v>20</v>
      </c>
      <c r="AT1" s="69"/>
      <c r="AU1" s="68" t="s">
        <v>21</v>
      </c>
      <c r="AV1" s="69"/>
      <c r="AW1" s="68" t="s">
        <v>88</v>
      </c>
      <c r="AX1" s="69"/>
      <c r="AY1" s="68" t="s">
        <v>89</v>
      </c>
      <c r="AZ1" s="69"/>
      <c r="BA1" s="68" t="s">
        <v>22</v>
      </c>
      <c r="BB1" s="69"/>
      <c r="BC1" s="68" t="s">
        <v>90</v>
      </c>
      <c r="BD1" s="69"/>
      <c r="BE1" s="68" t="s">
        <v>23</v>
      </c>
      <c r="BF1" s="69"/>
      <c r="BG1" s="68" t="s">
        <v>24</v>
      </c>
      <c r="BH1" s="69"/>
      <c r="BI1" s="68" t="s">
        <v>25</v>
      </c>
      <c r="BJ1" s="69"/>
      <c r="BK1" s="68" t="s">
        <v>26</v>
      </c>
      <c r="BL1" s="69"/>
      <c r="BM1" s="68" t="s">
        <v>27</v>
      </c>
      <c r="BN1" s="69"/>
      <c r="BO1" s="68" t="s">
        <v>28</v>
      </c>
      <c r="BP1" s="69"/>
      <c r="BQ1" s="68" t="s">
        <v>29</v>
      </c>
      <c r="BR1" s="69"/>
      <c r="BS1" s="68" t="s">
        <v>30</v>
      </c>
      <c r="BT1" s="69"/>
      <c r="BU1" s="68" t="s">
        <v>31</v>
      </c>
      <c r="BV1" s="69"/>
      <c r="BW1" s="68" t="s">
        <v>32</v>
      </c>
      <c r="BX1" s="69"/>
      <c r="BY1" s="68" t="s">
        <v>33</v>
      </c>
      <c r="BZ1" s="69"/>
      <c r="CA1" s="68" t="s">
        <v>91</v>
      </c>
      <c r="CB1" s="69"/>
      <c r="CC1" s="68" t="s">
        <v>34</v>
      </c>
      <c r="CD1" s="69"/>
      <c r="CE1" s="68" t="s">
        <v>35</v>
      </c>
      <c r="CF1" s="69"/>
      <c r="CG1" s="68" t="s">
        <v>36</v>
      </c>
      <c r="CH1" s="69"/>
      <c r="CI1" s="68" t="s">
        <v>37</v>
      </c>
      <c r="CJ1" s="69"/>
      <c r="CK1" s="68" t="s">
        <v>92</v>
      </c>
      <c r="CL1" s="69"/>
      <c r="CM1" s="68" t="s">
        <v>38</v>
      </c>
      <c r="CN1" s="69"/>
      <c r="CO1" s="68" t="s">
        <v>39</v>
      </c>
      <c r="CP1" s="69"/>
      <c r="CQ1" s="68" t="s">
        <v>40</v>
      </c>
      <c r="CR1" s="69"/>
      <c r="CS1" s="68" t="s">
        <v>41</v>
      </c>
      <c r="CT1" s="69"/>
      <c r="CU1" s="68" t="s">
        <v>42</v>
      </c>
      <c r="CV1" s="69"/>
      <c r="CW1" s="68" t="s">
        <v>43</v>
      </c>
      <c r="CX1" s="69"/>
      <c r="CY1" s="68" t="s">
        <v>44</v>
      </c>
      <c r="CZ1" s="69"/>
      <c r="DA1" s="68" t="s">
        <v>93</v>
      </c>
      <c r="DB1" s="69"/>
      <c r="DC1" s="68" t="s">
        <v>45</v>
      </c>
      <c r="DD1" s="69"/>
      <c r="DE1" s="68" t="s">
        <v>46</v>
      </c>
      <c r="DF1" s="69"/>
      <c r="DG1" s="68" t="s">
        <v>47</v>
      </c>
      <c r="DH1" s="69"/>
      <c r="DI1" s="68" t="s">
        <v>48</v>
      </c>
      <c r="DJ1" s="69"/>
      <c r="DK1" s="68" t="s">
        <v>49</v>
      </c>
      <c r="DL1" s="69"/>
      <c r="DM1" s="68" t="s">
        <v>50</v>
      </c>
      <c r="DN1" s="69"/>
      <c r="DO1" s="68" t="s">
        <v>51</v>
      </c>
      <c r="DP1" s="69"/>
      <c r="DQ1" s="68" t="s">
        <v>94</v>
      </c>
      <c r="DR1" s="69"/>
      <c r="DS1" s="68" t="s">
        <v>52</v>
      </c>
      <c r="DT1" s="69"/>
      <c r="DU1" s="68" t="s">
        <v>53</v>
      </c>
      <c r="DV1" s="69"/>
      <c r="DW1" s="68" t="s">
        <v>54</v>
      </c>
      <c r="DX1" s="69"/>
      <c r="DY1" s="68" t="s">
        <v>55</v>
      </c>
      <c r="DZ1" s="69"/>
      <c r="EA1" s="68" t="s">
        <v>56</v>
      </c>
      <c r="EB1" s="69"/>
      <c r="EC1" s="68" t="s">
        <v>95</v>
      </c>
      <c r="ED1" s="69"/>
      <c r="EE1" s="68" t="s">
        <v>96</v>
      </c>
      <c r="EF1" s="69"/>
      <c r="EG1" s="68" t="s">
        <v>97</v>
      </c>
      <c r="EH1" s="69"/>
      <c r="EI1" s="68" t="s">
        <v>57</v>
      </c>
      <c r="EJ1" s="69"/>
      <c r="EK1" s="68" t="s">
        <v>98</v>
      </c>
      <c r="EL1" s="69"/>
      <c r="EM1" s="68" t="s">
        <v>58</v>
      </c>
      <c r="EN1" s="69"/>
      <c r="EO1" s="68" t="s">
        <v>59</v>
      </c>
      <c r="EP1" s="69"/>
      <c r="EQ1" s="68" t="s">
        <v>60</v>
      </c>
      <c r="ER1" s="69"/>
      <c r="ES1" s="68" t="s">
        <v>61</v>
      </c>
      <c r="ET1" s="69"/>
      <c r="EU1" s="68" t="s">
        <v>62</v>
      </c>
      <c r="EV1" s="69"/>
      <c r="EW1" s="68" t="s">
        <v>63</v>
      </c>
      <c r="EX1" s="69"/>
      <c r="EY1" s="68" t="s">
        <v>99</v>
      </c>
      <c r="EZ1" s="69"/>
      <c r="FA1" s="68" t="s">
        <v>100</v>
      </c>
      <c r="FB1" s="69"/>
      <c r="FC1" s="68" t="s">
        <v>64</v>
      </c>
      <c r="FD1" s="69"/>
      <c r="FE1" s="68" t="s">
        <v>65</v>
      </c>
      <c r="FF1" s="69"/>
      <c r="FG1" s="68" t="s">
        <v>66</v>
      </c>
      <c r="FH1" s="69"/>
      <c r="FI1" s="68" t="s">
        <v>67</v>
      </c>
      <c r="FJ1" s="69"/>
      <c r="FK1" s="68" t="s">
        <v>68</v>
      </c>
      <c r="FL1" s="69"/>
      <c r="FM1" s="68" t="s">
        <v>69</v>
      </c>
      <c r="FN1" s="69"/>
      <c r="FO1" s="68" t="s">
        <v>70</v>
      </c>
      <c r="FP1" s="69"/>
      <c r="FQ1" s="68" t="s">
        <v>71</v>
      </c>
      <c r="FR1" s="69"/>
      <c r="FS1" s="68" t="s">
        <v>72</v>
      </c>
      <c r="FT1" s="69"/>
      <c r="FU1" s="68" t="s">
        <v>73</v>
      </c>
      <c r="FV1" s="69"/>
      <c r="FW1" s="68" t="s">
        <v>101</v>
      </c>
      <c r="FX1" s="69"/>
      <c r="FY1" s="68" t="s">
        <v>74</v>
      </c>
      <c r="FZ1" s="69"/>
      <c r="GA1" s="68" t="s">
        <v>102</v>
      </c>
      <c r="GB1" s="69"/>
      <c r="GC1" s="68" t="s">
        <v>75</v>
      </c>
      <c r="GD1" s="69"/>
      <c r="GE1" s="68" t="s">
        <v>76</v>
      </c>
      <c r="GF1" s="69"/>
      <c r="GG1" s="68" t="s">
        <v>77</v>
      </c>
      <c r="GH1" s="69"/>
      <c r="GI1" s="68" t="s">
        <v>78</v>
      </c>
      <c r="GJ1" s="69"/>
    </row>
    <row r="2" spans="1:192" x14ac:dyDescent="0.25">
      <c r="A2" s="2" t="s">
        <v>170</v>
      </c>
      <c r="B2" s="3" t="s">
        <v>119</v>
      </c>
      <c r="C2" s="14">
        <v>513</v>
      </c>
      <c r="D2" s="15">
        <v>0.23575367647058823</v>
      </c>
      <c r="E2" s="14">
        <v>540</v>
      </c>
      <c r="F2" s="15">
        <v>0.22689075630252101</v>
      </c>
      <c r="G2" s="14"/>
      <c r="H2" s="16"/>
      <c r="I2" s="14">
        <v>13</v>
      </c>
      <c r="J2" s="15">
        <v>0.22033898305084745</v>
      </c>
      <c r="K2" s="14">
        <v>550</v>
      </c>
      <c r="L2" s="15">
        <v>0.22485690923957483</v>
      </c>
      <c r="M2" s="14">
        <v>30</v>
      </c>
      <c r="N2" s="15">
        <v>0.24590163934426229</v>
      </c>
      <c r="O2" s="14">
        <v>322</v>
      </c>
      <c r="P2" s="15">
        <v>0.23</v>
      </c>
      <c r="Q2" s="14">
        <v>9</v>
      </c>
      <c r="R2" s="15">
        <v>0.375</v>
      </c>
      <c r="S2" s="14"/>
      <c r="T2" s="16"/>
      <c r="U2" s="14">
        <v>15</v>
      </c>
      <c r="V2" s="15">
        <v>0.3125</v>
      </c>
      <c r="W2" s="14">
        <v>5</v>
      </c>
      <c r="X2" s="15">
        <v>0.20833333333333334</v>
      </c>
      <c r="Y2" s="14"/>
      <c r="Z2" s="16"/>
      <c r="AA2" s="14">
        <v>370</v>
      </c>
      <c r="AB2" s="15">
        <v>0.1805758906783797</v>
      </c>
      <c r="AC2" s="14">
        <v>90</v>
      </c>
      <c r="AD2" s="15">
        <v>0.23376623376623376</v>
      </c>
      <c r="AE2" s="14"/>
      <c r="AF2" s="16"/>
      <c r="AG2" s="14"/>
      <c r="AH2" s="16"/>
      <c r="AI2" s="14"/>
      <c r="AJ2" s="16"/>
      <c r="AK2" s="14"/>
      <c r="AL2" s="16"/>
      <c r="AM2" s="14">
        <v>274</v>
      </c>
      <c r="AN2" s="15">
        <v>0.20948012232415902</v>
      </c>
      <c r="AO2" s="14">
        <v>1331</v>
      </c>
      <c r="AP2" s="15">
        <v>0.21551165803108807</v>
      </c>
      <c r="AQ2" s="14">
        <v>128</v>
      </c>
      <c r="AR2" s="15">
        <v>0.23880597014925373</v>
      </c>
      <c r="AS2" s="14">
        <v>645</v>
      </c>
      <c r="AT2" s="15">
        <v>0.22655426765015807</v>
      </c>
      <c r="AU2" s="14"/>
      <c r="AV2" s="16"/>
      <c r="AW2" s="14">
        <v>11</v>
      </c>
      <c r="AX2" s="15">
        <v>0.28947368421052633</v>
      </c>
      <c r="AY2" s="14">
        <v>26</v>
      </c>
      <c r="AZ2" s="15">
        <v>0.32098765432098764</v>
      </c>
      <c r="BA2" s="14">
        <v>185</v>
      </c>
      <c r="BB2" s="15">
        <v>0.13878469617404351</v>
      </c>
      <c r="BC2" s="14">
        <v>5</v>
      </c>
      <c r="BD2" s="15">
        <v>0.10204081632653061</v>
      </c>
      <c r="BE2" s="14">
        <v>103</v>
      </c>
      <c r="BF2" s="15">
        <v>0.18327402135231316</v>
      </c>
      <c r="BG2" s="14">
        <v>274</v>
      </c>
      <c r="BH2" s="15">
        <v>0.21797931583134447</v>
      </c>
      <c r="BI2" s="14">
        <v>7</v>
      </c>
      <c r="BJ2" s="15">
        <v>0.26923076923076922</v>
      </c>
      <c r="BK2" s="14"/>
      <c r="BL2" s="16"/>
      <c r="BM2" s="14"/>
      <c r="BN2" s="16"/>
      <c r="BO2" s="14"/>
      <c r="BP2" s="16"/>
      <c r="BQ2" s="14">
        <v>5</v>
      </c>
      <c r="BR2" s="15">
        <v>0.13157894736842105</v>
      </c>
      <c r="BS2" s="14"/>
      <c r="BT2" s="16"/>
      <c r="BU2" s="14">
        <v>7</v>
      </c>
      <c r="BV2" s="15">
        <v>0.29166666666666669</v>
      </c>
      <c r="BW2" s="14">
        <v>10</v>
      </c>
      <c r="BX2" s="15">
        <v>0.41666666666666669</v>
      </c>
      <c r="BY2" s="14">
        <v>2</v>
      </c>
      <c r="BZ2" s="15">
        <v>9.0909090909090912E-2</v>
      </c>
      <c r="CA2" s="14">
        <v>8</v>
      </c>
      <c r="CB2" s="15">
        <v>0.10666666666666667</v>
      </c>
      <c r="CC2" s="14"/>
      <c r="CD2" s="16"/>
      <c r="CE2" s="14">
        <v>6</v>
      </c>
      <c r="CF2" s="15">
        <v>0.2857142857142857</v>
      </c>
      <c r="CG2" s="14">
        <v>6</v>
      </c>
      <c r="CH2" s="15">
        <v>0.2857142857142857</v>
      </c>
      <c r="CI2" s="14"/>
      <c r="CJ2" s="16"/>
      <c r="CK2" s="14">
        <v>300</v>
      </c>
      <c r="CL2" s="15">
        <v>0.20366598778004075</v>
      </c>
      <c r="CM2" s="14">
        <v>19</v>
      </c>
      <c r="CN2" s="15">
        <v>0.25675675675675674</v>
      </c>
      <c r="CO2" s="14">
        <v>199</v>
      </c>
      <c r="CP2" s="15">
        <v>0.2441717791411043</v>
      </c>
      <c r="CQ2" s="14"/>
      <c r="CR2" s="16"/>
      <c r="CS2" s="14">
        <v>15</v>
      </c>
      <c r="CT2" s="15">
        <v>0.30612244897959184</v>
      </c>
      <c r="CU2" s="14">
        <v>7</v>
      </c>
      <c r="CV2" s="15">
        <v>0.21875</v>
      </c>
      <c r="CW2" s="14">
        <v>7</v>
      </c>
      <c r="CX2" s="15">
        <v>0.22580645161290322</v>
      </c>
      <c r="CY2" s="14">
        <v>20</v>
      </c>
      <c r="CZ2" s="15">
        <v>0.2</v>
      </c>
      <c r="DA2" s="14">
        <v>51</v>
      </c>
      <c r="DB2" s="15">
        <v>0.25757575757575757</v>
      </c>
      <c r="DC2" s="14"/>
      <c r="DD2" s="16"/>
      <c r="DE2" s="14">
        <v>11</v>
      </c>
      <c r="DF2" s="15">
        <v>0.24444444444444444</v>
      </c>
      <c r="DG2" s="14">
        <v>3</v>
      </c>
      <c r="DH2" s="15">
        <v>7.4999999999999997E-2</v>
      </c>
      <c r="DI2" s="14"/>
      <c r="DJ2" s="16"/>
      <c r="DK2" s="14"/>
      <c r="DL2" s="16"/>
      <c r="DM2" s="14">
        <v>6</v>
      </c>
      <c r="DN2" s="15">
        <v>0.35294117647058826</v>
      </c>
      <c r="DO2" s="14"/>
      <c r="DP2" s="16"/>
      <c r="DQ2" s="14">
        <v>705</v>
      </c>
      <c r="DR2" s="15">
        <v>0.22786037491919844</v>
      </c>
      <c r="DS2" s="14">
        <v>7</v>
      </c>
      <c r="DT2" s="15">
        <v>0.28000000000000003</v>
      </c>
      <c r="DU2" s="14"/>
      <c r="DV2" s="16"/>
      <c r="DW2" s="14">
        <v>5</v>
      </c>
      <c r="DX2" s="15">
        <v>0.19230769230769232</v>
      </c>
      <c r="DY2" s="14">
        <v>10</v>
      </c>
      <c r="DZ2" s="15">
        <v>0.17543859649122806</v>
      </c>
      <c r="EA2" s="14">
        <v>4</v>
      </c>
      <c r="EB2" s="15">
        <v>0.18181818181818182</v>
      </c>
      <c r="EC2" s="14">
        <v>74</v>
      </c>
      <c r="ED2" s="15">
        <v>0.18407960199004975</v>
      </c>
      <c r="EE2" s="14"/>
      <c r="EF2" s="16"/>
      <c r="EG2" s="14"/>
      <c r="EH2" s="16"/>
      <c r="EI2" s="14"/>
      <c r="EJ2" s="16"/>
      <c r="EK2" s="14">
        <v>319</v>
      </c>
      <c r="EL2" s="15">
        <v>0.2013888888888889</v>
      </c>
      <c r="EM2" s="14">
        <v>12</v>
      </c>
      <c r="EN2" s="15">
        <v>0.33333333333333331</v>
      </c>
      <c r="EO2" s="14">
        <v>8</v>
      </c>
      <c r="EP2" s="15">
        <v>0.25806451612903225</v>
      </c>
      <c r="EQ2" s="14">
        <v>30</v>
      </c>
      <c r="ER2" s="15">
        <v>0.17241379310344829</v>
      </c>
      <c r="ES2" s="14">
        <v>7</v>
      </c>
      <c r="ET2" s="15">
        <v>0.22580645161290322</v>
      </c>
      <c r="EU2" s="14">
        <v>12</v>
      </c>
      <c r="EV2" s="15">
        <v>0.30769230769230771</v>
      </c>
      <c r="EW2" s="14">
        <v>15</v>
      </c>
      <c r="EX2" s="15">
        <v>0.30612244897959184</v>
      </c>
      <c r="EY2" s="14">
        <v>753</v>
      </c>
      <c r="EZ2" s="15">
        <v>0.21434671221178481</v>
      </c>
      <c r="FA2" s="14">
        <v>385</v>
      </c>
      <c r="FB2" s="15">
        <v>0.17303370786516853</v>
      </c>
      <c r="FC2" s="14"/>
      <c r="FD2" s="16"/>
      <c r="FE2" s="14"/>
      <c r="FF2" s="16"/>
      <c r="FG2" s="14"/>
      <c r="FH2" s="16"/>
      <c r="FI2" s="14"/>
      <c r="FJ2" s="16"/>
      <c r="FK2" s="14">
        <v>8</v>
      </c>
      <c r="FL2" s="15">
        <v>0.16326530612244897</v>
      </c>
      <c r="FM2" s="14">
        <v>99</v>
      </c>
      <c r="FN2" s="15">
        <v>0.25190839694656486</v>
      </c>
      <c r="FO2" s="14">
        <v>458</v>
      </c>
      <c r="FP2" s="15">
        <v>0.23260538344337228</v>
      </c>
      <c r="FQ2" s="14">
        <v>4</v>
      </c>
      <c r="FR2" s="15">
        <v>0.2</v>
      </c>
      <c r="FS2" s="14"/>
      <c r="FT2" s="16"/>
      <c r="FU2" s="14">
        <v>13</v>
      </c>
      <c r="FV2" s="15">
        <v>0.35135135135135137</v>
      </c>
      <c r="FW2" s="14">
        <v>587</v>
      </c>
      <c r="FX2" s="15">
        <v>0.23101141282959464</v>
      </c>
      <c r="FY2" s="14"/>
      <c r="FZ2" s="16"/>
      <c r="GA2" s="14">
        <v>9</v>
      </c>
      <c r="GB2" s="15">
        <v>0.18367346938775511</v>
      </c>
      <c r="GC2" s="14">
        <v>13</v>
      </c>
      <c r="GD2" s="15">
        <v>0.22033898305084745</v>
      </c>
      <c r="GE2" s="14">
        <v>465</v>
      </c>
      <c r="GF2" s="15">
        <v>0.182281458251666</v>
      </c>
      <c r="GG2" s="14">
        <v>268</v>
      </c>
      <c r="GH2" s="15">
        <v>0.18521078092605389</v>
      </c>
      <c r="GI2" s="17">
        <v>10398</v>
      </c>
      <c r="GJ2" s="18">
        <v>0.21286439567638388</v>
      </c>
    </row>
    <row r="3" spans="1:192" x14ac:dyDescent="0.25">
      <c r="A3" s="2" t="s">
        <v>171</v>
      </c>
      <c r="B3" s="3" t="s">
        <v>119</v>
      </c>
      <c r="C3" s="14">
        <v>158</v>
      </c>
      <c r="D3" s="15">
        <v>7.2610294117647065E-2</v>
      </c>
      <c r="E3" s="14">
        <v>172</v>
      </c>
      <c r="F3" s="15">
        <v>7.2268907563025217E-2</v>
      </c>
      <c r="G3" s="14"/>
      <c r="H3" s="16"/>
      <c r="I3" s="14">
        <v>2</v>
      </c>
      <c r="J3" s="15">
        <v>3.3898305084745763E-2</v>
      </c>
      <c r="K3" s="14">
        <v>80</v>
      </c>
      <c r="L3" s="15">
        <v>3.2706459525756335E-2</v>
      </c>
      <c r="M3" s="14">
        <v>6</v>
      </c>
      <c r="N3" s="15">
        <v>4.9180327868852458E-2</v>
      </c>
      <c r="O3" s="14">
        <v>58</v>
      </c>
      <c r="P3" s="15">
        <v>4.1428571428571426E-2</v>
      </c>
      <c r="Q3" s="14">
        <v>2</v>
      </c>
      <c r="R3" s="15">
        <v>8.3333333333333329E-2</v>
      </c>
      <c r="S3" s="14"/>
      <c r="T3" s="16"/>
      <c r="U3" s="14">
        <v>2</v>
      </c>
      <c r="V3" s="15">
        <v>4.1666666666666664E-2</v>
      </c>
      <c r="W3" s="14">
        <v>1</v>
      </c>
      <c r="X3" s="15">
        <v>4.1666666666666664E-2</v>
      </c>
      <c r="Y3" s="14"/>
      <c r="Z3" s="16"/>
      <c r="AA3" s="14">
        <v>45</v>
      </c>
      <c r="AB3" s="15">
        <v>2.1961932650073207E-2</v>
      </c>
      <c r="AC3" s="14">
        <v>11</v>
      </c>
      <c r="AD3" s="15">
        <v>2.8571428571428571E-2</v>
      </c>
      <c r="AE3" s="14"/>
      <c r="AF3" s="16"/>
      <c r="AG3" s="14"/>
      <c r="AH3" s="16"/>
      <c r="AI3" s="14"/>
      <c r="AJ3" s="16"/>
      <c r="AK3" s="14"/>
      <c r="AL3" s="16"/>
      <c r="AM3" s="14">
        <v>97</v>
      </c>
      <c r="AN3" s="15">
        <v>7.4159021406727824E-2</v>
      </c>
      <c r="AO3" s="14">
        <v>310</v>
      </c>
      <c r="AP3" s="15">
        <v>5.0194300518134713E-2</v>
      </c>
      <c r="AQ3" s="14">
        <v>35</v>
      </c>
      <c r="AR3" s="15">
        <v>6.5298507462686561E-2</v>
      </c>
      <c r="AS3" s="14">
        <v>131</v>
      </c>
      <c r="AT3" s="15">
        <v>4.6013347383210397E-2</v>
      </c>
      <c r="AU3" s="14"/>
      <c r="AV3" s="16"/>
      <c r="AW3" s="14">
        <v>1</v>
      </c>
      <c r="AX3" s="15">
        <v>2.6315789473684209E-2</v>
      </c>
      <c r="AY3" s="14">
        <v>2</v>
      </c>
      <c r="AZ3" s="15">
        <v>2.4691358024691357E-2</v>
      </c>
      <c r="BA3" s="14">
        <v>44</v>
      </c>
      <c r="BB3" s="15">
        <v>3.3008252063015754E-2</v>
      </c>
      <c r="BC3" s="14">
        <v>1</v>
      </c>
      <c r="BD3" s="15">
        <v>2.0408163265306121E-2</v>
      </c>
      <c r="BE3" s="14">
        <v>17</v>
      </c>
      <c r="BF3" s="15">
        <v>3.0249110320284697E-2</v>
      </c>
      <c r="BG3" s="14">
        <v>54</v>
      </c>
      <c r="BH3" s="15">
        <v>4.2959427207637228E-2</v>
      </c>
      <c r="BI3" s="14">
        <v>3</v>
      </c>
      <c r="BJ3" s="15">
        <v>0.11538461538461539</v>
      </c>
      <c r="BK3" s="14"/>
      <c r="BL3" s="16"/>
      <c r="BM3" s="14"/>
      <c r="BN3" s="16"/>
      <c r="BO3" s="14"/>
      <c r="BP3" s="16"/>
      <c r="BQ3" s="14">
        <v>0</v>
      </c>
      <c r="BR3" s="15">
        <v>0</v>
      </c>
      <c r="BS3" s="14"/>
      <c r="BT3" s="16"/>
      <c r="BU3" s="14">
        <v>1</v>
      </c>
      <c r="BV3" s="15">
        <v>4.1666666666666664E-2</v>
      </c>
      <c r="BW3" s="14">
        <v>2</v>
      </c>
      <c r="BX3" s="15">
        <v>8.3333333333333329E-2</v>
      </c>
      <c r="BY3" s="14">
        <v>3</v>
      </c>
      <c r="BZ3" s="15">
        <v>0.13636363636363635</v>
      </c>
      <c r="CA3" s="14">
        <v>6</v>
      </c>
      <c r="CB3" s="15">
        <v>0.08</v>
      </c>
      <c r="CC3" s="14"/>
      <c r="CD3" s="16"/>
      <c r="CE3" s="14">
        <v>0</v>
      </c>
      <c r="CF3" s="15">
        <v>0</v>
      </c>
      <c r="CG3" s="14">
        <v>2</v>
      </c>
      <c r="CH3" s="15">
        <v>9.5238095238095233E-2</v>
      </c>
      <c r="CI3" s="14"/>
      <c r="CJ3" s="16"/>
      <c r="CK3" s="14">
        <v>39</v>
      </c>
      <c r="CL3" s="15">
        <v>2.6476578411405296E-2</v>
      </c>
      <c r="CM3" s="14">
        <v>5</v>
      </c>
      <c r="CN3" s="15">
        <v>6.7567567567567571E-2</v>
      </c>
      <c r="CO3" s="14">
        <v>37</v>
      </c>
      <c r="CP3" s="15">
        <v>4.5398773006134971E-2</v>
      </c>
      <c r="CQ3" s="14"/>
      <c r="CR3" s="16"/>
      <c r="CS3" s="14">
        <v>3</v>
      </c>
      <c r="CT3" s="15">
        <v>6.1224489795918366E-2</v>
      </c>
      <c r="CU3" s="14">
        <v>3</v>
      </c>
      <c r="CV3" s="15">
        <v>9.375E-2</v>
      </c>
      <c r="CW3" s="14">
        <v>2</v>
      </c>
      <c r="CX3" s="15">
        <v>6.4516129032258063E-2</v>
      </c>
      <c r="CY3" s="14">
        <v>5</v>
      </c>
      <c r="CZ3" s="15">
        <v>0.05</v>
      </c>
      <c r="DA3" s="14">
        <v>8</v>
      </c>
      <c r="DB3" s="15">
        <v>4.0404040404040407E-2</v>
      </c>
      <c r="DC3" s="14"/>
      <c r="DD3" s="16"/>
      <c r="DE3" s="14">
        <v>0</v>
      </c>
      <c r="DF3" s="15">
        <v>0</v>
      </c>
      <c r="DG3" s="14">
        <v>1</v>
      </c>
      <c r="DH3" s="15">
        <v>2.5000000000000001E-2</v>
      </c>
      <c r="DI3" s="14"/>
      <c r="DJ3" s="16"/>
      <c r="DK3" s="14"/>
      <c r="DL3" s="16"/>
      <c r="DM3" s="14">
        <v>0</v>
      </c>
      <c r="DN3" s="15">
        <v>0</v>
      </c>
      <c r="DO3" s="14"/>
      <c r="DP3" s="16"/>
      <c r="DQ3" s="14">
        <v>158</v>
      </c>
      <c r="DR3" s="15">
        <v>5.1066580478345183E-2</v>
      </c>
      <c r="DS3" s="14">
        <v>1</v>
      </c>
      <c r="DT3" s="15">
        <v>0.04</v>
      </c>
      <c r="DU3" s="14"/>
      <c r="DV3" s="16"/>
      <c r="DW3" s="14">
        <v>1</v>
      </c>
      <c r="DX3" s="15">
        <v>3.8461538461538464E-2</v>
      </c>
      <c r="DY3" s="14">
        <v>5</v>
      </c>
      <c r="DZ3" s="15">
        <v>8.771929824561403E-2</v>
      </c>
      <c r="EA3" s="14">
        <v>2</v>
      </c>
      <c r="EB3" s="15">
        <v>9.0909090909090912E-2</v>
      </c>
      <c r="EC3" s="14">
        <v>25</v>
      </c>
      <c r="ED3" s="15">
        <v>6.2189054726368161E-2</v>
      </c>
      <c r="EE3" s="14"/>
      <c r="EF3" s="16"/>
      <c r="EG3" s="14"/>
      <c r="EH3" s="16"/>
      <c r="EI3" s="14"/>
      <c r="EJ3" s="16"/>
      <c r="EK3" s="14">
        <v>71</v>
      </c>
      <c r="EL3" s="15">
        <v>4.482323232323232E-2</v>
      </c>
      <c r="EM3" s="14">
        <v>1</v>
      </c>
      <c r="EN3" s="15">
        <v>2.7777777777777776E-2</v>
      </c>
      <c r="EO3" s="14">
        <v>4</v>
      </c>
      <c r="EP3" s="15">
        <v>0.12903225806451613</v>
      </c>
      <c r="EQ3" s="14">
        <v>3</v>
      </c>
      <c r="ER3" s="15">
        <v>1.7241379310344827E-2</v>
      </c>
      <c r="ES3" s="14">
        <v>1</v>
      </c>
      <c r="ET3" s="15">
        <v>3.2258064516129031E-2</v>
      </c>
      <c r="EU3" s="14">
        <v>8</v>
      </c>
      <c r="EV3" s="15">
        <v>0.20512820512820512</v>
      </c>
      <c r="EW3" s="14">
        <v>1</v>
      </c>
      <c r="EX3" s="15">
        <v>2.0408163265306121E-2</v>
      </c>
      <c r="EY3" s="14">
        <v>121</v>
      </c>
      <c r="EZ3" s="15">
        <v>3.4443495587816682E-2</v>
      </c>
      <c r="FA3" s="14">
        <v>64</v>
      </c>
      <c r="FB3" s="15">
        <v>2.8764044943820226E-2</v>
      </c>
      <c r="FC3" s="14"/>
      <c r="FD3" s="16"/>
      <c r="FE3" s="14"/>
      <c r="FF3" s="16"/>
      <c r="FG3" s="14"/>
      <c r="FH3" s="16"/>
      <c r="FI3" s="14"/>
      <c r="FJ3" s="16"/>
      <c r="FK3" s="14">
        <v>3</v>
      </c>
      <c r="FL3" s="15">
        <v>6.1224489795918366E-2</v>
      </c>
      <c r="FM3" s="14">
        <v>18</v>
      </c>
      <c r="FN3" s="15">
        <v>4.5801526717557252E-2</v>
      </c>
      <c r="FO3" s="14">
        <v>152</v>
      </c>
      <c r="FP3" s="15">
        <v>7.7196546470289493E-2</v>
      </c>
      <c r="FQ3" s="14">
        <v>0</v>
      </c>
      <c r="FR3" s="15">
        <v>0</v>
      </c>
      <c r="FS3" s="14"/>
      <c r="FT3" s="16"/>
      <c r="FU3" s="14">
        <v>2</v>
      </c>
      <c r="FV3" s="15">
        <v>5.4054054054054057E-2</v>
      </c>
      <c r="FW3" s="14">
        <v>106</v>
      </c>
      <c r="FX3" s="15">
        <v>4.1715859897678079E-2</v>
      </c>
      <c r="FY3" s="14"/>
      <c r="FZ3" s="16"/>
      <c r="GA3" s="14">
        <v>0</v>
      </c>
      <c r="GB3" s="15">
        <v>0</v>
      </c>
      <c r="GC3" s="14">
        <v>2</v>
      </c>
      <c r="GD3" s="15">
        <v>3.3898305084745763E-2</v>
      </c>
      <c r="GE3" s="14">
        <v>77</v>
      </c>
      <c r="GF3" s="15">
        <v>3.018424147393179E-2</v>
      </c>
      <c r="GG3" s="14">
        <v>74</v>
      </c>
      <c r="GH3" s="15">
        <v>5.1140290255701451E-2</v>
      </c>
      <c r="GI3" s="17">
        <v>2249</v>
      </c>
      <c r="GJ3" s="18">
        <v>4.6040779561087458E-2</v>
      </c>
    </row>
    <row r="4" spans="1:192" x14ac:dyDescent="0.25">
      <c r="A4" s="2" t="s">
        <v>172</v>
      </c>
      <c r="B4" s="3" t="s">
        <v>119</v>
      </c>
      <c r="C4" s="14">
        <v>106</v>
      </c>
      <c r="D4" s="15">
        <v>4.8713235294117647E-2</v>
      </c>
      <c r="E4" s="14">
        <v>120</v>
      </c>
      <c r="F4" s="15">
        <v>5.0420168067226892E-2</v>
      </c>
      <c r="G4" s="14"/>
      <c r="H4" s="16"/>
      <c r="I4" s="14">
        <v>2</v>
      </c>
      <c r="J4" s="15">
        <v>3.3898305084745763E-2</v>
      </c>
      <c r="K4" s="14">
        <v>78</v>
      </c>
      <c r="L4" s="15">
        <v>3.188879803761243E-2</v>
      </c>
      <c r="M4" s="14">
        <v>8</v>
      </c>
      <c r="N4" s="15">
        <v>6.5573770491803282E-2</v>
      </c>
      <c r="O4" s="14">
        <v>53</v>
      </c>
      <c r="P4" s="15">
        <v>3.785714285714286E-2</v>
      </c>
      <c r="Q4" s="14">
        <v>0</v>
      </c>
      <c r="R4" s="15">
        <v>0</v>
      </c>
      <c r="S4" s="14"/>
      <c r="T4" s="16"/>
      <c r="U4" s="14">
        <v>1</v>
      </c>
      <c r="V4" s="15">
        <v>2.0833333333333332E-2</v>
      </c>
      <c r="W4" s="14">
        <v>3</v>
      </c>
      <c r="X4" s="15">
        <v>0.125</v>
      </c>
      <c r="Y4" s="14"/>
      <c r="Z4" s="16"/>
      <c r="AA4" s="14">
        <v>48</v>
      </c>
      <c r="AB4" s="15">
        <v>2.3426061493411421E-2</v>
      </c>
      <c r="AC4" s="14">
        <v>17</v>
      </c>
      <c r="AD4" s="15">
        <v>4.4155844155844157E-2</v>
      </c>
      <c r="AE4" s="14"/>
      <c r="AF4" s="16"/>
      <c r="AG4" s="14"/>
      <c r="AH4" s="16"/>
      <c r="AI4" s="14"/>
      <c r="AJ4" s="16"/>
      <c r="AK4" s="14"/>
      <c r="AL4" s="16"/>
      <c r="AM4" s="14">
        <v>77</v>
      </c>
      <c r="AN4" s="15">
        <v>5.8868501529051986E-2</v>
      </c>
      <c r="AO4" s="14">
        <v>272</v>
      </c>
      <c r="AP4" s="15">
        <v>4.4041450777202069E-2</v>
      </c>
      <c r="AQ4" s="14">
        <v>19</v>
      </c>
      <c r="AR4" s="15">
        <v>3.5447761194029849E-2</v>
      </c>
      <c r="AS4" s="14">
        <v>110</v>
      </c>
      <c r="AT4" s="15">
        <v>3.8637161924833158E-2</v>
      </c>
      <c r="AU4" s="14"/>
      <c r="AV4" s="16"/>
      <c r="AW4" s="14">
        <v>2</v>
      </c>
      <c r="AX4" s="15">
        <v>5.2631578947368418E-2</v>
      </c>
      <c r="AY4" s="14">
        <v>3</v>
      </c>
      <c r="AZ4" s="15">
        <v>3.7037037037037035E-2</v>
      </c>
      <c r="BA4" s="14">
        <v>34</v>
      </c>
      <c r="BB4" s="15">
        <v>2.5506376594148537E-2</v>
      </c>
      <c r="BC4" s="14">
        <v>3</v>
      </c>
      <c r="BD4" s="15">
        <v>6.1224489795918366E-2</v>
      </c>
      <c r="BE4" s="14">
        <v>44</v>
      </c>
      <c r="BF4" s="15">
        <v>7.8291814946619215E-2</v>
      </c>
      <c r="BG4" s="14">
        <v>48</v>
      </c>
      <c r="BH4" s="15">
        <v>3.8186157517899763E-2</v>
      </c>
      <c r="BI4" s="14">
        <v>0</v>
      </c>
      <c r="BJ4" s="15">
        <v>0</v>
      </c>
      <c r="BK4" s="14"/>
      <c r="BL4" s="16"/>
      <c r="BM4" s="14"/>
      <c r="BN4" s="16"/>
      <c r="BO4" s="14"/>
      <c r="BP4" s="16"/>
      <c r="BQ4" s="14">
        <v>1</v>
      </c>
      <c r="BR4" s="15">
        <v>2.6315789473684209E-2</v>
      </c>
      <c r="BS4" s="14"/>
      <c r="BT4" s="16"/>
      <c r="BU4" s="14">
        <v>1</v>
      </c>
      <c r="BV4" s="15">
        <v>4.1666666666666664E-2</v>
      </c>
      <c r="BW4" s="14">
        <v>2</v>
      </c>
      <c r="BX4" s="15">
        <v>8.3333333333333329E-2</v>
      </c>
      <c r="BY4" s="14">
        <v>0</v>
      </c>
      <c r="BZ4" s="15">
        <v>0</v>
      </c>
      <c r="CA4" s="14">
        <v>8</v>
      </c>
      <c r="CB4" s="15">
        <v>0.10666666666666667</v>
      </c>
      <c r="CC4" s="14"/>
      <c r="CD4" s="16"/>
      <c r="CE4" s="14">
        <v>1</v>
      </c>
      <c r="CF4" s="15">
        <v>4.7619047619047616E-2</v>
      </c>
      <c r="CG4" s="14">
        <v>0</v>
      </c>
      <c r="CH4" s="15">
        <v>0</v>
      </c>
      <c r="CI4" s="14"/>
      <c r="CJ4" s="16"/>
      <c r="CK4" s="14">
        <v>65</v>
      </c>
      <c r="CL4" s="15">
        <v>4.412763068567549E-2</v>
      </c>
      <c r="CM4" s="14">
        <v>7</v>
      </c>
      <c r="CN4" s="15">
        <v>9.45945945945946E-2</v>
      </c>
      <c r="CO4" s="14">
        <v>32</v>
      </c>
      <c r="CP4" s="15">
        <v>3.9263803680981597E-2</v>
      </c>
      <c r="CQ4" s="14"/>
      <c r="CR4" s="16"/>
      <c r="CS4" s="14">
        <v>1</v>
      </c>
      <c r="CT4" s="15">
        <v>2.0408163265306121E-2</v>
      </c>
      <c r="CU4" s="14">
        <v>0</v>
      </c>
      <c r="CV4" s="15">
        <v>0</v>
      </c>
      <c r="CW4" s="14">
        <v>3</v>
      </c>
      <c r="CX4" s="15">
        <v>9.6774193548387094E-2</v>
      </c>
      <c r="CY4" s="14">
        <v>1</v>
      </c>
      <c r="CZ4" s="15">
        <v>0.01</v>
      </c>
      <c r="DA4" s="14">
        <v>2</v>
      </c>
      <c r="DB4" s="15">
        <v>1.0101010101010102E-2</v>
      </c>
      <c r="DC4" s="14"/>
      <c r="DD4" s="16"/>
      <c r="DE4" s="14">
        <v>4</v>
      </c>
      <c r="DF4" s="15">
        <v>8.8888888888888892E-2</v>
      </c>
      <c r="DG4" s="14">
        <v>7</v>
      </c>
      <c r="DH4" s="15">
        <v>0.17499999999999999</v>
      </c>
      <c r="DI4" s="14"/>
      <c r="DJ4" s="16"/>
      <c r="DK4" s="14"/>
      <c r="DL4" s="16"/>
      <c r="DM4" s="14">
        <v>1</v>
      </c>
      <c r="DN4" s="15">
        <v>5.8823529411764705E-2</v>
      </c>
      <c r="DO4" s="14"/>
      <c r="DP4" s="16"/>
      <c r="DQ4" s="14">
        <v>183</v>
      </c>
      <c r="DR4" s="15">
        <v>5.9146735617323851E-2</v>
      </c>
      <c r="DS4" s="14">
        <v>2</v>
      </c>
      <c r="DT4" s="15">
        <v>0.08</v>
      </c>
      <c r="DU4" s="14"/>
      <c r="DV4" s="16"/>
      <c r="DW4" s="14">
        <v>0</v>
      </c>
      <c r="DX4" s="15">
        <v>0</v>
      </c>
      <c r="DY4" s="14">
        <v>3</v>
      </c>
      <c r="DZ4" s="15">
        <v>5.2631578947368418E-2</v>
      </c>
      <c r="EA4" s="14">
        <v>1</v>
      </c>
      <c r="EB4" s="15">
        <v>4.5454545454545456E-2</v>
      </c>
      <c r="EC4" s="14">
        <v>13</v>
      </c>
      <c r="ED4" s="15">
        <v>3.2338308457711441E-2</v>
      </c>
      <c r="EE4" s="14"/>
      <c r="EF4" s="16"/>
      <c r="EG4" s="14"/>
      <c r="EH4" s="16"/>
      <c r="EI4" s="14"/>
      <c r="EJ4" s="16"/>
      <c r="EK4" s="14">
        <v>55</v>
      </c>
      <c r="EL4" s="15">
        <v>3.4722222222222224E-2</v>
      </c>
      <c r="EM4" s="14">
        <v>1</v>
      </c>
      <c r="EN4" s="15">
        <v>2.7777777777777776E-2</v>
      </c>
      <c r="EO4" s="14">
        <v>4</v>
      </c>
      <c r="EP4" s="15">
        <v>0.12903225806451613</v>
      </c>
      <c r="EQ4" s="14">
        <v>7</v>
      </c>
      <c r="ER4" s="15">
        <v>4.0229885057471264E-2</v>
      </c>
      <c r="ES4" s="14">
        <v>2</v>
      </c>
      <c r="ET4" s="15">
        <v>6.4516129032258063E-2</v>
      </c>
      <c r="EU4" s="14">
        <v>0</v>
      </c>
      <c r="EV4" s="15">
        <v>0</v>
      </c>
      <c r="EW4" s="14">
        <v>1</v>
      </c>
      <c r="EX4" s="15">
        <v>2.0408163265306121E-2</v>
      </c>
      <c r="EY4" s="14">
        <v>110</v>
      </c>
      <c r="EZ4" s="15">
        <v>3.1312268716196981E-2</v>
      </c>
      <c r="FA4" s="14">
        <v>62</v>
      </c>
      <c r="FB4" s="15">
        <v>2.7865168539325844E-2</v>
      </c>
      <c r="FC4" s="14"/>
      <c r="FD4" s="16"/>
      <c r="FE4" s="14"/>
      <c r="FF4" s="16"/>
      <c r="FG4" s="14"/>
      <c r="FH4" s="16"/>
      <c r="FI4" s="14"/>
      <c r="FJ4" s="16"/>
      <c r="FK4" s="14">
        <v>0</v>
      </c>
      <c r="FL4" s="15">
        <v>0</v>
      </c>
      <c r="FM4" s="14">
        <v>15</v>
      </c>
      <c r="FN4" s="15">
        <v>3.8167938931297711E-2</v>
      </c>
      <c r="FO4" s="14">
        <v>59</v>
      </c>
      <c r="FP4" s="15">
        <v>2.9964448958862366E-2</v>
      </c>
      <c r="FQ4" s="14">
        <v>2</v>
      </c>
      <c r="FR4" s="15">
        <v>0.1</v>
      </c>
      <c r="FS4" s="14"/>
      <c r="FT4" s="16"/>
      <c r="FU4" s="14">
        <v>2</v>
      </c>
      <c r="FV4" s="15">
        <v>5.4054054054054057E-2</v>
      </c>
      <c r="FW4" s="14">
        <v>105</v>
      </c>
      <c r="FX4" s="15">
        <v>4.1322314049586778E-2</v>
      </c>
      <c r="FY4" s="14"/>
      <c r="FZ4" s="16"/>
      <c r="GA4" s="14">
        <v>3</v>
      </c>
      <c r="GB4" s="15">
        <v>6.1224489795918366E-2</v>
      </c>
      <c r="GC4" s="14">
        <v>6</v>
      </c>
      <c r="GD4" s="15">
        <v>0.10169491525423729</v>
      </c>
      <c r="GE4" s="14">
        <v>55</v>
      </c>
      <c r="GF4" s="15">
        <v>2.1560172481379852E-2</v>
      </c>
      <c r="GG4" s="14">
        <v>20</v>
      </c>
      <c r="GH4" s="15">
        <v>1.3821700069108501E-2</v>
      </c>
      <c r="GI4" s="17">
        <v>1895</v>
      </c>
      <c r="GJ4" s="18">
        <v>3.8793809367834914E-2</v>
      </c>
    </row>
    <row r="5" spans="1:192" x14ac:dyDescent="0.25">
      <c r="A5" s="2" t="s">
        <v>173</v>
      </c>
      <c r="B5" s="3" t="s">
        <v>119</v>
      </c>
      <c r="C5" s="14">
        <v>62</v>
      </c>
      <c r="D5" s="15">
        <v>2.8492647058823529E-2</v>
      </c>
      <c r="E5" s="14">
        <v>67</v>
      </c>
      <c r="F5" s="15">
        <v>2.8151260504201681E-2</v>
      </c>
      <c r="G5" s="14"/>
      <c r="H5" s="16"/>
      <c r="I5" s="14">
        <v>1</v>
      </c>
      <c r="J5" s="15">
        <v>1.6949152542372881E-2</v>
      </c>
      <c r="K5" s="14">
        <v>57</v>
      </c>
      <c r="L5" s="15">
        <v>2.3303352412101391E-2</v>
      </c>
      <c r="M5" s="14">
        <v>6</v>
      </c>
      <c r="N5" s="15">
        <v>4.9180327868852458E-2</v>
      </c>
      <c r="O5" s="14">
        <v>44</v>
      </c>
      <c r="P5" s="15">
        <v>3.1428571428571431E-2</v>
      </c>
      <c r="Q5" s="14">
        <v>0</v>
      </c>
      <c r="R5" s="15">
        <v>0</v>
      </c>
      <c r="S5" s="14"/>
      <c r="T5" s="16"/>
      <c r="U5" s="14">
        <v>1</v>
      </c>
      <c r="V5" s="15">
        <v>2.0833333333333332E-2</v>
      </c>
      <c r="W5" s="14">
        <v>4</v>
      </c>
      <c r="X5" s="15">
        <v>0.16666666666666666</v>
      </c>
      <c r="Y5" s="14"/>
      <c r="Z5" s="16"/>
      <c r="AA5" s="14">
        <v>35</v>
      </c>
      <c r="AB5" s="15">
        <v>1.7081503172279161E-2</v>
      </c>
      <c r="AC5" s="14">
        <v>5</v>
      </c>
      <c r="AD5" s="15">
        <v>1.2987012987012988E-2</v>
      </c>
      <c r="AE5" s="14"/>
      <c r="AF5" s="16"/>
      <c r="AG5" s="14"/>
      <c r="AH5" s="16"/>
      <c r="AI5" s="14"/>
      <c r="AJ5" s="16"/>
      <c r="AK5" s="14"/>
      <c r="AL5" s="16"/>
      <c r="AM5" s="14">
        <v>28</v>
      </c>
      <c r="AN5" s="15">
        <v>2.1406727828746176E-2</v>
      </c>
      <c r="AO5" s="14">
        <v>165</v>
      </c>
      <c r="AP5" s="15">
        <v>2.6716321243523317E-2</v>
      </c>
      <c r="AQ5" s="14">
        <v>14</v>
      </c>
      <c r="AR5" s="15">
        <v>2.6119402985074626E-2</v>
      </c>
      <c r="AS5" s="14">
        <v>70</v>
      </c>
      <c r="AT5" s="15">
        <v>2.4587284861257466E-2</v>
      </c>
      <c r="AU5" s="14"/>
      <c r="AV5" s="16"/>
      <c r="AW5" s="14">
        <v>0</v>
      </c>
      <c r="AX5" s="15">
        <v>0</v>
      </c>
      <c r="AY5" s="14">
        <v>4</v>
      </c>
      <c r="AZ5" s="15">
        <v>4.9382716049382713E-2</v>
      </c>
      <c r="BA5" s="14">
        <v>14</v>
      </c>
      <c r="BB5" s="15">
        <v>1.0502625656414103E-2</v>
      </c>
      <c r="BC5" s="14">
        <v>2</v>
      </c>
      <c r="BD5" s="15">
        <v>4.0816326530612242E-2</v>
      </c>
      <c r="BE5" s="14">
        <v>17</v>
      </c>
      <c r="BF5" s="15">
        <v>3.0249110320284697E-2</v>
      </c>
      <c r="BG5" s="14">
        <v>118</v>
      </c>
      <c r="BH5" s="15">
        <v>9.3874303898170253E-2</v>
      </c>
      <c r="BI5" s="14">
        <v>0</v>
      </c>
      <c r="BJ5" s="15">
        <v>0</v>
      </c>
      <c r="BK5" s="14"/>
      <c r="BL5" s="16"/>
      <c r="BM5" s="14"/>
      <c r="BN5" s="16"/>
      <c r="BO5" s="14"/>
      <c r="BP5" s="16"/>
      <c r="BQ5" s="14">
        <v>3</v>
      </c>
      <c r="BR5" s="15">
        <v>7.8947368421052627E-2</v>
      </c>
      <c r="BS5" s="14"/>
      <c r="BT5" s="16"/>
      <c r="BU5" s="14">
        <v>0</v>
      </c>
      <c r="BV5" s="15">
        <v>0</v>
      </c>
      <c r="BW5" s="14">
        <v>2</v>
      </c>
      <c r="BX5" s="15">
        <v>8.3333333333333329E-2</v>
      </c>
      <c r="BY5" s="14">
        <v>1</v>
      </c>
      <c r="BZ5" s="15">
        <v>4.5454545454545456E-2</v>
      </c>
      <c r="CA5" s="14">
        <v>4</v>
      </c>
      <c r="CB5" s="15">
        <v>5.3333333333333337E-2</v>
      </c>
      <c r="CC5" s="14"/>
      <c r="CD5" s="16"/>
      <c r="CE5" s="14">
        <v>0</v>
      </c>
      <c r="CF5" s="15">
        <v>0</v>
      </c>
      <c r="CG5" s="14">
        <v>0</v>
      </c>
      <c r="CH5" s="15">
        <v>0</v>
      </c>
      <c r="CI5" s="14"/>
      <c r="CJ5" s="16"/>
      <c r="CK5" s="14">
        <v>43</v>
      </c>
      <c r="CL5" s="15">
        <v>2.9192124915139173E-2</v>
      </c>
      <c r="CM5" s="14">
        <v>2</v>
      </c>
      <c r="CN5" s="15">
        <v>2.7027027027027029E-2</v>
      </c>
      <c r="CO5" s="14">
        <v>45</v>
      </c>
      <c r="CP5" s="15">
        <v>5.5214723926380369E-2</v>
      </c>
      <c r="CQ5" s="14"/>
      <c r="CR5" s="16"/>
      <c r="CS5" s="14">
        <v>0</v>
      </c>
      <c r="CT5" s="15">
        <v>0</v>
      </c>
      <c r="CU5" s="14">
        <v>1</v>
      </c>
      <c r="CV5" s="15">
        <v>3.125E-2</v>
      </c>
      <c r="CW5" s="14">
        <v>1</v>
      </c>
      <c r="CX5" s="15">
        <v>3.2258064516129031E-2</v>
      </c>
      <c r="CY5" s="14">
        <v>1</v>
      </c>
      <c r="CZ5" s="15">
        <v>0.01</v>
      </c>
      <c r="DA5" s="14">
        <v>6</v>
      </c>
      <c r="DB5" s="15">
        <v>3.0303030303030304E-2</v>
      </c>
      <c r="DC5" s="14"/>
      <c r="DD5" s="16"/>
      <c r="DE5" s="14">
        <v>2</v>
      </c>
      <c r="DF5" s="15">
        <v>4.4444444444444446E-2</v>
      </c>
      <c r="DG5" s="14">
        <v>3</v>
      </c>
      <c r="DH5" s="15">
        <v>7.4999999999999997E-2</v>
      </c>
      <c r="DI5" s="14"/>
      <c r="DJ5" s="16"/>
      <c r="DK5" s="14"/>
      <c r="DL5" s="16"/>
      <c r="DM5" s="14">
        <v>0</v>
      </c>
      <c r="DN5" s="15">
        <v>0</v>
      </c>
      <c r="DO5" s="14"/>
      <c r="DP5" s="16"/>
      <c r="DQ5" s="14">
        <v>57</v>
      </c>
      <c r="DR5" s="15">
        <v>1.8422753716871364E-2</v>
      </c>
      <c r="DS5" s="14">
        <v>0</v>
      </c>
      <c r="DT5" s="15">
        <v>0</v>
      </c>
      <c r="DU5" s="14"/>
      <c r="DV5" s="16"/>
      <c r="DW5" s="14">
        <v>2</v>
      </c>
      <c r="DX5" s="15">
        <v>7.6923076923076927E-2</v>
      </c>
      <c r="DY5" s="14">
        <v>1</v>
      </c>
      <c r="DZ5" s="15">
        <v>1.7543859649122806E-2</v>
      </c>
      <c r="EA5" s="14">
        <v>0</v>
      </c>
      <c r="EB5" s="15">
        <v>0</v>
      </c>
      <c r="EC5" s="14">
        <v>22</v>
      </c>
      <c r="ED5" s="15">
        <v>5.4726368159203981E-2</v>
      </c>
      <c r="EE5" s="14"/>
      <c r="EF5" s="16"/>
      <c r="EG5" s="14"/>
      <c r="EH5" s="16"/>
      <c r="EI5" s="14"/>
      <c r="EJ5" s="16"/>
      <c r="EK5" s="14">
        <v>110</v>
      </c>
      <c r="EL5" s="15">
        <v>6.9444444444444448E-2</v>
      </c>
      <c r="EM5" s="14">
        <v>3</v>
      </c>
      <c r="EN5" s="15">
        <v>8.3333333333333329E-2</v>
      </c>
      <c r="EO5" s="14">
        <v>2</v>
      </c>
      <c r="EP5" s="15">
        <v>6.4516129032258063E-2</v>
      </c>
      <c r="EQ5" s="14">
        <v>3</v>
      </c>
      <c r="ER5" s="15">
        <v>1.7241379310344827E-2</v>
      </c>
      <c r="ES5" s="14">
        <v>1</v>
      </c>
      <c r="ET5" s="15">
        <v>3.2258064516129031E-2</v>
      </c>
      <c r="EU5" s="14">
        <v>1</v>
      </c>
      <c r="EV5" s="15">
        <v>2.564102564102564E-2</v>
      </c>
      <c r="EW5" s="14">
        <v>2</v>
      </c>
      <c r="EX5" s="15">
        <v>4.0816326530612242E-2</v>
      </c>
      <c r="EY5" s="14">
        <v>84</v>
      </c>
      <c r="EZ5" s="15">
        <v>2.3911187019641331E-2</v>
      </c>
      <c r="FA5" s="14">
        <v>57</v>
      </c>
      <c r="FB5" s="15">
        <v>2.5617977528089888E-2</v>
      </c>
      <c r="FC5" s="14"/>
      <c r="FD5" s="16"/>
      <c r="FE5" s="14"/>
      <c r="FF5" s="16"/>
      <c r="FG5" s="14"/>
      <c r="FH5" s="16"/>
      <c r="FI5" s="14"/>
      <c r="FJ5" s="16"/>
      <c r="FK5" s="14">
        <v>2</v>
      </c>
      <c r="FL5" s="15">
        <v>4.0816326530612242E-2</v>
      </c>
      <c r="FM5" s="14">
        <v>11</v>
      </c>
      <c r="FN5" s="15">
        <v>2.7989821882951654E-2</v>
      </c>
      <c r="FO5" s="14">
        <v>34</v>
      </c>
      <c r="FP5" s="15">
        <v>1.7267648552564754E-2</v>
      </c>
      <c r="FQ5" s="14">
        <v>1</v>
      </c>
      <c r="FR5" s="15">
        <v>0.05</v>
      </c>
      <c r="FS5" s="14"/>
      <c r="FT5" s="16"/>
      <c r="FU5" s="14">
        <v>2</v>
      </c>
      <c r="FV5" s="15">
        <v>5.4054054054054057E-2</v>
      </c>
      <c r="FW5" s="14">
        <v>171</v>
      </c>
      <c r="FX5" s="15">
        <v>6.7296340023612747E-2</v>
      </c>
      <c r="FY5" s="14"/>
      <c r="FZ5" s="16"/>
      <c r="GA5" s="14">
        <v>1</v>
      </c>
      <c r="GB5" s="15">
        <v>2.0408163265306121E-2</v>
      </c>
      <c r="GC5" s="14">
        <v>0</v>
      </c>
      <c r="GD5" s="15">
        <v>0</v>
      </c>
      <c r="GE5" s="14">
        <v>58</v>
      </c>
      <c r="GF5" s="15">
        <v>2.2736181889455115E-2</v>
      </c>
      <c r="GG5" s="14">
        <v>19</v>
      </c>
      <c r="GH5" s="15">
        <v>1.3130615065653075E-2</v>
      </c>
      <c r="GI5" s="17">
        <v>1472</v>
      </c>
      <c r="GJ5" s="18">
        <v>3.013429413691451E-2</v>
      </c>
    </row>
    <row r="6" spans="1:192" x14ac:dyDescent="0.25">
      <c r="A6" s="2" t="s">
        <v>174</v>
      </c>
      <c r="B6" s="3" t="s">
        <v>119</v>
      </c>
      <c r="C6" s="14">
        <v>128</v>
      </c>
      <c r="D6" s="15">
        <v>5.8823529411764705E-2</v>
      </c>
      <c r="E6" s="14">
        <v>114</v>
      </c>
      <c r="F6" s="15">
        <v>4.789915966386555E-2</v>
      </c>
      <c r="G6" s="14"/>
      <c r="H6" s="16"/>
      <c r="I6" s="14">
        <v>1</v>
      </c>
      <c r="J6" s="15">
        <v>1.6949152542372881E-2</v>
      </c>
      <c r="K6" s="14">
        <v>142</v>
      </c>
      <c r="L6" s="15">
        <v>5.80539656582175E-2</v>
      </c>
      <c r="M6" s="14">
        <v>6</v>
      </c>
      <c r="N6" s="15">
        <v>4.9180327868852458E-2</v>
      </c>
      <c r="O6" s="14">
        <v>69</v>
      </c>
      <c r="P6" s="15">
        <v>4.9285714285714287E-2</v>
      </c>
      <c r="Q6" s="14">
        <v>1</v>
      </c>
      <c r="R6" s="15">
        <v>4.1666666666666664E-2</v>
      </c>
      <c r="S6" s="14"/>
      <c r="T6" s="16"/>
      <c r="U6" s="14">
        <v>4</v>
      </c>
      <c r="V6" s="15">
        <v>8.3333333333333329E-2</v>
      </c>
      <c r="W6" s="14">
        <v>2</v>
      </c>
      <c r="X6" s="15">
        <v>8.3333333333333329E-2</v>
      </c>
      <c r="Y6" s="14"/>
      <c r="Z6" s="16"/>
      <c r="AA6" s="14">
        <v>199</v>
      </c>
      <c r="AB6" s="15">
        <v>9.7120546608101516E-2</v>
      </c>
      <c r="AC6" s="14">
        <v>28</v>
      </c>
      <c r="AD6" s="15">
        <v>7.2727272727272724E-2</v>
      </c>
      <c r="AE6" s="14"/>
      <c r="AF6" s="16"/>
      <c r="AG6" s="14"/>
      <c r="AH6" s="16"/>
      <c r="AI6" s="14"/>
      <c r="AJ6" s="16"/>
      <c r="AK6" s="14"/>
      <c r="AL6" s="16"/>
      <c r="AM6" s="14">
        <v>63</v>
      </c>
      <c r="AN6" s="15">
        <v>4.8165137614678902E-2</v>
      </c>
      <c r="AO6" s="14">
        <v>363</v>
      </c>
      <c r="AP6" s="15">
        <v>5.8775906735751296E-2</v>
      </c>
      <c r="AQ6" s="14">
        <v>31</v>
      </c>
      <c r="AR6" s="15">
        <v>5.7835820895522388E-2</v>
      </c>
      <c r="AS6" s="14">
        <v>164</v>
      </c>
      <c r="AT6" s="15">
        <v>5.7604495960660342E-2</v>
      </c>
      <c r="AU6" s="14"/>
      <c r="AV6" s="16"/>
      <c r="AW6" s="14">
        <v>2</v>
      </c>
      <c r="AX6" s="15">
        <v>5.2631578947368418E-2</v>
      </c>
      <c r="AY6" s="14">
        <v>4</v>
      </c>
      <c r="AZ6" s="15">
        <v>4.9382716049382713E-2</v>
      </c>
      <c r="BA6" s="14">
        <v>27</v>
      </c>
      <c r="BB6" s="15">
        <v>2.0255063765941484E-2</v>
      </c>
      <c r="BC6" s="14">
        <v>2</v>
      </c>
      <c r="BD6" s="15">
        <v>4.0816326530612242E-2</v>
      </c>
      <c r="BE6" s="14">
        <v>35</v>
      </c>
      <c r="BF6" s="15">
        <v>6.2277580071174378E-2</v>
      </c>
      <c r="BG6" s="14">
        <v>72</v>
      </c>
      <c r="BH6" s="15">
        <v>5.7279236276849645E-2</v>
      </c>
      <c r="BI6" s="14">
        <v>1</v>
      </c>
      <c r="BJ6" s="15">
        <v>3.8461538461538464E-2</v>
      </c>
      <c r="BK6" s="14"/>
      <c r="BL6" s="16"/>
      <c r="BM6" s="14"/>
      <c r="BN6" s="16"/>
      <c r="BO6" s="14"/>
      <c r="BP6" s="16"/>
      <c r="BQ6" s="14">
        <v>2</v>
      </c>
      <c r="BR6" s="15">
        <v>5.2631578947368418E-2</v>
      </c>
      <c r="BS6" s="14"/>
      <c r="BT6" s="16"/>
      <c r="BU6" s="14">
        <v>0</v>
      </c>
      <c r="BV6" s="15">
        <v>0</v>
      </c>
      <c r="BW6" s="14">
        <v>2</v>
      </c>
      <c r="BX6" s="15">
        <v>8.3333333333333329E-2</v>
      </c>
      <c r="BY6" s="14">
        <v>3</v>
      </c>
      <c r="BZ6" s="15">
        <v>0.13636363636363635</v>
      </c>
      <c r="CA6" s="14">
        <v>3</v>
      </c>
      <c r="CB6" s="15">
        <v>0.04</v>
      </c>
      <c r="CC6" s="14"/>
      <c r="CD6" s="16"/>
      <c r="CE6" s="14">
        <v>0</v>
      </c>
      <c r="CF6" s="15">
        <v>0</v>
      </c>
      <c r="CG6" s="14">
        <v>3</v>
      </c>
      <c r="CH6" s="15">
        <v>0.14285714285714285</v>
      </c>
      <c r="CI6" s="14"/>
      <c r="CJ6" s="16"/>
      <c r="CK6" s="14">
        <v>62</v>
      </c>
      <c r="CL6" s="15">
        <v>4.2090970807875085E-2</v>
      </c>
      <c r="CM6" s="14">
        <v>5</v>
      </c>
      <c r="CN6" s="15">
        <v>6.7567567567567571E-2</v>
      </c>
      <c r="CO6" s="14">
        <v>39</v>
      </c>
      <c r="CP6" s="15">
        <v>4.785276073619632E-2</v>
      </c>
      <c r="CQ6" s="14"/>
      <c r="CR6" s="16"/>
      <c r="CS6" s="14">
        <v>3</v>
      </c>
      <c r="CT6" s="15">
        <v>6.1224489795918366E-2</v>
      </c>
      <c r="CU6" s="14">
        <v>2</v>
      </c>
      <c r="CV6" s="15">
        <v>6.25E-2</v>
      </c>
      <c r="CW6" s="14">
        <v>1</v>
      </c>
      <c r="CX6" s="15">
        <v>3.2258064516129031E-2</v>
      </c>
      <c r="CY6" s="14">
        <v>3</v>
      </c>
      <c r="CZ6" s="15">
        <v>0.03</v>
      </c>
      <c r="DA6" s="14">
        <v>11</v>
      </c>
      <c r="DB6" s="15">
        <v>5.5555555555555552E-2</v>
      </c>
      <c r="DC6" s="14"/>
      <c r="DD6" s="16"/>
      <c r="DE6" s="14">
        <v>3</v>
      </c>
      <c r="DF6" s="15">
        <v>6.6666666666666666E-2</v>
      </c>
      <c r="DG6" s="14">
        <v>3</v>
      </c>
      <c r="DH6" s="15">
        <v>7.4999999999999997E-2</v>
      </c>
      <c r="DI6" s="14"/>
      <c r="DJ6" s="16"/>
      <c r="DK6" s="14"/>
      <c r="DL6" s="16"/>
      <c r="DM6" s="14">
        <v>2</v>
      </c>
      <c r="DN6" s="15">
        <v>0.11764705882352941</v>
      </c>
      <c r="DO6" s="14"/>
      <c r="DP6" s="16"/>
      <c r="DQ6" s="14">
        <v>256</v>
      </c>
      <c r="DR6" s="15">
        <v>8.2740788623141562E-2</v>
      </c>
      <c r="DS6" s="14">
        <v>0</v>
      </c>
      <c r="DT6" s="15">
        <v>0</v>
      </c>
      <c r="DU6" s="14"/>
      <c r="DV6" s="16"/>
      <c r="DW6" s="14">
        <v>1</v>
      </c>
      <c r="DX6" s="15">
        <v>3.8461538461538464E-2</v>
      </c>
      <c r="DY6" s="14">
        <v>2</v>
      </c>
      <c r="DZ6" s="15">
        <v>3.5087719298245612E-2</v>
      </c>
      <c r="EA6" s="14">
        <v>3</v>
      </c>
      <c r="EB6" s="15">
        <v>0.13636363636363635</v>
      </c>
      <c r="EC6" s="14">
        <v>20</v>
      </c>
      <c r="ED6" s="15">
        <v>4.975124378109453E-2</v>
      </c>
      <c r="EE6" s="14"/>
      <c r="EF6" s="16"/>
      <c r="EG6" s="14"/>
      <c r="EH6" s="16"/>
      <c r="EI6" s="14"/>
      <c r="EJ6" s="16"/>
      <c r="EK6" s="14">
        <v>91</v>
      </c>
      <c r="EL6" s="15">
        <v>5.7449494949494952E-2</v>
      </c>
      <c r="EM6" s="14">
        <v>5</v>
      </c>
      <c r="EN6" s="15">
        <v>0.1388888888888889</v>
      </c>
      <c r="EO6" s="14">
        <v>3</v>
      </c>
      <c r="EP6" s="15">
        <v>9.6774193548387094E-2</v>
      </c>
      <c r="EQ6" s="14">
        <v>15</v>
      </c>
      <c r="ER6" s="15">
        <v>8.6206896551724144E-2</v>
      </c>
      <c r="ES6" s="14">
        <v>1</v>
      </c>
      <c r="ET6" s="15">
        <v>3.2258064516129031E-2</v>
      </c>
      <c r="EU6" s="14">
        <v>7</v>
      </c>
      <c r="EV6" s="15">
        <v>0.17948717948717949</v>
      </c>
      <c r="EW6" s="14">
        <v>4</v>
      </c>
      <c r="EX6" s="15">
        <v>8.1632653061224483E-2</v>
      </c>
      <c r="EY6" s="14">
        <v>175</v>
      </c>
      <c r="EZ6" s="15">
        <v>4.9814972957586107E-2</v>
      </c>
      <c r="FA6" s="14">
        <v>143</v>
      </c>
      <c r="FB6" s="15">
        <v>6.4269662921348308E-2</v>
      </c>
      <c r="FC6" s="14"/>
      <c r="FD6" s="16"/>
      <c r="FE6" s="14"/>
      <c r="FF6" s="16"/>
      <c r="FG6" s="14"/>
      <c r="FH6" s="16"/>
      <c r="FI6" s="14"/>
      <c r="FJ6" s="16"/>
      <c r="FK6" s="14">
        <v>3</v>
      </c>
      <c r="FL6" s="15">
        <v>6.1224489795918366E-2</v>
      </c>
      <c r="FM6" s="14">
        <v>23</v>
      </c>
      <c r="FN6" s="15">
        <v>5.8524173027989825E-2</v>
      </c>
      <c r="FO6" s="14">
        <v>140</v>
      </c>
      <c r="FP6" s="15">
        <v>7.1102082275266626E-2</v>
      </c>
      <c r="FQ6" s="14">
        <v>0</v>
      </c>
      <c r="FR6" s="15">
        <v>0</v>
      </c>
      <c r="FS6" s="14"/>
      <c r="FT6" s="16"/>
      <c r="FU6" s="14">
        <v>0</v>
      </c>
      <c r="FV6" s="15">
        <v>0</v>
      </c>
      <c r="FW6" s="14">
        <v>139</v>
      </c>
      <c r="FX6" s="15">
        <v>5.4702872884691063E-2</v>
      </c>
      <c r="FY6" s="14"/>
      <c r="FZ6" s="16"/>
      <c r="GA6" s="14">
        <v>2</v>
      </c>
      <c r="GB6" s="15">
        <v>4.0816326530612242E-2</v>
      </c>
      <c r="GC6" s="14">
        <v>1</v>
      </c>
      <c r="GD6" s="15">
        <v>1.6949152542372881E-2</v>
      </c>
      <c r="GE6" s="14">
        <v>99</v>
      </c>
      <c r="GF6" s="15">
        <v>3.8808310466483732E-2</v>
      </c>
      <c r="GG6" s="14">
        <v>44</v>
      </c>
      <c r="GH6" s="15">
        <v>3.04077401520387E-2</v>
      </c>
      <c r="GI6" s="17">
        <v>2782</v>
      </c>
      <c r="GJ6" s="18">
        <v>5.6952178185391417E-2</v>
      </c>
    </row>
    <row r="7" spans="1:192" x14ac:dyDescent="0.25">
      <c r="A7" s="19" t="s">
        <v>139</v>
      </c>
      <c r="B7" s="27"/>
      <c r="C7" s="20">
        <v>967</v>
      </c>
      <c r="D7" s="21">
        <v>0.44439338235294118</v>
      </c>
      <c r="E7" s="20">
        <v>1013</v>
      </c>
      <c r="F7" s="21">
        <v>0.42563025210084032</v>
      </c>
      <c r="G7" s="20"/>
      <c r="H7" s="22"/>
      <c r="I7" s="20">
        <v>19</v>
      </c>
      <c r="J7" s="21">
        <v>0.32203389830508472</v>
      </c>
      <c r="K7" s="20">
        <v>907</v>
      </c>
      <c r="L7" s="21">
        <v>0.37080948487326248</v>
      </c>
      <c r="M7" s="20">
        <v>56</v>
      </c>
      <c r="N7" s="21">
        <v>0.45901639344262296</v>
      </c>
      <c r="O7" s="20">
        <v>546</v>
      </c>
      <c r="P7" s="21">
        <v>0.39</v>
      </c>
      <c r="Q7" s="20">
        <v>12</v>
      </c>
      <c r="R7" s="21">
        <v>0.5</v>
      </c>
      <c r="S7" s="20"/>
      <c r="T7" s="22"/>
      <c r="U7" s="20">
        <v>23</v>
      </c>
      <c r="V7" s="21">
        <v>0.47916666666666669</v>
      </c>
      <c r="W7" s="20">
        <v>15</v>
      </c>
      <c r="X7" s="21">
        <v>0.625</v>
      </c>
      <c r="Y7" s="20"/>
      <c r="Z7" s="22"/>
      <c r="AA7" s="20">
        <v>697</v>
      </c>
      <c r="AB7" s="21">
        <v>0.34016593460224498</v>
      </c>
      <c r="AC7" s="20">
        <v>151</v>
      </c>
      <c r="AD7" s="21">
        <v>0.39220779220779223</v>
      </c>
      <c r="AE7" s="20"/>
      <c r="AF7" s="22"/>
      <c r="AG7" s="20"/>
      <c r="AH7" s="22"/>
      <c r="AI7" s="20"/>
      <c r="AJ7" s="22"/>
      <c r="AK7" s="20"/>
      <c r="AL7" s="22"/>
      <c r="AM7" s="20">
        <v>539</v>
      </c>
      <c r="AN7" s="21">
        <v>0.4120795107033639</v>
      </c>
      <c r="AO7" s="20">
        <v>2441</v>
      </c>
      <c r="AP7" s="21">
        <v>0.3952396373056995</v>
      </c>
      <c r="AQ7" s="20">
        <v>227</v>
      </c>
      <c r="AR7" s="21">
        <v>0.42350746268656714</v>
      </c>
      <c r="AS7" s="20">
        <v>1120</v>
      </c>
      <c r="AT7" s="21">
        <v>0.39339655778011945</v>
      </c>
      <c r="AU7" s="20"/>
      <c r="AV7" s="22"/>
      <c r="AW7" s="20">
        <v>16</v>
      </c>
      <c r="AX7" s="21">
        <v>0.42105263157894735</v>
      </c>
      <c r="AY7" s="20">
        <v>39</v>
      </c>
      <c r="AZ7" s="21">
        <v>0.48148148148148145</v>
      </c>
      <c r="BA7" s="20">
        <v>304</v>
      </c>
      <c r="BB7" s="21">
        <v>0.22805701425356339</v>
      </c>
      <c r="BC7" s="20">
        <v>13</v>
      </c>
      <c r="BD7" s="21">
        <v>0.26530612244897961</v>
      </c>
      <c r="BE7" s="20">
        <v>216</v>
      </c>
      <c r="BF7" s="21">
        <v>0.38434163701067614</v>
      </c>
      <c r="BG7" s="20">
        <v>566</v>
      </c>
      <c r="BH7" s="21">
        <v>0.45027844073190137</v>
      </c>
      <c r="BI7" s="20">
        <v>11</v>
      </c>
      <c r="BJ7" s="21">
        <v>0.42307692307692307</v>
      </c>
      <c r="BK7" s="20"/>
      <c r="BL7" s="22"/>
      <c r="BM7" s="20"/>
      <c r="BN7" s="22"/>
      <c r="BO7" s="20"/>
      <c r="BP7" s="22"/>
      <c r="BQ7" s="20">
        <v>11</v>
      </c>
      <c r="BR7" s="21">
        <v>0.28947368421052633</v>
      </c>
      <c r="BS7" s="20"/>
      <c r="BT7" s="22"/>
      <c r="BU7" s="20">
        <v>9</v>
      </c>
      <c r="BV7" s="21">
        <v>0.375</v>
      </c>
      <c r="BW7" s="20">
        <v>18</v>
      </c>
      <c r="BX7" s="21">
        <v>0.75</v>
      </c>
      <c r="BY7" s="20">
        <v>9</v>
      </c>
      <c r="BZ7" s="21">
        <v>0.40909090909090912</v>
      </c>
      <c r="CA7" s="20">
        <v>29</v>
      </c>
      <c r="CB7" s="21">
        <v>0.38666666666666666</v>
      </c>
      <c r="CC7" s="20"/>
      <c r="CD7" s="22"/>
      <c r="CE7" s="20">
        <v>7</v>
      </c>
      <c r="CF7" s="21">
        <v>0.33333333333333331</v>
      </c>
      <c r="CG7" s="20">
        <v>11</v>
      </c>
      <c r="CH7" s="21">
        <v>0.52380952380952384</v>
      </c>
      <c r="CI7" s="20"/>
      <c r="CJ7" s="22"/>
      <c r="CK7" s="20">
        <v>509</v>
      </c>
      <c r="CL7" s="21">
        <v>0.34555329260013579</v>
      </c>
      <c r="CM7" s="20">
        <v>38</v>
      </c>
      <c r="CN7" s="21">
        <v>0.51351351351351349</v>
      </c>
      <c r="CO7" s="20">
        <v>352</v>
      </c>
      <c r="CP7" s="21">
        <v>0.43190184049079755</v>
      </c>
      <c r="CQ7" s="20"/>
      <c r="CR7" s="22"/>
      <c r="CS7" s="20">
        <v>22</v>
      </c>
      <c r="CT7" s="21">
        <v>0.44897959183673469</v>
      </c>
      <c r="CU7" s="20">
        <v>13</v>
      </c>
      <c r="CV7" s="21">
        <v>0.40625</v>
      </c>
      <c r="CW7" s="20">
        <v>14</v>
      </c>
      <c r="CX7" s="21">
        <v>0.45161290322580644</v>
      </c>
      <c r="CY7" s="20">
        <v>30</v>
      </c>
      <c r="CZ7" s="21">
        <v>0.3</v>
      </c>
      <c r="DA7" s="20">
        <v>78</v>
      </c>
      <c r="DB7" s="21">
        <v>0.39393939393939392</v>
      </c>
      <c r="DC7" s="20"/>
      <c r="DD7" s="22"/>
      <c r="DE7" s="20">
        <v>20</v>
      </c>
      <c r="DF7" s="21">
        <v>0.44444444444444442</v>
      </c>
      <c r="DG7" s="20">
        <v>17</v>
      </c>
      <c r="DH7" s="21">
        <v>0.42499999999999999</v>
      </c>
      <c r="DI7" s="20"/>
      <c r="DJ7" s="22"/>
      <c r="DK7" s="20"/>
      <c r="DL7" s="22"/>
      <c r="DM7" s="20">
        <v>9</v>
      </c>
      <c r="DN7" s="21">
        <v>0.52941176470588236</v>
      </c>
      <c r="DO7" s="20"/>
      <c r="DP7" s="22"/>
      <c r="DQ7" s="20">
        <v>1359</v>
      </c>
      <c r="DR7" s="21">
        <v>0.43923723335488041</v>
      </c>
      <c r="DS7" s="20">
        <v>10</v>
      </c>
      <c r="DT7" s="21">
        <v>0.4</v>
      </c>
      <c r="DU7" s="20"/>
      <c r="DV7" s="22"/>
      <c r="DW7" s="20">
        <v>9</v>
      </c>
      <c r="DX7" s="21">
        <v>0.34615384615384615</v>
      </c>
      <c r="DY7" s="20">
        <v>21</v>
      </c>
      <c r="DZ7" s="21">
        <v>0.36842105263157893</v>
      </c>
      <c r="EA7" s="20">
        <v>10</v>
      </c>
      <c r="EB7" s="21">
        <v>0.45454545454545453</v>
      </c>
      <c r="EC7" s="20">
        <v>154</v>
      </c>
      <c r="ED7" s="21">
        <v>0.38308457711442784</v>
      </c>
      <c r="EE7" s="20"/>
      <c r="EF7" s="22"/>
      <c r="EG7" s="20"/>
      <c r="EH7" s="22"/>
      <c r="EI7" s="20"/>
      <c r="EJ7" s="22"/>
      <c r="EK7" s="20">
        <v>646</v>
      </c>
      <c r="EL7" s="21">
        <v>0.40782828282828282</v>
      </c>
      <c r="EM7" s="20">
        <v>22</v>
      </c>
      <c r="EN7" s="21">
        <v>0.61111111111111116</v>
      </c>
      <c r="EO7" s="20">
        <v>21</v>
      </c>
      <c r="EP7" s="21">
        <v>0.67741935483870963</v>
      </c>
      <c r="EQ7" s="20">
        <v>58</v>
      </c>
      <c r="ER7" s="21">
        <v>0.33333333333333331</v>
      </c>
      <c r="ES7" s="20">
        <v>12</v>
      </c>
      <c r="ET7" s="21">
        <v>0.38709677419354838</v>
      </c>
      <c r="EU7" s="20">
        <v>28</v>
      </c>
      <c r="EV7" s="21">
        <v>0.71794871794871795</v>
      </c>
      <c r="EW7" s="20">
        <v>23</v>
      </c>
      <c r="EX7" s="21">
        <v>0.46938775510204084</v>
      </c>
      <c r="EY7" s="20">
        <v>1243</v>
      </c>
      <c r="EZ7" s="21">
        <v>0.35382863649302593</v>
      </c>
      <c r="FA7" s="20">
        <v>711</v>
      </c>
      <c r="FB7" s="21">
        <v>0.31955056179775282</v>
      </c>
      <c r="FC7" s="20"/>
      <c r="FD7" s="22"/>
      <c r="FE7" s="20"/>
      <c r="FF7" s="22"/>
      <c r="FG7" s="20"/>
      <c r="FH7" s="22"/>
      <c r="FI7" s="20"/>
      <c r="FJ7" s="22"/>
      <c r="FK7" s="20">
        <v>16</v>
      </c>
      <c r="FL7" s="21">
        <v>0.32653061224489793</v>
      </c>
      <c r="FM7" s="20">
        <v>166</v>
      </c>
      <c r="FN7" s="21">
        <v>0.42239185750636132</v>
      </c>
      <c r="FO7" s="20">
        <v>843</v>
      </c>
      <c r="FP7" s="21">
        <v>0.42813610970035548</v>
      </c>
      <c r="FQ7" s="20">
        <v>7</v>
      </c>
      <c r="FR7" s="21">
        <v>0.35</v>
      </c>
      <c r="FS7" s="20"/>
      <c r="FT7" s="22"/>
      <c r="FU7" s="20">
        <v>19</v>
      </c>
      <c r="FV7" s="21">
        <v>0.51351351351351349</v>
      </c>
      <c r="FW7" s="20">
        <v>1108</v>
      </c>
      <c r="FX7" s="21">
        <v>0.4360487996851633</v>
      </c>
      <c r="FY7" s="20"/>
      <c r="FZ7" s="22"/>
      <c r="GA7" s="20">
        <v>15</v>
      </c>
      <c r="GB7" s="21">
        <v>0.30612244897959184</v>
      </c>
      <c r="GC7" s="20">
        <v>22</v>
      </c>
      <c r="GD7" s="21">
        <v>0.3728813559322034</v>
      </c>
      <c r="GE7" s="20">
        <v>754</v>
      </c>
      <c r="GF7" s="21">
        <v>0.29557036456291652</v>
      </c>
      <c r="GG7" s="20">
        <v>425</v>
      </c>
      <c r="GH7" s="21">
        <v>0.29371112646855563</v>
      </c>
      <c r="GI7" s="20">
        <v>18796</v>
      </c>
      <c r="GJ7" s="21">
        <v>0.38478545692761218</v>
      </c>
    </row>
    <row r="8" spans="1:192" x14ac:dyDescent="0.25">
      <c r="A8" s="2" t="s">
        <v>175</v>
      </c>
      <c r="B8" s="3" t="s">
        <v>104</v>
      </c>
      <c r="C8" s="14">
        <v>13</v>
      </c>
      <c r="D8" s="15">
        <v>5.9742647058823525E-3</v>
      </c>
      <c r="E8" s="14">
        <v>12</v>
      </c>
      <c r="F8" s="15">
        <v>5.0420168067226894E-3</v>
      </c>
      <c r="G8" s="14"/>
      <c r="H8" s="16"/>
      <c r="I8" s="14">
        <v>1</v>
      </c>
      <c r="J8" s="15">
        <v>1.6949152542372881E-2</v>
      </c>
      <c r="K8" s="14">
        <v>17</v>
      </c>
      <c r="L8" s="15">
        <v>6.9501226492232216E-3</v>
      </c>
      <c r="M8" s="14">
        <v>1</v>
      </c>
      <c r="N8" s="15">
        <v>8.1967213114754103E-3</v>
      </c>
      <c r="O8" s="14">
        <v>12</v>
      </c>
      <c r="P8" s="15">
        <v>8.5714285714285719E-3</v>
      </c>
      <c r="Q8" s="14">
        <v>1</v>
      </c>
      <c r="R8" s="15">
        <v>4.1666666666666664E-2</v>
      </c>
      <c r="S8" s="14"/>
      <c r="T8" s="16"/>
      <c r="U8" s="14">
        <v>1</v>
      </c>
      <c r="V8" s="15">
        <v>2.0833333333333332E-2</v>
      </c>
      <c r="W8" s="14">
        <v>0</v>
      </c>
      <c r="X8" s="15">
        <v>0</v>
      </c>
      <c r="Y8" s="14"/>
      <c r="Z8" s="16"/>
      <c r="AA8" s="14">
        <v>21</v>
      </c>
      <c r="AB8" s="15">
        <v>1.0248901903367497E-2</v>
      </c>
      <c r="AC8" s="14">
        <v>4</v>
      </c>
      <c r="AD8" s="15">
        <v>1.038961038961039E-2</v>
      </c>
      <c r="AE8" s="14"/>
      <c r="AF8" s="16"/>
      <c r="AG8" s="14"/>
      <c r="AH8" s="16"/>
      <c r="AI8" s="14"/>
      <c r="AJ8" s="16"/>
      <c r="AK8" s="14"/>
      <c r="AL8" s="16"/>
      <c r="AM8" s="14">
        <v>12</v>
      </c>
      <c r="AN8" s="15">
        <v>9.1743119266055051E-3</v>
      </c>
      <c r="AO8" s="14">
        <v>60</v>
      </c>
      <c r="AP8" s="15">
        <v>9.7150259067357511E-3</v>
      </c>
      <c r="AQ8" s="14">
        <v>9</v>
      </c>
      <c r="AR8" s="15">
        <v>1.6791044776119403E-2</v>
      </c>
      <c r="AS8" s="14">
        <v>29</v>
      </c>
      <c r="AT8" s="15">
        <v>1.0186160871092378E-2</v>
      </c>
      <c r="AU8" s="14"/>
      <c r="AV8" s="16"/>
      <c r="AW8" s="14">
        <v>0</v>
      </c>
      <c r="AX8" s="15">
        <v>0</v>
      </c>
      <c r="AY8" s="14">
        <v>0</v>
      </c>
      <c r="AZ8" s="15">
        <v>0</v>
      </c>
      <c r="BA8" s="14">
        <v>7</v>
      </c>
      <c r="BB8" s="15">
        <v>5.2513128282070517E-3</v>
      </c>
      <c r="BC8" s="14">
        <v>0</v>
      </c>
      <c r="BD8" s="15">
        <v>0</v>
      </c>
      <c r="BE8" s="14">
        <v>1</v>
      </c>
      <c r="BF8" s="15">
        <v>1.7793594306049821E-3</v>
      </c>
      <c r="BG8" s="14">
        <v>9</v>
      </c>
      <c r="BH8" s="15">
        <v>7.1599045346062056E-3</v>
      </c>
      <c r="BI8" s="14">
        <v>1</v>
      </c>
      <c r="BJ8" s="15">
        <v>3.8461538461538464E-2</v>
      </c>
      <c r="BK8" s="14"/>
      <c r="BL8" s="16"/>
      <c r="BM8" s="14"/>
      <c r="BN8" s="16"/>
      <c r="BO8" s="14"/>
      <c r="BP8" s="16"/>
      <c r="BQ8" s="14">
        <v>0</v>
      </c>
      <c r="BR8" s="15">
        <v>0</v>
      </c>
      <c r="BS8" s="14"/>
      <c r="BT8" s="16"/>
      <c r="BU8" s="14">
        <v>0</v>
      </c>
      <c r="BV8" s="15">
        <v>0</v>
      </c>
      <c r="BW8" s="14">
        <v>0</v>
      </c>
      <c r="BX8" s="15">
        <v>0</v>
      </c>
      <c r="BY8" s="14">
        <v>0</v>
      </c>
      <c r="BZ8" s="15">
        <v>0</v>
      </c>
      <c r="CA8" s="14">
        <v>1</v>
      </c>
      <c r="CB8" s="15">
        <v>1.3333333333333334E-2</v>
      </c>
      <c r="CC8" s="14"/>
      <c r="CD8" s="16"/>
      <c r="CE8" s="14">
        <v>0</v>
      </c>
      <c r="CF8" s="15">
        <v>0</v>
      </c>
      <c r="CG8" s="14">
        <v>1</v>
      </c>
      <c r="CH8" s="15">
        <v>4.7619047619047616E-2</v>
      </c>
      <c r="CI8" s="14"/>
      <c r="CJ8" s="16"/>
      <c r="CK8" s="14">
        <v>15</v>
      </c>
      <c r="CL8" s="15">
        <v>1.0183299389002037E-2</v>
      </c>
      <c r="CM8" s="14">
        <v>3</v>
      </c>
      <c r="CN8" s="15">
        <v>4.0540540540540543E-2</v>
      </c>
      <c r="CO8" s="14">
        <v>4</v>
      </c>
      <c r="CP8" s="15">
        <v>4.9079754601226997E-3</v>
      </c>
      <c r="CQ8" s="14"/>
      <c r="CR8" s="16"/>
      <c r="CS8" s="14">
        <v>2</v>
      </c>
      <c r="CT8" s="15">
        <v>4.0816326530612242E-2</v>
      </c>
      <c r="CU8" s="14">
        <v>0</v>
      </c>
      <c r="CV8" s="15">
        <v>0</v>
      </c>
      <c r="CW8" s="14">
        <v>1</v>
      </c>
      <c r="CX8" s="15">
        <v>3.2258064516129031E-2</v>
      </c>
      <c r="CY8" s="14">
        <v>1</v>
      </c>
      <c r="CZ8" s="15">
        <v>0.01</v>
      </c>
      <c r="DA8" s="14">
        <v>2</v>
      </c>
      <c r="DB8" s="15">
        <v>1.0101010101010102E-2</v>
      </c>
      <c r="DC8" s="14"/>
      <c r="DD8" s="16"/>
      <c r="DE8" s="14">
        <v>0</v>
      </c>
      <c r="DF8" s="15">
        <v>0</v>
      </c>
      <c r="DG8" s="14">
        <v>0</v>
      </c>
      <c r="DH8" s="15">
        <v>0</v>
      </c>
      <c r="DI8" s="14"/>
      <c r="DJ8" s="16"/>
      <c r="DK8" s="14"/>
      <c r="DL8" s="16"/>
      <c r="DM8" s="14">
        <v>0</v>
      </c>
      <c r="DN8" s="15">
        <v>0</v>
      </c>
      <c r="DO8" s="14"/>
      <c r="DP8" s="16"/>
      <c r="DQ8" s="14">
        <v>25</v>
      </c>
      <c r="DR8" s="15">
        <v>8.0801551389786692E-3</v>
      </c>
      <c r="DS8" s="14">
        <v>0</v>
      </c>
      <c r="DT8" s="15">
        <v>0</v>
      </c>
      <c r="DU8" s="14"/>
      <c r="DV8" s="16"/>
      <c r="DW8" s="14">
        <v>0</v>
      </c>
      <c r="DX8" s="15">
        <v>0</v>
      </c>
      <c r="DY8" s="14">
        <v>3</v>
      </c>
      <c r="DZ8" s="15">
        <v>5.2631578947368418E-2</v>
      </c>
      <c r="EA8" s="14">
        <v>1</v>
      </c>
      <c r="EB8" s="15">
        <v>4.5454545454545456E-2</v>
      </c>
      <c r="EC8" s="14">
        <v>5</v>
      </c>
      <c r="ED8" s="15">
        <v>1.2437810945273632E-2</v>
      </c>
      <c r="EE8" s="14"/>
      <c r="EF8" s="16"/>
      <c r="EG8" s="14"/>
      <c r="EH8" s="16"/>
      <c r="EI8" s="14"/>
      <c r="EJ8" s="16"/>
      <c r="EK8" s="14">
        <v>22</v>
      </c>
      <c r="EL8" s="15">
        <v>1.3888888888888888E-2</v>
      </c>
      <c r="EM8" s="14">
        <v>0</v>
      </c>
      <c r="EN8" s="15">
        <v>0</v>
      </c>
      <c r="EO8" s="14">
        <v>0</v>
      </c>
      <c r="EP8" s="15">
        <v>0</v>
      </c>
      <c r="EQ8" s="14">
        <v>1</v>
      </c>
      <c r="ER8" s="15">
        <v>5.7471264367816091E-3</v>
      </c>
      <c r="ES8" s="14">
        <v>0</v>
      </c>
      <c r="ET8" s="15">
        <v>0</v>
      </c>
      <c r="EU8" s="14">
        <v>0</v>
      </c>
      <c r="EV8" s="15">
        <v>0</v>
      </c>
      <c r="EW8" s="14">
        <v>4</v>
      </c>
      <c r="EX8" s="15">
        <v>8.1632653061224483E-2</v>
      </c>
      <c r="EY8" s="14">
        <v>28</v>
      </c>
      <c r="EZ8" s="15">
        <v>7.970395673213778E-3</v>
      </c>
      <c r="FA8" s="14">
        <v>8</v>
      </c>
      <c r="FB8" s="15">
        <v>3.5955056179775282E-3</v>
      </c>
      <c r="FC8" s="14"/>
      <c r="FD8" s="16"/>
      <c r="FE8" s="14"/>
      <c r="FF8" s="16"/>
      <c r="FG8" s="14"/>
      <c r="FH8" s="16"/>
      <c r="FI8" s="14"/>
      <c r="FJ8" s="16"/>
      <c r="FK8" s="14">
        <v>2</v>
      </c>
      <c r="FL8" s="15">
        <v>4.0816326530612242E-2</v>
      </c>
      <c r="FM8" s="14">
        <v>8</v>
      </c>
      <c r="FN8" s="15">
        <v>2.0356234096692113E-2</v>
      </c>
      <c r="FO8" s="14">
        <v>9</v>
      </c>
      <c r="FP8" s="15">
        <v>4.5708481462671405E-3</v>
      </c>
      <c r="FQ8" s="14">
        <v>0</v>
      </c>
      <c r="FR8" s="15">
        <v>0</v>
      </c>
      <c r="FS8" s="14"/>
      <c r="FT8" s="16"/>
      <c r="FU8" s="14">
        <v>0</v>
      </c>
      <c r="FV8" s="15">
        <v>0</v>
      </c>
      <c r="FW8" s="14">
        <v>13</v>
      </c>
      <c r="FX8" s="15">
        <v>5.1160960251869347E-3</v>
      </c>
      <c r="FY8" s="14"/>
      <c r="FZ8" s="16"/>
      <c r="GA8" s="14">
        <v>0</v>
      </c>
      <c r="GB8" s="15">
        <v>0</v>
      </c>
      <c r="GC8" s="14">
        <v>1</v>
      </c>
      <c r="GD8" s="15">
        <v>1.6949152542372881E-2</v>
      </c>
      <c r="GE8" s="14">
        <v>20</v>
      </c>
      <c r="GF8" s="15">
        <v>7.8400627205017642E-3</v>
      </c>
      <c r="GG8" s="14">
        <v>3</v>
      </c>
      <c r="GH8" s="15">
        <v>2.0732550103662751E-3</v>
      </c>
      <c r="GI8" s="17">
        <v>394</v>
      </c>
      <c r="GJ8" s="18">
        <v>8.065836881755651E-3</v>
      </c>
    </row>
    <row r="9" spans="1:192" x14ac:dyDescent="0.25">
      <c r="A9" s="2" t="s">
        <v>176</v>
      </c>
      <c r="B9" s="3" t="s">
        <v>104</v>
      </c>
      <c r="C9" s="14">
        <v>19</v>
      </c>
      <c r="D9" s="15">
        <v>8.7316176470588237E-3</v>
      </c>
      <c r="E9" s="14">
        <v>16</v>
      </c>
      <c r="F9" s="15">
        <v>6.7226890756302525E-3</v>
      </c>
      <c r="G9" s="14"/>
      <c r="H9" s="16"/>
      <c r="I9" s="14">
        <v>0</v>
      </c>
      <c r="J9" s="15">
        <v>0</v>
      </c>
      <c r="K9" s="14">
        <v>7</v>
      </c>
      <c r="L9" s="15">
        <v>2.8618152085036794E-3</v>
      </c>
      <c r="M9" s="14">
        <v>1</v>
      </c>
      <c r="N9" s="15">
        <v>8.1967213114754103E-3</v>
      </c>
      <c r="O9" s="14">
        <v>18</v>
      </c>
      <c r="P9" s="15">
        <v>1.2857142857142857E-2</v>
      </c>
      <c r="Q9" s="14">
        <v>1</v>
      </c>
      <c r="R9" s="15">
        <v>4.1666666666666664E-2</v>
      </c>
      <c r="S9" s="14"/>
      <c r="T9" s="16"/>
      <c r="U9" s="14">
        <v>0</v>
      </c>
      <c r="V9" s="15">
        <v>0</v>
      </c>
      <c r="W9" s="14">
        <v>0</v>
      </c>
      <c r="X9" s="15">
        <v>0</v>
      </c>
      <c r="Y9" s="14"/>
      <c r="Z9" s="16"/>
      <c r="AA9" s="14">
        <v>18</v>
      </c>
      <c r="AB9" s="15">
        <v>8.7847730600292828E-3</v>
      </c>
      <c r="AC9" s="14">
        <v>6</v>
      </c>
      <c r="AD9" s="15">
        <v>1.5584415584415584E-2</v>
      </c>
      <c r="AE9" s="14"/>
      <c r="AF9" s="16"/>
      <c r="AG9" s="14"/>
      <c r="AH9" s="16"/>
      <c r="AI9" s="14"/>
      <c r="AJ9" s="16"/>
      <c r="AK9" s="14"/>
      <c r="AL9" s="16"/>
      <c r="AM9" s="14">
        <v>15</v>
      </c>
      <c r="AN9" s="15">
        <v>1.1467889908256881E-2</v>
      </c>
      <c r="AO9" s="14">
        <v>56</v>
      </c>
      <c r="AP9" s="15">
        <v>9.0673575129533671E-3</v>
      </c>
      <c r="AQ9" s="14">
        <v>8</v>
      </c>
      <c r="AR9" s="15">
        <v>1.4925373134328358E-2</v>
      </c>
      <c r="AS9" s="14">
        <v>23</v>
      </c>
      <c r="AT9" s="15">
        <v>8.0786793115560241E-3</v>
      </c>
      <c r="AU9" s="14"/>
      <c r="AV9" s="16"/>
      <c r="AW9" s="14">
        <v>0</v>
      </c>
      <c r="AX9" s="15">
        <v>0</v>
      </c>
      <c r="AY9" s="14">
        <v>1</v>
      </c>
      <c r="AZ9" s="15">
        <v>1.2345679012345678E-2</v>
      </c>
      <c r="BA9" s="14">
        <v>3</v>
      </c>
      <c r="BB9" s="15">
        <v>2.2505626406601649E-3</v>
      </c>
      <c r="BC9" s="14">
        <v>1</v>
      </c>
      <c r="BD9" s="15">
        <v>2.0408163265306121E-2</v>
      </c>
      <c r="BE9" s="14">
        <v>9</v>
      </c>
      <c r="BF9" s="15">
        <v>1.601423487544484E-2</v>
      </c>
      <c r="BG9" s="14">
        <v>21</v>
      </c>
      <c r="BH9" s="15">
        <v>1.6706443914081145E-2</v>
      </c>
      <c r="BI9" s="14">
        <v>1</v>
      </c>
      <c r="BJ9" s="15">
        <v>3.8461538461538464E-2</v>
      </c>
      <c r="BK9" s="14"/>
      <c r="BL9" s="16"/>
      <c r="BM9" s="14"/>
      <c r="BN9" s="16"/>
      <c r="BO9" s="14"/>
      <c r="BP9" s="16"/>
      <c r="BQ9" s="14">
        <v>0</v>
      </c>
      <c r="BR9" s="15">
        <v>0</v>
      </c>
      <c r="BS9" s="14"/>
      <c r="BT9" s="16"/>
      <c r="BU9" s="14">
        <v>1</v>
      </c>
      <c r="BV9" s="15">
        <v>4.1666666666666664E-2</v>
      </c>
      <c r="BW9" s="14">
        <v>1</v>
      </c>
      <c r="BX9" s="15">
        <v>4.1666666666666664E-2</v>
      </c>
      <c r="BY9" s="14">
        <v>1</v>
      </c>
      <c r="BZ9" s="15">
        <v>4.5454545454545456E-2</v>
      </c>
      <c r="CA9" s="14">
        <v>3</v>
      </c>
      <c r="CB9" s="15">
        <v>0.04</v>
      </c>
      <c r="CC9" s="14"/>
      <c r="CD9" s="16"/>
      <c r="CE9" s="14">
        <v>0</v>
      </c>
      <c r="CF9" s="15">
        <v>0</v>
      </c>
      <c r="CG9" s="14">
        <v>0</v>
      </c>
      <c r="CH9" s="15">
        <v>0</v>
      </c>
      <c r="CI9" s="14"/>
      <c r="CJ9" s="16"/>
      <c r="CK9" s="14">
        <v>9</v>
      </c>
      <c r="CL9" s="15">
        <v>6.1099796334012219E-3</v>
      </c>
      <c r="CM9" s="14">
        <v>1</v>
      </c>
      <c r="CN9" s="15">
        <v>1.3513513513513514E-2</v>
      </c>
      <c r="CO9" s="14">
        <v>8</v>
      </c>
      <c r="CP9" s="15">
        <v>9.8159509202453993E-3</v>
      </c>
      <c r="CQ9" s="14"/>
      <c r="CR9" s="16"/>
      <c r="CS9" s="14">
        <v>0</v>
      </c>
      <c r="CT9" s="15">
        <v>0</v>
      </c>
      <c r="CU9" s="14">
        <v>2</v>
      </c>
      <c r="CV9" s="15">
        <v>6.25E-2</v>
      </c>
      <c r="CW9" s="14">
        <v>2</v>
      </c>
      <c r="CX9" s="15">
        <v>6.4516129032258063E-2</v>
      </c>
      <c r="CY9" s="14">
        <v>2</v>
      </c>
      <c r="CZ9" s="15">
        <v>0.02</v>
      </c>
      <c r="DA9" s="14">
        <v>1</v>
      </c>
      <c r="DB9" s="15">
        <v>5.0505050505050509E-3</v>
      </c>
      <c r="DC9" s="14"/>
      <c r="DD9" s="16"/>
      <c r="DE9" s="14">
        <v>0</v>
      </c>
      <c r="DF9" s="15">
        <v>0</v>
      </c>
      <c r="DG9" s="14">
        <v>1</v>
      </c>
      <c r="DH9" s="15">
        <v>2.5000000000000001E-2</v>
      </c>
      <c r="DI9" s="14"/>
      <c r="DJ9" s="16"/>
      <c r="DK9" s="14"/>
      <c r="DL9" s="16"/>
      <c r="DM9" s="14">
        <v>0</v>
      </c>
      <c r="DN9" s="15">
        <v>0</v>
      </c>
      <c r="DO9" s="14"/>
      <c r="DP9" s="16"/>
      <c r="DQ9" s="14">
        <v>17</v>
      </c>
      <c r="DR9" s="15">
        <v>5.4945054945054949E-3</v>
      </c>
      <c r="DS9" s="14">
        <v>0</v>
      </c>
      <c r="DT9" s="15">
        <v>0</v>
      </c>
      <c r="DU9" s="14"/>
      <c r="DV9" s="16"/>
      <c r="DW9" s="14">
        <v>1</v>
      </c>
      <c r="DX9" s="15">
        <v>3.8461538461538464E-2</v>
      </c>
      <c r="DY9" s="14">
        <v>1</v>
      </c>
      <c r="DZ9" s="15">
        <v>1.7543859649122806E-2</v>
      </c>
      <c r="EA9" s="14">
        <v>0</v>
      </c>
      <c r="EB9" s="15">
        <v>0</v>
      </c>
      <c r="EC9" s="14">
        <v>8</v>
      </c>
      <c r="ED9" s="15">
        <v>1.9900497512437811E-2</v>
      </c>
      <c r="EE9" s="14"/>
      <c r="EF9" s="16"/>
      <c r="EG9" s="14"/>
      <c r="EH9" s="16"/>
      <c r="EI9" s="14"/>
      <c r="EJ9" s="16"/>
      <c r="EK9" s="14">
        <v>16</v>
      </c>
      <c r="EL9" s="15">
        <v>1.0101010101010102E-2</v>
      </c>
      <c r="EM9" s="14">
        <v>1</v>
      </c>
      <c r="EN9" s="15">
        <v>2.7777777777777776E-2</v>
      </c>
      <c r="EO9" s="14">
        <v>0</v>
      </c>
      <c r="EP9" s="15">
        <v>0</v>
      </c>
      <c r="EQ9" s="14">
        <v>4</v>
      </c>
      <c r="ER9" s="15">
        <v>2.2988505747126436E-2</v>
      </c>
      <c r="ES9" s="14">
        <v>0</v>
      </c>
      <c r="ET9" s="15">
        <v>0</v>
      </c>
      <c r="EU9" s="14">
        <v>0</v>
      </c>
      <c r="EV9" s="15">
        <v>0</v>
      </c>
      <c r="EW9" s="14">
        <v>1</v>
      </c>
      <c r="EX9" s="15">
        <v>2.0408163265306121E-2</v>
      </c>
      <c r="EY9" s="14">
        <v>18</v>
      </c>
      <c r="EZ9" s="15">
        <v>5.1238257899231428E-3</v>
      </c>
      <c r="FA9" s="14">
        <v>12</v>
      </c>
      <c r="FB9" s="15">
        <v>5.3932584269662919E-3</v>
      </c>
      <c r="FC9" s="14"/>
      <c r="FD9" s="16"/>
      <c r="FE9" s="14"/>
      <c r="FF9" s="16"/>
      <c r="FG9" s="14"/>
      <c r="FH9" s="16"/>
      <c r="FI9" s="14"/>
      <c r="FJ9" s="16"/>
      <c r="FK9" s="14">
        <v>2</v>
      </c>
      <c r="FL9" s="15">
        <v>4.0816326530612242E-2</v>
      </c>
      <c r="FM9" s="14">
        <v>9</v>
      </c>
      <c r="FN9" s="15">
        <v>2.2900763358778626E-2</v>
      </c>
      <c r="FO9" s="14">
        <v>14</v>
      </c>
      <c r="FP9" s="15">
        <v>7.1102082275266631E-3</v>
      </c>
      <c r="FQ9" s="14">
        <v>0</v>
      </c>
      <c r="FR9" s="15">
        <v>0</v>
      </c>
      <c r="FS9" s="14"/>
      <c r="FT9" s="16"/>
      <c r="FU9" s="14">
        <v>0</v>
      </c>
      <c r="FV9" s="15">
        <v>0</v>
      </c>
      <c r="FW9" s="14">
        <v>11</v>
      </c>
      <c r="FX9" s="15">
        <v>4.329004329004329E-3</v>
      </c>
      <c r="FY9" s="14"/>
      <c r="FZ9" s="16"/>
      <c r="GA9" s="14">
        <v>0</v>
      </c>
      <c r="GB9" s="15">
        <v>0</v>
      </c>
      <c r="GC9" s="14">
        <v>0</v>
      </c>
      <c r="GD9" s="15">
        <v>0</v>
      </c>
      <c r="GE9" s="14">
        <v>19</v>
      </c>
      <c r="GF9" s="15">
        <v>7.4480595844766762E-3</v>
      </c>
      <c r="GG9" s="14">
        <v>5</v>
      </c>
      <c r="GH9" s="15">
        <v>3.4554250172771253E-3</v>
      </c>
      <c r="GI9" s="17">
        <v>395</v>
      </c>
      <c r="GJ9" s="18">
        <v>8.0863085489682272E-3</v>
      </c>
    </row>
    <row r="10" spans="1:192" x14ac:dyDescent="0.25">
      <c r="A10" s="2" t="s">
        <v>177</v>
      </c>
      <c r="B10" s="3" t="s">
        <v>104</v>
      </c>
      <c r="C10" s="14">
        <v>11</v>
      </c>
      <c r="D10" s="15">
        <v>5.0551470588235297E-3</v>
      </c>
      <c r="E10" s="14">
        <v>7</v>
      </c>
      <c r="F10" s="15">
        <v>2.9411764705882353E-3</v>
      </c>
      <c r="G10" s="14"/>
      <c r="H10" s="16"/>
      <c r="I10" s="14">
        <v>1</v>
      </c>
      <c r="J10" s="15">
        <v>1.6949152542372881E-2</v>
      </c>
      <c r="K10" s="14">
        <v>6</v>
      </c>
      <c r="L10" s="15">
        <v>2.4529844644317253E-3</v>
      </c>
      <c r="M10" s="14">
        <v>3</v>
      </c>
      <c r="N10" s="15">
        <v>2.4590163934426229E-2</v>
      </c>
      <c r="O10" s="14">
        <v>10</v>
      </c>
      <c r="P10" s="15">
        <v>7.1428571428571426E-3</v>
      </c>
      <c r="Q10" s="14">
        <v>0</v>
      </c>
      <c r="R10" s="15">
        <v>0</v>
      </c>
      <c r="S10" s="14"/>
      <c r="T10" s="16"/>
      <c r="U10" s="14">
        <v>0</v>
      </c>
      <c r="V10" s="15">
        <v>0</v>
      </c>
      <c r="W10" s="14">
        <v>0</v>
      </c>
      <c r="X10" s="15">
        <v>0</v>
      </c>
      <c r="Y10" s="14"/>
      <c r="Z10" s="16"/>
      <c r="AA10" s="14">
        <v>16</v>
      </c>
      <c r="AB10" s="15">
        <v>7.8086871644704736E-3</v>
      </c>
      <c r="AC10" s="14">
        <v>3</v>
      </c>
      <c r="AD10" s="15">
        <v>7.7922077922077922E-3</v>
      </c>
      <c r="AE10" s="14"/>
      <c r="AF10" s="16"/>
      <c r="AG10" s="14"/>
      <c r="AH10" s="16"/>
      <c r="AI10" s="14"/>
      <c r="AJ10" s="16"/>
      <c r="AK10" s="14"/>
      <c r="AL10" s="16"/>
      <c r="AM10" s="14">
        <v>13</v>
      </c>
      <c r="AN10" s="15">
        <v>9.9388379204892966E-3</v>
      </c>
      <c r="AO10" s="14">
        <v>29</v>
      </c>
      <c r="AP10" s="15">
        <v>4.69559585492228E-3</v>
      </c>
      <c r="AQ10" s="14">
        <v>6</v>
      </c>
      <c r="AR10" s="15">
        <v>1.1194029850746268E-2</v>
      </c>
      <c r="AS10" s="14">
        <v>16</v>
      </c>
      <c r="AT10" s="15">
        <v>5.6199508254302774E-3</v>
      </c>
      <c r="AU10" s="14"/>
      <c r="AV10" s="16"/>
      <c r="AW10" s="14">
        <v>0</v>
      </c>
      <c r="AX10" s="15">
        <v>0</v>
      </c>
      <c r="AY10" s="14">
        <v>0</v>
      </c>
      <c r="AZ10" s="15">
        <v>0</v>
      </c>
      <c r="BA10" s="14">
        <v>7</v>
      </c>
      <c r="BB10" s="15">
        <v>5.2513128282070517E-3</v>
      </c>
      <c r="BC10" s="14">
        <v>0</v>
      </c>
      <c r="BD10" s="15">
        <v>0</v>
      </c>
      <c r="BE10" s="14">
        <v>3</v>
      </c>
      <c r="BF10" s="15">
        <v>5.3380782918149468E-3</v>
      </c>
      <c r="BG10" s="14">
        <v>7</v>
      </c>
      <c r="BH10" s="15">
        <v>5.5688146380270488E-3</v>
      </c>
      <c r="BI10" s="14">
        <v>0</v>
      </c>
      <c r="BJ10" s="15">
        <v>0</v>
      </c>
      <c r="BK10" s="14"/>
      <c r="BL10" s="16"/>
      <c r="BM10" s="14"/>
      <c r="BN10" s="16"/>
      <c r="BO10" s="14"/>
      <c r="BP10" s="16"/>
      <c r="BQ10" s="14">
        <v>2</v>
      </c>
      <c r="BR10" s="15">
        <v>5.2631578947368418E-2</v>
      </c>
      <c r="BS10" s="14"/>
      <c r="BT10" s="16"/>
      <c r="BU10" s="14">
        <v>0</v>
      </c>
      <c r="BV10" s="15">
        <v>0</v>
      </c>
      <c r="BW10" s="14">
        <v>1</v>
      </c>
      <c r="BX10" s="15">
        <v>4.1666666666666664E-2</v>
      </c>
      <c r="BY10" s="14">
        <v>0</v>
      </c>
      <c r="BZ10" s="15">
        <v>0</v>
      </c>
      <c r="CA10" s="14">
        <v>0</v>
      </c>
      <c r="CB10" s="15">
        <v>0</v>
      </c>
      <c r="CC10" s="14"/>
      <c r="CD10" s="16"/>
      <c r="CE10" s="14">
        <v>0</v>
      </c>
      <c r="CF10" s="15">
        <v>0</v>
      </c>
      <c r="CG10" s="14">
        <v>0</v>
      </c>
      <c r="CH10" s="15">
        <v>0</v>
      </c>
      <c r="CI10" s="14"/>
      <c r="CJ10" s="16"/>
      <c r="CK10" s="14">
        <v>7</v>
      </c>
      <c r="CL10" s="15">
        <v>4.7522063815342835E-3</v>
      </c>
      <c r="CM10" s="14">
        <v>0</v>
      </c>
      <c r="CN10" s="15">
        <v>0</v>
      </c>
      <c r="CO10" s="14">
        <v>6</v>
      </c>
      <c r="CP10" s="15">
        <v>7.3619631901840491E-3</v>
      </c>
      <c r="CQ10" s="14"/>
      <c r="CR10" s="16"/>
      <c r="CS10" s="14">
        <v>0</v>
      </c>
      <c r="CT10" s="15">
        <v>0</v>
      </c>
      <c r="CU10" s="14">
        <v>0</v>
      </c>
      <c r="CV10" s="15">
        <v>0</v>
      </c>
      <c r="CW10" s="14">
        <v>0</v>
      </c>
      <c r="CX10" s="15">
        <v>0</v>
      </c>
      <c r="CY10" s="14">
        <v>0</v>
      </c>
      <c r="CZ10" s="15">
        <v>0</v>
      </c>
      <c r="DA10" s="14">
        <v>1</v>
      </c>
      <c r="DB10" s="15">
        <v>5.0505050505050509E-3</v>
      </c>
      <c r="DC10" s="14"/>
      <c r="DD10" s="16"/>
      <c r="DE10" s="14">
        <v>0</v>
      </c>
      <c r="DF10" s="15">
        <v>0</v>
      </c>
      <c r="DG10" s="14">
        <v>1</v>
      </c>
      <c r="DH10" s="15">
        <v>2.5000000000000001E-2</v>
      </c>
      <c r="DI10" s="14"/>
      <c r="DJ10" s="16"/>
      <c r="DK10" s="14"/>
      <c r="DL10" s="16"/>
      <c r="DM10" s="14">
        <v>0</v>
      </c>
      <c r="DN10" s="15">
        <v>0</v>
      </c>
      <c r="DO10" s="14"/>
      <c r="DP10" s="16"/>
      <c r="DQ10" s="14">
        <v>14</v>
      </c>
      <c r="DR10" s="15">
        <v>4.5248868778280547E-3</v>
      </c>
      <c r="DS10" s="14">
        <v>0</v>
      </c>
      <c r="DT10" s="15">
        <v>0</v>
      </c>
      <c r="DU10" s="14"/>
      <c r="DV10" s="16"/>
      <c r="DW10" s="14">
        <v>0</v>
      </c>
      <c r="DX10" s="15">
        <v>0</v>
      </c>
      <c r="DY10" s="14">
        <v>0</v>
      </c>
      <c r="DZ10" s="15">
        <v>0</v>
      </c>
      <c r="EA10" s="14">
        <v>0</v>
      </c>
      <c r="EB10" s="15">
        <v>0</v>
      </c>
      <c r="EC10" s="14">
        <v>8</v>
      </c>
      <c r="ED10" s="15">
        <v>1.9900497512437811E-2</v>
      </c>
      <c r="EE10" s="14"/>
      <c r="EF10" s="16"/>
      <c r="EG10" s="14"/>
      <c r="EH10" s="16"/>
      <c r="EI10" s="14"/>
      <c r="EJ10" s="16"/>
      <c r="EK10" s="14">
        <v>13</v>
      </c>
      <c r="EL10" s="15">
        <v>8.2070707070707079E-3</v>
      </c>
      <c r="EM10" s="14">
        <v>0</v>
      </c>
      <c r="EN10" s="15">
        <v>0</v>
      </c>
      <c r="EO10" s="14">
        <v>1</v>
      </c>
      <c r="EP10" s="15">
        <v>3.2258064516129031E-2</v>
      </c>
      <c r="EQ10" s="14">
        <v>3</v>
      </c>
      <c r="ER10" s="15">
        <v>1.7241379310344827E-2</v>
      </c>
      <c r="ES10" s="14">
        <v>0</v>
      </c>
      <c r="ET10" s="15">
        <v>0</v>
      </c>
      <c r="EU10" s="14">
        <v>0</v>
      </c>
      <c r="EV10" s="15">
        <v>0</v>
      </c>
      <c r="EW10" s="14">
        <v>0</v>
      </c>
      <c r="EX10" s="15">
        <v>0</v>
      </c>
      <c r="EY10" s="14">
        <v>21</v>
      </c>
      <c r="EZ10" s="15">
        <v>5.9777967549103327E-3</v>
      </c>
      <c r="FA10" s="14">
        <v>9</v>
      </c>
      <c r="FB10" s="15">
        <v>4.0449438202247194E-3</v>
      </c>
      <c r="FC10" s="14"/>
      <c r="FD10" s="16"/>
      <c r="FE10" s="14"/>
      <c r="FF10" s="16"/>
      <c r="FG10" s="14"/>
      <c r="FH10" s="16"/>
      <c r="FI10" s="14"/>
      <c r="FJ10" s="16"/>
      <c r="FK10" s="14">
        <v>2</v>
      </c>
      <c r="FL10" s="15">
        <v>4.0816326530612242E-2</v>
      </c>
      <c r="FM10" s="14">
        <v>2</v>
      </c>
      <c r="FN10" s="15">
        <v>5.0890585241730284E-3</v>
      </c>
      <c r="FO10" s="14">
        <v>10</v>
      </c>
      <c r="FP10" s="15">
        <v>5.0787201625190452E-3</v>
      </c>
      <c r="FQ10" s="14">
        <v>0</v>
      </c>
      <c r="FR10" s="15">
        <v>0</v>
      </c>
      <c r="FS10" s="14"/>
      <c r="FT10" s="16"/>
      <c r="FU10" s="14">
        <v>0</v>
      </c>
      <c r="FV10" s="15">
        <v>0</v>
      </c>
      <c r="FW10" s="14">
        <v>12</v>
      </c>
      <c r="FX10" s="15">
        <v>4.7225501770956314E-3</v>
      </c>
      <c r="FY10" s="14"/>
      <c r="FZ10" s="16"/>
      <c r="GA10" s="14">
        <v>0</v>
      </c>
      <c r="GB10" s="15">
        <v>0</v>
      </c>
      <c r="GC10" s="14">
        <v>2</v>
      </c>
      <c r="GD10" s="15">
        <v>3.3898305084745763E-2</v>
      </c>
      <c r="GE10" s="14">
        <v>14</v>
      </c>
      <c r="GF10" s="15">
        <v>5.4880439043512351E-3</v>
      </c>
      <c r="GG10" s="14">
        <v>1</v>
      </c>
      <c r="GH10" s="15">
        <v>6.9108500345542499E-4</v>
      </c>
      <c r="GI10" s="17">
        <v>268</v>
      </c>
      <c r="GJ10" s="18">
        <v>5.4864068129708487E-3</v>
      </c>
    </row>
    <row r="11" spans="1:192" x14ac:dyDescent="0.25">
      <c r="A11" s="19" t="s">
        <v>139</v>
      </c>
      <c r="B11" s="27"/>
      <c r="C11" s="20">
        <v>43</v>
      </c>
      <c r="D11" s="21">
        <v>1.9761029411764705E-2</v>
      </c>
      <c r="E11" s="20">
        <v>35</v>
      </c>
      <c r="F11" s="21">
        <v>1.4705882352941176E-2</v>
      </c>
      <c r="G11" s="20"/>
      <c r="H11" s="22"/>
      <c r="I11" s="20">
        <v>2</v>
      </c>
      <c r="J11" s="21">
        <v>3.3898305084745763E-2</v>
      </c>
      <c r="K11" s="20">
        <v>30</v>
      </c>
      <c r="L11" s="21">
        <v>1.2264922322158627E-2</v>
      </c>
      <c r="M11" s="20">
        <v>5</v>
      </c>
      <c r="N11" s="21">
        <v>4.0983606557377046E-2</v>
      </c>
      <c r="O11" s="20">
        <v>40</v>
      </c>
      <c r="P11" s="21">
        <v>2.8571428571428571E-2</v>
      </c>
      <c r="Q11" s="20">
        <v>2</v>
      </c>
      <c r="R11" s="21">
        <v>8.3333333333333329E-2</v>
      </c>
      <c r="S11" s="20"/>
      <c r="T11" s="22"/>
      <c r="U11" s="20">
        <v>1</v>
      </c>
      <c r="V11" s="21">
        <v>2.0833333333333332E-2</v>
      </c>
      <c r="W11" s="20">
        <v>0</v>
      </c>
      <c r="X11" s="21">
        <v>0</v>
      </c>
      <c r="Y11" s="20"/>
      <c r="Z11" s="22"/>
      <c r="AA11" s="20">
        <v>55</v>
      </c>
      <c r="AB11" s="21">
        <v>2.6842362127867253E-2</v>
      </c>
      <c r="AC11" s="20">
        <v>13</v>
      </c>
      <c r="AD11" s="21">
        <v>3.3766233766233764E-2</v>
      </c>
      <c r="AE11" s="20"/>
      <c r="AF11" s="22"/>
      <c r="AG11" s="20"/>
      <c r="AH11" s="22"/>
      <c r="AI11" s="20"/>
      <c r="AJ11" s="22"/>
      <c r="AK11" s="20"/>
      <c r="AL11" s="22"/>
      <c r="AM11" s="20">
        <v>40</v>
      </c>
      <c r="AN11" s="21">
        <v>3.0581039755351681E-2</v>
      </c>
      <c r="AO11" s="20">
        <v>145</v>
      </c>
      <c r="AP11" s="21">
        <v>2.3477979274611399E-2</v>
      </c>
      <c r="AQ11" s="20">
        <v>23</v>
      </c>
      <c r="AR11" s="21">
        <v>4.2910447761194029E-2</v>
      </c>
      <c r="AS11" s="20">
        <v>68</v>
      </c>
      <c r="AT11" s="21">
        <v>2.3884791008078679E-2</v>
      </c>
      <c r="AU11" s="20"/>
      <c r="AV11" s="22"/>
      <c r="AW11" s="20">
        <v>0</v>
      </c>
      <c r="AX11" s="21">
        <v>0</v>
      </c>
      <c r="AY11" s="20">
        <v>1</v>
      </c>
      <c r="AZ11" s="21">
        <v>1.2345679012345678E-2</v>
      </c>
      <c r="BA11" s="20">
        <v>17</v>
      </c>
      <c r="BB11" s="21">
        <v>1.2753188297074268E-2</v>
      </c>
      <c r="BC11" s="20">
        <v>1</v>
      </c>
      <c r="BD11" s="21">
        <v>2.0408163265306121E-2</v>
      </c>
      <c r="BE11" s="20">
        <v>13</v>
      </c>
      <c r="BF11" s="21">
        <v>2.3131672597864767E-2</v>
      </c>
      <c r="BG11" s="20">
        <v>37</v>
      </c>
      <c r="BH11" s="21">
        <v>2.94351630867144E-2</v>
      </c>
      <c r="BI11" s="20">
        <v>2</v>
      </c>
      <c r="BJ11" s="21">
        <v>7.6923076923076927E-2</v>
      </c>
      <c r="BK11" s="20"/>
      <c r="BL11" s="22"/>
      <c r="BM11" s="20"/>
      <c r="BN11" s="22"/>
      <c r="BO11" s="20"/>
      <c r="BP11" s="22"/>
      <c r="BQ11" s="20">
        <v>2</v>
      </c>
      <c r="BR11" s="21">
        <v>5.2631578947368418E-2</v>
      </c>
      <c r="BS11" s="20"/>
      <c r="BT11" s="22"/>
      <c r="BU11" s="20">
        <v>1</v>
      </c>
      <c r="BV11" s="21">
        <v>4.1666666666666664E-2</v>
      </c>
      <c r="BW11" s="20">
        <v>2</v>
      </c>
      <c r="BX11" s="21">
        <v>8.3333333333333329E-2</v>
      </c>
      <c r="BY11" s="20">
        <v>1</v>
      </c>
      <c r="BZ11" s="21">
        <v>4.5454545454545456E-2</v>
      </c>
      <c r="CA11" s="20">
        <v>4</v>
      </c>
      <c r="CB11" s="21">
        <v>5.3333333333333337E-2</v>
      </c>
      <c r="CC11" s="20"/>
      <c r="CD11" s="22"/>
      <c r="CE11" s="20">
        <v>0</v>
      </c>
      <c r="CF11" s="21">
        <v>0</v>
      </c>
      <c r="CG11" s="20">
        <v>1</v>
      </c>
      <c r="CH11" s="21">
        <v>4.7619047619047616E-2</v>
      </c>
      <c r="CI11" s="20"/>
      <c r="CJ11" s="22"/>
      <c r="CK11" s="20">
        <v>31</v>
      </c>
      <c r="CL11" s="21">
        <v>2.1045485403937542E-2</v>
      </c>
      <c r="CM11" s="20">
        <v>4</v>
      </c>
      <c r="CN11" s="21">
        <v>5.4054054054054057E-2</v>
      </c>
      <c r="CO11" s="20">
        <v>18</v>
      </c>
      <c r="CP11" s="21">
        <v>2.2085889570552148E-2</v>
      </c>
      <c r="CQ11" s="20"/>
      <c r="CR11" s="22"/>
      <c r="CS11" s="20">
        <v>2</v>
      </c>
      <c r="CT11" s="21">
        <v>4.0816326530612242E-2</v>
      </c>
      <c r="CU11" s="20">
        <v>2</v>
      </c>
      <c r="CV11" s="21">
        <v>6.25E-2</v>
      </c>
      <c r="CW11" s="20">
        <v>3</v>
      </c>
      <c r="CX11" s="21">
        <v>9.6774193548387094E-2</v>
      </c>
      <c r="CY11" s="20">
        <v>3</v>
      </c>
      <c r="CZ11" s="21">
        <v>0.03</v>
      </c>
      <c r="DA11" s="20">
        <v>4</v>
      </c>
      <c r="DB11" s="21">
        <v>2.0202020202020204E-2</v>
      </c>
      <c r="DC11" s="20"/>
      <c r="DD11" s="22"/>
      <c r="DE11" s="20">
        <v>0</v>
      </c>
      <c r="DF11" s="21">
        <v>0</v>
      </c>
      <c r="DG11" s="20">
        <v>2</v>
      </c>
      <c r="DH11" s="21">
        <v>0.05</v>
      </c>
      <c r="DI11" s="20"/>
      <c r="DJ11" s="22"/>
      <c r="DK11" s="20"/>
      <c r="DL11" s="22"/>
      <c r="DM11" s="20">
        <v>0</v>
      </c>
      <c r="DN11" s="21">
        <v>0</v>
      </c>
      <c r="DO11" s="20"/>
      <c r="DP11" s="22"/>
      <c r="DQ11" s="20">
        <v>56</v>
      </c>
      <c r="DR11" s="21">
        <v>1.8099547511312219E-2</v>
      </c>
      <c r="DS11" s="20">
        <v>0</v>
      </c>
      <c r="DT11" s="21">
        <v>0</v>
      </c>
      <c r="DU11" s="20"/>
      <c r="DV11" s="22"/>
      <c r="DW11" s="20">
        <v>1</v>
      </c>
      <c r="DX11" s="21">
        <v>3.8461538461538464E-2</v>
      </c>
      <c r="DY11" s="20">
        <v>4</v>
      </c>
      <c r="DZ11" s="21">
        <v>7.0175438596491224E-2</v>
      </c>
      <c r="EA11" s="20">
        <v>1</v>
      </c>
      <c r="EB11" s="21">
        <v>4.5454545454545456E-2</v>
      </c>
      <c r="EC11" s="20">
        <v>21</v>
      </c>
      <c r="ED11" s="21">
        <v>5.2238805970149252E-2</v>
      </c>
      <c r="EE11" s="20"/>
      <c r="EF11" s="22"/>
      <c r="EG11" s="20"/>
      <c r="EH11" s="22"/>
      <c r="EI11" s="20"/>
      <c r="EJ11" s="22"/>
      <c r="EK11" s="20">
        <v>51</v>
      </c>
      <c r="EL11" s="21">
        <v>3.2196969696969696E-2</v>
      </c>
      <c r="EM11" s="20">
        <v>1</v>
      </c>
      <c r="EN11" s="21">
        <v>2.7777777777777776E-2</v>
      </c>
      <c r="EO11" s="20">
        <v>1</v>
      </c>
      <c r="EP11" s="21">
        <v>3.2258064516129031E-2</v>
      </c>
      <c r="EQ11" s="20">
        <v>8</v>
      </c>
      <c r="ER11" s="21">
        <v>4.5977011494252873E-2</v>
      </c>
      <c r="ES11" s="20">
        <v>0</v>
      </c>
      <c r="ET11" s="21">
        <v>0</v>
      </c>
      <c r="EU11" s="20">
        <v>0</v>
      </c>
      <c r="EV11" s="21">
        <v>0</v>
      </c>
      <c r="EW11" s="20">
        <v>5</v>
      </c>
      <c r="EX11" s="21">
        <v>0.10204081632653061</v>
      </c>
      <c r="EY11" s="20">
        <v>67</v>
      </c>
      <c r="EZ11" s="21">
        <v>1.9072018218047253E-2</v>
      </c>
      <c r="FA11" s="20">
        <v>29</v>
      </c>
      <c r="FB11" s="21">
        <v>1.303370786516854E-2</v>
      </c>
      <c r="FC11" s="20"/>
      <c r="FD11" s="22"/>
      <c r="FE11" s="20"/>
      <c r="FF11" s="22"/>
      <c r="FG11" s="20"/>
      <c r="FH11" s="22"/>
      <c r="FI11" s="20"/>
      <c r="FJ11" s="22"/>
      <c r="FK11" s="20">
        <v>6</v>
      </c>
      <c r="FL11" s="21">
        <v>0.12244897959183673</v>
      </c>
      <c r="FM11" s="20">
        <v>19</v>
      </c>
      <c r="FN11" s="21">
        <v>4.8346055979643768E-2</v>
      </c>
      <c r="FO11" s="20">
        <v>33</v>
      </c>
      <c r="FP11" s="21">
        <v>1.6759776536312849E-2</v>
      </c>
      <c r="FQ11" s="20">
        <v>0</v>
      </c>
      <c r="FR11" s="21">
        <v>0</v>
      </c>
      <c r="FS11" s="20"/>
      <c r="FT11" s="22"/>
      <c r="FU11" s="20">
        <v>0</v>
      </c>
      <c r="FV11" s="21">
        <v>0</v>
      </c>
      <c r="FW11" s="20">
        <v>36</v>
      </c>
      <c r="FX11" s="21">
        <v>1.4167650531286895E-2</v>
      </c>
      <c r="FY11" s="20"/>
      <c r="FZ11" s="22"/>
      <c r="GA11" s="20">
        <v>0</v>
      </c>
      <c r="GB11" s="21">
        <v>0</v>
      </c>
      <c r="GC11" s="20">
        <v>3</v>
      </c>
      <c r="GD11" s="21">
        <v>5.0847457627118647E-2</v>
      </c>
      <c r="GE11" s="20">
        <v>53</v>
      </c>
      <c r="GF11" s="21">
        <v>2.0776166209329674E-2</v>
      </c>
      <c r="GG11" s="20">
        <v>9</v>
      </c>
      <c r="GH11" s="21">
        <v>6.2197650310988253E-3</v>
      </c>
      <c r="GI11" s="20">
        <v>1057</v>
      </c>
      <c r="GJ11" s="21">
        <v>2.1638552243694726E-2</v>
      </c>
    </row>
    <row r="12" spans="1:192" x14ac:dyDescent="0.25">
      <c r="A12" s="2" t="s">
        <v>178</v>
      </c>
      <c r="B12" s="3" t="s">
        <v>125</v>
      </c>
      <c r="C12" s="14">
        <v>350</v>
      </c>
      <c r="D12" s="15">
        <v>0.16084558823529413</v>
      </c>
      <c r="E12" s="14">
        <v>443</v>
      </c>
      <c r="F12" s="15">
        <v>0.18613445378151261</v>
      </c>
      <c r="G12" s="14"/>
      <c r="H12" s="16"/>
      <c r="I12" s="14">
        <v>7</v>
      </c>
      <c r="J12" s="15">
        <v>0.11864406779661017</v>
      </c>
      <c r="K12" s="14">
        <v>278</v>
      </c>
      <c r="L12" s="15">
        <v>0.11365494685200327</v>
      </c>
      <c r="M12" s="14">
        <v>18</v>
      </c>
      <c r="N12" s="15">
        <v>0.14754098360655737</v>
      </c>
      <c r="O12" s="14">
        <v>159</v>
      </c>
      <c r="P12" s="15">
        <v>0.11357142857142857</v>
      </c>
      <c r="Q12" s="14">
        <v>0</v>
      </c>
      <c r="R12" s="15">
        <v>0</v>
      </c>
      <c r="S12" s="14"/>
      <c r="T12" s="16"/>
      <c r="U12" s="14">
        <v>2</v>
      </c>
      <c r="V12" s="15">
        <v>4.1666666666666664E-2</v>
      </c>
      <c r="W12" s="14">
        <v>3</v>
      </c>
      <c r="X12" s="15">
        <v>0.125</v>
      </c>
      <c r="Y12" s="14"/>
      <c r="Z12" s="16"/>
      <c r="AA12" s="14">
        <v>200</v>
      </c>
      <c r="AB12" s="15">
        <v>9.760858955588092E-2</v>
      </c>
      <c r="AC12" s="14">
        <v>41</v>
      </c>
      <c r="AD12" s="15">
        <v>0.10649350649350649</v>
      </c>
      <c r="AE12" s="14"/>
      <c r="AF12" s="16"/>
      <c r="AG12" s="14"/>
      <c r="AH12" s="16"/>
      <c r="AI12" s="14"/>
      <c r="AJ12" s="16"/>
      <c r="AK12" s="14"/>
      <c r="AL12" s="16"/>
      <c r="AM12" s="14">
        <v>193</v>
      </c>
      <c r="AN12" s="15">
        <v>0.14755351681957188</v>
      </c>
      <c r="AO12" s="14">
        <v>852</v>
      </c>
      <c r="AP12" s="15">
        <v>0.13795336787564766</v>
      </c>
      <c r="AQ12" s="14">
        <v>91</v>
      </c>
      <c r="AR12" s="15">
        <v>0.16977611940298507</v>
      </c>
      <c r="AS12" s="14">
        <v>359</v>
      </c>
      <c r="AT12" s="15">
        <v>0.12609764664559184</v>
      </c>
      <c r="AU12" s="14"/>
      <c r="AV12" s="16"/>
      <c r="AW12" s="14">
        <v>2</v>
      </c>
      <c r="AX12" s="15">
        <v>5.2631578947368418E-2</v>
      </c>
      <c r="AY12" s="14">
        <v>8</v>
      </c>
      <c r="AZ12" s="15">
        <v>9.8765432098765427E-2</v>
      </c>
      <c r="BA12" s="14">
        <v>85</v>
      </c>
      <c r="BB12" s="15">
        <v>6.3765941485371347E-2</v>
      </c>
      <c r="BC12" s="14">
        <v>12</v>
      </c>
      <c r="BD12" s="15">
        <v>0.24489795918367346</v>
      </c>
      <c r="BE12" s="14">
        <v>127</v>
      </c>
      <c r="BF12" s="15">
        <v>0.22597864768683273</v>
      </c>
      <c r="BG12" s="14">
        <v>211</v>
      </c>
      <c r="BH12" s="15">
        <v>0.16785998408910102</v>
      </c>
      <c r="BI12" s="14">
        <v>4</v>
      </c>
      <c r="BJ12" s="15">
        <v>0.15384615384615385</v>
      </c>
      <c r="BK12" s="14"/>
      <c r="BL12" s="16"/>
      <c r="BM12" s="14"/>
      <c r="BN12" s="16"/>
      <c r="BO12" s="14"/>
      <c r="BP12" s="16"/>
      <c r="BQ12" s="14">
        <v>4</v>
      </c>
      <c r="BR12" s="15">
        <v>0.10526315789473684</v>
      </c>
      <c r="BS12" s="14"/>
      <c r="BT12" s="16"/>
      <c r="BU12" s="14">
        <v>3</v>
      </c>
      <c r="BV12" s="15">
        <v>0.125</v>
      </c>
      <c r="BW12" s="14">
        <v>1</v>
      </c>
      <c r="BX12" s="15">
        <v>4.1666666666666664E-2</v>
      </c>
      <c r="BY12" s="14">
        <v>2</v>
      </c>
      <c r="BZ12" s="15">
        <v>9.0909090909090912E-2</v>
      </c>
      <c r="CA12" s="14">
        <v>13</v>
      </c>
      <c r="CB12" s="15">
        <v>0.17333333333333334</v>
      </c>
      <c r="CC12" s="14"/>
      <c r="CD12" s="16"/>
      <c r="CE12" s="14">
        <v>5</v>
      </c>
      <c r="CF12" s="15">
        <v>0.23809523809523808</v>
      </c>
      <c r="CG12" s="14">
        <v>1</v>
      </c>
      <c r="CH12" s="15">
        <v>4.7619047619047616E-2</v>
      </c>
      <c r="CI12" s="14"/>
      <c r="CJ12" s="16"/>
      <c r="CK12" s="14">
        <v>110</v>
      </c>
      <c r="CL12" s="15">
        <v>7.4677528852681599E-2</v>
      </c>
      <c r="CM12" s="14">
        <v>7</v>
      </c>
      <c r="CN12" s="15">
        <v>9.45945945945946E-2</v>
      </c>
      <c r="CO12" s="14">
        <v>71</v>
      </c>
      <c r="CP12" s="15">
        <v>8.7116564417177911E-2</v>
      </c>
      <c r="CQ12" s="14"/>
      <c r="CR12" s="16"/>
      <c r="CS12" s="14">
        <v>8</v>
      </c>
      <c r="CT12" s="15">
        <v>0.16326530612244897</v>
      </c>
      <c r="CU12" s="14">
        <v>8</v>
      </c>
      <c r="CV12" s="15">
        <v>0.25</v>
      </c>
      <c r="CW12" s="14">
        <v>5</v>
      </c>
      <c r="CX12" s="15">
        <v>0.16129032258064516</v>
      </c>
      <c r="CY12" s="14">
        <v>5</v>
      </c>
      <c r="CZ12" s="15">
        <v>0.05</v>
      </c>
      <c r="DA12" s="14">
        <v>31</v>
      </c>
      <c r="DB12" s="15">
        <v>0.15656565656565657</v>
      </c>
      <c r="DC12" s="14"/>
      <c r="DD12" s="16"/>
      <c r="DE12" s="14">
        <v>3</v>
      </c>
      <c r="DF12" s="15">
        <v>6.6666666666666666E-2</v>
      </c>
      <c r="DG12" s="14">
        <v>4</v>
      </c>
      <c r="DH12" s="15">
        <v>0.1</v>
      </c>
      <c r="DI12" s="14"/>
      <c r="DJ12" s="16"/>
      <c r="DK12" s="14"/>
      <c r="DL12" s="16"/>
      <c r="DM12" s="14">
        <v>0</v>
      </c>
      <c r="DN12" s="15">
        <v>0</v>
      </c>
      <c r="DO12" s="14"/>
      <c r="DP12" s="16"/>
      <c r="DQ12" s="14">
        <v>604</v>
      </c>
      <c r="DR12" s="15">
        <v>0.19521654815772463</v>
      </c>
      <c r="DS12" s="14">
        <v>6</v>
      </c>
      <c r="DT12" s="15">
        <v>0.24</v>
      </c>
      <c r="DU12" s="14"/>
      <c r="DV12" s="16"/>
      <c r="DW12" s="14">
        <v>4</v>
      </c>
      <c r="DX12" s="15">
        <v>0.15384615384615385</v>
      </c>
      <c r="DY12" s="14">
        <v>6</v>
      </c>
      <c r="DZ12" s="15">
        <v>0.10526315789473684</v>
      </c>
      <c r="EA12" s="14">
        <v>3</v>
      </c>
      <c r="EB12" s="15">
        <v>0.13636363636363635</v>
      </c>
      <c r="EC12" s="14">
        <v>12</v>
      </c>
      <c r="ED12" s="15">
        <v>2.9850746268656716E-2</v>
      </c>
      <c r="EE12" s="14"/>
      <c r="EF12" s="16"/>
      <c r="EG12" s="14"/>
      <c r="EH12" s="16"/>
      <c r="EI12" s="14"/>
      <c r="EJ12" s="16"/>
      <c r="EK12" s="14">
        <v>148</v>
      </c>
      <c r="EL12" s="15">
        <v>9.3434343434343439E-2</v>
      </c>
      <c r="EM12" s="14">
        <v>2</v>
      </c>
      <c r="EN12" s="15">
        <v>5.5555555555555552E-2</v>
      </c>
      <c r="EO12" s="14">
        <v>1</v>
      </c>
      <c r="EP12" s="15">
        <v>3.2258064516129031E-2</v>
      </c>
      <c r="EQ12" s="14">
        <v>14</v>
      </c>
      <c r="ER12" s="15">
        <v>8.0459770114942528E-2</v>
      </c>
      <c r="ES12" s="14">
        <v>6</v>
      </c>
      <c r="ET12" s="15">
        <v>0.19354838709677419</v>
      </c>
      <c r="EU12" s="14">
        <v>5</v>
      </c>
      <c r="EV12" s="15">
        <v>0.12820512820512819</v>
      </c>
      <c r="EW12" s="14">
        <v>2</v>
      </c>
      <c r="EX12" s="15">
        <v>4.0816326530612242E-2</v>
      </c>
      <c r="EY12" s="14">
        <v>320</v>
      </c>
      <c r="EZ12" s="15">
        <v>9.1090236265300314E-2</v>
      </c>
      <c r="FA12" s="14">
        <v>217</v>
      </c>
      <c r="FB12" s="15">
        <v>9.7528089887640446E-2</v>
      </c>
      <c r="FC12" s="14"/>
      <c r="FD12" s="16"/>
      <c r="FE12" s="14"/>
      <c r="FF12" s="16"/>
      <c r="FG12" s="14"/>
      <c r="FH12" s="16"/>
      <c r="FI12" s="14"/>
      <c r="FJ12" s="16"/>
      <c r="FK12" s="14">
        <v>4</v>
      </c>
      <c r="FL12" s="15">
        <v>8.1632653061224483E-2</v>
      </c>
      <c r="FM12" s="14">
        <v>37</v>
      </c>
      <c r="FN12" s="15">
        <v>9.4147582697201013E-2</v>
      </c>
      <c r="FO12" s="14">
        <v>410</v>
      </c>
      <c r="FP12" s="15">
        <v>0.20822752666328084</v>
      </c>
      <c r="FQ12" s="14">
        <v>2</v>
      </c>
      <c r="FR12" s="15">
        <v>0.1</v>
      </c>
      <c r="FS12" s="14"/>
      <c r="FT12" s="16"/>
      <c r="FU12" s="14">
        <v>5</v>
      </c>
      <c r="FV12" s="15">
        <v>0.13513513513513514</v>
      </c>
      <c r="FW12" s="14">
        <v>481</v>
      </c>
      <c r="FX12" s="15">
        <v>0.18929555293191658</v>
      </c>
      <c r="FY12" s="14"/>
      <c r="FZ12" s="16"/>
      <c r="GA12" s="14">
        <v>8</v>
      </c>
      <c r="GB12" s="15">
        <v>0.16326530612244897</v>
      </c>
      <c r="GC12" s="14">
        <v>6</v>
      </c>
      <c r="GD12" s="15">
        <v>0.10169491525423729</v>
      </c>
      <c r="GE12" s="14">
        <v>166</v>
      </c>
      <c r="GF12" s="15">
        <v>6.5072520580164647E-2</v>
      </c>
      <c r="GG12" s="14">
        <v>112</v>
      </c>
      <c r="GH12" s="15">
        <v>7.7401520387007608E-2</v>
      </c>
      <c r="GI12" s="17">
        <v>6307</v>
      </c>
      <c r="GJ12" s="18">
        <v>0.12911480510972814</v>
      </c>
    </row>
    <row r="13" spans="1:192" x14ac:dyDescent="0.25">
      <c r="A13" s="2" t="s">
        <v>179</v>
      </c>
      <c r="B13" s="3" t="s">
        <v>125</v>
      </c>
      <c r="C13" s="14">
        <v>48</v>
      </c>
      <c r="D13" s="15">
        <v>2.2058823529411766E-2</v>
      </c>
      <c r="E13" s="14">
        <v>69</v>
      </c>
      <c r="F13" s="15">
        <v>2.8991596638655463E-2</v>
      </c>
      <c r="G13" s="14"/>
      <c r="H13" s="16"/>
      <c r="I13" s="14">
        <v>0</v>
      </c>
      <c r="J13" s="15">
        <v>0</v>
      </c>
      <c r="K13" s="14">
        <v>60</v>
      </c>
      <c r="L13" s="15">
        <v>2.4529844644317254E-2</v>
      </c>
      <c r="M13" s="14">
        <v>9</v>
      </c>
      <c r="N13" s="15">
        <v>7.3770491803278687E-2</v>
      </c>
      <c r="O13" s="14">
        <v>28</v>
      </c>
      <c r="P13" s="15">
        <v>0.02</v>
      </c>
      <c r="Q13" s="14">
        <v>0</v>
      </c>
      <c r="R13" s="15">
        <v>0</v>
      </c>
      <c r="S13" s="14"/>
      <c r="T13" s="16"/>
      <c r="U13" s="14">
        <v>0</v>
      </c>
      <c r="V13" s="15">
        <v>0</v>
      </c>
      <c r="W13" s="14">
        <v>0</v>
      </c>
      <c r="X13" s="15">
        <v>0</v>
      </c>
      <c r="Y13" s="14"/>
      <c r="Z13" s="16"/>
      <c r="AA13" s="14">
        <v>29</v>
      </c>
      <c r="AB13" s="15">
        <v>1.4153245485602733E-2</v>
      </c>
      <c r="AC13" s="14">
        <v>19</v>
      </c>
      <c r="AD13" s="15">
        <v>4.9350649350649353E-2</v>
      </c>
      <c r="AE13" s="14"/>
      <c r="AF13" s="16"/>
      <c r="AG13" s="14"/>
      <c r="AH13" s="16"/>
      <c r="AI13" s="14"/>
      <c r="AJ13" s="16"/>
      <c r="AK13" s="14"/>
      <c r="AL13" s="16"/>
      <c r="AM13" s="14">
        <v>78</v>
      </c>
      <c r="AN13" s="15">
        <v>5.9633027522935783E-2</v>
      </c>
      <c r="AO13" s="14">
        <v>177</v>
      </c>
      <c r="AP13" s="15">
        <v>2.8659326424870468E-2</v>
      </c>
      <c r="AQ13" s="14">
        <v>15</v>
      </c>
      <c r="AR13" s="15">
        <v>2.7985074626865673E-2</v>
      </c>
      <c r="AS13" s="14">
        <v>70</v>
      </c>
      <c r="AT13" s="15">
        <v>2.4587284861257466E-2</v>
      </c>
      <c r="AU13" s="14"/>
      <c r="AV13" s="16"/>
      <c r="AW13" s="14">
        <v>1</v>
      </c>
      <c r="AX13" s="15">
        <v>2.6315789473684209E-2</v>
      </c>
      <c r="AY13" s="14">
        <v>2</v>
      </c>
      <c r="AZ13" s="15">
        <v>2.4691358024691357E-2</v>
      </c>
      <c r="BA13" s="14">
        <v>19</v>
      </c>
      <c r="BB13" s="15">
        <v>1.4253563390847712E-2</v>
      </c>
      <c r="BC13" s="14">
        <v>3</v>
      </c>
      <c r="BD13" s="15">
        <v>6.1224489795918366E-2</v>
      </c>
      <c r="BE13" s="14">
        <v>19</v>
      </c>
      <c r="BF13" s="15">
        <v>3.3807829181494664E-2</v>
      </c>
      <c r="BG13" s="14">
        <v>25</v>
      </c>
      <c r="BH13" s="15">
        <v>1.9888623707239459E-2</v>
      </c>
      <c r="BI13" s="14">
        <v>1</v>
      </c>
      <c r="BJ13" s="15">
        <v>3.8461538461538464E-2</v>
      </c>
      <c r="BK13" s="14"/>
      <c r="BL13" s="16"/>
      <c r="BM13" s="14"/>
      <c r="BN13" s="16"/>
      <c r="BO13" s="14"/>
      <c r="BP13" s="16"/>
      <c r="BQ13" s="14">
        <v>1</v>
      </c>
      <c r="BR13" s="15">
        <v>2.6315789473684209E-2</v>
      </c>
      <c r="BS13" s="14"/>
      <c r="BT13" s="16"/>
      <c r="BU13" s="14">
        <v>0</v>
      </c>
      <c r="BV13" s="15">
        <v>0</v>
      </c>
      <c r="BW13" s="14">
        <v>0</v>
      </c>
      <c r="BX13" s="15">
        <v>0</v>
      </c>
      <c r="BY13" s="14">
        <v>1</v>
      </c>
      <c r="BZ13" s="15">
        <v>4.5454545454545456E-2</v>
      </c>
      <c r="CA13" s="14">
        <v>2</v>
      </c>
      <c r="CB13" s="15">
        <v>2.6666666666666668E-2</v>
      </c>
      <c r="CC13" s="14"/>
      <c r="CD13" s="16"/>
      <c r="CE13" s="14">
        <v>0</v>
      </c>
      <c r="CF13" s="15">
        <v>0</v>
      </c>
      <c r="CG13" s="14">
        <v>1</v>
      </c>
      <c r="CH13" s="15">
        <v>4.7619047619047616E-2</v>
      </c>
      <c r="CI13" s="14"/>
      <c r="CJ13" s="16"/>
      <c r="CK13" s="14">
        <v>32</v>
      </c>
      <c r="CL13" s="15">
        <v>2.1724372029871011E-2</v>
      </c>
      <c r="CM13" s="14">
        <v>1</v>
      </c>
      <c r="CN13" s="15">
        <v>1.3513513513513514E-2</v>
      </c>
      <c r="CO13" s="14">
        <v>9</v>
      </c>
      <c r="CP13" s="15">
        <v>1.1042944785276074E-2</v>
      </c>
      <c r="CQ13" s="14"/>
      <c r="CR13" s="16"/>
      <c r="CS13" s="14">
        <v>4</v>
      </c>
      <c r="CT13" s="15">
        <v>8.1632653061224483E-2</v>
      </c>
      <c r="CU13" s="14">
        <v>0</v>
      </c>
      <c r="CV13" s="15">
        <v>0</v>
      </c>
      <c r="CW13" s="14">
        <v>0</v>
      </c>
      <c r="CX13" s="15">
        <v>0</v>
      </c>
      <c r="CY13" s="14">
        <v>1</v>
      </c>
      <c r="CZ13" s="15">
        <v>0.01</v>
      </c>
      <c r="DA13" s="14">
        <v>7</v>
      </c>
      <c r="DB13" s="15">
        <v>3.5353535353535352E-2</v>
      </c>
      <c r="DC13" s="14"/>
      <c r="DD13" s="16"/>
      <c r="DE13" s="14">
        <v>2</v>
      </c>
      <c r="DF13" s="15">
        <v>4.4444444444444446E-2</v>
      </c>
      <c r="DG13" s="14">
        <v>2</v>
      </c>
      <c r="DH13" s="15">
        <v>0.05</v>
      </c>
      <c r="DI13" s="14"/>
      <c r="DJ13" s="16"/>
      <c r="DK13" s="14"/>
      <c r="DL13" s="16"/>
      <c r="DM13" s="14">
        <v>0</v>
      </c>
      <c r="DN13" s="15">
        <v>0</v>
      </c>
      <c r="DO13" s="14"/>
      <c r="DP13" s="16"/>
      <c r="DQ13" s="14">
        <v>81</v>
      </c>
      <c r="DR13" s="15">
        <v>2.6179702650290886E-2</v>
      </c>
      <c r="DS13" s="14">
        <v>1</v>
      </c>
      <c r="DT13" s="15">
        <v>0.04</v>
      </c>
      <c r="DU13" s="14"/>
      <c r="DV13" s="16"/>
      <c r="DW13" s="14">
        <v>0</v>
      </c>
      <c r="DX13" s="15">
        <v>0</v>
      </c>
      <c r="DY13" s="14">
        <v>0</v>
      </c>
      <c r="DZ13" s="15">
        <v>0</v>
      </c>
      <c r="EA13" s="14">
        <v>0</v>
      </c>
      <c r="EB13" s="15">
        <v>0</v>
      </c>
      <c r="EC13" s="14">
        <v>6</v>
      </c>
      <c r="ED13" s="15">
        <v>1.4925373134328358E-2</v>
      </c>
      <c r="EE13" s="14"/>
      <c r="EF13" s="16"/>
      <c r="EG13" s="14"/>
      <c r="EH13" s="16"/>
      <c r="EI13" s="14"/>
      <c r="EJ13" s="16"/>
      <c r="EK13" s="14">
        <v>29</v>
      </c>
      <c r="EL13" s="15">
        <v>1.8308080808080808E-2</v>
      </c>
      <c r="EM13" s="14">
        <v>1</v>
      </c>
      <c r="EN13" s="15">
        <v>2.7777777777777776E-2</v>
      </c>
      <c r="EO13" s="14">
        <v>1</v>
      </c>
      <c r="EP13" s="15">
        <v>3.2258064516129031E-2</v>
      </c>
      <c r="EQ13" s="14">
        <v>4</v>
      </c>
      <c r="ER13" s="15">
        <v>2.2988505747126436E-2</v>
      </c>
      <c r="ES13" s="14">
        <v>0</v>
      </c>
      <c r="ET13" s="15">
        <v>0</v>
      </c>
      <c r="EU13" s="14">
        <v>0</v>
      </c>
      <c r="EV13" s="15">
        <v>0</v>
      </c>
      <c r="EW13" s="14">
        <v>0</v>
      </c>
      <c r="EX13" s="15">
        <v>0</v>
      </c>
      <c r="EY13" s="14">
        <v>76</v>
      </c>
      <c r="EZ13" s="15">
        <v>2.1633931113008823E-2</v>
      </c>
      <c r="FA13" s="14">
        <v>30</v>
      </c>
      <c r="FB13" s="15">
        <v>1.3483146067415731E-2</v>
      </c>
      <c r="FC13" s="14"/>
      <c r="FD13" s="16"/>
      <c r="FE13" s="14"/>
      <c r="FF13" s="16"/>
      <c r="FG13" s="14"/>
      <c r="FH13" s="16"/>
      <c r="FI13" s="14"/>
      <c r="FJ13" s="16"/>
      <c r="FK13" s="14">
        <v>2</v>
      </c>
      <c r="FL13" s="15">
        <v>4.0816326530612242E-2</v>
      </c>
      <c r="FM13" s="14">
        <v>9</v>
      </c>
      <c r="FN13" s="15">
        <v>2.2900763358778626E-2</v>
      </c>
      <c r="FO13" s="14">
        <v>63</v>
      </c>
      <c r="FP13" s="15">
        <v>3.1995937023869984E-2</v>
      </c>
      <c r="FQ13" s="14">
        <v>1</v>
      </c>
      <c r="FR13" s="15">
        <v>0.05</v>
      </c>
      <c r="FS13" s="14"/>
      <c r="FT13" s="16"/>
      <c r="FU13" s="14">
        <v>1</v>
      </c>
      <c r="FV13" s="15">
        <v>2.7027027027027029E-2</v>
      </c>
      <c r="FW13" s="14">
        <v>61</v>
      </c>
      <c r="FX13" s="15">
        <v>2.4006296733569462E-2</v>
      </c>
      <c r="FY13" s="14"/>
      <c r="FZ13" s="16"/>
      <c r="GA13" s="14">
        <v>2</v>
      </c>
      <c r="GB13" s="15">
        <v>4.0816326530612242E-2</v>
      </c>
      <c r="GC13" s="14">
        <v>3</v>
      </c>
      <c r="GD13" s="15">
        <v>5.0847457627118647E-2</v>
      </c>
      <c r="GE13" s="14">
        <v>43</v>
      </c>
      <c r="GF13" s="15">
        <v>1.6856134849078792E-2</v>
      </c>
      <c r="GG13" s="14">
        <v>24</v>
      </c>
      <c r="GH13" s="15">
        <v>1.6586040082930201E-2</v>
      </c>
      <c r="GI13" s="17">
        <v>1173</v>
      </c>
      <c r="GJ13" s="18">
        <v>2.4013265640353752E-2</v>
      </c>
    </row>
    <row r="14" spans="1:192" x14ac:dyDescent="0.25">
      <c r="A14" s="2" t="s">
        <v>180</v>
      </c>
      <c r="B14" s="3" t="s">
        <v>125</v>
      </c>
      <c r="C14" s="14">
        <v>88</v>
      </c>
      <c r="D14" s="15">
        <v>4.0441176470588237E-2</v>
      </c>
      <c r="E14" s="14">
        <v>127</v>
      </c>
      <c r="F14" s="15">
        <v>5.3361344537815124E-2</v>
      </c>
      <c r="G14" s="14"/>
      <c r="H14" s="16"/>
      <c r="I14" s="14">
        <v>4</v>
      </c>
      <c r="J14" s="15">
        <v>6.7796610169491525E-2</v>
      </c>
      <c r="K14" s="14">
        <v>81</v>
      </c>
      <c r="L14" s="15">
        <v>3.311529026982829E-2</v>
      </c>
      <c r="M14" s="14">
        <v>5</v>
      </c>
      <c r="N14" s="15">
        <v>4.0983606557377046E-2</v>
      </c>
      <c r="O14" s="14">
        <v>40</v>
      </c>
      <c r="P14" s="15">
        <v>2.8571428571428571E-2</v>
      </c>
      <c r="Q14" s="14">
        <v>1</v>
      </c>
      <c r="R14" s="15">
        <v>4.1666666666666664E-2</v>
      </c>
      <c r="S14" s="14"/>
      <c r="T14" s="16"/>
      <c r="U14" s="14">
        <v>4</v>
      </c>
      <c r="V14" s="15">
        <v>8.3333333333333329E-2</v>
      </c>
      <c r="W14" s="14">
        <v>0</v>
      </c>
      <c r="X14" s="15">
        <v>0</v>
      </c>
      <c r="Y14" s="14"/>
      <c r="Z14" s="16"/>
      <c r="AA14" s="14">
        <v>40</v>
      </c>
      <c r="AB14" s="15">
        <v>1.9521717911176184E-2</v>
      </c>
      <c r="AC14" s="14">
        <v>29</v>
      </c>
      <c r="AD14" s="15">
        <v>7.5324675324675322E-2</v>
      </c>
      <c r="AE14" s="14"/>
      <c r="AF14" s="16"/>
      <c r="AG14" s="14"/>
      <c r="AH14" s="16"/>
      <c r="AI14" s="14"/>
      <c r="AJ14" s="16"/>
      <c r="AK14" s="14"/>
      <c r="AL14" s="16"/>
      <c r="AM14" s="14">
        <v>86</v>
      </c>
      <c r="AN14" s="15">
        <v>6.5749235474006115E-2</v>
      </c>
      <c r="AO14" s="14">
        <v>258</v>
      </c>
      <c r="AP14" s="15">
        <v>4.1774611398963733E-2</v>
      </c>
      <c r="AQ14" s="14">
        <v>28</v>
      </c>
      <c r="AR14" s="15">
        <v>5.2238805970149252E-2</v>
      </c>
      <c r="AS14" s="14">
        <v>102</v>
      </c>
      <c r="AT14" s="15">
        <v>3.5827186512118019E-2</v>
      </c>
      <c r="AU14" s="14"/>
      <c r="AV14" s="16"/>
      <c r="AW14" s="14">
        <v>4</v>
      </c>
      <c r="AX14" s="15">
        <v>0.10526315789473684</v>
      </c>
      <c r="AY14" s="14">
        <v>2</v>
      </c>
      <c r="AZ14" s="15">
        <v>2.4691358024691357E-2</v>
      </c>
      <c r="BA14" s="14">
        <v>21</v>
      </c>
      <c r="BB14" s="15">
        <v>1.5753938484621154E-2</v>
      </c>
      <c r="BC14" s="14">
        <v>4</v>
      </c>
      <c r="BD14" s="15">
        <v>8.1632653061224483E-2</v>
      </c>
      <c r="BE14" s="14">
        <v>32</v>
      </c>
      <c r="BF14" s="15">
        <v>5.6939501779359428E-2</v>
      </c>
      <c r="BG14" s="14">
        <v>49</v>
      </c>
      <c r="BH14" s="15">
        <v>3.8981702466189337E-2</v>
      </c>
      <c r="BI14" s="14">
        <v>1</v>
      </c>
      <c r="BJ14" s="15">
        <v>3.8461538461538464E-2</v>
      </c>
      <c r="BK14" s="14"/>
      <c r="BL14" s="16"/>
      <c r="BM14" s="14"/>
      <c r="BN14" s="16"/>
      <c r="BO14" s="14"/>
      <c r="BP14" s="16"/>
      <c r="BQ14" s="14">
        <v>0</v>
      </c>
      <c r="BR14" s="15">
        <v>0</v>
      </c>
      <c r="BS14" s="14"/>
      <c r="BT14" s="16"/>
      <c r="BU14" s="14">
        <v>3</v>
      </c>
      <c r="BV14" s="15">
        <v>0.125</v>
      </c>
      <c r="BW14" s="14">
        <v>2</v>
      </c>
      <c r="BX14" s="15">
        <v>8.3333333333333329E-2</v>
      </c>
      <c r="BY14" s="14">
        <v>0</v>
      </c>
      <c r="BZ14" s="15">
        <v>0</v>
      </c>
      <c r="CA14" s="14">
        <v>6</v>
      </c>
      <c r="CB14" s="15">
        <v>0.08</v>
      </c>
      <c r="CC14" s="14"/>
      <c r="CD14" s="16"/>
      <c r="CE14" s="14">
        <v>1</v>
      </c>
      <c r="CF14" s="15">
        <v>4.7619047619047616E-2</v>
      </c>
      <c r="CG14" s="14">
        <v>0</v>
      </c>
      <c r="CH14" s="15">
        <v>0</v>
      </c>
      <c r="CI14" s="14"/>
      <c r="CJ14" s="16"/>
      <c r="CK14" s="14">
        <v>29</v>
      </c>
      <c r="CL14" s="15">
        <v>1.9687712152070606E-2</v>
      </c>
      <c r="CM14" s="14">
        <v>2</v>
      </c>
      <c r="CN14" s="15">
        <v>2.7027027027027029E-2</v>
      </c>
      <c r="CO14" s="14">
        <v>21</v>
      </c>
      <c r="CP14" s="15">
        <v>2.5766871165644172E-2</v>
      </c>
      <c r="CQ14" s="14"/>
      <c r="CR14" s="16"/>
      <c r="CS14" s="14">
        <v>1</v>
      </c>
      <c r="CT14" s="15">
        <v>2.0408163265306121E-2</v>
      </c>
      <c r="CU14" s="14">
        <v>1</v>
      </c>
      <c r="CV14" s="15">
        <v>3.125E-2</v>
      </c>
      <c r="CW14" s="14">
        <v>2</v>
      </c>
      <c r="CX14" s="15">
        <v>6.4516129032258063E-2</v>
      </c>
      <c r="CY14" s="14">
        <v>1</v>
      </c>
      <c r="CZ14" s="15">
        <v>0.01</v>
      </c>
      <c r="DA14" s="14">
        <v>8</v>
      </c>
      <c r="DB14" s="15">
        <v>4.0404040404040407E-2</v>
      </c>
      <c r="DC14" s="14"/>
      <c r="DD14" s="16"/>
      <c r="DE14" s="14">
        <v>3</v>
      </c>
      <c r="DF14" s="15">
        <v>6.6666666666666666E-2</v>
      </c>
      <c r="DG14" s="14">
        <v>1</v>
      </c>
      <c r="DH14" s="15">
        <v>2.5000000000000001E-2</v>
      </c>
      <c r="DI14" s="14"/>
      <c r="DJ14" s="16"/>
      <c r="DK14" s="14"/>
      <c r="DL14" s="16"/>
      <c r="DM14" s="14">
        <v>0</v>
      </c>
      <c r="DN14" s="15">
        <v>0</v>
      </c>
      <c r="DO14" s="14"/>
      <c r="DP14" s="16"/>
      <c r="DQ14" s="14">
        <v>119</v>
      </c>
      <c r="DR14" s="15">
        <v>3.8461538461538464E-2</v>
      </c>
      <c r="DS14" s="14">
        <v>2</v>
      </c>
      <c r="DT14" s="15">
        <v>0.08</v>
      </c>
      <c r="DU14" s="14"/>
      <c r="DV14" s="16"/>
      <c r="DW14" s="14">
        <v>1</v>
      </c>
      <c r="DX14" s="15">
        <v>3.8461538461538464E-2</v>
      </c>
      <c r="DY14" s="14">
        <v>2</v>
      </c>
      <c r="DZ14" s="15">
        <v>3.5087719298245612E-2</v>
      </c>
      <c r="EA14" s="14">
        <v>0</v>
      </c>
      <c r="EB14" s="15">
        <v>0</v>
      </c>
      <c r="EC14" s="14">
        <v>7</v>
      </c>
      <c r="ED14" s="15">
        <v>1.7412935323383085E-2</v>
      </c>
      <c r="EE14" s="14"/>
      <c r="EF14" s="16"/>
      <c r="EG14" s="14"/>
      <c r="EH14" s="16"/>
      <c r="EI14" s="14"/>
      <c r="EJ14" s="16"/>
      <c r="EK14" s="14">
        <v>40</v>
      </c>
      <c r="EL14" s="15">
        <v>2.5252525252525252E-2</v>
      </c>
      <c r="EM14" s="14">
        <v>1</v>
      </c>
      <c r="EN14" s="15">
        <v>2.7777777777777776E-2</v>
      </c>
      <c r="EO14" s="14">
        <v>0</v>
      </c>
      <c r="EP14" s="15">
        <v>0</v>
      </c>
      <c r="EQ14" s="14">
        <v>4</v>
      </c>
      <c r="ER14" s="15">
        <v>2.2988505747126436E-2</v>
      </c>
      <c r="ES14" s="14">
        <v>1</v>
      </c>
      <c r="ET14" s="15">
        <v>3.2258064516129031E-2</v>
      </c>
      <c r="EU14" s="14">
        <v>2</v>
      </c>
      <c r="EV14" s="15">
        <v>5.128205128205128E-2</v>
      </c>
      <c r="EW14" s="14">
        <v>0</v>
      </c>
      <c r="EX14" s="15">
        <v>0</v>
      </c>
      <c r="EY14" s="14">
        <v>91</v>
      </c>
      <c r="EZ14" s="15">
        <v>2.5903785937944776E-2</v>
      </c>
      <c r="FA14" s="14">
        <v>48</v>
      </c>
      <c r="FB14" s="15">
        <v>2.1573033707865168E-2</v>
      </c>
      <c r="FC14" s="14"/>
      <c r="FD14" s="16"/>
      <c r="FE14" s="14"/>
      <c r="FF14" s="16"/>
      <c r="FG14" s="14"/>
      <c r="FH14" s="16"/>
      <c r="FI14" s="14"/>
      <c r="FJ14" s="16"/>
      <c r="FK14" s="14">
        <v>2</v>
      </c>
      <c r="FL14" s="15">
        <v>4.0816326530612242E-2</v>
      </c>
      <c r="FM14" s="14">
        <v>12</v>
      </c>
      <c r="FN14" s="15">
        <v>3.0534351145038167E-2</v>
      </c>
      <c r="FO14" s="14">
        <v>88</v>
      </c>
      <c r="FP14" s="15">
        <v>4.4692737430167599E-2</v>
      </c>
      <c r="FQ14" s="14">
        <v>0</v>
      </c>
      <c r="FR14" s="15">
        <v>0</v>
      </c>
      <c r="FS14" s="14"/>
      <c r="FT14" s="16"/>
      <c r="FU14" s="14">
        <v>1</v>
      </c>
      <c r="FV14" s="15">
        <v>2.7027027027027029E-2</v>
      </c>
      <c r="FW14" s="14">
        <v>113</v>
      </c>
      <c r="FX14" s="15">
        <v>4.4470680834317197E-2</v>
      </c>
      <c r="FY14" s="14"/>
      <c r="FZ14" s="16"/>
      <c r="GA14" s="14">
        <v>1</v>
      </c>
      <c r="GB14" s="15">
        <v>2.0408163265306121E-2</v>
      </c>
      <c r="GC14" s="14">
        <v>1</v>
      </c>
      <c r="GD14" s="15">
        <v>1.6949152542372881E-2</v>
      </c>
      <c r="GE14" s="14">
        <v>45</v>
      </c>
      <c r="GF14" s="15">
        <v>1.764014112112897E-2</v>
      </c>
      <c r="GG14" s="14">
        <v>17</v>
      </c>
      <c r="GH14" s="15">
        <v>1.1748445058742226E-2</v>
      </c>
      <c r="GI14" s="17">
        <v>1685</v>
      </c>
      <c r="GJ14" s="18">
        <v>3.4494759253193577E-2</v>
      </c>
    </row>
    <row r="15" spans="1:192" x14ac:dyDescent="0.25">
      <c r="A15" s="19" t="s">
        <v>139</v>
      </c>
      <c r="B15" s="27"/>
      <c r="C15" s="20">
        <v>486</v>
      </c>
      <c r="D15" s="21">
        <v>0.22334558823529413</v>
      </c>
      <c r="E15" s="20">
        <v>639</v>
      </c>
      <c r="F15" s="21">
        <v>0.26848739495798318</v>
      </c>
      <c r="G15" s="20"/>
      <c r="H15" s="22"/>
      <c r="I15" s="20">
        <v>11</v>
      </c>
      <c r="J15" s="21">
        <v>0.1864406779661017</v>
      </c>
      <c r="K15" s="20">
        <v>419</v>
      </c>
      <c r="L15" s="21">
        <v>0.1713000817661488</v>
      </c>
      <c r="M15" s="20">
        <v>32</v>
      </c>
      <c r="N15" s="21">
        <v>0.26229508196721313</v>
      </c>
      <c r="O15" s="20">
        <v>227</v>
      </c>
      <c r="P15" s="21">
        <v>0.16214285714285714</v>
      </c>
      <c r="Q15" s="20">
        <v>1</v>
      </c>
      <c r="R15" s="21">
        <v>4.1666666666666664E-2</v>
      </c>
      <c r="S15" s="20"/>
      <c r="T15" s="22"/>
      <c r="U15" s="20">
        <v>6</v>
      </c>
      <c r="V15" s="21">
        <v>0.125</v>
      </c>
      <c r="W15" s="20">
        <v>3</v>
      </c>
      <c r="X15" s="21">
        <v>0.125</v>
      </c>
      <c r="Y15" s="20"/>
      <c r="Z15" s="22"/>
      <c r="AA15" s="20">
        <v>269</v>
      </c>
      <c r="AB15" s="21">
        <v>0.13128355295265984</v>
      </c>
      <c r="AC15" s="20">
        <v>89</v>
      </c>
      <c r="AD15" s="21">
        <v>0.23116883116883116</v>
      </c>
      <c r="AE15" s="20"/>
      <c r="AF15" s="22"/>
      <c r="AG15" s="20"/>
      <c r="AH15" s="22"/>
      <c r="AI15" s="20"/>
      <c r="AJ15" s="22"/>
      <c r="AK15" s="20"/>
      <c r="AL15" s="22"/>
      <c r="AM15" s="20">
        <v>357</v>
      </c>
      <c r="AN15" s="21">
        <v>0.27293577981651373</v>
      </c>
      <c r="AO15" s="20">
        <v>1287</v>
      </c>
      <c r="AP15" s="21">
        <v>0.20838730569948186</v>
      </c>
      <c r="AQ15" s="20">
        <v>134</v>
      </c>
      <c r="AR15" s="21">
        <v>0.25</v>
      </c>
      <c r="AS15" s="20">
        <v>531</v>
      </c>
      <c r="AT15" s="21">
        <v>0.18651211801896733</v>
      </c>
      <c r="AU15" s="20"/>
      <c r="AV15" s="22"/>
      <c r="AW15" s="20">
        <v>7</v>
      </c>
      <c r="AX15" s="21">
        <v>0.18421052631578946</v>
      </c>
      <c r="AY15" s="20">
        <v>12</v>
      </c>
      <c r="AZ15" s="21">
        <v>0.14814814814814814</v>
      </c>
      <c r="BA15" s="20">
        <v>125</v>
      </c>
      <c r="BB15" s="21">
        <v>9.3773443360840217E-2</v>
      </c>
      <c r="BC15" s="20">
        <v>19</v>
      </c>
      <c r="BD15" s="21">
        <v>0.38775510204081631</v>
      </c>
      <c r="BE15" s="20">
        <v>178</v>
      </c>
      <c r="BF15" s="21">
        <v>0.31672597864768681</v>
      </c>
      <c r="BG15" s="20">
        <v>285</v>
      </c>
      <c r="BH15" s="21">
        <v>0.22673031026252982</v>
      </c>
      <c r="BI15" s="20">
        <v>6</v>
      </c>
      <c r="BJ15" s="21">
        <v>0.23076923076923078</v>
      </c>
      <c r="BK15" s="20"/>
      <c r="BL15" s="22"/>
      <c r="BM15" s="20"/>
      <c r="BN15" s="22"/>
      <c r="BO15" s="20"/>
      <c r="BP15" s="22"/>
      <c r="BQ15" s="20">
        <v>5</v>
      </c>
      <c r="BR15" s="21">
        <v>0.13157894736842105</v>
      </c>
      <c r="BS15" s="20"/>
      <c r="BT15" s="22"/>
      <c r="BU15" s="20">
        <v>6</v>
      </c>
      <c r="BV15" s="21">
        <v>0.25</v>
      </c>
      <c r="BW15" s="20">
        <v>3</v>
      </c>
      <c r="BX15" s="21">
        <v>0.125</v>
      </c>
      <c r="BY15" s="20">
        <v>3</v>
      </c>
      <c r="BZ15" s="21">
        <v>0.13636363636363635</v>
      </c>
      <c r="CA15" s="20">
        <v>21</v>
      </c>
      <c r="CB15" s="21">
        <v>0.28000000000000003</v>
      </c>
      <c r="CC15" s="20"/>
      <c r="CD15" s="22"/>
      <c r="CE15" s="20">
        <v>6</v>
      </c>
      <c r="CF15" s="21">
        <v>0.2857142857142857</v>
      </c>
      <c r="CG15" s="20">
        <v>2</v>
      </c>
      <c r="CH15" s="21">
        <v>9.5238095238095233E-2</v>
      </c>
      <c r="CI15" s="20"/>
      <c r="CJ15" s="22"/>
      <c r="CK15" s="20">
        <v>171</v>
      </c>
      <c r="CL15" s="21">
        <v>0.11608961303462322</v>
      </c>
      <c r="CM15" s="20">
        <v>10</v>
      </c>
      <c r="CN15" s="21">
        <v>0.13513513513513514</v>
      </c>
      <c r="CO15" s="20">
        <v>101</v>
      </c>
      <c r="CP15" s="21">
        <v>0.12392638036809817</v>
      </c>
      <c r="CQ15" s="20"/>
      <c r="CR15" s="22"/>
      <c r="CS15" s="20">
        <v>13</v>
      </c>
      <c r="CT15" s="21">
        <v>0.26530612244897961</v>
      </c>
      <c r="CU15" s="20">
        <v>9</v>
      </c>
      <c r="CV15" s="21">
        <v>0.28125</v>
      </c>
      <c r="CW15" s="20">
        <v>7</v>
      </c>
      <c r="CX15" s="21">
        <v>0.22580645161290322</v>
      </c>
      <c r="CY15" s="20">
        <v>7</v>
      </c>
      <c r="CZ15" s="21">
        <v>7.0000000000000007E-2</v>
      </c>
      <c r="DA15" s="20">
        <v>46</v>
      </c>
      <c r="DB15" s="21">
        <v>0.23232323232323232</v>
      </c>
      <c r="DC15" s="20"/>
      <c r="DD15" s="22"/>
      <c r="DE15" s="20">
        <v>8</v>
      </c>
      <c r="DF15" s="21">
        <v>0.17777777777777778</v>
      </c>
      <c r="DG15" s="20">
        <v>7</v>
      </c>
      <c r="DH15" s="21">
        <v>0.17499999999999999</v>
      </c>
      <c r="DI15" s="20"/>
      <c r="DJ15" s="22"/>
      <c r="DK15" s="20"/>
      <c r="DL15" s="22"/>
      <c r="DM15" s="20">
        <v>0</v>
      </c>
      <c r="DN15" s="21">
        <v>0</v>
      </c>
      <c r="DO15" s="20"/>
      <c r="DP15" s="22"/>
      <c r="DQ15" s="20">
        <v>804</v>
      </c>
      <c r="DR15" s="21">
        <v>0.259857789269554</v>
      </c>
      <c r="DS15" s="20">
        <v>9</v>
      </c>
      <c r="DT15" s="21">
        <v>0.36</v>
      </c>
      <c r="DU15" s="20"/>
      <c r="DV15" s="22"/>
      <c r="DW15" s="20">
        <v>5</v>
      </c>
      <c r="DX15" s="21">
        <v>0.19230769230769232</v>
      </c>
      <c r="DY15" s="20">
        <v>8</v>
      </c>
      <c r="DZ15" s="21">
        <v>0.14035087719298245</v>
      </c>
      <c r="EA15" s="20">
        <v>3</v>
      </c>
      <c r="EB15" s="21">
        <v>0.13636363636363635</v>
      </c>
      <c r="EC15" s="20">
        <v>25</v>
      </c>
      <c r="ED15" s="21">
        <v>6.2189054726368161E-2</v>
      </c>
      <c r="EE15" s="20"/>
      <c r="EF15" s="22"/>
      <c r="EG15" s="20"/>
      <c r="EH15" s="22"/>
      <c r="EI15" s="20"/>
      <c r="EJ15" s="22"/>
      <c r="EK15" s="20">
        <v>217</v>
      </c>
      <c r="EL15" s="21">
        <v>0.1369949494949495</v>
      </c>
      <c r="EM15" s="20">
        <v>4</v>
      </c>
      <c r="EN15" s="21">
        <v>0.1111111111111111</v>
      </c>
      <c r="EO15" s="20">
        <v>2</v>
      </c>
      <c r="EP15" s="21">
        <v>6.4516129032258063E-2</v>
      </c>
      <c r="EQ15" s="20">
        <v>22</v>
      </c>
      <c r="ER15" s="21">
        <v>0.12643678160919541</v>
      </c>
      <c r="ES15" s="20">
        <v>7</v>
      </c>
      <c r="ET15" s="21">
        <v>0.22580645161290322</v>
      </c>
      <c r="EU15" s="20">
        <v>7</v>
      </c>
      <c r="EV15" s="21">
        <v>0.17948717948717949</v>
      </c>
      <c r="EW15" s="20">
        <v>2</v>
      </c>
      <c r="EX15" s="21">
        <v>4.0816326530612242E-2</v>
      </c>
      <c r="EY15" s="20">
        <v>487</v>
      </c>
      <c r="EZ15" s="21">
        <v>0.13862795331625391</v>
      </c>
      <c r="FA15" s="20">
        <v>295</v>
      </c>
      <c r="FB15" s="21">
        <v>0.13258426966292136</v>
      </c>
      <c r="FC15" s="20"/>
      <c r="FD15" s="22"/>
      <c r="FE15" s="20"/>
      <c r="FF15" s="22"/>
      <c r="FG15" s="20"/>
      <c r="FH15" s="22"/>
      <c r="FI15" s="20"/>
      <c r="FJ15" s="22"/>
      <c r="FK15" s="20">
        <v>8</v>
      </c>
      <c r="FL15" s="21">
        <v>0.16326530612244897</v>
      </c>
      <c r="FM15" s="20">
        <v>58</v>
      </c>
      <c r="FN15" s="21">
        <v>0.1475826972010178</v>
      </c>
      <c r="FO15" s="20">
        <v>561</v>
      </c>
      <c r="FP15" s="21">
        <v>0.28491620111731841</v>
      </c>
      <c r="FQ15" s="20">
        <v>3</v>
      </c>
      <c r="FR15" s="21">
        <v>0.15</v>
      </c>
      <c r="FS15" s="20"/>
      <c r="FT15" s="22"/>
      <c r="FU15" s="20">
        <v>7</v>
      </c>
      <c r="FV15" s="21">
        <v>0.1891891891891892</v>
      </c>
      <c r="FW15" s="20">
        <v>655</v>
      </c>
      <c r="FX15" s="21">
        <v>0.25777253049980325</v>
      </c>
      <c r="FY15" s="20"/>
      <c r="FZ15" s="22"/>
      <c r="GA15" s="20">
        <v>11</v>
      </c>
      <c r="GB15" s="21">
        <v>0.22448979591836735</v>
      </c>
      <c r="GC15" s="20">
        <v>10</v>
      </c>
      <c r="GD15" s="21">
        <v>0.16949152542372881</v>
      </c>
      <c r="GE15" s="20">
        <v>254</v>
      </c>
      <c r="GF15" s="21">
        <v>9.9568796550372402E-2</v>
      </c>
      <c r="GG15" s="20">
        <v>153</v>
      </c>
      <c r="GH15" s="21">
        <v>0.10573600552868002</v>
      </c>
      <c r="GI15" s="20">
        <v>9165</v>
      </c>
      <c r="GJ15" s="21">
        <v>0.18762283000327545</v>
      </c>
    </row>
    <row r="16" spans="1:192" x14ac:dyDescent="0.25">
      <c r="A16" s="2" t="s">
        <v>181</v>
      </c>
      <c r="B16" s="3" t="s">
        <v>113</v>
      </c>
      <c r="C16" s="14">
        <v>12</v>
      </c>
      <c r="D16" s="15">
        <v>5.5147058823529415E-3</v>
      </c>
      <c r="E16" s="14">
        <v>6</v>
      </c>
      <c r="F16" s="15">
        <v>2.5210084033613447E-3</v>
      </c>
      <c r="G16" s="14"/>
      <c r="H16" s="16"/>
      <c r="I16" s="14">
        <v>0</v>
      </c>
      <c r="J16" s="15">
        <v>0</v>
      </c>
      <c r="K16" s="14">
        <v>10</v>
      </c>
      <c r="L16" s="15">
        <v>4.0883074407195418E-3</v>
      </c>
      <c r="M16" s="14">
        <v>0</v>
      </c>
      <c r="N16" s="15">
        <v>0</v>
      </c>
      <c r="O16" s="14">
        <v>11</v>
      </c>
      <c r="P16" s="15">
        <v>7.8571428571428577E-3</v>
      </c>
      <c r="Q16" s="14">
        <v>0</v>
      </c>
      <c r="R16" s="15">
        <v>0</v>
      </c>
      <c r="S16" s="14"/>
      <c r="T16" s="16"/>
      <c r="U16" s="14">
        <v>2</v>
      </c>
      <c r="V16" s="15">
        <v>4.1666666666666664E-2</v>
      </c>
      <c r="W16" s="14">
        <v>0</v>
      </c>
      <c r="X16" s="15">
        <v>0</v>
      </c>
      <c r="Y16" s="14"/>
      <c r="Z16" s="16"/>
      <c r="AA16" s="14">
        <v>19</v>
      </c>
      <c r="AB16" s="15">
        <v>9.2728160078086874E-3</v>
      </c>
      <c r="AC16" s="14">
        <v>5</v>
      </c>
      <c r="AD16" s="15">
        <v>1.2987012987012988E-2</v>
      </c>
      <c r="AE16" s="14"/>
      <c r="AF16" s="16"/>
      <c r="AG16" s="14"/>
      <c r="AH16" s="16"/>
      <c r="AI16" s="14"/>
      <c r="AJ16" s="16"/>
      <c r="AK16" s="14"/>
      <c r="AL16" s="16"/>
      <c r="AM16" s="14">
        <v>5</v>
      </c>
      <c r="AN16" s="15">
        <v>3.8226299694189602E-3</v>
      </c>
      <c r="AO16" s="14">
        <v>21</v>
      </c>
      <c r="AP16" s="15">
        <v>3.4002590673575129E-3</v>
      </c>
      <c r="AQ16" s="14">
        <v>4</v>
      </c>
      <c r="AR16" s="15">
        <v>7.462686567164179E-3</v>
      </c>
      <c r="AS16" s="14">
        <v>13</v>
      </c>
      <c r="AT16" s="15">
        <v>4.5662100456621002E-3</v>
      </c>
      <c r="AU16" s="14"/>
      <c r="AV16" s="16"/>
      <c r="AW16" s="14">
        <v>0</v>
      </c>
      <c r="AX16" s="15">
        <v>0</v>
      </c>
      <c r="AY16" s="14">
        <v>0</v>
      </c>
      <c r="AZ16" s="15">
        <v>0</v>
      </c>
      <c r="BA16" s="14">
        <v>1</v>
      </c>
      <c r="BB16" s="15">
        <v>7.501875468867217E-4</v>
      </c>
      <c r="BC16" s="14">
        <v>0</v>
      </c>
      <c r="BD16" s="15">
        <v>0</v>
      </c>
      <c r="BE16" s="14">
        <v>2</v>
      </c>
      <c r="BF16" s="15">
        <v>3.5587188612099642E-3</v>
      </c>
      <c r="BG16" s="14">
        <v>3</v>
      </c>
      <c r="BH16" s="15">
        <v>2.3866348448687352E-3</v>
      </c>
      <c r="BI16" s="14">
        <v>0</v>
      </c>
      <c r="BJ16" s="15">
        <v>0</v>
      </c>
      <c r="BK16" s="14"/>
      <c r="BL16" s="16"/>
      <c r="BM16" s="14"/>
      <c r="BN16" s="16"/>
      <c r="BO16" s="14"/>
      <c r="BP16" s="16"/>
      <c r="BQ16" s="14">
        <v>0</v>
      </c>
      <c r="BR16" s="15">
        <v>0</v>
      </c>
      <c r="BS16" s="14"/>
      <c r="BT16" s="16"/>
      <c r="BU16" s="14">
        <v>0</v>
      </c>
      <c r="BV16" s="15">
        <v>0</v>
      </c>
      <c r="BW16" s="14">
        <v>0</v>
      </c>
      <c r="BX16" s="15">
        <v>0</v>
      </c>
      <c r="BY16" s="14">
        <v>0</v>
      </c>
      <c r="BZ16" s="15">
        <v>0</v>
      </c>
      <c r="CA16" s="14">
        <v>0</v>
      </c>
      <c r="CB16" s="15">
        <v>0</v>
      </c>
      <c r="CC16" s="14"/>
      <c r="CD16" s="16"/>
      <c r="CE16" s="14">
        <v>1</v>
      </c>
      <c r="CF16" s="15">
        <v>4.7619047619047616E-2</v>
      </c>
      <c r="CG16" s="14">
        <v>0</v>
      </c>
      <c r="CH16" s="15">
        <v>0</v>
      </c>
      <c r="CI16" s="14"/>
      <c r="CJ16" s="16"/>
      <c r="CK16" s="14">
        <v>9</v>
      </c>
      <c r="CL16" s="15">
        <v>6.1099796334012219E-3</v>
      </c>
      <c r="CM16" s="14">
        <v>2</v>
      </c>
      <c r="CN16" s="15">
        <v>2.7027027027027029E-2</v>
      </c>
      <c r="CO16" s="14">
        <v>10</v>
      </c>
      <c r="CP16" s="15">
        <v>1.2269938650306749E-2</v>
      </c>
      <c r="CQ16" s="14"/>
      <c r="CR16" s="16"/>
      <c r="CS16" s="14">
        <v>0</v>
      </c>
      <c r="CT16" s="15">
        <v>0</v>
      </c>
      <c r="CU16" s="14">
        <v>0</v>
      </c>
      <c r="CV16" s="15">
        <v>0</v>
      </c>
      <c r="CW16" s="14">
        <v>0</v>
      </c>
      <c r="CX16" s="15">
        <v>0</v>
      </c>
      <c r="CY16" s="14">
        <v>1</v>
      </c>
      <c r="CZ16" s="15">
        <v>0.01</v>
      </c>
      <c r="DA16" s="14">
        <v>2</v>
      </c>
      <c r="DB16" s="15">
        <v>1.0101010101010102E-2</v>
      </c>
      <c r="DC16" s="14"/>
      <c r="DD16" s="16"/>
      <c r="DE16" s="14">
        <v>0</v>
      </c>
      <c r="DF16" s="15">
        <v>0</v>
      </c>
      <c r="DG16" s="14">
        <v>0</v>
      </c>
      <c r="DH16" s="15">
        <v>0</v>
      </c>
      <c r="DI16" s="14"/>
      <c r="DJ16" s="16"/>
      <c r="DK16" s="14"/>
      <c r="DL16" s="16"/>
      <c r="DM16" s="14">
        <v>0</v>
      </c>
      <c r="DN16" s="15">
        <v>0</v>
      </c>
      <c r="DO16" s="14"/>
      <c r="DP16" s="16"/>
      <c r="DQ16" s="14">
        <v>5</v>
      </c>
      <c r="DR16" s="15">
        <v>1.6160310277957336E-3</v>
      </c>
      <c r="DS16" s="14">
        <v>0</v>
      </c>
      <c r="DT16" s="15">
        <v>0</v>
      </c>
      <c r="DU16" s="14"/>
      <c r="DV16" s="16"/>
      <c r="DW16" s="14">
        <v>0</v>
      </c>
      <c r="DX16" s="15">
        <v>0</v>
      </c>
      <c r="DY16" s="14">
        <v>1</v>
      </c>
      <c r="DZ16" s="15">
        <v>1.7543859649122806E-2</v>
      </c>
      <c r="EA16" s="14">
        <v>0</v>
      </c>
      <c r="EB16" s="15">
        <v>0</v>
      </c>
      <c r="EC16" s="14">
        <v>2</v>
      </c>
      <c r="ED16" s="15">
        <v>4.9751243781094526E-3</v>
      </c>
      <c r="EE16" s="14"/>
      <c r="EF16" s="16"/>
      <c r="EG16" s="14"/>
      <c r="EH16" s="16"/>
      <c r="EI16" s="14"/>
      <c r="EJ16" s="16"/>
      <c r="EK16" s="14">
        <v>5</v>
      </c>
      <c r="EL16" s="15">
        <v>3.1565656565656565E-3</v>
      </c>
      <c r="EM16" s="14">
        <v>1</v>
      </c>
      <c r="EN16" s="15">
        <v>2.7777777777777776E-2</v>
      </c>
      <c r="EO16" s="14">
        <v>0</v>
      </c>
      <c r="EP16" s="15">
        <v>0</v>
      </c>
      <c r="EQ16" s="14">
        <v>2</v>
      </c>
      <c r="ER16" s="15">
        <v>1.1494252873563218E-2</v>
      </c>
      <c r="ES16" s="14">
        <v>0</v>
      </c>
      <c r="ET16" s="15">
        <v>0</v>
      </c>
      <c r="EU16" s="14">
        <v>0</v>
      </c>
      <c r="EV16" s="15">
        <v>0</v>
      </c>
      <c r="EW16" s="14">
        <v>0</v>
      </c>
      <c r="EX16" s="15">
        <v>0</v>
      </c>
      <c r="EY16" s="14">
        <v>18</v>
      </c>
      <c r="EZ16" s="15">
        <v>5.1238257899231428E-3</v>
      </c>
      <c r="FA16" s="14">
        <v>6</v>
      </c>
      <c r="FB16" s="15">
        <v>2.696629213483146E-3</v>
      </c>
      <c r="FC16" s="14"/>
      <c r="FD16" s="16"/>
      <c r="FE16" s="14"/>
      <c r="FF16" s="16"/>
      <c r="FG16" s="14"/>
      <c r="FH16" s="16"/>
      <c r="FI16" s="14"/>
      <c r="FJ16" s="16"/>
      <c r="FK16" s="14">
        <v>0</v>
      </c>
      <c r="FL16" s="15">
        <v>0</v>
      </c>
      <c r="FM16" s="14">
        <v>3</v>
      </c>
      <c r="FN16" s="15">
        <v>7.6335877862595417E-3</v>
      </c>
      <c r="FO16" s="14">
        <v>5</v>
      </c>
      <c r="FP16" s="15">
        <v>2.5393600812595226E-3</v>
      </c>
      <c r="FQ16" s="14">
        <v>0</v>
      </c>
      <c r="FR16" s="15">
        <v>0</v>
      </c>
      <c r="FS16" s="14"/>
      <c r="FT16" s="16"/>
      <c r="FU16" s="14">
        <v>1</v>
      </c>
      <c r="FV16" s="15">
        <v>2.7027027027027029E-2</v>
      </c>
      <c r="FW16" s="14">
        <v>11</v>
      </c>
      <c r="FX16" s="15">
        <v>4.329004329004329E-3</v>
      </c>
      <c r="FY16" s="14"/>
      <c r="FZ16" s="16"/>
      <c r="GA16" s="14">
        <v>0</v>
      </c>
      <c r="GB16" s="15">
        <v>0</v>
      </c>
      <c r="GC16" s="14">
        <v>1</v>
      </c>
      <c r="GD16" s="15">
        <v>1.6949152542372881E-2</v>
      </c>
      <c r="GE16" s="14">
        <v>4</v>
      </c>
      <c r="GF16" s="15">
        <v>1.5680125441003528E-3</v>
      </c>
      <c r="GG16" s="14">
        <v>6</v>
      </c>
      <c r="GH16" s="15">
        <v>4.1465100207325502E-3</v>
      </c>
      <c r="GI16" s="17">
        <v>210</v>
      </c>
      <c r="GJ16" s="18">
        <v>4.2990501146413368E-3</v>
      </c>
    </row>
    <row r="17" spans="1:192" x14ac:dyDescent="0.25">
      <c r="A17" s="2" t="s">
        <v>182</v>
      </c>
      <c r="B17" s="3" t="s">
        <v>113</v>
      </c>
      <c r="C17" s="14">
        <v>8</v>
      </c>
      <c r="D17" s="15">
        <v>3.6764705882352941E-3</v>
      </c>
      <c r="E17" s="14">
        <v>7</v>
      </c>
      <c r="F17" s="15">
        <v>2.9411764705882353E-3</v>
      </c>
      <c r="G17" s="14"/>
      <c r="H17" s="16"/>
      <c r="I17" s="14">
        <v>1</v>
      </c>
      <c r="J17" s="15">
        <v>1.6949152542372881E-2</v>
      </c>
      <c r="K17" s="14">
        <v>8</v>
      </c>
      <c r="L17" s="15">
        <v>3.2706459525756338E-3</v>
      </c>
      <c r="M17" s="14">
        <v>1</v>
      </c>
      <c r="N17" s="15">
        <v>8.1967213114754103E-3</v>
      </c>
      <c r="O17" s="14">
        <v>3</v>
      </c>
      <c r="P17" s="15">
        <v>2.142857142857143E-3</v>
      </c>
      <c r="Q17" s="14">
        <v>1</v>
      </c>
      <c r="R17" s="15">
        <v>4.1666666666666664E-2</v>
      </c>
      <c r="S17" s="14"/>
      <c r="T17" s="16"/>
      <c r="U17" s="14">
        <v>0</v>
      </c>
      <c r="V17" s="15">
        <v>0</v>
      </c>
      <c r="W17" s="14">
        <v>0</v>
      </c>
      <c r="X17" s="15">
        <v>0</v>
      </c>
      <c r="Y17" s="14"/>
      <c r="Z17" s="16"/>
      <c r="AA17" s="14">
        <v>1</v>
      </c>
      <c r="AB17" s="15">
        <v>4.880429477794046E-4</v>
      </c>
      <c r="AC17" s="14">
        <v>2</v>
      </c>
      <c r="AD17" s="15">
        <v>5.1948051948051948E-3</v>
      </c>
      <c r="AE17" s="14"/>
      <c r="AF17" s="16"/>
      <c r="AG17" s="14"/>
      <c r="AH17" s="16"/>
      <c r="AI17" s="14"/>
      <c r="AJ17" s="16"/>
      <c r="AK17" s="14"/>
      <c r="AL17" s="16"/>
      <c r="AM17" s="14">
        <v>6</v>
      </c>
      <c r="AN17" s="15">
        <v>4.5871559633027525E-3</v>
      </c>
      <c r="AO17" s="14">
        <v>26</v>
      </c>
      <c r="AP17" s="15">
        <v>4.2098445595854924E-3</v>
      </c>
      <c r="AQ17" s="14">
        <v>3</v>
      </c>
      <c r="AR17" s="15">
        <v>5.597014925373134E-3</v>
      </c>
      <c r="AS17" s="14">
        <v>16</v>
      </c>
      <c r="AT17" s="15">
        <v>5.6199508254302774E-3</v>
      </c>
      <c r="AU17" s="14"/>
      <c r="AV17" s="16"/>
      <c r="AW17" s="14">
        <v>0</v>
      </c>
      <c r="AX17" s="15">
        <v>0</v>
      </c>
      <c r="AY17" s="14">
        <v>0</v>
      </c>
      <c r="AZ17" s="15">
        <v>0</v>
      </c>
      <c r="BA17" s="14">
        <v>5</v>
      </c>
      <c r="BB17" s="15">
        <v>3.7509377344336083E-3</v>
      </c>
      <c r="BC17" s="14">
        <v>0</v>
      </c>
      <c r="BD17" s="15">
        <v>0</v>
      </c>
      <c r="BE17" s="14">
        <v>3</v>
      </c>
      <c r="BF17" s="15">
        <v>5.3380782918149468E-3</v>
      </c>
      <c r="BG17" s="14">
        <v>10</v>
      </c>
      <c r="BH17" s="15">
        <v>7.955449482895784E-3</v>
      </c>
      <c r="BI17" s="14">
        <v>0</v>
      </c>
      <c r="BJ17" s="15">
        <v>0</v>
      </c>
      <c r="BK17" s="14"/>
      <c r="BL17" s="16"/>
      <c r="BM17" s="14"/>
      <c r="BN17" s="16"/>
      <c r="BO17" s="14"/>
      <c r="BP17" s="16"/>
      <c r="BQ17" s="14">
        <v>0</v>
      </c>
      <c r="BR17" s="15">
        <v>0</v>
      </c>
      <c r="BS17" s="14"/>
      <c r="BT17" s="16"/>
      <c r="BU17" s="14">
        <v>0</v>
      </c>
      <c r="BV17" s="15">
        <v>0</v>
      </c>
      <c r="BW17" s="14">
        <v>0</v>
      </c>
      <c r="BX17" s="15">
        <v>0</v>
      </c>
      <c r="BY17" s="14">
        <v>0</v>
      </c>
      <c r="BZ17" s="15">
        <v>0</v>
      </c>
      <c r="CA17" s="14">
        <v>0</v>
      </c>
      <c r="CB17" s="15">
        <v>0</v>
      </c>
      <c r="CC17" s="14"/>
      <c r="CD17" s="16"/>
      <c r="CE17" s="14">
        <v>0</v>
      </c>
      <c r="CF17" s="15">
        <v>0</v>
      </c>
      <c r="CG17" s="14">
        <v>0</v>
      </c>
      <c r="CH17" s="15">
        <v>0</v>
      </c>
      <c r="CI17" s="14"/>
      <c r="CJ17" s="16"/>
      <c r="CK17" s="14">
        <v>6</v>
      </c>
      <c r="CL17" s="15">
        <v>4.0733197556008143E-3</v>
      </c>
      <c r="CM17" s="14">
        <v>0</v>
      </c>
      <c r="CN17" s="15">
        <v>0</v>
      </c>
      <c r="CO17" s="14">
        <v>0</v>
      </c>
      <c r="CP17" s="15">
        <v>0</v>
      </c>
      <c r="CQ17" s="14"/>
      <c r="CR17" s="16"/>
      <c r="CS17" s="14">
        <v>0</v>
      </c>
      <c r="CT17" s="15">
        <v>0</v>
      </c>
      <c r="CU17" s="14">
        <v>1</v>
      </c>
      <c r="CV17" s="15">
        <v>3.125E-2</v>
      </c>
      <c r="CW17" s="14">
        <v>0</v>
      </c>
      <c r="CX17" s="15">
        <v>0</v>
      </c>
      <c r="CY17" s="14">
        <v>1</v>
      </c>
      <c r="CZ17" s="15">
        <v>0.01</v>
      </c>
      <c r="DA17" s="14">
        <v>0</v>
      </c>
      <c r="DB17" s="15">
        <v>0</v>
      </c>
      <c r="DC17" s="14"/>
      <c r="DD17" s="16"/>
      <c r="DE17" s="14">
        <v>0</v>
      </c>
      <c r="DF17" s="15">
        <v>0</v>
      </c>
      <c r="DG17" s="14">
        <v>1</v>
      </c>
      <c r="DH17" s="15">
        <v>2.5000000000000001E-2</v>
      </c>
      <c r="DI17" s="14"/>
      <c r="DJ17" s="16"/>
      <c r="DK17" s="14"/>
      <c r="DL17" s="16"/>
      <c r="DM17" s="14">
        <v>0</v>
      </c>
      <c r="DN17" s="15">
        <v>0</v>
      </c>
      <c r="DO17" s="14"/>
      <c r="DP17" s="16"/>
      <c r="DQ17" s="14">
        <v>14</v>
      </c>
      <c r="DR17" s="15">
        <v>4.5248868778280547E-3</v>
      </c>
      <c r="DS17" s="14">
        <v>1</v>
      </c>
      <c r="DT17" s="15">
        <v>0.04</v>
      </c>
      <c r="DU17" s="14"/>
      <c r="DV17" s="16"/>
      <c r="DW17" s="14">
        <v>1</v>
      </c>
      <c r="DX17" s="15">
        <v>3.8461538461538464E-2</v>
      </c>
      <c r="DY17" s="14">
        <v>0</v>
      </c>
      <c r="DZ17" s="15">
        <v>0</v>
      </c>
      <c r="EA17" s="14">
        <v>0</v>
      </c>
      <c r="EB17" s="15">
        <v>0</v>
      </c>
      <c r="EC17" s="14">
        <v>1</v>
      </c>
      <c r="ED17" s="15">
        <v>2.4875621890547263E-3</v>
      </c>
      <c r="EE17" s="14"/>
      <c r="EF17" s="16"/>
      <c r="EG17" s="14"/>
      <c r="EH17" s="16"/>
      <c r="EI17" s="14"/>
      <c r="EJ17" s="16"/>
      <c r="EK17" s="14">
        <v>8</v>
      </c>
      <c r="EL17" s="15">
        <v>5.0505050505050509E-3</v>
      </c>
      <c r="EM17" s="14">
        <v>0</v>
      </c>
      <c r="EN17" s="15">
        <v>0</v>
      </c>
      <c r="EO17" s="14">
        <v>1</v>
      </c>
      <c r="EP17" s="15">
        <v>3.2258064516129031E-2</v>
      </c>
      <c r="EQ17" s="14">
        <v>2</v>
      </c>
      <c r="ER17" s="15">
        <v>1.1494252873563218E-2</v>
      </c>
      <c r="ES17" s="14">
        <v>0</v>
      </c>
      <c r="ET17" s="15">
        <v>0</v>
      </c>
      <c r="EU17" s="14">
        <v>0</v>
      </c>
      <c r="EV17" s="15">
        <v>0</v>
      </c>
      <c r="EW17" s="14">
        <v>0</v>
      </c>
      <c r="EX17" s="15">
        <v>0</v>
      </c>
      <c r="EY17" s="14">
        <v>24</v>
      </c>
      <c r="EZ17" s="15">
        <v>6.8317677198975234E-3</v>
      </c>
      <c r="FA17" s="14">
        <v>11</v>
      </c>
      <c r="FB17" s="15">
        <v>4.9438202247191008E-3</v>
      </c>
      <c r="FC17" s="14"/>
      <c r="FD17" s="16"/>
      <c r="FE17" s="14"/>
      <c r="FF17" s="16"/>
      <c r="FG17" s="14"/>
      <c r="FH17" s="16"/>
      <c r="FI17" s="14"/>
      <c r="FJ17" s="16"/>
      <c r="FK17" s="14">
        <v>0</v>
      </c>
      <c r="FL17" s="15">
        <v>0</v>
      </c>
      <c r="FM17" s="14">
        <v>0</v>
      </c>
      <c r="FN17" s="15">
        <v>0</v>
      </c>
      <c r="FO17" s="14">
        <v>4</v>
      </c>
      <c r="FP17" s="15">
        <v>2.0314880650076179E-3</v>
      </c>
      <c r="FQ17" s="14">
        <v>0</v>
      </c>
      <c r="FR17" s="15">
        <v>0</v>
      </c>
      <c r="FS17" s="14"/>
      <c r="FT17" s="16"/>
      <c r="FU17" s="14">
        <v>0</v>
      </c>
      <c r="FV17" s="15">
        <v>0</v>
      </c>
      <c r="FW17" s="14">
        <v>14</v>
      </c>
      <c r="FX17" s="15">
        <v>5.5096418732782371E-3</v>
      </c>
      <c r="FY17" s="14"/>
      <c r="FZ17" s="16"/>
      <c r="GA17" s="14">
        <v>0</v>
      </c>
      <c r="GB17" s="15">
        <v>0</v>
      </c>
      <c r="GC17" s="14">
        <v>1</v>
      </c>
      <c r="GD17" s="15">
        <v>1.6949152542372881E-2</v>
      </c>
      <c r="GE17" s="14">
        <v>13</v>
      </c>
      <c r="GF17" s="15">
        <v>5.0960407683261462E-3</v>
      </c>
      <c r="GG17" s="14">
        <v>4</v>
      </c>
      <c r="GH17" s="15">
        <v>2.7643400138217E-3</v>
      </c>
      <c r="GI17" s="17">
        <v>209</v>
      </c>
      <c r="GJ17" s="18">
        <v>4.2785784474287589E-3</v>
      </c>
    </row>
    <row r="18" spans="1:192" x14ac:dyDescent="0.25">
      <c r="A18" s="19" t="s">
        <v>139</v>
      </c>
      <c r="B18" s="27"/>
      <c r="C18" s="20">
        <v>20</v>
      </c>
      <c r="D18" s="21">
        <v>9.1911764705882356E-3</v>
      </c>
      <c r="E18" s="20">
        <v>13</v>
      </c>
      <c r="F18" s="21">
        <v>5.4621848739495795E-3</v>
      </c>
      <c r="G18" s="20"/>
      <c r="H18" s="22"/>
      <c r="I18" s="20">
        <v>1</v>
      </c>
      <c r="J18" s="21">
        <v>1.6949152542372881E-2</v>
      </c>
      <c r="K18" s="20">
        <v>18</v>
      </c>
      <c r="L18" s="21">
        <v>7.3589533932951756E-3</v>
      </c>
      <c r="M18" s="20">
        <v>1</v>
      </c>
      <c r="N18" s="21">
        <v>8.1967213114754103E-3</v>
      </c>
      <c r="O18" s="20">
        <v>14</v>
      </c>
      <c r="P18" s="21">
        <v>0.01</v>
      </c>
      <c r="Q18" s="20">
        <v>1</v>
      </c>
      <c r="R18" s="21">
        <v>4.1666666666666664E-2</v>
      </c>
      <c r="S18" s="20"/>
      <c r="T18" s="22"/>
      <c r="U18" s="20">
        <v>2</v>
      </c>
      <c r="V18" s="21">
        <v>4.1666666666666664E-2</v>
      </c>
      <c r="W18" s="20">
        <v>0</v>
      </c>
      <c r="X18" s="21">
        <v>0</v>
      </c>
      <c r="Y18" s="20"/>
      <c r="Z18" s="22"/>
      <c r="AA18" s="20">
        <v>20</v>
      </c>
      <c r="AB18" s="21">
        <v>9.760858955588092E-3</v>
      </c>
      <c r="AC18" s="20">
        <v>7</v>
      </c>
      <c r="AD18" s="21">
        <v>1.8181818181818181E-2</v>
      </c>
      <c r="AE18" s="20"/>
      <c r="AF18" s="22"/>
      <c r="AG18" s="20"/>
      <c r="AH18" s="22"/>
      <c r="AI18" s="20"/>
      <c r="AJ18" s="22"/>
      <c r="AK18" s="20"/>
      <c r="AL18" s="22"/>
      <c r="AM18" s="20">
        <v>11</v>
      </c>
      <c r="AN18" s="21">
        <v>8.4097859327217118E-3</v>
      </c>
      <c r="AO18" s="20">
        <v>47</v>
      </c>
      <c r="AP18" s="21">
        <v>7.6101036269430053E-3</v>
      </c>
      <c r="AQ18" s="20">
        <v>7</v>
      </c>
      <c r="AR18" s="21">
        <v>1.3059701492537313E-2</v>
      </c>
      <c r="AS18" s="20">
        <v>29</v>
      </c>
      <c r="AT18" s="21">
        <v>1.0186160871092378E-2</v>
      </c>
      <c r="AU18" s="20"/>
      <c r="AV18" s="22"/>
      <c r="AW18" s="20">
        <v>0</v>
      </c>
      <c r="AX18" s="21">
        <v>0</v>
      </c>
      <c r="AY18" s="20">
        <v>0</v>
      </c>
      <c r="AZ18" s="21">
        <v>0</v>
      </c>
      <c r="BA18" s="20">
        <v>6</v>
      </c>
      <c r="BB18" s="21">
        <v>4.5011252813203298E-3</v>
      </c>
      <c r="BC18" s="20">
        <v>0</v>
      </c>
      <c r="BD18" s="21">
        <v>0</v>
      </c>
      <c r="BE18" s="20">
        <v>5</v>
      </c>
      <c r="BF18" s="21">
        <v>8.8967971530249119E-3</v>
      </c>
      <c r="BG18" s="20">
        <v>13</v>
      </c>
      <c r="BH18" s="21">
        <v>1.0342084327764518E-2</v>
      </c>
      <c r="BI18" s="20">
        <v>0</v>
      </c>
      <c r="BJ18" s="21">
        <v>0</v>
      </c>
      <c r="BK18" s="20"/>
      <c r="BL18" s="22"/>
      <c r="BM18" s="20"/>
      <c r="BN18" s="22"/>
      <c r="BO18" s="20"/>
      <c r="BP18" s="22"/>
      <c r="BQ18" s="20">
        <v>0</v>
      </c>
      <c r="BR18" s="21">
        <v>0</v>
      </c>
      <c r="BS18" s="20"/>
      <c r="BT18" s="22"/>
      <c r="BU18" s="20">
        <v>0</v>
      </c>
      <c r="BV18" s="21">
        <v>0</v>
      </c>
      <c r="BW18" s="20">
        <v>0</v>
      </c>
      <c r="BX18" s="21">
        <v>0</v>
      </c>
      <c r="BY18" s="20">
        <v>0</v>
      </c>
      <c r="BZ18" s="21">
        <v>0</v>
      </c>
      <c r="CA18" s="20">
        <v>0</v>
      </c>
      <c r="CB18" s="21">
        <v>0</v>
      </c>
      <c r="CC18" s="20"/>
      <c r="CD18" s="22"/>
      <c r="CE18" s="20">
        <v>1</v>
      </c>
      <c r="CF18" s="21">
        <v>4.7619047619047616E-2</v>
      </c>
      <c r="CG18" s="20">
        <v>0</v>
      </c>
      <c r="CH18" s="21">
        <v>0</v>
      </c>
      <c r="CI18" s="20"/>
      <c r="CJ18" s="22"/>
      <c r="CK18" s="20">
        <v>15</v>
      </c>
      <c r="CL18" s="21">
        <v>1.0183299389002037E-2</v>
      </c>
      <c r="CM18" s="20">
        <v>2</v>
      </c>
      <c r="CN18" s="21">
        <v>2.7027027027027029E-2</v>
      </c>
      <c r="CO18" s="20">
        <v>10</v>
      </c>
      <c r="CP18" s="21">
        <v>1.2269938650306749E-2</v>
      </c>
      <c r="CQ18" s="20"/>
      <c r="CR18" s="22"/>
      <c r="CS18" s="20">
        <v>0</v>
      </c>
      <c r="CT18" s="21">
        <v>0</v>
      </c>
      <c r="CU18" s="20">
        <v>1</v>
      </c>
      <c r="CV18" s="21">
        <v>3.125E-2</v>
      </c>
      <c r="CW18" s="20">
        <v>0</v>
      </c>
      <c r="CX18" s="21">
        <v>0</v>
      </c>
      <c r="CY18" s="20">
        <v>2</v>
      </c>
      <c r="CZ18" s="21">
        <v>0.02</v>
      </c>
      <c r="DA18" s="20">
        <v>2</v>
      </c>
      <c r="DB18" s="21">
        <v>1.0101010101010102E-2</v>
      </c>
      <c r="DC18" s="20"/>
      <c r="DD18" s="22"/>
      <c r="DE18" s="20">
        <v>0</v>
      </c>
      <c r="DF18" s="21">
        <v>0</v>
      </c>
      <c r="DG18" s="20">
        <v>1</v>
      </c>
      <c r="DH18" s="21">
        <v>2.5000000000000001E-2</v>
      </c>
      <c r="DI18" s="20"/>
      <c r="DJ18" s="22"/>
      <c r="DK18" s="20"/>
      <c r="DL18" s="22"/>
      <c r="DM18" s="20">
        <v>0</v>
      </c>
      <c r="DN18" s="21">
        <v>0</v>
      </c>
      <c r="DO18" s="20"/>
      <c r="DP18" s="22"/>
      <c r="DQ18" s="20">
        <v>19</v>
      </c>
      <c r="DR18" s="21">
        <v>6.1409179056237878E-3</v>
      </c>
      <c r="DS18" s="20">
        <v>1</v>
      </c>
      <c r="DT18" s="21">
        <v>0.04</v>
      </c>
      <c r="DU18" s="20"/>
      <c r="DV18" s="22"/>
      <c r="DW18" s="20">
        <v>1</v>
      </c>
      <c r="DX18" s="21">
        <v>3.8461538461538464E-2</v>
      </c>
      <c r="DY18" s="20">
        <v>1</v>
      </c>
      <c r="DZ18" s="21">
        <v>1.7543859649122806E-2</v>
      </c>
      <c r="EA18" s="20">
        <v>0</v>
      </c>
      <c r="EB18" s="21">
        <v>0</v>
      </c>
      <c r="EC18" s="20">
        <v>3</v>
      </c>
      <c r="ED18" s="21">
        <v>7.462686567164179E-3</v>
      </c>
      <c r="EE18" s="20"/>
      <c r="EF18" s="22"/>
      <c r="EG18" s="20"/>
      <c r="EH18" s="22"/>
      <c r="EI18" s="20"/>
      <c r="EJ18" s="22"/>
      <c r="EK18" s="20">
        <v>13</v>
      </c>
      <c r="EL18" s="21">
        <v>8.2070707070707079E-3</v>
      </c>
      <c r="EM18" s="20">
        <v>1</v>
      </c>
      <c r="EN18" s="21">
        <v>2.7777777777777776E-2</v>
      </c>
      <c r="EO18" s="20">
        <v>1</v>
      </c>
      <c r="EP18" s="21">
        <v>3.2258064516129031E-2</v>
      </c>
      <c r="EQ18" s="20">
        <v>4</v>
      </c>
      <c r="ER18" s="21">
        <v>2.2988505747126436E-2</v>
      </c>
      <c r="ES18" s="20">
        <v>0</v>
      </c>
      <c r="ET18" s="21">
        <v>0</v>
      </c>
      <c r="EU18" s="20">
        <v>0</v>
      </c>
      <c r="EV18" s="21">
        <v>0</v>
      </c>
      <c r="EW18" s="20">
        <v>0</v>
      </c>
      <c r="EX18" s="21">
        <v>0</v>
      </c>
      <c r="EY18" s="20">
        <v>42</v>
      </c>
      <c r="EZ18" s="21">
        <v>1.1955593509820665E-2</v>
      </c>
      <c r="FA18" s="20">
        <v>17</v>
      </c>
      <c r="FB18" s="21">
        <v>7.6404494382022476E-3</v>
      </c>
      <c r="FC18" s="20"/>
      <c r="FD18" s="22"/>
      <c r="FE18" s="20"/>
      <c r="FF18" s="22"/>
      <c r="FG18" s="20"/>
      <c r="FH18" s="22"/>
      <c r="FI18" s="20"/>
      <c r="FJ18" s="22"/>
      <c r="FK18" s="20">
        <v>0</v>
      </c>
      <c r="FL18" s="21">
        <v>0</v>
      </c>
      <c r="FM18" s="20">
        <v>3</v>
      </c>
      <c r="FN18" s="21">
        <v>7.6335877862595417E-3</v>
      </c>
      <c r="FO18" s="20">
        <v>9</v>
      </c>
      <c r="FP18" s="21">
        <v>4.5708481462671405E-3</v>
      </c>
      <c r="FQ18" s="20">
        <v>0</v>
      </c>
      <c r="FR18" s="21">
        <v>0</v>
      </c>
      <c r="FS18" s="20"/>
      <c r="FT18" s="22"/>
      <c r="FU18" s="20">
        <v>1</v>
      </c>
      <c r="FV18" s="21">
        <v>2.7027027027027029E-2</v>
      </c>
      <c r="FW18" s="20">
        <v>25</v>
      </c>
      <c r="FX18" s="21">
        <v>9.8386462022825652E-3</v>
      </c>
      <c r="FY18" s="20"/>
      <c r="FZ18" s="22"/>
      <c r="GA18" s="20">
        <v>0</v>
      </c>
      <c r="GB18" s="21">
        <v>0</v>
      </c>
      <c r="GC18" s="20">
        <v>2</v>
      </c>
      <c r="GD18" s="21">
        <v>3.3898305084745763E-2</v>
      </c>
      <c r="GE18" s="20">
        <v>17</v>
      </c>
      <c r="GF18" s="21">
        <v>6.6640533124264992E-3</v>
      </c>
      <c r="GG18" s="20">
        <v>10</v>
      </c>
      <c r="GH18" s="21">
        <v>6.9108500345542506E-3</v>
      </c>
      <c r="GI18" s="20">
        <v>419</v>
      </c>
      <c r="GJ18" s="21">
        <v>8.5776285620700957E-3</v>
      </c>
    </row>
    <row r="19" spans="1:192" x14ac:dyDescent="0.25">
      <c r="A19" s="2" t="s">
        <v>183</v>
      </c>
      <c r="B19" s="3" t="s">
        <v>107</v>
      </c>
      <c r="C19" s="14">
        <v>93</v>
      </c>
      <c r="D19" s="15">
        <v>4.2738970588235295E-2</v>
      </c>
      <c r="E19" s="14">
        <v>75</v>
      </c>
      <c r="F19" s="15">
        <v>3.1512605042016806E-2</v>
      </c>
      <c r="G19" s="14"/>
      <c r="H19" s="16"/>
      <c r="I19" s="14">
        <v>6</v>
      </c>
      <c r="J19" s="15">
        <v>0.10169491525423729</v>
      </c>
      <c r="K19" s="14">
        <v>255</v>
      </c>
      <c r="L19" s="15">
        <v>0.10425183973834833</v>
      </c>
      <c r="M19" s="14">
        <v>3</v>
      </c>
      <c r="N19" s="15">
        <v>2.4590163934426229E-2</v>
      </c>
      <c r="O19" s="14">
        <v>68</v>
      </c>
      <c r="P19" s="15">
        <v>4.8571428571428571E-2</v>
      </c>
      <c r="Q19" s="14">
        <v>1</v>
      </c>
      <c r="R19" s="15">
        <v>4.1666666666666664E-2</v>
      </c>
      <c r="S19" s="14"/>
      <c r="T19" s="16"/>
      <c r="U19" s="14">
        <v>1</v>
      </c>
      <c r="V19" s="15">
        <v>2.0833333333333332E-2</v>
      </c>
      <c r="W19" s="14">
        <v>0</v>
      </c>
      <c r="X19" s="15">
        <v>0</v>
      </c>
      <c r="Y19" s="14"/>
      <c r="Z19" s="16"/>
      <c r="AA19" s="14">
        <v>101</v>
      </c>
      <c r="AB19" s="15">
        <v>4.9292337725719865E-2</v>
      </c>
      <c r="AC19" s="14">
        <v>13</v>
      </c>
      <c r="AD19" s="15">
        <v>3.3766233766233764E-2</v>
      </c>
      <c r="AE19" s="14"/>
      <c r="AF19" s="16"/>
      <c r="AG19" s="14"/>
      <c r="AH19" s="16"/>
      <c r="AI19" s="14"/>
      <c r="AJ19" s="16"/>
      <c r="AK19" s="14"/>
      <c r="AL19" s="16"/>
      <c r="AM19" s="14">
        <v>60</v>
      </c>
      <c r="AN19" s="15">
        <v>4.5871559633027525E-2</v>
      </c>
      <c r="AO19" s="14">
        <v>331</v>
      </c>
      <c r="AP19" s="15">
        <v>5.3594559585492231E-2</v>
      </c>
      <c r="AQ19" s="14">
        <v>22</v>
      </c>
      <c r="AR19" s="15">
        <v>4.1044776119402986E-2</v>
      </c>
      <c r="AS19" s="14">
        <v>159</v>
      </c>
      <c r="AT19" s="15">
        <v>5.584826132771338E-2</v>
      </c>
      <c r="AU19" s="14"/>
      <c r="AV19" s="16"/>
      <c r="AW19" s="14">
        <v>3</v>
      </c>
      <c r="AX19" s="15">
        <v>7.8947368421052627E-2</v>
      </c>
      <c r="AY19" s="14">
        <v>2</v>
      </c>
      <c r="AZ19" s="15">
        <v>2.4691358024691357E-2</v>
      </c>
      <c r="BA19" s="14">
        <v>147</v>
      </c>
      <c r="BB19" s="15">
        <v>0.11027756939234809</v>
      </c>
      <c r="BC19" s="14">
        <v>3</v>
      </c>
      <c r="BD19" s="15">
        <v>6.1224489795918366E-2</v>
      </c>
      <c r="BE19" s="14">
        <v>22</v>
      </c>
      <c r="BF19" s="15">
        <v>3.9145907473309607E-2</v>
      </c>
      <c r="BG19" s="14">
        <v>52</v>
      </c>
      <c r="BH19" s="15">
        <v>4.1368337311058073E-2</v>
      </c>
      <c r="BI19" s="14">
        <v>1</v>
      </c>
      <c r="BJ19" s="15">
        <v>3.8461538461538464E-2</v>
      </c>
      <c r="BK19" s="14"/>
      <c r="BL19" s="16"/>
      <c r="BM19" s="14"/>
      <c r="BN19" s="16"/>
      <c r="BO19" s="14"/>
      <c r="BP19" s="16"/>
      <c r="BQ19" s="14">
        <v>3</v>
      </c>
      <c r="BR19" s="15">
        <v>7.8947368421052627E-2</v>
      </c>
      <c r="BS19" s="14"/>
      <c r="BT19" s="16"/>
      <c r="BU19" s="14">
        <v>0</v>
      </c>
      <c r="BV19" s="15">
        <v>0</v>
      </c>
      <c r="BW19" s="14">
        <v>0</v>
      </c>
      <c r="BX19" s="15">
        <v>0</v>
      </c>
      <c r="BY19" s="14">
        <v>2</v>
      </c>
      <c r="BZ19" s="15">
        <v>9.0909090909090912E-2</v>
      </c>
      <c r="CA19" s="14">
        <v>1</v>
      </c>
      <c r="CB19" s="15">
        <v>1.3333333333333334E-2</v>
      </c>
      <c r="CC19" s="14"/>
      <c r="CD19" s="16"/>
      <c r="CE19" s="14">
        <v>1</v>
      </c>
      <c r="CF19" s="15">
        <v>4.7619047619047616E-2</v>
      </c>
      <c r="CG19" s="14">
        <v>2</v>
      </c>
      <c r="CH19" s="15">
        <v>9.5238095238095233E-2</v>
      </c>
      <c r="CI19" s="14"/>
      <c r="CJ19" s="16"/>
      <c r="CK19" s="14">
        <v>146</v>
      </c>
      <c r="CL19" s="15">
        <v>9.9117447386286486E-2</v>
      </c>
      <c r="CM19" s="14">
        <v>4</v>
      </c>
      <c r="CN19" s="15">
        <v>5.4054054054054057E-2</v>
      </c>
      <c r="CO19" s="14">
        <v>46</v>
      </c>
      <c r="CP19" s="15">
        <v>5.6441717791411043E-2</v>
      </c>
      <c r="CQ19" s="14"/>
      <c r="CR19" s="16"/>
      <c r="CS19" s="14">
        <v>1</v>
      </c>
      <c r="CT19" s="15">
        <v>2.0408163265306121E-2</v>
      </c>
      <c r="CU19" s="14">
        <v>1</v>
      </c>
      <c r="CV19" s="15">
        <v>3.125E-2</v>
      </c>
      <c r="CW19" s="14">
        <v>0</v>
      </c>
      <c r="CX19" s="15">
        <v>0</v>
      </c>
      <c r="CY19" s="14">
        <v>10</v>
      </c>
      <c r="CZ19" s="15">
        <v>0.1</v>
      </c>
      <c r="DA19" s="14">
        <v>10</v>
      </c>
      <c r="DB19" s="15">
        <v>5.0505050505050504E-2</v>
      </c>
      <c r="DC19" s="14"/>
      <c r="DD19" s="16"/>
      <c r="DE19" s="14">
        <v>3</v>
      </c>
      <c r="DF19" s="15">
        <v>6.6666666666666666E-2</v>
      </c>
      <c r="DG19" s="14">
        <v>1</v>
      </c>
      <c r="DH19" s="15">
        <v>2.5000000000000001E-2</v>
      </c>
      <c r="DI19" s="14"/>
      <c r="DJ19" s="16"/>
      <c r="DK19" s="14"/>
      <c r="DL19" s="16"/>
      <c r="DM19" s="14">
        <v>1</v>
      </c>
      <c r="DN19" s="15">
        <v>5.8823529411764705E-2</v>
      </c>
      <c r="DO19" s="14"/>
      <c r="DP19" s="16"/>
      <c r="DQ19" s="14">
        <v>84</v>
      </c>
      <c r="DR19" s="15">
        <v>2.7149321266968326E-2</v>
      </c>
      <c r="DS19" s="14">
        <v>0</v>
      </c>
      <c r="DT19" s="15">
        <v>0</v>
      </c>
      <c r="DU19" s="14"/>
      <c r="DV19" s="16"/>
      <c r="DW19" s="14">
        <v>0</v>
      </c>
      <c r="DX19" s="15">
        <v>0</v>
      </c>
      <c r="DY19" s="14">
        <v>1</v>
      </c>
      <c r="DZ19" s="15">
        <v>1.7543859649122806E-2</v>
      </c>
      <c r="EA19" s="14">
        <v>2</v>
      </c>
      <c r="EB19" s="15">
        <v>9.0909090909090912E-2</v>
      </c>
      <c r="EC19" s="14">
        <v>31</v>
      </c>
      <c r="ED19" s="15">
        <v>7.7114427860696513E-2</v>
      </c>
      <c r="EE19" s="14"/>
      <c r="EF19" s="16"/>
      <c r="EG19" s="14"/>
      <c r="EH19" s="16"/>
      <c r="EI19" s="14"/>
      <c r="EJ19" s="16"/>
      <c r="EK19" s="14">
        <v>134</v>
      </c>
      <c r="EL19" s="15">
        <v>8.4595959595959599E-2</v>
      </c>
      <c r="EM19" s="14">
        <v>2</v>
      </c>
      <c r="EN19" s="15">
        <v>5.5555555555555552E-2</v>
      </c>
      <c r="EO19" s="14">
        <v>1</v>
      </c>
      <c r="EP19" s="15">
        <v>3.2258064516129031E-2</v>
      </c>
      <c r="EQ19" s="14">
        <v>14</v>
      </c>
      <c r="ER19" s="15">
        <v>8.0459770114942528E-2</v>
      </c>
      <c r="ES19" s="14">
        <v>1</v>
      </c>
      <c r="ET19" s="15">
        <v>3.2258064516129031E-2</v>
      </c>
      <c r="EU19" s="14">
        <v>0</v>
      </c>
      <c r="EV19" s="15">
        <v>0</v>
      </c>
      <c r="EW19" s="14">
        <v>3</v>
      </c>
      <c r="EX19" s="15">
        <v>6.1224489795918366E-2</v>
      </c>
      <c r="EY19" s="14">
        <v>235</v>
      </c>
      <c r="EZ19" s="15">
        <v>6.6894392257329918E-2</v>
      </c>
      <c r="FA19" s="14">
        <v>133</v>
      </c>
      <c r="FB19" s="15">
        <v>5.9775280898876404E-2</v>
      </c>
      <c r="FC19" s="14"/>
      <c r="FD19" s="16"/>
      <c r="FE19" s="14"/>
      <c r="FF19" s="16"/>
      <c r="FG19" s="14"/>
      <c r="FH19" s="16"/>
      <c r="FI19" s="14"/>
      <c r="FJ19" s="16"/>
      <c r="FK19" s="14">
        <v>3</v>
      </c>
      <c r="FL19" s="15">
        <v>6.1224489795918366E-2</v>
      </c>
      <c r="FM19" s="14">
        <v>20</v>
      </c>
      <c r="FN19" s="15">
        <v>5.0890585241730277E-2</v>
      </c>
      <c r="FO19" s="14">
        <v>50</v>
      </c>
      <c r="FP19" s="15">
        <v>2.5393600812595226E-2</v>
      </c>
      <c r="FQ19" s="14">
        <v>1</v>
      </c>
      <c r="FR19" s="15">
        <v>0.05</v>
      </c>
      <c r="FS19" s="14"/>
      <c r="FT19" s="16"/>
      <c r="FU19" s="14">
        <v>2</v>
      </c>
      <c r="FV19" s="15">
        <v>5.4054054054054057E-2</v>
      </c>
      <c r="FW19" s="14">
        <v>152</v>
      </c>
      <c r="FX19" s="15">
        <v>5.9818968909877999E-2</v>
      </c>
      <c r="FY19" s="14"/>
      <c r="FZ19" s="16"/>
      <c r="GA19" s="14">
        <v>5</v>
      </c>
      <c r="GB19" s="15">
        <v>0.10204081632653061</v>
      </c>
      <c r="GC19" s="14">
        <v>5</v>
      </c>
      <c r="GD19" s="15">
        <v>8.4745762711864403E-2</v>
      </c>
      <c r="GE19" s="14">
        <v>209</v>
      </c>
      <c r="GF19" s="15">
        <v>8.1928655429243435E-2</v>
      </c>
      <c r="GG19" s="14">
        <v>121</v>
      </c>
      <c r="GH19" s="15">
        <v>8.3621285418106428E-2</v>
      </c>
      <c r="GI19" s="17">
        <v>2859</v>
      </c>
      <c r="GJ19" s="18">
        <v>5.852849656075991E-2</v>
      </c>
    </row>
    <row r="20" spans="1:192" x14ac:dyDescent="0.25">
      <c r="A20" s="2" t="s">
        <v>184</v>
      </c>
      <c r="B20" s="3" t="s">
        <v>107</v>
      </c>
      <c r="C20" s="14">
        <v>63</v>
      </c>
      <c r="D20" s="15">
        <v>2.8952205882352942E-2</v>
      </c>
      <c r="E20" s="14">
        <v>70</v>
      </c>
      <c r="F20" s="15">
        <v>2.9411764705882353E-2</v>
      </c>
      <c r="G20" s="14"/>
      <c r="H20" s="16"/>
      <c r="I20" s="14">
        <v>0</v>
      </c>
      <c r="J20" s="15">
        <v>0</v>
      </c>
      <c r="K20" s="14">
        <v>164</v>
      </c>
      <c r="L20" s="15">
        <v>6.7048242027800492E-2</v>
      </c>
      <c r="M20" s="14">
        <v>5</v>
      </c>
      <c r="N20" s="15">
        <v>4.0983606557377046E-2</v>
      </c>
      <c r="O20" s="14">
        <v>62</v>
      </c>
      <c r="P20" s="15">
        <v>4.4285714285714282E-2</v>
      </c>
      <c r="Q20" s="14">
        <v>0</v>
      </c>
      <c r="R20" s="15">
        <v>0</v>
      </c>
      <c r="S20" s="14"/>
      <c r="T20" s="16"/>
      <c r="U20" s="14">
        <v>6</v>
      </c>
      <c r="V20" s="15">
        <v>0.125</v>
      </c>
      <c r="W20" s="14">
        <v>1</v>
      </c>
      <c r="X20" s="15">
        <v>4.1666666666666664E-2</v>
      </c>
      <c r="Y20" s="14"/>
      <c r="Z20" s="16"/>
      <c r="AA20" s="14">
        <v>254</v>
      </c>
      <c r="AB20" s="15">
        <v>0.12396290873596877</v>
      </c>
      <c r="AC20" s="14">
        <v>12</v>
      </c>
      <c r="AD20" s="15">
        <v>3.1168831168831169E-2</v>
      </c>
      <c r="AE20" s="14"/>
      <c r="AF20" s="16"/>
      <c r="AG20" s="14"/>
      <c r="AH20" s="16"/>
      <c r="AI20" s="14"/>
      <c r="AJ20" s="16"/>
      <c r="AK20" s="14"/>
      <c r="AL20" s="16"/>
      <c r="AM20" s="14">
        <v>35</v>
      </c>
      <c r="AN20" s="15">
        <v>2.6758409785932722E-2</v>
      </c>
      <c r="AO20" s="14">
        <v>305</v>
      </c>
      <c r="AP20" s="15">
        <v>4.9384715025906738E-2</v>
      </c>
      <c r="AQ20" s="14">
        <v>18</v>
      </c>
      <c r="AR20" s="15">
        <v>3.3582089552238806E-2</v>
      </c>
      <c r="AS20" s="14">
        <v>160</v>
      </c>
      <c r="AT20" s="15">
        <v>5.6199508254302775E-2</v>
      </c>
      <c r="AU20" s="14"/>
      <c r="AV20" s="16"/>
      <c r="AW20" s="14">
        <v>0</v>
      </c>
      <c r="AX20" s="15">
        <v>0</v>
      </c>
      <c r="AY20" s="14">
        <v>7</v>
      </c>
      <c r="AZ20" s="15">
        <v>8.6419753086419748E-2</v>
      </c>
      <c r="BA20" s="14">
        <v>154</v>
      </c>
      <c r="BB20" s="15">
        <v>0.11552888222055514</v>
      </c>
      <c r="BC20" s="14">
        <v>2</v>
      </c>
      <c r="BD20" s="15">
        <v>4.0816326530612242E-2</v>
      </c>
      <c r="BE20" s="14">
        <v>10</v>
      </c>
      <c r="BF20" s="15">
        <v>1.7793594306049824E-2</v>
      </c>
      <c r="BG20" s="14">
        <v>32</v>
      </c>
      <c r="BH20" s="15">
        <v>2.5457438345266509E-2</v>
      </c>
      <c r="BI20" s="14">
        <v>0</v>
      </c>
      <c r="BJ20" s="15">
        <v>0</v>
      </c>
      <c r="BK20" s="14"/>
      <c r="BL20" s="16"/>
      <c r="BM20" s="14"/>
      <c r="BN20" s="16"/>
      <c r="BO20" s="14"/>
      <c r="BP20" s="16"/>
      <c r="BQ20" s="14">
        <v>5</v>
      </c>
      <c r="BR20" s="15">
        <v>0.13157894736842105</v>
      </c>
      <c r="BS20" s="14"/>
      <c r="BT20" s="16"/>
      <c r="BU20" s="14">
        <v>2</v>
      </c>
      <c r="BV20" s="15">
        <v>8.3333333333333329E-2</v>
      </c>
      <c r="BW20" s="14">
        <v>1</v>
      </c>
      <c r="BX20" s="15">
        <v>4.1666666666666664E-2</v>
      </c>
      <c r="BY20" s="14">
        <v>0</v>
      </c>
      <c r="BZ20" s="15">
        <v>0</v>
      </c>
      <c r="CA20" s="14">
        <v>3</v>
      </c>
      <c r="CB20" s="15">
        <v>0.04</v>
      </c>
      <c r="CC20" s="14"/>
      <c r="CD20" s="16"/>
      <c r="CE20" s="14">
        <v>2</v>
      </c>
      <c r="CF20" s="15">
        <v>9.5238095238095233E-2</v>
      </c>
      <c r="CG20" s="14">
        <v>2</v>
      </c>
      <c r="CH20" s="15">
        <v>9.5238095238095233E-2</v>
      </c>
      <c r="CI20" s="14"/>
      <c r="CJ20" s="16"/>
      <c r="CK20" s="14">
        <v>142</v>
      </c>
      <c r="CL20" s="15">
        <v>9.6401900882552613E-2</v>
      </c>
      <c r="CM20" s="14">
        <v>2</v>
      </c>
      <c r="CN20" s="15">
        <v>2.7027027027027029E-2</v>
      </c>
      <c r="CO20" s="14">
        <v>24</v>
      </c>
      <c r="CP20" s="15">
        <v>2.9447852760736196E-2</v>
      </c>
      <c r="CQ20" s="14"/>
      <c r="CR20" s="16"/>
      <c r="CS20" s="14">
        <v>0</v>
      </c>
      <c r="CT20" s="15">
        <v>0</v>
      </c>
      <c r="CU20" s="14">
        <v>1</v>
      </c>
      <c r="CV20" s="15">
        <v>3.125E-2</v>
      </c>
      <c r="CW20" s="14">
        <v>1</v>
      </c>
      <c r="CX20" s="15">
        <v>3.2258064516129031E-2</v>
      </c>
      <c r="CY20" s="14">
        <v>16</v>
      </c>
      <c r="CZ20" s="15">
        <v>0.16</v>
      </c>
      <c r="DA20" s="14">
        <v>5</v>
      </c>
      <c r="DB20" s="15">
        <v>2.5252525252525252E-2</v>
      </c>
      <c r="DC20" s="14"/>
      <c r="DD20" s="16"/>
      <c r="DE20" s="14">
        <v>3</v>
      </c>
      <c r="DF20" s="15">
        <v>6.6666666666666666E-2</v>
      </c>
      <c r="DG20" s="14">
        <v>1</v>
      </c>
      <c r="DH20" s="15">
        <v>2.5000000000000001E-2</v>
      </c>
      <c r="DI20" s="14"/>
      <c r="DJ20" s="16"/>
      <c r="DK20" s="14"/>
      <c r="DL20" s="16"/>
      <c r="DM20" s="14">
        <v>1</v>
      </c>
      <c r="DN20" s="15">
        <v>5.8823529411764705E-2</v>
      </c>
      <c r="DO20" s="14"/>
      <c r="DP20" s="16"/>
      <c r="DQ20" s="14">
        <v>58</v>
      </c>
      <c r="DR20" s="15">
        <v>1.874595992243051E-2</v>
      </c>
      <c r="DS20" s="14">
        <v>1</v>
      </c>
      <c r="DT20" s="15">
        <v>0.04</v>
      </c>
      <c r="DU20" s="14"/>
      <c r="DV20" s="16"/>
      <c r="DW20" s="14">
        <v>2</v>
      </c>
      <c r="DX20" s="15">
        <v>7.6923076923076927E-2</v>
      </c>
      <c r="DY20" s="14">
        <v>6</v>
      </c>
      <c r="DZ20" s="15">
        <v>0.10526315789473684</v>
      </c>
      <c r="EA20" s="14">
        <v>0</v>
      </c>
      <c r="EB20" s="15">
        <v>0</v>
      </c>
      <c r="EC20" s="14">
        <v>33</v>
      </c>
      <c r="ED20" s="15">
        <v>8.2089552238805971E-2</v>
      </c>
      <c r="EE20" s="14"/>
      <c r="EF20" s="16"/>
      <c r="EG20" s="14"/>
      <c r="EH20" s="16"/>
      <c r="EI20" s="14"/>
      <c r="EJ20" s="16"/>
      <c r="EK20" s="14">
        <v>78</v>
      </c>
      <c r="EL20" s="15">
        <v>4.924242424242424E-2</v>
      </c>
      <c r="EM20" s="14">
        <v>1</v>
      </c>
      <c r="EN20" s="15">
        <v>2.7777777777777776E-2</v>
      </c>
      <c r="EO20" s="14">
        <v>1</v>
      </c>
      <c r="EP20" s="15">
        <v>3.2258064516129031E-2</v>
      </c>
      <c r="EQ20" s="14">
        <v>6</v>
      </c>
      <c r="ER20" s="15">
        <v>3.4482758620689655E-2</v>
      </c>
      <c r="ES20" s="14">
        <v>2</v>
      </c>
      <c r="ET20" s="15">
        <v>6.4516129032258063E-2</v>
      </c>
      <c r="EU20" s="14">
        <v>0</v>
      </c>
      <c r="EV20" s="15">
        <v>0</v>
      </c>
      <c r="EW20" s="14">
        <v>2</v>
      </c>
      <c r="EX20" s="15">
        <v>4.0816326530612242E-2</v>
      </c>
      <c r="EY20" s="14">
        <v>249</v>
      </c>
      <c r="EZ20" s="15">
        <v>7.0879590093936809E-2</v>
      </c>
      <c r="FA20" s="14">
        <v>252</v>
      </c>
      <c r="FB20" s="15">
        <v>0.11325842696629214</v>
      </c>
      <c r="FC20" s="14"/>
      <c r="FD20" s="16"/>
      <c r="FE20" s="14"/>
      <c r="FF20" s="16"/>
      <c r="FG20" s="14"/>
      <c r="FH20" s="16"/>
      <c r="FI20" s="14"/>
      <c r="FJ20" s="16"/>
      <c r="FK20" s="14">
        <v>1</v>
      </c>
      <c r="FL20" s="15">
        <v>2.0408163265306121E-2</v>
      </c>
      <c r="FM20" s="14">
        <v>17</v>
      </c>
      <c r="FN20" s="15">
        <v>4.3256997455470736E-2</v>
      </c>
      <c r="FO20" s="14">
        <v>42</v>
      </c>
      <c r="FP20" s="15">
        <v>2.1330624682579988E-2</v>
      </c>
      <c r="FQ20" s="14">
        <v>0</v>
      </c>
      <c r="FR20" s="15">
        <v>0</v>
      </c>
      <c r="FS20" s="14"/>
      <c r="FT20" s="16"/>
      <c r="FU20" s="14">
        <v>2</v>
      </c>
      <c r="FV20" s="15">
        <v>5.4054054054054057E-2</v>
      </c>
      <c r="FW20" s="14">
        <v>49</v>
      </c>
      <c r="FX20" s="15">
        <v>1.928374655647383E-2</v>
      </c>
      <c r="FY20" s="14"/>
      <c r="FZ20" s="16"/>
      <c r="GA20" s="14">
        <v>3</v>
      </c>
      <c r="GB20" s="15">
        <v>6.1224489795918366E-2</v>
      </c>
      <c r="GC20" s="14">
        <v>1</v>
      </c>
      <c r="GD20" s="15">
        <v>1.6949152542372881E-2</v>
      </c>
      <c r="GE20" s="14">
        <v>249</v>
      </c>
      <c r="GF20" s="15">
        <v>9.7608780870246964E-2</v>
      </c>
      <c r="GG20" s="14">
        <v>113</v>
      </c>
      <c r="GH20" s="15">
        <v>7.8092605390463032E-2</v>
      </c>
      <c r="GI20" s="17">
        <v>2739</v>
      </c>
      <c r="GJ20" s="18">
        <v>5.6071896495250573E-2</v>
      </c>
    </row>
    <row r="21" spans="1:192" x14ac:dyDescent="0.25">
      <c r="A21" s="2" t="s">
        <v>185</v>
      </c>
      <c r="B21" s="3" t="s">
        <v>107</v>
      </c>
      <c r="C21" s="14">
        <v>83</v>
      </c>
      <c r="D21" s="15">
        <v>3.814338235294118E-2</v>
      </c>
      <c r="E21" s="14">
        <v>115</v>
      </c>
      <c r="F21" s="15">
        <v>4.8319327731092439E-2</v>
      </c>
      <c r="G21" s="14"/>
      <c r="H21" s="16"/>
      <c r="I21" s="14">
        <v>5</v>
      </c>
      <c r="J21" s="15">
        <v>8.4745762711864403E-2</v>
      </c>
      <c r="K21" s="14">
        <v>177</v>
      </c>
      <c r="L21" s="15">
        <v>7.2363041700735889E-2</v>
      </c>
      <c r="M21" s="14">
        <v>4</v>
      </c>
      <c r="N21" s="15">
        <v>3.2786885245901641E-2</v>
      </c>
      <c r="O21" s="14">
        <v>112</v>
      </c>
      <c r="P21" s="15">
        <v>0.08</v>
      </c>
      <c r="Q21" s="14">
        <v>3</v>
      </c>
      <c r="R21" s="15">
        <v>0.125</v>
      </c>
      <c r="S21" s="14"/>
      <c r="T21" s="16"/>
      <c r="U21" s="14">
        <v>1</v>
      </c>
      <c r="V21" s="15">
        <v>2.0833333333333332E-2</v>
      </c>
      <c r="W21" s="14">
        <v>3</v>
      </c>
      <c r="X21" s="15">
        <v>0.125</v>
      </c>
      <c r="Y21" s="14"/>
      <c r="Z21" s="16"/>
      <c r="AA21" s="14">
        <v>153</v>
      </c>
      <c r="AB21" s="15">
        <v>7.4670571010248904E-2</v>
      </c>
      <c r="AC21" s="14">
        <v>19</v>
      </c>
      <c r="AD21" s="15">
        <v>4.9350649350649353E-2</v>
      </c>
      <c r="AE21" s="14"/>
      <c r="AF21" s="16"/>
      <c r="AG21" s="14"/>
      <c r="AH21" s="16"/>
      <c r="AI21" s="14"/>
      <c r="AJ21" s="16"/>
      <c r="AK21" s="14"/>
      <c r="AL21" s="16"/>
      <c r="AM21" s="14">
        <v>30</v>
      </c>
      <c r="AN21" s="15">
        <v>2.2935779816513763E-2</v>
      </c>
      <c r="AO21" s="14">
        <v>410</v>
      </c>
      <c r="AP21" s="15">
        <v>6.63860103626943E-2</v>
      </c>
      <c r="AQ21" s="14">
        <v>21</v>
      </c>
      <c r="AR21" s="15">
        <v>3.9179104477611942E-2</v>
      </c>
      <c r="AS21" s="14">
        <v>201</v>
      </c>
      <c r="AT21" s="15">
        <v>7.0600632244467859E-2</v>
      </c>
      <c r="AU21" s="14"/>
      <c r="AV21" s="16"/>
      <c r="AW21" s="14">
        <v>4</v>
      </c>
      <c r="AX21" s="15">
        <v>0.10526315789473684</v>
      </c>
      <c r="AY21" s="14">
        <v>5</v>
      </c>
      <c r="AZ21" s="15">
        <v>6.1728395061728392E-2</v>
      </c>
      <c r="BA21" s="14">
        <v>217</v>
      </c>
      <c r="BB21" s="15">
        <v>0.16279069767441862</v>
      </c>
      <c r="BC21" s="14">
        <v>3</v>
      </c>
      <c r="BD21" s="15">
        <v>6.1224489795918366E-2</v>
      </c>
      <c r="BE21" s="14">
        <v>25</v>
      </c>
      <c r="BF21" s="15">
        <v>4.4483985765124558E-2</v>
      </c>
      <c r="BG21" s="14">
        <v>61</v>
      </c>
      <c r="BH21" s="15">
        <v>4.8528241845664281E-2</v>
      </c>
      <c r="BI21" s="14">
        <v>1</v>
      </c>
      <c r="BJ21" s="15">
        <v>3.8461538461538464E-2</v>
      </c>
      <c r="BK21" s="14"/>
      <c r="BL21" s="16"/>
      <c r="BM21" s="14"/>
      <c r="BN21" s="16"/>
      <c r="BO21" s="14"/>
      <c r="BP21" s="16"/>
      <c r="BQ21" s="14">
        <v>2</v>
      </c>
      <c r="BR21" s="15">
        <v>5.2631578947368418E-2</v>
      </c>
      <c r="BS21" s="14"/>
      <c r="BT21" s="16"/>
      <c r="BU21" s="14">
        <v>1</v>
      </c>
      <c r="BV21" s="15">
        <v>4.1666666666666664E-2</v>
      </c>
      <c r="BW21" s="14">
        <v>0</v>
      </c>
      <c r="BX21" s="15">
        <v>0</v>
      </c>
      <c r="BY21" s="14">
        <v>1</v>
      </c>
      <c r="BZ21" s="15">
        <v>4.5454545454545456E-2</v>
      </c>
      <c r="CA21" s="14">
        <v>6</v>
      </c>
      <c r="CB21" s="15">
        <v>0.08</v>
      </c>
      <c r="CC21" s="14"/>
      <c r="CD21" s="16"/>
      <c r="CE21" s="14">
        <v>1</v>
      </c>
      <c r="CF21" s="15">
        <v>4.7619047619047616E-2</v>
      </c>
      <c r="CG21" s="14">
        <v>2</v>
      </c>
      <c r="CH21" s="15">
        <v>9.5238095238095233E-2</v>
      </c>
      <c r="CI21" s="14"/>
      <c r="CJ21" s="16"/>
      <c r="CK21" s="14">
        <v>146</v>
      </c>
      <c r="CL21" s="15">
        <v>9.9117447386286486E-2</v>
      </c>
      <c r="CM21" s="14">
        <v>2</v>
      </c>
      <c r="CN21" s="15">
        <v>2.7027027027027029E-2</v>
      </c>
      <c r="CO21" s="14">
        <v>87</v>
      </c>
      <c r="CP21" s="15">
        <v>0.10674846625766871</v>
      </c>
      <c r="CQ21" s="14"/>
      <c r="CR21" s="16"/>
      <c r="CS21" s="14">
        <v>3</v>
      </c>
      <c r="CT21" s="15">
        <v>6.1224489795918366E-2</v>
      </c>
      <c r="CU21" s="14">
        <v>2</v>
      </c>
      <c r="CV21" s="15">
        <v>6.25E-2</v>
      </c>
      <c r="CW21" s="14">
        <v>1</v>
      </c>
      <c r="CX21" s="15">
        <v>3.2258064516129031E-2</v>
      </c>
      <c r="CY21" s="14">
        <v>10</v>
      </c>
      <c r="CZ21" s="15">
        <v>0.1</v>
      </c>
      <c r="DA21" s="14">
        <v>13</v>
      </c>
      <c r="DB21" s="15">
        <v>6.5656565656565663E-2</v>
      </c>
      <c r="DC21" s="14"/>
      <c r="DD21" s="16"/>
      <c r="DE21" s="14">
        <v>5</v>
      </c>
      <c r="DF21" s="15">
        <v>0.1111111111111111</v>
      </c>
      <c r="DG21" s="14">
        <v>1</v>
      </c>
      <c r="DH21" s="15">
        <v>2.5000000000000001E-2</v>
      </c>
      <c r="DI21" s="14"/>
      <c r="DJ21" s="16"/>
      <c r="DK21" s="14"/>
      <c r="DL21" s="16"/>
      <c r="DM21" s="14">
        <v>1</v>
      </c>
      <c r="DN21" s="15">
        <v>5.8823529411764705E-2</v>
      </c>
      <c r="DO21" s="14"/>
      <c r="DP21" s="16"/>
      <c r="DQ21" s="14">
        <v>153</v>
      </c>
      <c r="DR21" s="15">
        <v>4.9450549450549448E-2</v>
      </c>
      <c r="DS21" s="14">
        <v>0</v>
      </c>
      <c r="DT21" s="15">
        <v>0</v>
      </c>
      <c r="DU21" s="14"/>
      <c r="DV21" s="16"/>
      <c r="DW21" s="14">
        <v>1</v>
      </c>
      <c r="DX21" s="15">
        <v>3.8461538461538464E-2</v>
      </c>
      <c r="DY21" s="14">
        <v>5</v>
      </c>
      <c r="DZ21" s="15">
        <v>8.771929824561403E-2</v>
      </c>
      <c r="EA21" s="14">
        <v>1</v>
      </c>
      <c r="EB21" s="15">
        <v>4.5454545454545456E-2</v>
      </c>
      <c r="EC21" s="14">
        <v>56</v>
      </c>
      <c r="ED21" s="15">
        <v>0.13930348258706468</v>
      </c>
      <c r="EE21" s="14"/>
      <c r="EF21" s="16"/>
      <c r="EG21" s="14"/>
      <c r="EH21" s="16"/>
      <c r="EI21" s="14"/>
      <c r="EJ21" s="16"/>
      <c r="EK21" s="14">
        <v>138</v>
      </c>
      <c r="EL21" s="15">
        <v>8.7121212121212127E-2</v>
      </c>
      <c r="EM21" s="14">
        <v>2</v>
      </c>
      <c r="EN21" s="15">
        <v>5.5555555555555552E-2</v>
      </c>
      <c r="EO21" s="14">
        <v>1</v>
      </c>
      <c r="EP21" s="15">
        <v>3.2258064516129031E-2</v>
      </c>
      <c r="EQ21" s="14">
        <v>17</v>
      </c>
      <c r="ER21" s="15">
        <v>9.7701149425287362E-2</v>
      </c>
      <c r="ES21" s="14">
        <v>3</v>
      </c>
      <c r="ET21" s="15">
        <v>9.6774193548387094E-2</v>
      </c>
      <c r="EU21" s="14">
        <v>1</v>
      </c>
      <c r="EV21" s="15">
        <v>2.564102564102564E-2</v>
      </c>
      <c r="EW21" s="14">
        <v>2</v>
      </c>
      <c r="EX21" s="15">
        <v>4.0816326530612242E-2</v>
      </c>
      <c r="EY21" s="14">
        <v>391</v>
      </c>
      <c r="EZ21" s="15">
        <v>0.11130088243666382</v>
      </c>
      <c r="FA21" s="14">
        <v>217</v>
      </c>
      <c r="FB21" s="15">
        <v>9.7528089887640446E-2</v>
      </c>
      <c r="FC21" s="14"/>
      <c r="FD21" s="16"/>
      <c r="FE21" s="14"/>
      <c r="FF21" s="16"/>
      <c r="FG21" s="14"/>
      <c r="FH21" s="16"/>
      <c r="FI21" s="14"/>
      <c r="FJ21" s="16"/>
      <c r="FK21" s="14">
        <v>8</v>
      </c>
      <c r="FL21" s="15">
        <v>0.16326530612244897</v>
      </c>
      <c r="FM21" s="14">
        <v>28</v>
      </c>
      <c r="FN21" s="15">
        <v>7.124681933842239E-2</v>
      </c>
      <c r="FO21" s="14">
        <v>98</v>
      </c>
      <c r="FP21" s="15">
        <v>4.9771457592686641E-2</v>
      </c>
      <c r="FQ21" s="14">
        <v>2</v>
      </c>
      <c r="FR21" s="15">
        <v>0.1</v>
      </c>
      <c r="FS21" s="14"/>
      <c r="FT21" s="16"/>
      <c r="FU21" s="14">
        <v>4</v>
      </c>
      <c r="FV21" s="15">
        <v>0.10810810810810811</v>
      </c>
      <c r="FW21" s="14">
        <v>136</v>
      </c>
      <c r="FX21" s="15">
        <v>5.3522235340417161E-2</v>
      </c>
      <c r="FY21" s="14"/>
      <c r="FZ21" s="16"/>
      <c r="GA21" s="14">
        <v>5</v>
      </c>
      <c r="GB21" s="15">
        <v>0.10204081632653061</v>
      </c>
      <c r="GC21" s="14">
        <v>5</v>
      </c>
      <c r="GD21" s="15">
        <v>8.4745762711864403E-2</v>
      </c>
      <c r="GE21" s="14">
        <v>382</v>
      </c>
      <c r="GF21" s="15">
        <v>0.1497451979615837</v>
      </c>
      <c r="GG21" s="14">
        <v>241</v>
      </c>
      <c r="GH21" s="15">
        <v>0.16655148583275742</v>
      </c>
      <c r="GI21" s="17">
        <v>3834</v>
      </c>
      <c r="GJ21" s="18">
        <v>7.8488372093023256E-2</v>
      </c>
    </row>
    <row r="22" spans="1:192" x14ac:dyDescent="0.25">
      <c r="A22" s="2" t="s">
        <v>186</v>
      </c>
      <c r="B22" s="3" t="s">
        <v>107</v>
      </c>
      <c r="C22" s="14">
        <v>186</v>
      </c>
      <c r="D22" s="15">
        <v>8.547794117647059E-2</v>
      </c>
      <c r="E22" s="14">
        <v>164</v>
      </c>
      <c r="F22" s="15">
        <v>6.8907563025210089E-2</v>
      </c>
      <c r="G22" s="14"/>
      <c r="H22" s="16"/>
      <c r="I22" s="14">
        <v>6</v>
      </c>
      <c r="J22" s="15">
        <v>0.10169491525423729</v>
      </c>
      <c r="K22" s="14">
        <v>198</v>
      </c>
      <c r="L22" s="15">
        <v>8.0948487326246932E-2</v>
      </c>
      <c r="M22" s="14">
        <v>5</v>
      </c>
      <c r="N22" s="15">
        <v>4.0983606557377046E-2</v>
      </c>
      <c r="O22" s="14">
        <v>147</v>
      </c>
      <c r="P22" s="15">
        <v>0.105</v>
      </c>
      <c r="Q22" s="14">
        <v>0</v>
      </c>
      <c r="R22" s="15">
        <v>0</v>
      </c>
      <c r="S22" s="14"/>
      <c r="T22" s="16"/>
      <c r="U22" s="14">
        <v>2</v>
      </c>
      <c r="V22" s="15">
        <v>4.1666666666666664E-2</v>
      </c>
      <c r="W22" s="14">
        <v>2</v>
      </c>
      <c r="X22" s="15">
        <v>8.3333333333333329E-2</v>
      </c>
      <c r="Y22" s="14"/>
      <c r="Z22" s="16"/>
      <c r="AA22" s="14">
        <v>227</v>
      </c>
      <c r="AB22" s="15">
        <v>0.11078574914592484</v>
      </c>
      <c r="AC22" s="14">
        <v>27</v>
      </c>
      <c r="AD22" s="15">
        <v>7.0129870129870125E-2</v>
      </c>
      <c r="AE22" s="14"/>
      <c r="AF22" s="16"/>
      <c r="AG22" s="14"/>
      <c r="AH22" s="16"/>
      <c r="AI22" s="14"/>
      <c r="AJ22" s="16"/>
      <c r="AK22" s="14"/>
      <c r="AL22" s="16"/>
      <c r="AM22" s="14">
        <v>120</v>
      </c>
      <c r="AN22" s="15">
        <v>9.1743119266055051E-2</v>
      </c>
      <c r="AO22" s="14">
        <v>560</v>
      </c>
      <c r="AP22" s="15">
        <v>9.0673575129533682E-2</v>
      </c>
      <c r="AQ22" s="14">
        <v>41</v>
      </c>
      <c r="AR22" s="15">
        <v>7.6492537313432835E-2</v>
      </c>
      <c r="AS22" s="14">
        <v>289</v>
      </c>
      <c r="AT22" s="15">
        <v>0.10151036178433438</v>
      </c>
      <c r="AU22" s="14"/>
      <c r="AV22" s="16"/>
      <c r="AW22" s="14">
        <v>4</v>
      </c>
      <c r="AX22" s="15">
        <v>0.10526315789473684</v>
      </c>
      <c r="AY22" s="14">
        <v>6</v>
      </c>
      <c r="AZ22" s="15">
        <v>7.407407407407407E-2</v>
      </c>
      <c r="BA22" s="14">
        <v>206</v>
      </c>
      <c r="BB22" s="15">
        <v>0.15453863465866466</v>
      </c>
      <c r="BC22" s="14">
        <v>3</v>
      </c>
      <c r="BD22" s="15">
        <v>6.1224489795918366E-2</v>
      </c>
      <c r="BE22" s="14">
        <v>43</v>
      </c>
      <c r="BF22" s="15">
        <v>7.6512455516014238E-2</v>
      </c>
      <c r="BG22" s="14">
        <v>78</v>
      </c>
      <c r="BH22" s="15">
        <v>6.205250596658711E-2</v>
      </c>
      <c r="BI22" s="14">
        <v>2</v>
      </c>
      <c r="BJ22" s="15">
        <v>7.6923076923076927E-2</v>
      </c>
      <c r="BK22" s="14"/>
      <c r="BL22" s="16"/>
      <c r="BM22" s="14"/>
      <c r="BN22" s="16"/>
      <c r="BO22" s="14"/>
      <c r="BP22" s="16"/>
      <c r="BQ22" s="14">
        <v>4</v>
      </c>
      <c r="BR22" s="15">
        <v>0.10526315789473684</v>
      </c>
      <c r="BS22" s="14"/>
      <c r="BT22" s="16"/>
      <c r="BU22" s="14">
        <v>0</v>
      </c>
      <c r="BV22" s="15">
        <v>0</v>
      </c>
      <c r="BW22" s="14">
        <v>0</v>
      </c>
      <c r="BX22" s="15">
        <v>0</v>
      </c>
      <c r="BY22" s="14">
        <v>1</v>
      </c>
      <c r="BZ22" s="15">
        <v>4.5454545454545456E-2</v>
      </c>
      <c r="CA22" s="14">
        <v>9</v>
      </c>
      <c r="CB22" s="15">
        <v>0.12</v>
      </c>
      <c r="CC22" s="14"/>
      <c r="CD22" s="16"/>
      <c r="CE22" s="14">
        <v>0</v>
      </c>
      <c r="CF22" s="15">
        <v>0</v>
      </c>
      <c r="CG22" s="14">
        <v>0</v>
      </c>
      <c r="CH22" s="15">
        <v>0</v>
      </c>
      <c r="CI22" s="14"/>
      <c r="CJ22" s="16"/>
      <c r="CK22" s="14">
        <v>130</v>
      </c>
      <c r="CL22" s="15">
        <v>8.8255261371350979E-2</v>
      </c>
      <c r="CM22" s="14">
        <v>5</v>
      </c>
      <c r="CN22" s="15">
        <v>6.7567567567567571E-2</v>
      </c>
      <c r="CO22" s="14">
        <v>76</v>
      </c>
      <c r="CP22" s="15">
        <v>9.3251533742331291E-2</v>
      </c>
      <c r="CQ22" s="14"/>
      <c r="CR22" s="16"/>
      <c r="CS22" s="14">
        <v>3</v>
      </c>
      <c r="CT22" s="15">
        <v>6.1224489795918366E-2</v>
      </c>
      <c r="CU22" s="14">
        <v>2</v>
      </c>
      <c r="CV22" s="15">
        <v>6.25E-2</v>
      </c>
      <c r="CW22" s="14">
        <v>1</v>
      </c>
      <c r="CX22" s="15">
        <v>3.2258064516129031E-2</v>
      </c>
      <c r="CY22" s="14">
        <v>7</v>
      </c>
      <c r="CZ22" s="15">
        <v>7.0000000000000007E-2</v>
      </c>
      <c r="DA22" s="14">
        <v>11</v>
      </c>
      <c r="DB22" s="15">
        <v>5.5555555555555552E-2</v>
      </c>
      <c r="DC22" s="14"/>
      <c r="DD22" s="16"/>
      <c r="DE22" s="14">
        <v>3</v>
      </c>
      <c r="DF22" s="15">
        <v>6.6666666666666666E-2</v>
      </c>
      <c r="DG22" s="14">
        <v>4</v>
      </c>
      <c r="DH22" s="15">
        <v>0.1</v>
      </c>
      <c r="DI22" s="14"/>
      <c r="DJ22" s="16"/>
      <c r="DK22" s="14"/>
      <c r="DL22" s="16"/>
      <c r="DM22" s="14">
        <v>3</v>
      </c>
      <c r="DN22" s="15">
        <v>0.17647058823529413</v>
      </c>
      <c r="DO22" s="14"/>
      <c r="DP22" s="16"/>
      <c r="DQ22" s="14">
        <v>262</v>
      </c>
      <c r="DR22" s="15">
        <v>8.4680025856496449E-2</v>
      </c>
      <c r="DS22" s="14">
        <v>1</v>
      </c>
      <c r="DT22" s="15">
        <v>0.04</v>
      </c>
      <c r="DU22" s="14"/>
      <c r="DV22" s="16"/>
      <c r="DW22" s="14">
        <v>2</v>
      </c>
      <c r="DX22" s="15">
        <v>7.6923076923076927E-2</v>
      </c>
      <c r="DY22" s="14">
        <v>4</v>
      </c>
      <c r="DZ22" s="15">
        <v>7.0175438596491224E-2</v>
      </c>
      <c r="EA22" s="14">
        <v>1</v>
      </c>
      <c r="EB22" s="15">
        <v>4.5454545454545456E-2</v>
      </c>
      <c r="EC22" s="14">
        <v>38</v>
      </c>
      <c r="ED22" s="15">
        <v>9.4527363184079602E-2</v>
      </c>
      <c r="EE22" s="14"/>
      <c r="EF22" s="16"/>
      <c r="EG22" s="14"/>
      <c r="EH22" s="16"/>
      <c r="EI22" s="14"/>
      <c r="EJ22" s="16"/>
      <c r="EK22" s="14">
        <v>106</v>
      </c>
      <c r="EL22" s="15">
        <v>6.691919191919192E-2</v>
      </c>
      <c r="EM22" s="14">
        <v>0</v>
      </c>
      <c r="EN22" s="15">
        <v>0</v>
      </c>
      <c r="EO22" s="14">
        <v>1</v>
      </c>
      <c r="EP22" s="15">
        <v>3.2258064516129031E-2</v>
      </c>
      <c r="EQ22" s="14">
        <v>11</v>
      </c>
      <c r="ER22" s="15">
        <v>6.3218390804597707E-2</v>
      </c>
      <c r="ES22" s="14">
        <v>3</v>
      </c>
      <c r="ET22" s="15">
        <v>9.6774193548387094E-2</v>
      </c>
      <c r="EU22" s="14">
        <v>1</v>
      </c>
      <c r="EV22" s="15">
        <v>2.564102564102564E-2</v>
      </c>
      <c r="EW22" s="14">
        <v>6</v>
      </c>
      <c r="EX22" s="15">
        <v>0.12244897959183673</v>
      </c>
      <c r="EY22" s="14">
        <v>339</v>
      </c>
      <c r="EZ22" s="15">
        <v>9.6498719043552519E-2</v>
      </c>
      <c r="FA22" s="14">
        <v>309</v>
      </c>
      <c r="FB22" s="15">
        <v>0.13887640449438202</v>
      </c>
      <c r="FC22" s="14"/>
      <c r="FD22" s="16"/>
      <c r="FE22" s="14"/>
      <c r="FF22" s="16"/>
      <c r="FG22" s="14"/>
      <c r="FH22" s="16"/>
      <c r="FI22" s="14"/>
      <c r="FJ22" s="16"/>
      <c r="FK22" s="14">
        <v>2</v>
      </c>
      <c r="FL22" s="15">
        <v>4.0816326530612242E-2</v>
      </c>
      <c r="FM22" s="14">
        <v>36</v>
      </c>
      <c r="FN22" s="15">
        <v>9.1603053435114504E-2</v>
      </c>
      <c r="FO22" s="14">
        <v>153</v>
      </c>
      <c r="FP22" s="15">
        <v>7.7704418486541388E-2</v>
      </c>
      <c r="FQ22" s="14">
        <v>0</v>
      </c>
      <c r="FR22" s="15">
        <v>0</v>
      </c>
      <c r="FS22" s="14"/>
      <c r="FT22" s="16"/>
      <c r="FU22" s="14">
        <v>1</v>
      </c>
      <c r="FV22" s="15">
        <v>2.7027027027027029E-2</v>
      </c>
      <c r="FW22" s="14">
        <v>151</v>
      </c>
      <c r="FX22" s="15">
        <v>5.9425423061786699E-2</v>
      </c>
      <c r="FY22" s="14"/>
      <c r="FZ22" s="16"/>
      <c r="GA22" s="14">
        <v>3</v>
      </c>
      <c r="GB22" s="15">
        <v>6.1224489795918366E-2</v>
      </c>
      <c r="GC22" s="14">
        <v>4</v>
      </c>
      <c r="GD22" s="15">
        <v>6.7796610169491525E-2</v>
      </c>
      <c r="GE22" s="14">
        <v>306</v>
      </c>
      <c r="GF22" s="15">
        <v>0.11995295962367698</v>
      </c>
      <c r="GG22" s="14">
        <v>114</v>
      </c>
      <c r="GH22" s="15">
        <v>7.8783690393918457E-2</v>
      </c>
      <c r="GI22" s="17">
        <v>4429</v>
      </c>
      <c r="GJ22" s="18">
        <v>9.0669014084507046E-2</v>
      </c>
    </row>
    <row r="23" spans="1:192" x14ac:dyDescent="0.25">
      <c r="A23" s="2" t="s">
        <v>187</v>
      </c>
      <c r="B23" s="3" t="s">
        <v>107</v>
      </c>
      <c r="C23" s="14">
        <v>40</v>
      </c>
      <c r="D23" s="15">
        <v>1.8382352941176471E-2</v>
      </c>
      <c r="E23" s="14">
        <v>36</v>
      </c>
      <c r="F23" s="15">
        <v>1.5126050420168067E-2</v>
      </c>
      <c r="G23" s="14"/>
      <c r="H23" s="16"/>
      <c r="I23" s="14">
        <v>1</v>
      </c>
      <c r="J23" s="15">
        <v>1.6949152542372881E-2</v>
      </c>
      <c r="K23" s="14">
        <v>60</v>
      </c>
      <c r="L23" s="15">
        <v>2.4529844644317254E-2</v>
      </c>
      <c r="M23" s="14">
        <v>2</v>
      </c>
      <c r="N23" s="15">
        <v>1.6393442622950821E-2</v>
      </c>
      <c r="O23" s="14">
        <v>49</v>
      </c>
      <c r="P23" s="15">
        <v>3.5000000000000003E-2</v>
      </c>
      <c r="Q23" s="14">
        <v>2</v>
      </c>
      <c r="R23" s="15">
        <v>8.3333333333333329E-2</v>
      </c>
      <c r="S23" s="14"/>
      <c r="T23" s="16"/>
      <c r="U23" s="14">
        <v>1</v>
      </c>
      <c r="V23" s="15">
        <v>2.0833333333333332E-2</v>
      </c>
      <c r="W23" s="14">
        <v>0</v>
      </c>
      <c r="X23" s="15">
        <v>0</v>
      </c>
      <c r="Y23" s="14"/>
      <c r="Z23" s="16"/>
      <c r="AA23" s="14">
        <v>83</v>
      </c>
      <c r="AB23" s="15">
        <v>4.0507564665690582E-2</v>
      </c>
      <c r="AC23" s="14">
        <v>4</v>
      </c>
      <c r="AD23" s="15">
        <v>1.038961038961039E-2</v>
      </c>
      <c r="AE23" s="14"/>
      <c r="AF23" s="16"/>
      <c r="AG23" s="14"/>
      <c r="AH23" s="16"/>
      <c r="AI23" s="14"/>
      <c r="AJ23" s="16"/>
      <c r="AK23" s="14"/>
      <c r="AL23" s="16"/>
      <c r="AM23" s="14">
        <v>27</v>
      </c>
      <c r="AN23" s="15">
        <v>2.0642201834862386E-2</v>
      </c>
      <c r="AO23" s="14">
        <v>174</v>
      </c>
      <c r="AP23" s="15">
        <v>2.8173575129533678E-2</v>
      </c>
      <c r="AQ23" s="14">
        <v>9</v>
      </c>
      <c r="AR23" s="15">
        <v>1.6791044776119403E-2</v>
      </c>
      <c r="AS23" s="14">
        <v>65</v>
      </c>
      <c r="AT23" s="15">
        <v>2.2831050228310501E-2</v>
      </c>
      <c r="AU23" s="14"/>
      <c r="AV23" s="16"/>
      <c r="AW23" s="14">
        <v>3</v>
      </c>
      <c r="AX23" s="15">
        <v>7.8947368421052627E-2</v>
      </c>
      <c r="AY23" s="14">
        <v>3</v>
      </c>
      <c r="AZ23" s="15">
        <v>3.7037037037037035E-2</v>
      </c>
      <c r="BA23" s="14">
        <v>39</v>
      </c>
      <c r="BB23" s="15">
        <v>2.9257314328582147E-2</v>
      </c>
      <c r="BC23" s="14">
        <v>0</v>
      </c>
      <c r="BD23" s="15">
        <v>0</v>
      </c>
      <c r="BE23" s="14">
        <v>9</v>
      </c>
      <c r="BF23" s="15">
        <v>1.601423487544484E-2</v>
      </c>
      <c r="BG23" s="14">
        <v>22</v>
      </c>
      <c r="BH23" s="15">
        <v>1.7501988862370723E-2</v>
      </c>
      <c r="BI23" s="14">
        <v>1</v>
      </c>
      <c r="BJ23" s="15">
        <v>3.8461538461538464E-2</v>
      </c>
      <c r="BK23" s="14"/>
      <c r="BL23" s="16"/>
      <c r="BM23" s="14"/>
      <c r="BN23" s="16"/>
      <c r="BO23" s="14"/>
      <c r="BP23" s="16"/>
      <c r="BQ23" s="14">
        <v>3</v>
      </c>
      <c r="BR23" s="15">
        <v>7.8947368421052627E-2</v>
      </c>
      <c r="BS23" s="14"/>
      <c r="BT23" s="16"/>
      <c r="BU23" s="14">
        <v>2</v>
      </c>
      <c r="BV23" s="15">
        <v>8.3333333333333329E-2</v>
      </c>
      <c r="BW23" s="14">
        <v>0</v>
      </c>
      <c r="BX23" s="15">
        <v>0</v>
      </c>
      <c r="BY23" s="14">
        <v>0</v>
      </c>
      <c r="BZ23" s="15">
        <v>0</v>
      </c>
      <c r="CA23" s="14">
        <v>0</v>
      </c>
      <c r="CB23" s="15">
        <v>0</v>
      </c>
      <c r="CC23" s="14"/>
      <c r="CD23" s="16"/>
      <c r="CE23" s="14">
        <v>1</v>
      </c>
      <c r="CF23" s="15">
        <v>4.7619047619047616E-2</v>
      </c>
      <c r="CG23" s="14">
        <v>1</v>
      </c>
      <c r="CH23" s="15">
        <v>4.7619047619047616E-2</v>
      </c>
      <c r="CI23" s="14"/>
      <c r="CJ23" s="16"/>
      <c r="CK23" s="14">
        <v>47</v>
      </c>
      <c r="CL23" s="15">
        <v>3.1907671418873046E-2</v>
      </c>
      <c r="CM23" s="14">
        <v>3</v>
      </c>
      <c r="CN23" s="15">
        <v>4.0540540540540543E-2</v>
      </c>
      <c r="CO23" s="14">
        <v>37</v>
      </c>
      <c r="CP23" s="15">
        <v>4.5398773006134971E-2</v>
      </c>
      <c r="CQ23" s="14"/>
      <c r="CR23" s="16"/>
      <c r="CS23" s="14">
        <v>3</v>
      </c>
      <c r="CT23" s="15">
        <v>6.1224489795918366E-2</v>
      </c>
      <c r="CU23" s="14">
        <v>0</v>
      </c>
      <c r="CV23" s="15">
        <v>0</v>
      </c>
      <c r="CW23" s="14">
        <v>0</v>
      </c>
      <c r="CX23" s="15">
        <v>0</v>
      </c>
      <c r="CY23" s="14">
        <v>9</v>
      </c>
      <c r="CZ23" s="15">
        <v>0.09</v>
      </c>
      <c r="DA23" s="14">
        <v>11</v>
      </c>
      <c r="DB23" s="15">
        <v>5.5555555555555552E-2</v>
      </c>
      <c r="DC23" s="14"/>
      <c r="DD23" s="16"/>
      <c r="DE23" s="14">
        <v>2</v>
      </c>
      <c r="DF23" s="15">
        <v>4.4444444444444446E-2</v>
      </c>
      <c r="DG23" s="14">
        <v>0</v>
      </c>
      <c r="DH23" s="15">
        <v>0</v>
      </c>
      <c r="DI23" s="14"/>
      <c r="DJ23" s="16"/>
      <c r="DK23" s="14"/>
      <c r="DL23" s="16"/>
      <c r="DM23" s="14">
        <v>1</v>
      </c>
      <c r="DN23" s="15">
        <v>5.8823529411764705E-2</v>
      </c>
      <c r="DO23" s="14"/>
      <c r="DP23" s="16"/>
      <c r="DQ23" s="14">
        <v>44</v>
      </c>
      <c r="DR23" s="15">
        <v>1.4221073044602456E-2</v>
      </c>
      <c r="DS23" s="14">
        <v>1</v>
      </c>
      <c r="DT23" s="15">
        <v>0.04</v>
      </c>
      <c r="DU23" s="14"/>
      <c r="DV23" s="16"/>
      <c r="DW23" s="14">
        <v>0</v>
      </c>
      <c r="DX23" s="15">
        <v>0</v>
      </c>
      <c r="DY23" s="14">
        <v>2</v>
      </c>
      <c r="DZ23" s="15">
        <v>3.5087719298245612E-2</v>
      </c>
      <c r="EA23" s="14">
        <v>0</v>
      </c>
      <c r="EB23" s="15">
        <v>0</v>
      </c>
      <c r="EC23" s="14">
        <v>24</v>
      </c>
      <c r="ED23" s="15">
        <v>5.9701492537313432E-2</v>
      </c>
      <c r="EE23" s="14"/>
      <c r="EF23" s="16"/>
      <c r="EG23" s="14"/>
      <c r="EH23" s="16"/>
      <c r="EI23" s="14"/>
      <c r="EJ23" s="16"/>
      <c r="EK23" s="14">
        <v>39</v>
      </c>
      <c r="EL23" s="15">
        <v>2.462121212121212E-2</v>
      </c>
      <c r="EM23" s="14">
        <v>0</v>
      </c>
      <c r="EN23" s="15">
        <v>0</v>
      </c>
      <c r="EO23" s="14">
        <v>0</v>
      </c>
      <c r="EP23" s="15">
        <v>0</v>
      </c>
      <c r="EQ23" s="14">
        <v>10</v>
      </c>
      <c r="ER23" s="15">
        <v>5.7471264367816091E-2</v>
      </c>
      <c r="ES23" s="14">
        <v>0</v>
      </c>
      <c r="ET23" s="15">
        <v>0</v>
      </c>
      <c r="EU23" s="14">
        <v>1</v>
      </c>
      <c r="EV23" s="15">
        <v>2.564102564102564E-2</v>
      </c>
      <c r="EW23" s="14">
        <v>2</v>
      </c>
      <c r="EX23" s="15">
        <v>4.0816326530612242E-2</v>
      </c>
      <c r="EY23" s="14">
        <v>148</v>
      </c>
      <c r="EZ23" s="15">
        <v>4.2129234272701398E-2</v>
      </c>
      <c r="FA23" s="14">
        <v>61</v>
      </c>
      <c r="FB23" s="15">
        <v>2.7415730337078652E-2</v>
      </c>
      <c r="FC23" s="14"/>
      <c r="FD23" s="16"/>
      <c r="FE23" s="14"/>
      <c r="FF23" s="16"/>
      <c r="FG23" s="14"/>
      <c r="FH23" s="16"/>
      <c r="FI23" s="14"/>
      <c r="FJ23" s="16"/>
      <c r="FK23" s="14">
        <v>2</v>
      </c>
      <c r="FL23" s="15">
        <v>4.0816326530612242E-2</v>
      </c>
      <c r="FM23" s="14">
        <v>10</v>
      </c>
      <c r="FN23" s="15">
        <v>2.5445292620865138E-2</v>
      </c>
      <c r="FO23" s="14">
        <v>22</v>
      </c>
      <c r="FP23" s="15">
        <v>1.11731843575419E-2</v>
      </c>
      <c r="FQ23" s="14">
        <v>1</v>
      </c>
      <c r="FR23" s="15">
        <v>0.05</v>
      </c>
      <c r="FS23" s="14"/>
      <c r="FT23" s="16"/>
      <c r="FU23" s="14">
        <v>0</v>
      </c>
      <c r="FV23" s="15">
        <v>0</v>
      </c>
      <c r="FW23" s="14">
        <v>41</v>
      </c>
      <c r="FX23" s="15">
        <v>1.6135379771743407E-2</v>
      </c>
      <c r="FY23" s="14"/>
      <c r="FZ23" s="16"/>
      <c r="GA23" s="14">
        <v>4</v>
      </c>
      <c r="GB23" s="15">
        <v>8.1632653061224483E-2</v>
      </c>
      <c r="GC23" s="14">
        <v>2</v>
      </c>
      <c r="GD23" s="15">
        <v>3.3898305084745763E-2</v>
      </c>
      <c r="GE23" s="14">
        <v>94</v>
      </c>
      <c r="GF23" s="15">
        <v>3.6848294786358288E-2</v>
      </c>
      <c r="GG23" s="14">
        <v>21</v>
      </c>
      <c r="GH23" s="15">
        <v>1.4512785072563926E-2</v>
      </c>
      <c r="GI23" s="17">
        <v>1279</v>
      </c>
      <c r="GJ23" s="18">
        <v>2.6183262364886998E-2</v>
      </c>
    </row>
    <row r="24" spans="1:192" x14ac:dyDescent="0.25">
      <c r="A24" s="19" t="s">
        <v>139</v>
      </c>
      <c r="B24" s="27"/>
      <c r="C24" s="20">
        <v>465</v>
      </c>
      <c r="D24" s="21">
        <v>0.21369485294117646</v>
      </c>
      <c r="E24" s="20">
        <v>460</v>
      </c>
      <c r="F24" s="21">
        <v>0.19327731092436976</v>
      </c>
      <c r="G24" s="20"/>
      <c r="H24" s="22"/>
      <c r="I24" s="20">
        <v>18</v>
      </c>
      <c r="J24" s="21">
        <v>0.30508474576271188</v>
      </c>
      <c r="K24" s="20">
        <v>854</v>
      </c>
      <c r="L24" s="21">
        <v>0.3491414554374489</v>
      </c>
      <c r="M24" s="20">
        <v>19</v>
      </c>
      <c r="N24" s="21">
        <v>0.15573770491803279</v>
      </c>
      <c r="O24" s="20">
        <v>438</v>
      </c>
      <c r="P24" s="21">
        <v>0.31285714285714283</v>
      </c>
      <c r="Q24" s="20">
        <v>6</v>
      </c>
      <c r="R24" s="21">
        <v>0.25</v>
      </c>
      <c r="S24" s="20"/>
      <c r="T24" s="22"/>
      <c r="U24" s="20">
        <v>11</v>
      </c>
      <c r="V24" s="21">
        <v>0.22916666666666666</v>
      </c>
      <c r="W24" s="20">
        <v>6</v>
      </c>
      <c r="X24" s="21">
        <v>0.25</v>
      </c>
      <c r="Y24" s="20"/>
      <c r="Z24" s="22"/>
      <c r="AA24" s="20">
        <v>818</v>
      </c>
      <c r="AB24" s="21">
        <v>0.39921913128355296</v>
      </c>
      <c r="AC24" s="20">
        <v>75</v>
      </c>
      <c r="AD24" s="21">
        <v>0.19480519480519481</v>
      </c>
      <c r="AE24" s="20"/>
      <c r="AF24" s="22"/>
      <c r="AG24" s="20"/>
      <c r="AH24" s="22"/>
      <c r="AI24" s="20"/>
      <c r="AJ24" s="22"/>
      <c r="AK24" s="20"/>
      <c r="AL24" s="22"/>
      <c r="AM24" s="20">
        <v>272</v>
      </c>
      <c r="AN24" s="21">
        <v>0.20795107033639143</v>
      </c>
      <c r="AO24" s="20">
        <v>1780</v>
      </c>
      <c r="AP24" s="21">
        <v>0.28821243523316065</v>
      </c>
      <c r="AQ24" s="20">
        <v>111</v>
      </c>
      <c r="AR24" s="21">
        <v>0.20708955223880596</v>
      </c>
      <c r="AS24" s="20">
        <v>874</v>
      </c>
      <c r="AT24" s="21">
        <v>0.30698981383912893</v>
      </c>
      <c r="AU24" s="20"/>
      <c r="AV24" s="22"/>
      <c r="AW24" s="20">
        <v>14</v>
      </c>
      <c r="AX24" s="21">
        <v>0.36842105263157893</v>
      </c>
      <c r="AY24" s="20">
        <v>23</v>
      </c>
      <c r="AZ24" s="21">
        <v>0.2839506172839506</v>
      </c>
      <c r="BA24" s="20">
        <v>763</v>
      </c>
      <c r="BB24" s="21">
        <v>0.57239309827456863</v>
      </c>
      <c r="BC24" s="20">
        <v>11</v>
      </c>
      <c r="BD24" s="21">
        <v>0.22448979591836735</v>
      </c>
      <c r="BE24" s="20">
        <v>109</v>
      </c>
      <c r="BF24" s="21">
        <v>0.19395017793594305</v>
      </c>
      <c r="BG24" s="20">
        <v>245</v>
      </c>
      <c r="BH24" s="21">
        <v>0.19490851233094669</v>
      </c>
      <c r="BI24" s="20">
        <v>5</v>
      </c>
      <c r="BJ24" s="21">
        <v>0.19230769230769232</v>
      </c>
      <c r="BK24" s="20"/>
      <c r="BL24" s="22"/>
      <c r="BM24" s="20"/>
      <c r="BN24" s="22"/>
      <c r="BO24" s="20"/>
      <c r="BP24" s="22"/>
      <c r="BQ24" s="20">
        <v>17</v>
      </c>
      <c r="BR24" s="21">
        <v>0.44736842105263158</v>
      </c>
      <c r="BS24" s="20"/>
      <c r="BT24" s="22"/>
      <c r="BU24" s="20">
        <v>5</v>
      </c>
      <c r="BV24" s="21">
        <v>0.20833333333333334</v>
      </c>
      <c r="BW24" s="20">
        <v>1</v>
      </c>
      <c r="BX24" s="21">
        <v>4.1666666666666664E-2</v>
      </c>
      <c r="BY24" s="20">
        <v>4</v>
      </c>
      <c r="BZ24" s="21">
        <v>0.18181818181818182</v>
      </c>
      <c r="CA24" s="20">
        <v>19</v>
      </c>
      <c r="CB24" s="21">
        <v>0.25333333333333335</v>
      </c>
      <c r="CC24" s="20"/>
      <c r="CD24" s="22"/>
      <c r="CE24" s="20">
        <v>5</v>
      </c>
      <c r="CF24" s="21">
        <v>0.23809523809523808</v>
      </c>
      <c r="CG24" s="20">
        <v>7</v>
      </c>
      <c r="CH24" s="21">
        <v>0.33333333333333331</v>
      </c>
      <c r="CI24" s="20"/>
      <c r="CJ24" s="22"/>
      <c r="CK24" s="20">
        <v>611</v>
      </c>
      <c r="CL24" s="21">
        <v>0.41479972844534962</v>
      </c>
      <c r="CM24" s="20">
        <v>16</v>
      </c>
      <c r="CN24" s="21">
        <v>0.21621621621621623</v>
      </c>
      <c r="CO24" s="20">
        <v>270</v>
      </c>
      <c r="CP24" s="21">
        <v>0.33128834355828218</v>
      </c>
      <c r="CQ24" s="20"/>
      <c r="CR24" s="22"/>
      <c r="CS24" s="20">
        <v>10</v>
      </c>
      <c r="CT24" s="21">
        <v>0.20408163265306123</v>
      </c>
      <c r="CU24" s="20">
        <v>6</v>
      </c>
      <c r="CV24" s="21">
        <v>0.1875</v>
      </c>
      <c r="CW24" s="20">
        <v>3</v>
      </c>
      <c r="CX24" s="21">
        <v>9.6774193548387094E-2</v>
      </c>
      <c r="CY24" s="20">
        <v>52</v>
      </c>
      <c r="CZ24" s="21">
        <v>0.52</v>
      </c>
      <c r="DA24" s="20">
        <v>50</v>
      </c>
      <c r="DB24" s="21">
        <v>0.25252525252525254</v>
      </c>
      <c r="DC24" s="20"/>
      <c r="DD24" s="22"/>
      <c r="DE24" s="20">
        <v>16</v>
      </c>
      <c r="DF24" s="21">
        <v>0.35555555555555557</v>
      </c>
      <c r="DG24" s="20">
        <v>7</v>
      </c>
      <c r="DH24" s="21">
        <v>0.17499999999999999</v>
      </c>
      <c r="DI24" s="20"/>
      <c r="DJ24" s="22"/>
      <c r="DK24" s="20"/>
      <c r="DL24" s="22"/>
      <c r="DM24" s="20">
        <v>7</v>
      </c>
      <c r="DN24" s="21">
        <v>0.41176470588235292</v>
      </c>
      <c r="DO24" s="20"/>
      <c r="DP24" s="22"/>
      <c r="DQ24" s="20">
        <v>601</v>
      </c>
      <c r="DR24" s="21">
        <v>0.19424692954104719</v>
      </c>
      <c r="DS24" s="20">
        <v>3</v>
      </c>
      <c r="DT24" s="21">
        <v>0.12</v>
      </c>
      <c r="DU24" s="20"/>
      <c r="DV24" s="22"/>
      <c r="DW24" s="20">
        <v>5</v>
      </c>
      <c r="DX24" s="21">
        <v>0.19230769230769232</v>
      </c>
      <c r="DY24" s="20">
        <v>18</v>
      </c>
      <c r="DZ24" s="21">
        <v>0.31578947368421051</v>
      </c>
      <c r="EA24" s="20">
        <v>4</v>
      </c>
      <c r="EB24" s="21">
        <v>0.18181818181818182</v>
      </c>
      <c r="EC24" s="20">
        <v>182</v>
      </c>
      <c r="ED24" s="21">
        <v>0.45273631840796019</v>
      </c>
      <c r="EE24" s="20"/>
      <c r="EF24" s="22"/>
      <c r="EG24" s="20"/>
      <c r="EH24" s="22"/>
      <c r="EI24" s="20"/>
      <c r="EJ24" s="22"/>
      <c r="EK24" s="20">
        <v>495</v>
      </c>
      <c r="EL24" s="21">
        <v>0.3125</v>
      </c>
      <c r="EM24" s="20">
        <v>5</v>
      </c>
      <c r="EN24" s="21">
        <v>0.1388888888888889</v>
      </c>
      <c r="EO24" s="20">
        <v>4</v>
      </c>
      <c r="EP24" s="21">
        <v>0.12903225806451613</v>
      </c>
      <c r="EQ24" s="20">
        <v>58</v>
      </c>
      <c r="ER24" s="21">
        <v>0.33333333333333331</v>
      </c>
      <c r="ES24" s="20">
        <v>9</v>
      </c>
      <c r="ET24" s="21">
        <v>0.29032258064516131</v>
      </c>
      <c r="EU24" s="20">
        <v>3</v>
      </c>
      <c r="EV24" s="21">
        <v>7.6923076923076927E-2</v>
      </c>
      <c r="EW24" s="20">
        <v>15</v>
      </c>
      <c r="EX24" s="21">
        <v>0.30612244897959184</v>
      </c>
      <c r="EY24" s="20">
        <v>1362</v>
      </c>
      <c r="EZ24" s="21">
        <v>0.38770281810418444</v>
      </c>
      <c r="FA24" s="20">
        <v>972</v>
      </c>
      <c r="FB24" s="21">
        <v>0.43685393258426969</v>
      </c>
      <c r="FC24" s="20"/>
      <c r="FD24" s="22"/>
      <c r="FE24" s="20"/>
      <c r="FF24" s="22"/>
      <c r="FG24" s="20"/>
      <c r="FH24" s="22"/>
      <c r="FI24" s="20"/>
      <c r="FJ24" s="22"/>
      <c r="FK24" s="20">
        <v>16</v>
      </c>
      <c r="FL24" s="21">
        <v>0.32653061224489793</v>
      </c>
      <c r="FM24" s="20">
        <v>111</v>
      </c>
      <c r="FN24" s="21">
        <v>0.28244274809160308</v>
      </c>
      <c r="FO24" s="20">
        <v>365</v>
      </c>
      <c r="FP24" s="21">
        <v>0.18537328593194516</v>
      </c>
      <c r="FQ24" s="20">
        <v>4</v>
      </c>
      <c r="FR24" s="21">
        <v>0.2</v>
      </c>
      <c r="FS24" s="20"/>
      <c r="FT24" s="22"/>
      <c r="FU24" s="20">
        <v>9</v>
      </c>
      <c r="FV24" s="21">
        <v>0.24324324324324326</v>
      </c>
      <c r="FW24" s="20">
        <v>529</v>
      </c>
      <c r="FX24" s="21">
        <v>0.20818575364029909</v>
      </c>
      <c r="FY24" s="20"/>
      <c r="FZ24" s="22"/>
      <c r="GA24" s="20">
        <v>20</v>
      </c>
      <c r="GB24" s="21">
        <v>0.40816326530612246</v>
      </c>
      <c r="GC24" s="20">
        <v>17</v>
      </c>
      <c r="GD24" s="21">
        <v>0.28813559322033899</v>
      </c>
      <c r="GE24" s="20">
        <v>1240</v>
      </c>
      <c r="GF24" s="21">
        <v>0.48608388867110935</v>
      </c>
      <c r="GG24" s="20">
        <v>610</v>
      </c>
      <c r="GH24" s="21">
        <v>0.42156185210780928</v>
      </c>
      <c r="GI24" s="20">
        <v>15140</v>
      </c>
      <c r="GJ24" s="21">
        <v>0.30994104159842778</v>
      </c>
    </row>
    <row r="25" spans="1:192" x14ac:dyDescent="0.25">
      <c r="A25" s="2" t="s">
        <v>188</v>
      </c>
      <c r="B25" s="3" t="s">
        <v>189</v>
      </c>
      <c r="C25" s="14">
        <v>17</v>
      </c>
      <c r="D25" s="15">
        <v>7.8125E-3</v>
      </c>
      <c r="E25" s="14">
        <v>14</v>
      </c>
      <c r="F25" s="15">
        <v>5.8823529411764705E-3</v>
      </c>
      <c r="G25" s="14"/>
      <c r="H25" s="16"/>
      <c r="I25" s="14">
        <v>0</v>
      </c>
      <c r="J25" s="15">
        <v>0</v>
      </c>
      <c r="K25" s="14">
        <v>17</v>
      </c>
      <c r="L25" s="15">
        <v>6.9501226492232216E-3</v>
      </c>
      <c r="M25" s="14">
        <v>0</v>
      </c>
      <c r="N25" s="15">
        <v>0</v>
      </c>
      <c r="O25" s="14">
        <v>14</v>
      </c>
      <c r="P25" s="15">
        <v>0.01</v>
      </c>
      <c r="Q25" s="14">
        <v>0</v>
      </c>
      <c r="R25" s="15">
        <v>0</v>
      </c>
      <c r="S25" s="14"/>
      <c r="T25" s="16"/>
      <c r="U25" s="14">
        <v>1</v>
      </c>
      <c r="V25" s="15">
        <v>2.0833333333333332E-2</v>
      </c>
      <c r="W25" s="14">
        <v>0</v>
      </c>
      <c r="X25" s="15">
        <v>0</v>
      </c>
      <c r="Y25" s="14"/>
      <c r="Z25" s="16"/>
      <c r="AA25" s="14">
        <v>21</v>
      </c>
      <c r="AB25" s="15">
        <v>1.0248901903367497E-2</v>
      </c>
      <c r="AC25" s="14">
        <v>4</v>
      </c>
      <c r="AD25" s="15">
        <v>1.038961038961039E-2</v>
      </c>
      <c r="AE25" s="14"/>
      <c r="AF25" s="16"/>
      <c r="AG25" s="14"/>
      <c r="AH25" s="16"/>
      <c r="AI25" s="14"/>
      <c r="AJ25" s="16"/>
      <c r="AK25" s="14"/>
      <c r="AL25" s="16"/>
      <c r="AM25" s="14">
        <v>6</v>
      </c>
      <c r="AN25" s="15">
        <v>4.5871559633027525E-3</v>
      </c>
      <c r="AO25" s="14">
        <v>47</v>
      </c>
      <c r="AP25" s="15">
        <v>7.6101036269430053E-3</v>
      </c>
      <c r="AQ25" s="14">
        <v>2</v>
      </c>
      <c r="AR25" s="15">
        <v>3.7313432835820895E-3</v>
      </c>
      <c r="AS25" s="14">
        <v>19</v>
      </c>
      <c r="AT25" s="15">
        <v>6.6736916051984545E-3</v>
      </c>
      <c r="AU25" s="14"/>
      <c r="AV25" s="16"/>
      <c r="AW25" s="14">
        <v>0</v>
      </c>
      <c r="AX25" s="15">
        <v>0</v>
      </c>
      <c r="AY25" s="14">
        <v>1</v>
      </c>
      <c r="AZ25" s="15">
        <v>1.2345679012345678E-2</v>
      </c>
      <c r="BA25" s="14">
        <v>9</v>
      </c>
      <c r="BB25" s="15">
        <v>6.7516879219804947E-3</v>
      </c>
      <c r="BC25" s="14">
        <v>0</v>
      </c>
      <c r="BD25" s="15">
        <v>0</v>
      </c>
      <c r="BE25" s="14">
        <v>4</v>
      </c>
      <c r="BF25" s="15">
        <v>7.1174377224199285E-3</v>
      </c>
      <c r="BG25" s="14">
        <v>13</v>
      </c>
      <c r="BH25" s="15">
        <v>1.0342084327764518E-2</v>
      </c>
      <c r="BI25" s="14">
        <v>0</v>
      </c>
      <c r="BJ25" s="15">
        <v>0</v>
      </c>
      <c r="BK25" s="14"/>
      <c r="BL25" s="16"/>
      <c r="BM25" s="14"/>
      <c r="BN25" s="16"/>
      <c r="BO25" s="14"/>
      <c r="BP25" s="16"/>
      <c r="BQ25" s="14">
        <v>0</v>
      </c>
      <c r="BR25" s="15">
        <v>0</v>
      </c>
      <c r="BS25" s="14"/>
      <c r="BT25" s="16"/>
      <c r="BU25" s="14">
        <v>0</v>
      </c>
      <c r="BV25" s="15">
        <v>0</v>
      </c>
      <c r="BW25" s="14">
        <v>0</v>
      </c>
      <c r="BX25" s="15">
        <v>0</v>
      </c>
      <c r="BY25" s="14">
        <v>0</v>
      </c>
      <c r="BZ25" s="15">
        <v>0</v>
      </c>
      <c r="CA25" s="14">
        <v>0</v>
      </c>
      <c r="CB25" s="15">
        <v>0</v>
      </c>
      <c r="CC25" s="14"/>
      <c r="CD25" s="16"/>
      <c r="CE25" s="14">
        <v>0</v>
      </c>
      <c r="CF25" s="15">
        <v>0</v>
      </c>
      <c r="CG25" s="14">
        <v>0</v>
      </c>
      <c r="CH25" s="15">
        <v>0</v>
      </c>
      <c r="CI25" s="14"/>
      <c r="CJ25" s="16"/>
      <c r="CK25" s="14">
        <v>9</v>
      </c>
      <c r="CL25" s="15">
        <v>6.1099796334012219E-3</v>
      </c>
      <c r="CM25" s="14">
        <v>0</v>
      </c>
      <c r="CN25" s="15">
        <v>0</v>
      </c>
      <c r="CO25" s="14">
        <v>17</v>
      </c>
      <c r="CP25" s="15">
        <v>2.0858895705521473E-2</v>
      </c>
      <c r="CQ25" s="14"/>
      <c r="CR25" s="16"/>
      <c r="CS25" s="14">
        <v>0</v>
      </c>
      <c r="CT25" s="15">
        <v>0</v>
      </c>
      <c r="CU25" s="14">
        <v>0</v>
      </c>
      <c r="CV25" s="15">
        <v>0</v>
      </c>
      <c r="CW25" s="14">
        <v>0</v>
      </c>
      <c r="CX25" s="15">
        <v>0</v>
      </c>
      <c r="CY25" s="14">
        <v>1</v>
      </c>
      <c r="CZ25" s="15">
        <v>0.01</v>
      </c>
      <c r="DA25" s="14">
        <v>0</v>
      </c>
      <c r="DB25" s="15">
        <v>0</v>
      </c>
      <c r="DC25" s="14"/>
      <c r="DD25" s="16"/>
      <c r="DE25" s="14">
        <v>0</v>
      </c>
      <c r="DF25" s="15">
        <v>0</v>
      </c>
      <c r="DG25" s="14">
        <v>0</v>
      </c>
      <c r="DH25" s="15">
        <v>0</v>
      </c>
      <c r="DI25" s="14"/>
      <c r="DJ25" s="16"/>
      <c r="DK25" s="14"/>
      <c r="DL25" s="16"/>
      <c r="DM25" s="14">
        <v>0</v>
      </c>
      <c r="DN25" s="15">
        <v>0</v>
      </c>
      <c r="DO25" s="14"/>
      <c r="DP25" s="16"/>
      <c r="DQ25" s="14">
        <v>25</v>
      </c>
      <c r="DR25" s="15">
        <v>8.0801551389786692E-3</v>
      </c>
      <c r="DS25" s="14">
        <v>0</v>
      </c>
      <c r="DT25" s="15">
        <v>0</v>
      </c>
      <c r="DU25" s="14"/>
      <c r="DV25" s="16"/>
      <c r="DW25" s="14">
        <v>0</v>
      </c>
      <c r="DX25" s="15">
        <v>0</v>
      </c>
      <c r="DY25" s="14">
        <v>0</v>
      </c>
      <c r="DZ25" s="15">
        <v>0</v>
      </c>
      <c r="EA25" s="14">
        <v>0</v>
      </c>
      <c r="EB25" s="15">
        <v>0</v>
      </c>
      <c r="EC25" s="14">
        <v>4</v>
      </c>
      <c r="ED25" s="15">
        <v>9.9502487562189053E-3</v>
      </c>
      <c r="EE25" s="14"/>
      <c r="EF25" s="16"/>
      <c r="EG25" s="14"/>
      <c r="EH25" s="16"/>
      <c r="EI25" s="14"/>
      <c r="EJ25" s="16"/>
      <c r="EK25" s="14">
        <v>15</v>
      </c>
      <c r="EL25" s="15">
        <v>9.46969696969697E-3</v>
      </c>
      <c r="EM25" s="14">
        <v>0</v>
      </c>
      <c r="EN25" s="15">
        <v>0</v>
      </c>
      <c r="EO25" s="14">
        <v>0</v>
      </c>
      <c r="EP25" s="15">
        <v>0</v>
      </c>
      <c r="EQ25" s="14">
        <v>3</v>
      </c>
      <c r="ER25" s="15">
        <v>1.7241379310344827E-2</v>
      </c>
      <c r="ES25" s="14">
        <v>1</v>
      </c>
      <c r="ET25" s="15">
        <v>3.2258064516129031E-2</v>
      </c>
      <c r="EU25" s="14">
        <v>0</v>
      </c>
      <c r="EV25" s="15">
        <v>0</v>
      </c>
      <c r="EW25" s="14">
        <v>1</v>
      </c>
      <c r="EX25" s="15">
        <v>2.0408163265306121E-2</v>
      </c>
      <c r="EY25" s="14">
        <v>29</v>
      </c>
      <c r="EZ25" s="15">
        <v>8.2550526615428402E-3</v>
      </c>
      <c r="FA25" s="14">
        <v>15</v>
      </c>
      <c r="FB25" s="15">
        <v>6.7415730337078653E-3</v>
      </c>
      <c r="FC25" s="14"/>
      <c r="FD25" s="16"/>
      <c r="FE25" s="14"/>
      <c r="FF25" s="16"/>
      <c r="FG25" s="14"/>
      <c r="FH25" s="16"/>
      <c r="FI25" s="14"/>
      <c r="FJ25" s="16"/>
      <c r="FK25" s="14">
        <v>0</v>
      </c>
      <c r="FL25" s="15">
        <v>0</v>
      </c>
      <c r="FM25" s="14">
        <v>4</v>
      </c>
      <c r="FN25" s="15">
        <v>1.0178117048346057E-2</v>
      </c>
      <c r="FO25" s="14">
        <v>7</v>
      </c>
      <c r="FP25" s="15">
        <v>3.5551041137633316E-3</v>
      </c>
      <c r="FQ25" s="14">
        <v>1</v>
      </c>
      <c r="FR25" s="15">
        <v>0.05</v>
      </c>
      <c r="FS25" s="14"/>
      <c r="FT25" s="16"/>
      <c r="FU25" s="14">
        <v>0</v>
      </c>
      <c r="FV25" s="15">
        <v>0</v>
      </c>
      <c r="FW25" s="14">
        <v>9</v>
      </c>
      <c r="FX25" s="15">
        <v>3.5419126328217238E-3</v>
      </c>
      <c r="FY25" s="14"/>
      <c r="FZ25" s="16"/>
      <c r="GA25" s="14">
        <v>0</v>
      </c>
      <c r="GB25" s="15">
        <v>0</v>
      </c>
      <c r="GC25" s="14">
        <v>1</v>
      </c>
      <c r="GD25" s="15">
        <v>1.6949152542372881E-2</v>
      </c>
      <c r="GE25" s="14">
        <v>30</v>
      </c>
      <c r="GF25" s="15">
        <v>1.1760094080752646E-2</v>
      </c>
      <c r="GG25" s="14">
        <v>12</v>
      </c>
      <c r="GH25" s="15">
        <v>8.2930200414651004E-3</v>
      </c>
      <c r="GI25" s="17">
        <v>373</v>
      </c>
      <c r="GJ25" s="18">
        <v>7.6359318702915163E-3</v>
      </c>
    </row>
    <row r="26" spans="1:192" x14ac:dyDescent="0.25">
      <c r="A26" s="2" t="s">
        <v>190</v>
      </c>
      <c r="B26" s="3" t="s">
        <v>189</v>
      </c>
      <c r="C26" s="14">
        <v>10</v>
      </c>
      <c r="D26" s="15">
        <v>4.5955882352941178E-3</v>
      </c>
      <c r="E26" s="14">
        <v>26</v>
      </c>
      <c r="F26" s="15">
        <v>1.0924369747899159E-2</v>
      </c>
      <c r="G26" s="14"/>
      <c r="H26" s="16"/>
      <c r="I26" s="14">
        <v>1</v>
      </c>
      <c r="J26" s="15">
        <v>1.6949152542372881E-2</v>
      </c>
      <c r="K26" s="14">
        <v>10</v>
      </c>
      <c r="L26" s="15">
        <v>4.0883074407195418E-3</v>
      </c>
      <c r="M26" s="14">
        <v>1</v>
      </c>
      <c r="N26" s="15">
        <v>8.1967213114754103E-3</v>
      </c>
      <c r="O26" s="14">
        <v>6</v>
      </c>
      <c r="P26" s="15">
        <v>4.2857142857142859E-3</v>
      </c>
      <c r="Q26" s="14">
        <v>0</v>
      </c>
      <c r="R26" s="15">
        <v>0</v>
      </c>
      <c r="S26" s="14"/>
      <c r="T26" s="16"/>
      <c r="U26" s="14">
        <v>0</v>
      </c>
      <c r="V26" s="15">
        <v>0</v>
      </c>
      <c r="W26" s="14">
        <v>0</v>
      </c>
      <c r="X26" s="15">
        <v>0</v>
      </c>
      <c r="Y26" s="14"/>
      <c r="Z26" s="16"/>
      <c r="AA26" s="14">
        <v>10</v>
      </c>
      <c r="AB26" s="15">
        <v>4.880429477794046E-3</v>
      </c>
      <c r="AC26" s="14">
        <v>3</v>
      </c>
      <c r="AD26" s="15">
        <v>7.7922077922077922E-3</v>
      </c>
      <c r="AE26" s="14"/>
      <c r="AF26" s="16"/>
      <c r="AG26" s="14"/>
      <c r="AH26" s="16"/>
      <c r="AI26" s="14"/>
      <c r="AJ26" s="16"/>
      <c r="AK26" s="14"/>
      <c r="AL26" s="16"/>
      <c r="AM26" s="14">
        <v>4</v>
      </c>
      <c r="AN26" s="15">
        <v>3.0581039755351682E-3</v>
      </c>
      <c r="AO26" s="14">
        <v>30</v>
      </c>
      <c r="AP26" s="15">
        <v>4.8575129533678756E-3</v>
      </c>
      <c r="AQ26" s="14">
        <v>0</v>
      </c>
      <c r="AR26" s="15">
        <v>0</v>
      </c>
      <c r="AS26" s="14">
        <v>16</v>
      </c>
      <c r="AT26" s="15">
        <v>5.6199508254302774E-3</v>
      </c>
      <c r="AU26" s="14"/>
      <c r="AV26" s="16"/>
      <c r="AW26" s="14">
        <v>0</v>
      </c>
      <c r="AX26" s="15">
        <v>0</v>
      </c>
      <c r="AY26" s="14">
        <v>1</v>
      </c>
      <c r="AZ26" s="15">
        <v>1.2345679012345678E-2</v>
      </c>
      <c r="BA26" s="14">
        <v>4</v>
      </c>
      <c r="BB26" s="15">
        <v>3.0007501875468868E-3</v>
      </c>
      <c r="BC26" s="14">
        <v>0</v>
      </c>
      <c r="BD26" s="15">
        <v>0</v>
      </c>
      <c r="BE26" s="14">
        <v>4</v>
      </c>
      <c r="BF26" s="15">
        <v>7.1174377224199285E-3</v>
      </c>
      <c r="BG26" s="14">
        <v>11</v>
      </c>
      <c r="BH26" s="15">
        <v>8.7509944311853615E-3</v>
      </c>
      <c r="BI26" s="14">
        <v>1</v>
      </c>
      <c r="BJ26" s="15">
        <v>3.8461538461538464E-2</v>
      </c>
      <c r="BK26" s="14"/>
      <c r="BL26" s="16"/>
      <c r="BM26" s="14"/>
      <c r="BN26" s="16"/>
      <c r="BO26" s="14"/>
      <c r="BP26" s="16"/>
      <c r="BQ26" s="14">
        <v>0</v>
      </c>
      <c r="BR26" s="15">
        <v>0</v>
      </c>
      <c r="BS26" s="14"/>
      <c r="BT26" s="16"/>
      <c r="BU26" s="14">
        <v>0</v>
      </c>
      <c r="BV26" s="15">
        <v>0</v>
      </c>
      <c r="BW26" s="14">
        <v>0</v>
      </c>
      <c r="BX26" s="15">
        <v>0</v>
      </c>
      <c r="BY26" s="14">
        <v>1</v>
      </c>
      <c r="BZ26" s="15">
        <v>4.5454545454545456E-2</v>
      </c>
      <c r="CA26" s="14">
        <v>0</v>
      </c>
      <c r="CB26" s="15">
        <v>0</v>
      </c>
      <c r="CC26" s="14"/>
      <c r="CD26" s="16"/>
      <c r="CE26" s="14">
        <v>0</v>
      </c>
      <c r="CF26" s="15">
        <v>0</v>
      </c>
      <c r="CG26" s="14">
        <v>0</v>
      </c>
      <c r="CH26" s="15">
        <v>0</v>
      </c>
      <c r="CI26" s="14"/>
      <c r="CJ26" s="16"/>
      <c r="CK26" s="14">
        <v>6</v>
      </c>
      <c r="CL26" s="15">
        <v>4.0733197556008143E-3</v>
      </c>
      <c r="CM26" s="14">
        <v>1</v>
      </c>
      <c r="CN26" s="15">
        <v>1.3513513513513514E-2</v>
      </c>
      <c r="CO26" s="14">
        <v>4</v>
      </c>
      <c r="CP26" s="15">
        <v>4.9079754601226997E-3</v>
      </c>
      <c r="CQ26" s="14"/>
      <c r="CR26" s="16"/>
      <c r="CS26" s="14">
        <v>0</v>
      </c>
      <c r="CT26" s="15">
        <v>0</v>
      </c>
      <c r="CU26" s="14">
        <v>0</v>
      </c>
      <c r="CV26" s="15">
        <v>0</v>
      </c>
      <c r="CW26" s="14">
        <v>0</v>
      </c>
      <c r="CX26" s="15">
        <v>0</v>
      </c>
      <c r="CY26" s="14">
        <v>0</v>
      </c>
      <c r="CZ26" s="15">
        <v>0</v>
      </c>
      <c r="DA26" s="14">
        <v>0</v>
      </c>
      <c r="DB26" s="15">
        <v>0</v>
      </c>
      <c r="DC26" s="14"/>
      <c r="DD26" s="16"/>
      <c r="DE26" s="14">
        <v>0</v>
      </c>
      <c r="DF26" s="15">
        <v>0</v>
      </c>
      <c r="DG26" s="14">
        <v>0</v>
      </c>
      <c r="DH26" s="15">
        <v>0</v>
      </c>
      <c r="DI26" s="14"/>
      <c r="DJ26" s="16"/>
      <c r="DK26" s="14"/>
      <c r="DL26" s="16"/>
      <c r="DM26" s="14">
        <v>0</v>
      </c>
      <c r="DN26" s="15">
        <v>0</v>
      </c>
      <c r="DO26" s="14"/>
      <c r="DP26" s="16"/>
      <c r="DQ26" s="14">
        <v>23</v>
      </c>
      <c r="DR26" s="15">
        <v>7.4337427278603745E-3</v>
      </c>
      <c r="DS26" s="14">
        <v>1</v>
      </c>
      <c r="DT26" s="15">
        <v>0.04</v>
      </c>
      <c r="DU26" s="14"/>
      <c r="DV26" s="16"/>
      <c r="DW26" s="14">
        <v>1</v>
      </c>
      <c r="DX26" s="15">
        <v>3.8461538461538464E-2</v>
      </c>
      <c r="DY26" s="14">
        <v>2</v>
      </c>
      <c r="DZ26" s="15">
        <v>3.5087719298245612E-2</v>
      </c>
      <c r="EA26" s="14">
        <v>1</v>
      </c>
      <c r="EB26" s="15">
        <v>4.5454545454545456E-2</v>
      </c>
      <c r="EC26" s="14">
        <v>2</v>
      </c>
      <c r="ED26" s="15">
        <v>4.9751243781094526E-3</v>
      </c>
      <c r="EE26" s="14"/>
      <c r="EF26" s="16"/>
      <c r="EG26" s="14"/>
      <c r="EH26" s="16"/>
      <c r="EI26" s="14"/>
      <c r="EJ26" s="16"/>
      <c r="EK26" s="14">
        <v>13</v>
      </c>
      <c r="EL26" s="15">
        <v>8.2070707070707079E-3</v>
      </c>
      <c r="EM26" s="14">
        <v>0</v>
      </c>
      <c r="EN26" s="15">
        <v>0</v>
      </c>
      <c r="EO26" s="14">
        <v>1</v>
      </c>
      <c r="EP26" s="15">
        <v>3.2258064516129031E-2</v>
      </c>
      <c r="EQ26" s="14">
        <v>5</v>
      </c>
      <c r="ER26" s="15">
        <v>2.8735632183908046E-2</v>
      </c>
      <c r="ES26" s="14">
        <v>0</v>
      </c>
      <c r="ET26" s="15">
        <v>0</v>
      </c>
      <c r="EU26" s="14">
        <v>0</v>
      </c>
      <c r="EV26" s="15">
        <v>0</v>
      </c>
      <c r="EW26" s="14">
        <v>0</v>
      </c>
      <c r="EX26" s="15">
        <v>0</v>
      </c>
      <c r="EY26" s="14">
        <v>20</v>
      </c>
      <c r="EZ26" s="15">
        <v>5.6931397665812697E-3</v>
      </c>
      <c r="FA26" s="14">
        <v>7</v>
      </c>
      <c r="FB26" s="15">
        <v>3.1460674157303371E-3</v>
      </c>
      <c r="FC26" s="14"/>
      <c r="FD26" s="16"/>
      <c r="FE26" s="14"/>
      <c r="FF26" s="16"/>
      <c r="FG26" s="14"/>
      <c r="FH26" s="16"/>
      <c r="FI26" s="14"/>
      <c r="FJ26" s="16"/>
      <c r="FK26" s="14">
        <v>0</v>
      </c>
      <c r="FL26" s="15">
        <v>0</v>
      </c>
      <c r="FM26" s="14">
        <v>1</v>
      </c>
      <c r="FN26" s="15">
        <v>2.5445292620865142E-3</v>
      </c>
      <c r="FO26" s="14">
        <v>38</v>
      </c>
      <c r="FP26" s="15">
        <v>1.9299136617572373E-2</v>
      </c>
      <c r="FQ26" s="14">
        <v>0</v>
      </c>
      <c r="FR26" s="15">
        <v>0</v>
      </c>
      <c r="FS26" s="14"/>
      <c r="FT26" s="16"/>
      <c r="FU26" s="14">
        <v>0</v>
      </c>
      <c r="FV26" s="15">
        <v>0</v>
      </c>
      <c r="FW26" s="14">
        <v>17</v>
      </c>
      <c r="FX26" s="15">
        <v>6.6902794175521451E-3</v>
      </c>
      <c r="FY26" s="14"/>
      <c r="FZ26" s="16"/>
      <c r="GA26" s="14">
        <v>0</v>
      </c>
      <c r="GB26" s="15">
        <v>0</v>
      </c>
      <c r="GC26" s="14">
        <v>0</v>
      </c>
      <c r="GD26" s="15">
        <v>0</v>
      </c>
      <c r="GE26" s="14">
        <v>12</v>
      </c>
      <c r="GF26" s="15">
        <v>4.7040376323010582E-3</v>
      </c>
      <c r="GG26" s="14">
        <v>5</v>
      </c>
      <c r="GH26" s="15">
        <v>3.4554250172771253E-3</v>
      </c>
      <c r="GI26" s="17">
        <v>299</v>
      </c>
      <c r="GJ26" s="18">
        <v>6.1210284965607601E-3</v>
      </c>
    </row>
    <row r="27" spans="1:192" x14ac:dyDescent="0.25">
      <c r="A27" s="2" t="s">
        <v>191</v>
      </c>
      <c r="B27" s="3" t="s">
        <v>189</v>
      </c>
      <c r="C27" s="14">
        <v>11</v>
      </c>
      <c r="D27" s="15">
        <v>5.0551470588235297E-3</v>
      </c>
      <c r="E27" s="14">
        <v>9</v>
      </c>
      <c r="F27" s="15">
        <v>3.7815126050420168E-3</v>
      </c>
      <c r="G27" s="14"/>
      <c r="H27" s="16"/>
      <c r="I27" s="14">
        <v>0</v>
      </c>
      <c r="J27" s="15">
        <v>0</v>
      </c>
      <c r="K27" s="14">
        <v>11</v>
      </c>
      <c r="L27" s="15">
        <v>4.4971381847914967E-3</v>
      </c>
      <c r="M27" s="14">
        <v>0</v>
      </c>
      <c r="N27" s="15">
        <v>0</v>
      </c>
      <c r="O27" s="14">
        <v>13</v>
      </c>
      <c r="P27" s="15">
        <v>9.285714285714286E-3</v>
      </c>
      <c r="Q27" s="14">
        <v>0</v>
      </c>
      <c r="R27" s="15">
        <v>0</v>
      </c>
      <c r="S27" s="14"/>
      <c r="T27" s="16"/>
      <c r="U27" s="14">
        <v>0</v>
      </c>
      <c r="V27" s="15">
        <v>0</v>
      </c>
      <c r="W27" s="14">
        <v>0</v>
      </c>
      <c r="X27" s="15">
        <v>0</v>
      </c>
      <c r="Y27" s="14"/>
      <c r="Z27" s="16"/>
      <c r="AA27" s="14">
        <v>17</v>
      </c>
      <c r="AB27" s="15">
        <v>8.2967301122498782E-3</v>
      </c>
      <c r="AC27" s="14">
        <v>5</v>
      </c>
      <c r="AD27" s="15">
        <v>1.2987012987012988E-2</v>
      </c>
      <c r="AE27" s="14"/>
      <c r="AF27" s="16"/>
      <c r="AG27" s="14"/>
      <c r="AH27" s="16"/>
      <c r="AI27" s="14"/>
      <c r="AJ27" s="16"/>
      <c r="AK27" s="14"/>
      <c r="AL27" s="16"/>
      <c r="AM27" s="14">
        <v>2</v>
      </c>
      <c r="AN27" s="15">
        <v>1.5290519877675841E-3</v>
      </c>
      <c r="AO27" s="14">
        <v>22</v>
      </c>
      <c r="AP27" s="15">
        <v>3.5621761658031089E-3</v>
      </c>
      <c r="AQ27" s="14">
        <v>3</v>
      </c>
      <c r="AR27" s="15">
        <v>5.597014925373134E-3</v>
      </c>
      <c r="AS27" s="14">
        <v>14</v>
      </c>
      <c r="AT27" s="15">
        <v>4.9174569722514926E-3</v>
      </c>
      <c r="AU27" s="14"/>
      <c r="AV27" s="16"/>
      <c r="AW27" s="14">
        <v>0</v>
      </c>
      <c r="AX27" s="15">
        <v>0</v>
      </c>
      <c r="AY27" s="14">
        <v>0</v>
      </c>
      <c r="AZ27" s="15">
        <v>0</v>
      </c>
      <c r="BA27" s="14">
        <v>9</v>
      </c>
      <c r="BB27" s="15">
        <v>6.7516879219804947E-3</v>
      </c>
      <c r="BC27" s="14">
        <v>0</v>
      </c>
      <c r="BD27" s="15">
        <v>0</v>
      </c>
      <c r="BE27" s="14">
        <v>3</v>
      </c>
      <c r="BF27" s="15">
        <v>5.3380782918149468E-3</v>
      </c>
      <c r="BG27" s="14">
        <v>6</v>
      </c>
      <c r="BH27" s="15">
        <v>4.7732696897374704E-3</v>
      </c>
      <c r="BI27" s="14">
        <v>0</v>
      </c>
      <c r="BJ27" s="15">
        <v>0</v>
      </c>
      <c r="BK27" s="14"/>
      <c r="BL27" s="16"/>
      <c r="BM27" s="14"/>
      <c r="BN27" s="16"/>
      <c r="BO27" s="14"/>
      <c r="BP27" s="16"/>
      <c r="BQ27" s="14">
        <v>0</v>
      </c>
      <c r="BR27" s="15">
        <v>0</v>
      </c>
      <c r="BS27" s="14"/>
      <c r="BT27" s="16"/>
      <c r="BU27" s="14">
        <v>0</v>
      </c>
      <c r="BV27" s="15">
        <v>0</v>
      </c>
      <c r="BW27" s="14">
        <v>0</v>
      </c>
      <c r="BX27" s="15">
        <v>0</v>
      </c>
      <c r="BY27" s="14">
        <v>0</v>
      </c>
      <c r="BZ27" s="15">
        <v>0</v>
      </c>
      <c r="CA27" s="14">
        <v>0</v>
      </c>
      <c r="CB27" s="15">
        <v>0</v>
      </c>
      <c r="CC27" s="14"/>
      <c r="CD27" s="16"/>
      <c r="CE27" s="14">
        <v>1</v>
      </c>
      <c r="CF27" s="15">
        <v>4.7619047619047616E-2</v>
      </c>
      <c r="CG27" s="14">
        <v>0</v>
      </c>
      <c r="CH27" s="15">
        <v>0</v>
      </c>
      <c r="CI27" s="14"/>
      <c r="CJ27" s="16"/>
      <c r="CK27" s="14">
        <v>11</v>
      </c>
      <c r="CL27" s="15">
        <v>7.4677528852681602E-3</v>
      </c>
      <c r="CM27" s="14">
        <v>0</v>
      </c>
      <c r="CN27" s="15">
        <v>0</v>
      </c>
      <c r="CO27" s="14">
        <v>2</v>
      </c>
      <c r="CP27" s="15">
        <v>2.4539877300613498E-3</v>
      </c>
      <c r="CQ27" s="14"/>
      <c r="CR27" s="16"/>
      <c r="CS27" s="14">
        <v>0</v>
      </c>
      <c r="CT27" s="15">
        <v>0</v>
      </c>
      <c r="CU27" s="14">
        <v>0</v>
      </c>
      <c r="CV27" s="15">
        <v>0</v>
      </c>
      <c r="CW27" s="14">
        <v>0</v>
      </c>
      <c r="CX27" s="15">
        <v>0</v>
      </c>
      <c r="CY27" s="14">
        <v>0</v>
      </c>
      <c r="CZ27" s="15">
        <v>0</v>
      </c>
      <c r="DA27" s="14">
        <v>0</v>
      </c>
      <c r="DB27" s="15">
        <v>0</v>
      </c>
      <c r="DC27" s="14"/>
      <c r="DD27" s="16"/>
      <c r="DE27" s="14">
        <v>0</v>
      </c>
      <c r="DF27" s="15">
        <v>0</v>
      </c>
      <c r="DG27" s="14">
        <v>0</v>
      </c>
      <c r="DH27" s="15">
        <v>0</v>
      </c>
      <c r="DI27" s="14"/>
      <c r="DJ27" s="16"/>
      <c r="DK27" s="14"/>
      <c r="DL27" s="16"/>
      <c r="DM27" s="14">
        <v>0</v>
      </c>
      <c r="DN27" s="15">
        <v>0</v>
      </c>
      <c r="DO27" s="14"/>
      <c r="DP27" s="16"/>
      <c r="DQ27" s="14">
        <v>9</v>
      </c>
      <c r="DR27" s="15">
        <v>2.9088558500323207E-3</v>
      </c>
      <c r="DS27" s="14">
        <v>0</v>
      </c>
      <c r="DT27" s="15">
        <v>0</v>
      </c>
      <c r="DU27" s="14"/>
      <c r="DV27" s="16"/>
      <c r="DW27" s="14">
        <v>0</v>
      </c>
      <c r="DX27" s="15">
        <v>0</v>
      </c>
      <c r="DY27" s="14">
        <v>0</v>
      </c>
      <c r="DZ27" s="15">
        <v>0</v>
      </c>
      <c r="EA27" s="14">
        <v>0</v>
      </c>
      <c r="EB27" s="15">
        <v>0</v>
      </c>
      <c r="EC27" s="14">
        <v>2</v>
      </c>
      <c r="ED27" s="15">
        <v>4.9751243781094526E-3</v>
      </c>
      <c r="EE27" s="14"/>
      <c r="EF27" s="16"/>
      <c r="EG27" s="14"/>
      <c r="EH27" s="16"/>
      <c r="EI27" s="14"/>
      <c r="EJ27" s="16"/>
      <c r="EK27" s="14">
        <v>8</v>
      </c>
      <c r="EL27" s="15">
        <v>5.0505050505050509E-3</v>
      </c>
      <c r="EM27" s="14">
        <v>0</v>
      </c>
      <c r="EN27" s="15">
        <v>0</v>
      </c>
      <c r="EO27" s="14">
        <v>0</v>
      </c>
      <c r="EP27" s="15">
        <v>0</v>
      </c>
      <c r="EQ27" s="14">
        <v>1</v>
      </c>
      <c r="ER27" s="15">
        <v>5.7471264367816091E-3</v>
      </c>
      <c r="ES27" s="14">
        <v>0</v>
      </c>
      <c r="ET27" s="15">
        <v>0</v>
      </c>
      <c r="EU27" s="14">
        <v>0</v>
      </c>
      <c r="EV27" s="15">
        <v>0</v>
      </c>
      <c r="EW27" s="14">
        <v>0</v>
      </c>
      <c r="EX27" s="15">
        <v>0</v>
      </c>
      <c r="EY27" s="14">
        <v>12</v>
      </c>
      <c r="EZ27" s="15">
        <v>3.4158838599487617E-3</v>
      </c>
      <c r="FA27" s="14">
        <v>6</v>
      </c>
      <c r="FB27" s="15">
        <v>2.696629213483146E-3</v>
      </c>
      <c r="FC27" s="14"/>
      <c r="FD27" s="16"/>
      <c r="FE27" s="14"/>
      <c r="FF27" s="16"/>
      <c r="FG27" s="14"/>
      <c r="FH27" s="16"/>
      <c r="FI27" s="14"/>
      <c r="FJ27" s="16"/>
      <c r="FK27" s="14">
        <v>0</v>
      </c>
      <c r="FL27" s="15">
        <v>0</v>
      </c>
      <c r="FM27" s="14">
        <v>4</v>
      </c>
      <c r="FN27" s="15">
        <v>1.0178117048346057E-2</v>
      </c>
      <c r="FO27" s="14">
        <v>7</v>
      </c>
      <c r="FP27" s="15">
        <v>3.5551041137633316E-3</v>
      </c>
      <c r="FQ27" s="14">
        <v>0</v>
      </c>
      <c r="FR27" s="15">
        <v>0</v>
      </c>
      <c r="FS27" s="14"/>
      <c r="FT27" s="16"/>
      <c r="FU27" s="14">
        <v>0</v>
      </c>
      <c r="FV27" s="15">
        <v>0</v>
      </c>
      <c r="FW27" s="14">
        <v>7</v>
      </c>
      <c r="FX27" s="15">
        <v>2.7548209366391185E-3</v>
      </c>
      <c r="FY27" s="14"/>
      <c r="FZ27" s="16"/>
      <c r="GA27" s="14">
        <v>0</v>
      </c>
      <c r="GB27" s="15">
        <v>0</v>
      </c>
      <c r="GC27" s="14">
        <v>0</v>
      </c>
      <c r="GD27" s="15">
        <v>0</v>
      </c>
      <c r="GE27" s="14">
        <v>14</v>
      </c>
      <c r="GF27" s="15">
        <v>5.4880439043512351E-3</v>
      </c>
      <c r="GG27" s="14">
        <v>8</v>
      </c>
      <c r="GH27" s="15">
        <v>5.5286800276433999E-3</v>
      </c>
      <c r="GI27" s="17">
        <v>217</v>
      </c>
      <c r="GJ27" s="18">
        <v>4.4423517851293805E-3</v>
      </c>
    </row>
    <row r="28" spans="1:192" x14ac:dyDescent="0.25">
      <c r="A28" s="19" t="s">
        <v>139</v>
      </c>
      <c r="B28" s="27"/>
      <c r="C28" s="20">
        <v>38</v>
      </c>
      <c r="D28" s="21">
        <v>1.7463235294117647E-2</v>
      </c>
      <c r="E28" s="20">
        <v>49</v>
      </c>
      <c r="F28" s="21">
        <v>2.0588235294117647E-2</v>
      </c>
      <c r="G28" s="20"/>
      <c r="H28" s="22"/>
      <c r="I28" s="20">
        <v>1</v>
      </c>
      <c r="J28" s="21">
        <v>1.6949152542372881E-2</v>
      </c>
      <c r="K28" s="20">
        <v>38</v>
      </c>
      <c r="L28" s="21">
        <v>1.5535568274734259E-2</v>
      </c>
      <c r="M28" s="20">
        <v>1</v>
      </c>
      <c r="N28" s="21">
        <v>8.1967213114754103E-3</v>
      </c>
      <c r="O28" s="20">
        <v>33</v>
      </c>
      <c r="P28" s="21">
        <v>2.3571428571428573E-2</v>
      </c>
      <c r="Q28" s="20">
        <v>0</v>
      </c>
      <c r="R28" s="21">
        <v>0</v>
      </c>
      <c r="S28" s="20"/>
      <c r="T28" s="22"/>
      <c r="U28" s="20">
        <v>1</v>
      </c>
      <c r="V28" s="21">
        <v>2.0833333333333332E-2</v>
      </c>
      <c r="W28" s="20">
        <v>0</v>
      </c>
      <c r="X28" s="21">
        <v>0</v>
      </c>
      <c r="Y28" s="20"/>
      <c r="Z28" s="22"/>
      <c r="AA28" s="20">
        <v>48</v>
      </c>
      <c r="AB28" s="21">
        <v>2.3426061493411421E-2</v>
      </c>
      <c r="AC28" s="20">
        <v>12</v>
      </c>
      <c r="AD28" s="21">
        <v>3.1168831168831169E-2</v>
      </c>
      <c r="AE28" s="20"/>
      <c r="AF28" s="22"/>
      <c r="AG28" s="20"/>
      <c r="AH28" s="22"/>
      <c r="AI28" s="20"/>
      <c r="AJ28" s="22"/>
      <c r="AK28" s="20"/>
      <c r="AL28" s="22"/>
      <c r="AM28" s="20">
        <v>12</v>
      </c>
      <c r="AN28" s="21">
        <v>9.1743119266055051E-3</v>
      </c>
      <c r="AO28" s="20">
        <v>99</v>
      </c>
      <c r="AP28" s="21">
        <v>1.6029792746113991E-2</v>
      </c>
      <c r="AQ28" s="20">
        <v>5</v>
      </c>
      <c r="AR28" s="21">
        <v>9.3283582089552231E-3</v>
      </c>
      <c r="AS28" s="20">
        <v>49</v>
      </c>
      <c r="AT28" s="21">
        <v>1.7211099402880226E-2</v>
      </c>
      <c r="AU28" s="20"/>
      <c r="AV28" s="22"/>
      <c r="AW28" s="20">
        <v>0</v>
      </c>
      <c r="AX28" s="21">
        <v>0</v>
      </c>
      <c r="AY28" s="20">
        <v>2</v>
      </c>
      <c r="AZ28" s="21">
        <v>2.4691358024691357E-2</v>
      </c>
      <c r="BA28" s="20">
        <v>22</v>
      </c>
      <c r="BB28" s="21">
        <v>1.6504126031507877E-2</v>
      </c>
      <c r="BC28" s="20">
        <v>0</v>
      </c>
      <c r="BD28" s="21">
        <v>0</v>
      </c>
      <c r="BE28" s="20">
        <v>11</v>
      </c>
      <c r="BF28" s="21">
        <v>1.9572953736654804E-2</v>
      </c>
      <c r="BG28" s="20">
        <v>30</v>
      </c>
      <c r="BH28" s="21">
        <v>2.386634844868735E-2</v>
      </c>
      <c r="BI28" s="20">
        <v>1</v>
      </c>
      <c r="BJ28" s="21">
        <v>3.8461538461538464E-2</v>
      </c>
      <c r="BK28" s="20"/>
      <c r="BL28" s="22"/>
      <c r="BM28" s="20"/>
      <c r="BN28" s="22"/>
      <c r="BO28" s="20"/>
      <c r="BP28" s="22"/>
      <c r="BQ28" s="20">
        <v>0</v>
      </c>
      <c r="BR28" s="21">
        <v>0</v>
      </c>
      <c r="BS28" s="20"/>
      <c r="BT28" s="22"/>
      <c r="BU28" s="20">
        <v>0</v>
      </c>
      <c r="BV28" s="21">
        <v>0</v>
      </c>
      <c r="BW28" s="20">
        <v>0</v>
      </c>
      <c r="BX28" s="21">
        <v>0</v>
      </c>
      <c r="BY28" s="20">
        <v>1</v>
      </c>
      <c r="BZ28" s="21">
        <v>4.5454545454545456E-2</v>
      </c>
      <c r="CA28" s="20">
        <v>0</v>
      </c>
      <c r="CB28" s="21">
        <v>0</v>
      </c>
      <c r="CC28" s="20"/>
      <c r="CD28" s="22"/>
      <c r="CE28" s="20">
        <v>1</v>
      </c>
      <c r="CF28" s="21">
        <v>4.7619047619047616E-2</v>
      </c>
      <c r="CG28" s="20">
        <v>0</v>
      </c>
      <c r="CH28" s="21">
        <v>0</v>
      </c>
      <c r="CI28" s="20"/>
      <c r="CJ28" s="22"/>
      <c r="CK28" s="20">
        <v>26</v>
      </c>
      <c r="CL28" s="21">
        <v>1.7651052274270197E-2</v>
      </c>
      <c r="CM28" s="20">
        <v>1</v>
      </c>
      <c r="CN28" s="21">
        <v>1.3513513513513514E-2</v>
      </c>
      <c r="CO28" s="20">
        <v>23</v>
      </c>
      <c r="CP28" s="21">
        <v>2.8220858895705522E-2</v>
      </c>
      <c r="CQ28" s="20"/>
      <c r="CR28" s="22"/>
      <c r="CS28" s="20">
        <v>0</v>
      </c>
      <c r="CT28" s="21">
        <v>0</v>
      </c>
      <c r="CU28" s="20">
        <v>0</v>
      </c>
      <c r="CV28" s="21">
        <v>0</v>
      </c>
      <c r="CW28" s="20">
        <v>0</v>
      </c>
      <c r="CX28" s="21">
        <v>0</v>
      </c>
      <c r="CY28" s="20">
        <v>1</v>
      </c>
      <c r="CZ28" s="21">
        <v>0.01</v>
      </c>
      <c r="DA28" s="20">
        <v>0</v>
      </c>
      <c r="DB28" s="21">
        <v>0</v>
      </c>
      <c r="DC28" s="20"/>
      <c r="DD28" s="22"/>
      <c r="DE28" s="20">
        <v>0</v>
      </c>
      <c r="DF28" s="21">
        <v>0</v>
      </c>
      <c r="DG28" s="20">
        <v>0</v>
      </c>
      <c r="DH28" s="21">
        <v>0</v>
      </c>
      <c r="DI28" s="20"/>
      <c r="DJ28" s="22"/>
      <c r="DK28" s="20"/>
      <c r="DL28" s="22"/>
      <c r="DM28" s="20">
        <v>0</v>
      </c>
      <c r="DN28" s="21">
        <v>0</v>
      </c>
      <c r="DO28" s="20"/>
      <c r="DP28" s="22"/>
      <c r="DQ28" s="20">
        <v>57</v>
      </c>
      <c r="DR28" s="21">
        <v>1.8422753716871364E-2</v>
      </c>
      <c r="DS28" s="20">
        <v>1</v>
      </c>
      <c r="DT28" s="21">
        <v>0.04</v>
      </c>
      <c r="DU28" s="20"/>
      <c r="DV28" s="22"/>
      <c r="DW28" s="20">
        <v>1</v>
      </c>
      <c r="DX28" s="21">
        <v>3.8461538461538464E-2</v>
      </c>
      <c r="DY28" s="20">
        <v>2</v>
      </c>
      <c r="DZ28" s="21">
        <v>3.5087719298245612E-2</v>
      </c>
      <c r="EA28" s="20">
        <v>1</v>
      </c>
      <c r="EB28" s="21">
        <v>4.5454545454545456E-2</v>
      </c>
      <c r="EC28" s="20">
        <v>8</v>
      </c>
      <c r="ED28" s="21">
        <v>1.9900497512437811E-2</v>
      </c>
      <c r="EE28" s="20"/>
      <c r="EF28" s="22"/>
      <c r="EG28" s="20"/>
      <c r="EH28" s="22"/>
      <c r="EI28" s="20"/>
      <c r="EJ28" s="22"/>
      <c r="EK28" s="20">
        <v>36</v>
      </c>
      <c r="EL28" s="21">
        <v>2.2727272727272728E-2</v>
      </c>
      <c r="EM28" s="20">
        <v>0</v>
      </c>
      <c r="EN28" s="21">
        <v>0</v>
      </c>
      <c r="EO28" s="20">
        <v>1</v>
      </c>
      <c r="EP28" s="21">
        <v>3.2258064516129031E-2</v>
      </c>
      <c r="EQ28" s="20">
        <v>9</v>
      </c>
      <c r="ER28" s="21">
        <v>5.1724137931034482E-2</v>
      </c>
      <c r="ES28" s="20">
        <v>1</v>
      </c>
      <c r="ET28" s="21">
        <v>3.2258064516129031E-2</v>
      </c>
      <c r="EU28" s="20">
        <v>0</v>
      </c>
      <c r="EV28" s="21">
        <v>0</v>
      </c>
      <c r="EW28" s="20">
        <v>1</v>
      </c>
      <c r="EX28" s="21">
        <v>2.0408163265306121E-2</v>
      </c>
      <c r="EY28" s="20">
        <v>61</v>
      </c>
      <c r="EZ28" s="21">
        <v>1.7364076288072874E-2</v>
      </c>
      <c r="FA28" s="20">
        <v>28</v>
      </c>
      <c r="FB28" s="21">
        <v>1.2584269662921348E-2</v>
      </c>
      <c r="FC28" s="20"/>
      <c r="FD28" s="22"/>
      <c r="FE28" s="20"/>
      <c r="FF28" s="22"/>
      <c r="FG28" s="20"/>
      <c r="FH28" s="22"/>
      <c r="FI28" s="20"/>
      <c r="FJ28" s="22"/>
      <c r="FK28" s="20">
        <v>0</v>
      </c>
      <c r="FL28" s="21">
        <v>0</v>
      </c>
      <c r="FM28" s="20">
        <v>9</v>
      </c>
      <c r="FN28" s="21">
        <v>2.2900763358778626E-2</v>
      </c>
      <c r="FO28" s="20">
        <v>52</v>
      </c>
      <c r="FP28" s="21">
        <v>2.6409344845099034E-2</v>
      </c>
      <c r="FQ28" s="20">
        <v>1</v>
      </c>
      <c r="FR28" s="21">
        <v>0.05</v>
      </c>
      <c r="FS28" s="20"/>
      <c r="FT28" s="22"/>
      <c r="FU28" s="20">
        <v>0</v>
      </c>
      <c r="FV28" s="21">
        <v>0</v>
      </c>
      <c r="FW28" s="20">
        <v>33</v>
      </c>
      <c r="FX28" s="21">
        <v>1.2987012987012988E-2</v>
      </c>
      <c r="FY28" s="20"/>
      <c r="FZ28" s="22"/>
      <c r="GA28" s="20">
        <v>0</v>
      </c>
      <c r="GB28" s="21">
        <v>0</v>
      </c>
      <c r="GC28" s="20">
        <v>1</v>
      </c>
      <c r="GD28" s="21">
        <v>1.6949152542372881E-2</v>
      </c>
      <c r="GE28" s="20">
        <v>56</v>
      </c>
      <c r="GF28" s="21">
        <v>2.1952175617404941E-2</v>
      </c>
      <c r="GG28" s="20">
        <v>25</v>
      </c>
      <c r="GH28" s="21">
        <v>1.7277125086385625E-2</v>
      </c>
      <c r="GI28" s="20">
        <v>889</v>
      </c>
      <c r="GJ28" s="21">
        <v>1.8199312151981659E-2</v>
      </c>
    </row>
    <row r="29" spans="1:192" x14ac:dyDescent="0.25">
      <c r="A29" s="2" t="s">
        <v>192</v>
      </c>
      <c r="B29" s="3" t="s">
        <v>116</v>
      </c>
      <c r="C29" s="14">
        <v>12</v>
      </c>
      <c r="D29" s="15">
        <v>5.5147058823529415E-3</v>
      </c>
      <c r="E29" s="14">
        <v>17</v>
      </c>
      <c r="F29" s="15">
        <v>7.1428571428571426E-3</v>
      </c>
      <c r="G29" s="14"/>
      <c r="H29" s="16"/>
      <c r="I29" s="14">
        <v>1</v>
      </c>
      <c r="J29" s="15">
        <v>1.6949152542372881E-2</v>
      </c>
      <c r="K29" s="14">
        <v>16</v>
      </c>
      <c r="L29" s="15">
        <v>6.5412919051512676E-3</v>
      </c>
      <c r="M29" s="14">
        <v>1</v>
      </c>
      <c r="N29" s="15">
        <v>8.1967213114754103E-3</v>
      </c>
      <c r="O29" s="14">
        <v>17</v>
      </c>
      <c r="P29" s="15">
        <v>1.2142857142857143E-2</v>
      </c>
      <c r="Q29" s="14">
        <v>0</v>
      </c>
      <c r="R29" s="15">
        <v>0</v>
      </c>
      <c r="S29" s="14"/>
      <c r="T29" s="16"/>
      <c r="U29" s="14">
        <v>0</v>
      </c>
      <c r="V29" s="15">
        <v>0</v>
      </c>
      <c r="W29" s="14">
        <v>0</v>
      </c>
      <c r="X29" s="15">
        <v>0</v>
      </c>
      <c r="Y29" s="14"/>
      <c r="Z29" s="16"/>
      <c r="AA29" s="14">
        <v>15</v>
      </c>
      <c r="AB29" s="15">
        <v>7.320644216691069E-3</v>
      </c>
      <c r="AC29" s="14">
        <v>5</v>
      </c>
      <c r="AD29" s="15">
        <v>1.2987012987012988E-2</v>
      </c>
      <c r="AE29" s="14"/>
      <c r="AF29" s="16"/>
      <c r="AG29" s="14"/>
      <c r="AH29" s="16"/>
      <c r="AI29" s="14"/>
      <c r="AJ29" s="16"/>
      <c r="AK29" s="14"/>
      <c r="AL29" s="16"/>
      <c r="AM29" s="14">
        <v>8</v>
      </c>
      <c r="AN29" s="15">
        <v>6.1162079510703364E-3</v>
      </c>
      <c r="AO29" s="14">
        <v>51</v>
      </c>
      <c r="AP29" s="15">
        <v>8.2577720207253884E-3</v>
      </c>
      <c r="AQ29" s="14">
        <v>5</v>
      </c>
      <c r="AR29" s="15">
        <v>9.3283582089552231E-3</v>
      </c>
      <c r="AS29" s="14">
        <v>21</v>
      </c>
      <c r="AT29" s="15">
        <v>7.3761854583772393E-3</v>
      </c>
      <c r="AU29" s="14"/>
      <c r="AV29" s="16"/>
      <c r="AW29" s="14">
        <v>0</v>
      </c>
      <c r="AX29" s="15">
        <v>0</v>
      </c>
      <c r="AY29" s="14">
        <v>0</v>
      </c>
      <c r="AZ29" s="15">
        <v>0</v>
      </c>
      <c r="BA29" s="14">
        <v>7</v>
      </c>
      <c r="BB29" s="15">
        <v>5.2513128282070517E-3</v>
      </c>
      <c r="BC29" s="14">
        <v>1</v>
      </c>
      <c r="BD29" s="15">
        <v>2.0408163265306121E-2</v>
      </c>
      <c r="BE29" s="14">
        <v>4</v>
      </c>
      <c r="BF29" s="15">
        <v>7.1174377224199285E-3</v>
      </c>
      <c r="BG29" s="14">
        <v>5</v>
      </c>
      <c r="BH29" s="15">
        <v>3.977724741447892E-3</v>
      </c>
      <c r="BI29" s="14">
        <v>0</v>
      </c>
      <c r="BJ29" s="15">
        <v>0</v>
      </c>
      <c r="BK29" s="14"/>
      <c r="BL29" s="16"/>
      <c r="BM29" s="14"/>
      <c r="BN29" s="16"/>
      <c r="BO29" s="14"/>
      <c r="BP29" s="16"/>
      <c r="BQ29" s="14">
        <v>0</v>
      </c>
      <c r="BR29" s="15">
        <v>0</v>
      </c>
      <c r="BS29" s="14"/>
      <c r="BT29" s="16"/>
      <c r="BU29" s="14">
        <v>0</v>
      </c>
      <c r="BV29" s="15">
        <v>0</v>
      </c>
      <c r="BW29" s="14">
        <v>0</v>
      </c>
      <c r="BX29" s="15">
        <v>0</v>
      </c>
      <c r="BY29" s="14">
        <v>0</v>
      </c>
      <c r="BZ29" s="15">
        <v>0</v>
      </c>
      <c r="CA29" s="14">
        <v>0</v>
      </c>
      <c r="CB29" s="15">
        <v>0</v>
      </c>
      <c r="CC29" s="14"/>
      <c r="CD29" s="16"/>
      <c r="CE29" s="14">
        <v>0</v>
      </c>
      <c r="CF29" s="15">
        <v>0</v>
      </c>
      <c r="CG29" s="14">
        <v>0</v>
      </c>
      <c r="CH29" s="15">
        <v>0</v>
      </c>
      <c r="CI29" s="14"/>
      <c r="CJ29" s="16"/>
      <c r="CK29" s="14">
        <v>5</v>
      </c>
      <c r="CL29" s="15">
        <v>3.3944331296673455E-3</v>
      </c>
      <c r="CM29" s="14">
        <v>0</v>
      </c>
      <c r="CN29" s="15">
        <v>0</v>
      </c>
      <c r="CO29" s="14">
        <v>6</v>
      </c>
      <c r="CP29" s="15">
        <v>7.3619631901840491E-3</v>
      </c>
      <c r="CQ29" s="14"/>
      <c r="CR29" s="16"/>
      <c r="CS29" s="14">
        <v>1</v>
      </c>
      <c r="CT29" s="15">
        <v>2.0408163265306121E-2</v>
      </c>
      <c r="CU29" s="14">
        <v>1</v>
      </c>
      <c r="CV29" s="15">
        <v>3.125E-2</v>
      </c>
      <c r="CW29" s="14">
        <v>0</v>
      </c>
      <c r="CX29" s="15">
        <v>0</v>
      </c>
      <c r="CY29" s="14">
        <v>0</v>
      </c>
      <c r="CZ29" s="15">
        <v>0</v>
      </c>
      <c r="DA29" s="14">
        <v>4</v>
      </c>
      <c r="DB29" s="15">
        <v>2.0202020202020204E-2</v>
      </c>
      <c r="DC29" s="14"/>
      <c r="DD29" s="16"/>
      <c r="DE29" s="14">
        <v>0</v>
      </c>
      <c r="DF29" s="15">
        <v>0</v>
      </c>
      <c r="DG29" s="14">
        <v>1</v>
      </c>
      <c r="DH29" s="15">
        <v>2.5000000000000001E-2</v>
      </c>
      <c r="DI29" s="14"/>
      <c r="DJ29" s="16"/>
      <c r="DK29" s="14"/>
      <c r="DL29" s="16"/>
      <c r="DM29" s="14">
        <v>0</v>
      </c>
      <c r="DN29" s="15">
        <v>0</v>
      </c>
      <c r="DO29" s="14"/>
      <c r="DP29" s="16"/>
      <c r="DQ29" s="14">
        <v>32</v>
      </c>
      <c r="DR29" s="15">
        <v>1.0342598577892695E-2</v>
      </c>
      <c r="DS29" s="14">
        <v>1</v>
      </c>
      <c r="DT29" s="15">
        <v>0.04</v>
      </c>
      <c r="DU29" s="14"/>
      <c r="DV29" s="16"/>
      <c r="DW29" s="14">
        <v>1</v>
      </c>
      <c r="DX29" s="15">
        <v>3.8461538461538464E-2</v>
      </c>
      <c r="DY29" s="14">
        <v>1</v>
      </c>
      <c r="DZ29" s="15">
        <v>1.7543859649122806E-2</v>
      </c>
      <c r="EA29" s="14">
        <v>0</v>
      </c>
      <c r="EB29" s="15">
        <v>0</v>
      </c>
      <c r="EC29" s="14">
        <v>1</v>
      </c>
      <c r="ED29" s="15">
        <v>2.4875621890547263E-3</v>
      </c>
      <c r="EE29" s="14"/>
      <c r="EF29" s="16"/>
      <c r="EG29" s="14"/>
      <c r="EH29" s="16"/>
      <c r="EI29" s="14"/>
      <c r="EJ29" s="16"/>
      <c r="EK29" s="14">
        <v>17</v>
      </c>
      <c r="EL29" s="15">
        <v>1.0732323232323232E-2</v>
      </c>
      <c r="EM29" s="14">
        <v>0</v>
      </c>
      <c r="EN29" s="15">
        <v>0</v>
      </c>
      <c r="EO29" s="14">
        <v>0</v>
      </c>
      <c r="EP29" s="15">
        <v>0</v>
      </c>
      <c r="EQ29" s="14">
        <v>4</v>
      </c>
      <c r="ER29" s="15">
        <v>2.2988505747126436E-2</v>
      </c>
      <c r="ES29" s="14">
        <v>0</v>
      </c>
      <c r="ET29" s="15">
        <v>0</v>
      </c>
      <c r="EU29" s="14">
        <v>0</v>
      </c>
      <c r="EV29" s="15">
        <v>0</v>
      </c>
      <c r="EW29" s="14">
        <v>0</v>
      </c>
      <c r="EX29" s="15">
        <v>0</v>
      </c>
      <c r="EY29" s="14">
        <v>32</v>
      </c>
      <c r="EZ29" s="15">
        <v>9.1090236265300318E-3</v>
      </c>
      <c r="FA29" s="14">
        <v>15</v>
      </c>
      <c r="FB29" s="15">
        <v>6.7415730337078653E-3</v>
      </c>
      <c r="FC29" s="14"/>
      <c r="FD29" s="16"/>
      <c r="FE29" s="14"/>
      <c r="FF29" s="16"/>
      <c r="FG29" s="14"/>
      <c r="FH29" s="16"/>
      <c r="FI29" s="14"/>
      <c r="FJ29" s="16"/>
      <c r="FK29" s="14">
        <v>0</v>
      </c>
      <c r="FL29" s="15">
        <v>0</v>
      </c>
      <c r="FM29" s="14">
        <v>1</v>
      </c>
      <c r="FN29" s="15">
        <v>2.5445292620865142E-3</v>
      </c>
      <c r="FO29" s="14">
        <v>8</v>
      </c>
      <c r="FP29" s="15">
        <v>4.0629761300152358E-3</v>
      </c>
      <c r="FQ29" s="14">
        <v>0</v>
      </c>
      <c r="FR29" s="15">
        <v>0</v>
      </c>
      <c r="FS29" s="14"/>
      <c r="FT29" s="16"/>
      <c r="FU29" s="14">
        <v>0</v>
      </c>
      <c r="FV29" s="15">
        <v>0</v>
      </c>
      <c r="FW29" s="14">
        <v>25</v>
      </c>
      <c r="FX29" s="15">
        <v>9.8386462022825652E-3</v>
      </c>
      <c r="FY29" s="14"/>
      <c r="FZ29" s="16"/>
      <c r="GA29" s="14">
        <v>0</v>
      </c>
      <c r="GB29" s="15">
        <v>0</v>
      </c>
      <c r="GC29" s="14">
        <v>0</v>
      </c>
      <c r="GD29" s="15">
        <v>0</v>
      </c>
      <c r="GE29" s="14">
        <v>10</v>
      </c>
      <c r="GF29" s="15">
        <v>3.9200313602508821E-3</v>
      </c>
      <c r="GG29" s="14">
        <v>4</v>
      </c>
      <c r="GH29" s="15">
        <v>2.7643400138217E-3</v>
      </c>
      <c r="GI29" s="17">
        <v>356</v>
      </c>
      <c r="GJ29" s="18">
        <v>7.2879135276776941E-3</v>
      </c>
    </row>
    <row r="30" spans="1:192" x14ac:dyDescent="0.25">
      <c r="A30" s="2" t="s">
        <v>193</v>
      </c>
      <c r="B30" s="3" t="s">
        <v>116</v>
      </c>
      <c r="C30" s="14">
        <v>13</v>
      </c>
      <c r="D30" s="15">
        <v>5.9742647058823525E-3</v>
      </c>
      <c r="E30" s="14">
        <v>17</v>
      </c>
      <c r="F30" s="15">
        <v>7.1428571428571426E-3</v>
      </c>
      <c r="G30" s="14"/>
      <c r="H30" s="16"/>
      <c r="I30" s="14">
        <v>2</v>
      </c>
      <c r="J30" s="15">
        <v>3.3898305084745763E-2</v>
      </c>
      <c r="K30" s="14">
        <v>9</v>
      </c>
      <c r="L30" s="15">
        <v>3.6794766966475878E-3</v>
      </c>
      <c r="M30" s="14">
        <v>1</v>
      </c>
      <c r="N30" s="15">
        <v>8.1967213114754103E-3</v>
      </c>
      <c r="O30" s="14">
        <v>12</v>
      </c>
      <c r="P30" s="15">
        <v>8.5714285714285719E-3</v>
      </c>
      <c r="Q30" s="14">
        <v>2</v>
      </c>
      <c r="R30" s="15">
        <v>8.3333333333333329E-2</v>
      </c>
      <c r="S30" s="14"/>
      <c r="T30" s="16"/>
      <c r="U30" s="14">
        <v>0</v>
      </c>
      <c r="V30" s="15">
        <v>0</v>
      </c>
      <c r="W30" s="14">
        <v>0</v>
      </c>
      <c r="X30" s="15">
        <v>0</v>
      </c>
      <c r="Y30" s="14"/>
      <c r="Z30" s="16"/>
      <c r="AA30" s="14">
        <v>18</v>
      </c>
      <c r="AB30" s="15">
        <v>8.7847730600292828E-3</v>
      </c>
      <c r="AC30" s="14">
        <v>4</v>
      </c>
      <c r="AD30" s="15">
        <v>1.038961038961039E-2</v>
      </c>
      <c r="AE30" s="14"/>
      <c r="AF30" s="16"/>
      <c r="AG30" s="14"/>
      <c r="AH30" s="16"/>
      <c r="AI30" s="14"/>
      <c r="AJ30" s="16"/>
      <c r="AK30" s="14"/>
      <c r="AL30" s="16"/>
      <c r="AM30" s="14">
        <v>14</v>
      </c>
      <c r="AN30" s="15">
        <v>1.0703363914373088E-2</v>
      </c>
      <c r="AO30" s="14">
        <v>27</v>
      </c>
      <c r="AP30" s="15">
        <v>4.371761658031088E-3</v>
      </c>
      <c r="AQ30" s="14">
        <v>1</v>
      </c>
      <c r="AR30" s="15">
        <v>1.8656716417910447E-3</v>
      </c>
      <c r="AS30" s="14">
        <v>16</v>
      </c>
      <c r="AT30" s="15">
        <v>5.6199508254302774E-3</v>
      </c>
      <c r="AU30" s="14"/>
      <c r="AV30" s="16"/>
      <c r="AW30" s="14">
        <v>0</v>
      </c>
      <c r="AX30" s="15">
        <v>0</v>
      </c>
      <c r="AY30" s="14">
        <v>0</v>
      </c>
      <c r="AZ30" s="15">
        <v>0</v>
      </c>
      <c r="BA30" s="14">
        <v>8</v>
      </c>
      <c r="BB30" s="15">
        <v>6.0015003750937736E-3</v>
      </c>
      <c r="BC30" s="14">
        <v>1</v>
      </c>
      <c r="BD30" s="15">
        <v>2.0408163265306121E-2</v>
      </c>
      <c r="BE30" s="14">
        <v>3</v>
      </c>
      <c r="BF30" s="15">
        <v>5.3380782918149468E-3</v>
      </c>
      <c r="BG30" s="14">
        <v>6</v>
      </c>
      <c r="BH30" s="15">
        <v>4.7732696897374704E-3</v>
      </c>
      <c r="BI30" s="14">
        <v>0</v>
      </c>
      <c r="BJ30" s="15">
        <v>0</v>
      </c>
      <c r="BK30" s="14"/>
      <c r="BL30" s="16"/>
      <c r="BM30" s="14"/>
      <c r="BN30" s="16"/>
      <c r="BO30" s="14"/>
      <c r="BP30" s="16"/>
      <c r="BQ30" s="14">
        <v>1</v>
      </c>
      <c r="BR30" s="15">
        <v>2.6315789473684209E-2</v>
      </c>
      <c r="BS30" s="14"/>
      <c r="BT30" s="16"/>
      <c r="BU30" s="14">
        <v>1</v>
      </c>
      <c r="BV30" s="15">
        <v>4.1666666666666664E-2</v>
      </c>
      <c r="BW30" s="14">
        <v>0</v>
      </c>
      <c r="BX30" s="15">
        <v>0</v>
      </c>
      <c r="BY30" s="14">
        <v>1</v>
      </c>
      <c r="BZ30" s="15">
        <v>4.5454545454545456E-2</v>
      </c>
      <c r="CA30" s="14">
        <v>0</v>
      </c>
      <c r="CB30" s="15">
        <v>0</v>
      </c>
      <c r="CC30" s="14"/>
      <c r="CD30" s="16"/>
      <c r="CE30" s="14">
        <v>0</v>
      </c>
      <c r="CF30" s="15">
        <v>0</v>
      </c>
      <c r="CG30" s="14">
        <v>0</v>
      </c>
      <c r="CH30" s="15">
        <v>0</v>
      </c>
      <c r="CI30" s="14"/>
      <c r="CJ30" s="16"/>
      <c r="CK30" s="14">
        <v>11</v>
      </c>
      <c r="CL30" s="15">
        <v>7.4677528852681602E-3</v>
      </c>
      <c r="CM30" s="14">
        <v>1</v>
      </c>
      <c r="CN30" s="15">
        <v>1.3513513513513514E-2</v>
      </c>
      <c r="CO30" s="14">
        <v>9</v>
      </c>
      <c r="CP30" s="15">
        <v>1.1042944785276074E-2</v>
      </c>
      <c r="CQ30" s="14"/>
      <c r="CR30" s="16"/>
      <c r="CS30" s="14">
        <v>0</v>
      </c>
      <c r="CT30" s="15">
        <v>0</v>
      </c>
      <c r="CU30" s="14">
        <v>0</v>
      </c>
      <c r="CV30" s="15">
        <v>0</v>
      </c>
      <c r="CW30" s="14">
        <v>0</v>
      </c>
      <c r="CX30" s="15">
        <v>0</v>
      </c>
      <c r="CY30" s="14">
        <v>1</v>
      </c>
      <c r="CZ30" s="15">
        <v>0.01</v>
      </c>
      <c r="DA30" s="14">
        <v>1</v>
      </c>
      <c r="DB30" s="15">
        <v>5.0505050505050509E-3</v>
      </c>
      <c r="DC30" s="14"/>
      <c r="DD30" s="16"/>
      <c r="DE30" s="14">
        <v>1</v>
      </c>
      <c r="DF30" s="15">
        <v>2.2222222222222223E-2</v>
      </c>
      <c r="DG30" s="14">
        <v>2</v>
      </c>
      <c r="DH30" s="15">
        <v>0.05</v>
      </c>
      <c r="DI30" s="14"/>
      <c r="DJ30" s="16"/>
      <c r="DK30" s="14"/>
      <c r="DL30" s="16"/>
      <c r="DM30" s="14">
        <v>1</v>
      </c>
      <c r="DN30" s="15">
        <v>5.8823529411764705E-2</v>
      </c>
      <c r="DO30" s="14"/>
      <c r="DP30" s="16"/>
      <c r="DQ30" s="14">
        <v>10</v>
      </c>
      <c r="DR30" s="15">
        <v>3.2320620555914671E-3</v>
      </c>
      <c r="DS30" s="14">
        <v>0</v>
      </c>
      <c r="DT30" s="15">
        <v>0</v>
      </c>
      <c r="DU30" s="14"/>
      <c r="DV30" s="16"/>
      <c r="DW30" s="14">
        <v>0</v>
      </c>
      <c r="DX30" s="15">
        <v>0</v>
      </c>
      <c r="DY30" s="14">
        <v>1</v>
      </c>
      <c r="DZ30" s="15">
        <v>1.7543859649122806E-2</v>
      </c>
      <c r="EA30" s="14">
        <v>0</v>
      </c>
      <c r="EB30" s="15">
        <v>0</v>
      </c>
      <c r="EC30" s="14">
        <v>0</v>
      </c>
      <c r="ED30" s="15">
        <v>0</v>
      </c>
      <c r="EE30" s="14"/>
      <c r="EF30" s="16"/>
      <c r="EG30" s="14"/>
      <c r="EH30" s="16"/>
      <c r="EI30" s="14"/>
      <c r="EJ30" s="16"/>
      <c r="EK30" s="14">
        <v>13</v>
      </c>
      <c r="EL30" s="15">
        <v>8.2070707070707079E-3</v>
      </c>
      <c r="EM30" s="14">
        <v>0</v>
      </c>
      <c r="EN30" s="15">
        <v>0</v>
      </c>
      <c r="EO30" s="14">
        <v>0</v>
      </c>
      <c r="EP30" s="15">
        <v>0</v>
      </c>
      <c r="EQ30" s="14">
        <v>0</v>
      </c>
      <c r="ER30" s="15">
        <v>0</v>
      </c>
      <c r="ES30" s="14">
        <v>0</v>
      </c>
      <c r="ET30" s="15">
        <v>0</v>
      </c>
      <c r="EU30" s="14">
        <v>0</v>
      </c>
      <c r="EV30" s="15">
        <v>0</v>
      </c>
      <c r="EW30" s="14">
        <v>0</v>
      </c>
      <c r="EX30" s="15">
        <v>0</v>
      </c>
      <c r="EY30" s="14">
        <v>24</v>
      </c>
      <c r="EZ30" s="15">
        <v>6.8317677198975234E-3</v>
      </c>
      <c r="FA30" s="14">
        <v>12</v>
      </c>
      <c r="FB30" s="15">
        <v>5.3932584269662919E-3</v>
      </c>
      <c r="FC30" s="14"/>
      <c r="FD30" s="16"/>
      <c r="FE30" s="14"/>
      <c r="FF30" s="16"/>
      <c r="FG30" s="14"/>
      <c r="FH30" s="16"/>
      <c r="FI30" s="14"/>
      <c r="FJ30" s="16"/>
      <c r="FK30" s="14">
        <v>0</v>
      </c>
      <c r="FL30" s="15">
        <v>0</v>
      </c>
      <c r="FM30" s="14">
        <v>1</v>
      </c>
      <c r="FN30" s="15">
        <v>2.5445292620865142E-3</v>
      </c>
      <c r="FO30" s="14">
        <v>10</v>
      </c>
      <c r="FP30" s="15">
        <v>5.0787201625190452E-3</v>
      </c>
      <c r="FQ30" s="14">
        <v>2</v>
      </c>
      <c r="FR30" s="15">
        <v>0.1</v>
      </c>
      <c r="FS30" s="14"/>
      <c r="FT30" s="16"/>
      <c r="FU30" s="14">
        <v>0</v>
      </c>
      <c r="FV30" s="15">
        <v>0</v>
      </c>
      <c r="FW30" s="14">
        <v>13</v>
      </c>
      <c r="FX30" s="15">
        <v>5.1160960251869347E-3</v>
      </c>
      <c r="FY30" s="14"/>
      <c r="FZ30" s="16"/>
      <c r="GA30" s="14">
        <v>1</v>
      </c>
      <c r="GB30" s="15">
        <v>2.0408163265306121E-2</v>
      </c>
      <c r="GC30" s="14">
        <v>2</v>
      </c>
      <c r="GD30" s="15">
        <v>3.3898305084745763E-2</v>
      </c>
      <c r="GE30" s="14">
        <v>10</v>
      </c>
      <c r="GF30" s="15">
        <v>3.9200313602508821E-3</v>
      </c>
      <c r="GG30" s="14">
        <v>6</v>
      </c>
      <c r="GH30" s="15">
        <v>4.1465100207325502E-3</v>
      </c>
      <c r="GI30" s="17">
        <v>289</v>
      </c>
      <c r="GJ30" s="18">
        <v>5.9163118244349817E-3</v>
      </c>
    </row>
    <row r="31" spans="1:192" x14ac:dyDescent="0.25">
      <c r="A31" s="19" t="s">
        <v>139</v>
      </c>
      <c r="B31" s="27"/>
      <c r="C31" s="20">
        <v>25</v>
      </c>
      <c r="D31" s="21">
        <v>1.1488970588235295E-2</v>
      </c>
      <c r="E31" s="20">
        <v>34</v>
      </c>
      <c r="F31" s="21">
        <v>1.4285714285714285E-2</v>
      </c>
      <c r="G31" s="20"/>
      <c r="H31" s="22"/>
      <c r="I31" s="20">
        <v>3</v>
      </c>
      <c r="J31" s="21">
        <v>5.0847457627118647E-2</v>
      </c>
      <c r="K31" s="20">
        <v>25</v>
      </c>
      <c r="L31" s="21">
        <v>1.0220768601798855E-2</v>
      </c>
      <c r="M31" s="20">
        <v>2</v>
      </c>
      <c r="N31" s="21">
        <v>1.6393442622950821E-2</v>
      </c>
      <c r="O31" s="20">
        <v>29</v>
      </c>
      <c r="P31" s="21">
        <v>2.0714285714285713E-2</v>
      </c>
      <c r="Q31" s="20">
        <v>2</v>
      </c>
      <c r="R31" s="21">
        <v>8.3333333333333329E-2</v>
      </c>
      <c r="S31" s="20"/>
      <c r="T31" s="22"/>
      <c r="U31" s="20">
        <v>0</v>
      </c>
      <c r="V31" s="21">
        <v>0</v>
      </c>
      <c r="W31" s="20">
        <v>0</v>
      </c>
      <c r="X31" s="21">
        <v>0</v>
      </c>
      <c r="Y31" s="20"/>
      <c r="Z31" s="22"/>
      <c r="AA31" s="20">
        <v>33</v>
      </c>
      <c r="AB31" s="21">
        <v>1.6105417276720352E-2</v>
      </c>
      <c r="AC31" s="20">
        <v>9</v>
      </c>
      <c r="AD31" s="21">
        <v>2.3376623376623377E-2</v>
      </c>
      <c r="AE31" s="20"/>
      <c r="AF31" s="22"/>
      <c r="AG31" s="20"/>
      <c r="AH31" s="22"/>
      <c r="AI31" s="20"/>
      <c r="AJ31" s="22"/>
      <c r="AK31" s="20"/>
      <c r="AL31" s="22"/>
      <c r="AM31" s="20">
        <v>22</v>
      </c>
      <c r="AN31" s="21">
        <v>1.6819571865443424E-2</v>
      </c>
      <c r="AO31" s="20">
        <v>78</v>
      </c>
      <c r="AP31" s="21">
        <v>1.2629533678756476E-2</v>
      </c>
      <c r="AQ31" s="20">
        <v>6</v>
      </c>
      <c r="AR31" s="21">
        <v>1.1194029850746268E-2</v>
      </c>
      <c r="AS31" s="20">
        <v>37</v>
      </c>
      <c r="AT31" s="21">
        <v>1.2996136283807516E-2</v>
      </c>
      <c r="AU31" s="20"/>
      <c r="AV31" s="22"/>
      <c r="AW31" s="20">
        <v>0</v>
      </c>
      <c r="AX31" s="21">
        <v>0</v>
      </c>
      <c r="AY31" s="20">
        <v>0</v>
      </c>
      <c r="AZ31" s="21">
        <v>0</v>
      </c>
      <c r="BA31" s="20">
        <v>15</v>
      </c>
      <c r="BB31" s="21">
        <v>1.1252813203300824E-2</v>
      </c>
      <c r="BC31" s="20">
        <v>2</v>
      </c>
      <c r="BD31" s="21">
        <v>4.0816326530612242E-2</v>
      </c>
      <c r="BE31" s="20">
        <v>7</v>
      </c>
      <c r="BF31" s="21">
        <v>1.2455516014234875E-2</v>
      </c>
      <c r="BG31" s="20">
        <v>11</v>
      </c>
      <c r="BH31" s="21">
        <v>8.7509944311853615E-3</v>
      </c>
      <c r="BI31" s="20">
        <v>0</v>
      </c>
      <c r="BJ31" s="21">
        <v>0</v>
      </c>
      <c r="BK31" s="20"/>
      <c r="BL31" s="22"/>
      <c r="BM31" s="20"/>
      <c r="BN31" s="22"/>
      <c r="BO31" s="20"/>
      <c r="BP31" s="22"/>
      <c r="BQ31" s="20">
        <v>1</v>
      </c>
      <c r="BR31" s="21">
        <v>2.6315789473684209E-2</v>
      </c>
      <c r="BS31" s="20"/>
      <c r="BT31" s="22"/>
      <c r="BU31" s="20">
        <v>1</v>
      </c>
      <c r="BV31" s="21">
        <v>4.1666666666666664E-2</v>
      </c>
      <c r="BW31" s="20">
        <v>0</v>
      </c>
      <c r="BX31" s="21">
        <v>0</v>
      </c>
      <c r="BY31" s="20">
        <v>1</v>
      </c>
      <c r="BZ31" s="21">
        <v>4.5454545454545456E-2</v>
      </c>
      <c r="CA31" s="20">
        <v>0</v>
      </c>
      <c r="CB31" s="21">
        <v>0</v>
      </c>
      <c r="CC31" s="20"/>
      <c r="CD31" s="22"/>
      <c r="CE31" s="20">
        <v>0</v>
      </c>
      <c r="CF31" s="21">
        <v>0</v>
      </c>
      <c r="CG31" s="20">
        <v>0</v>
      </c>
      <c r="CH31" s="21">
        <v>0</v>
      </c>
      <c r="CI31" s="20"/>
      <c r="CJ31" s="22"/>
      <c r="CK31" s="20">
        <v>16</v>
      </c>
      <c r="CL31" s="21">
        <v>1.0862186014935505E-2</v>
      </c>
      <c r="CM31" s="20">
        <v>1</v>
      </c>
      <c r="CN31" s="21">
        <v>1.3513513513513514E-2</v>
      </c>
      <c r="CO31" s="20">
        <v>15</v>
      </c>
      <c r="CP31" s="21">
        <v>1.8404907975460124E-2</v>
      </c>
      <c r="CQ31" s="20"/>
      <c r="CR31" s="22"/>
      <c r="CS31" s="20">
        <v>1</v>
      </c>
      <c r="CT31" s="21">
        <v>2.0408163265306121E-2</v>
      </c>
      <c r="CU31" s="20">
        <v>1</v>
      </c>
      <c r="CV31" s="21">
        <v>3.125E-2</v>
      </c>
      <c r="CW31" s="20">
        <v>0</v>
      </c>
      <c r="CX31" s="21">
        <v>0</v>
      </c>
      <c r="CY31" s="20">
        <v>1</v>
      </c>
      <c r="CZ31" s="21">
        <v>0.01</v>
      </c>
      <c r="DA31" s="20">
        <v>5</v>
      </c>
      <c r="DB31" s="21">
        <v>2.5252525252525252E-2</v>
      </c>
      <c r="DC31" s="20"/>
      <c r="DD31" s="22"/>
      <c r="DE31" s="20">
        <v>1</v>
      </c>
      <c r="DF31" s="21">
        <v>2.2222222222222223E-2</v>
      </c>
      <c r="DG31" s="20">
        <v>3</v>
      </c>
      <c r="DH31" s="21">
        <v>7.4999999999999997E-2</v>
      </c>
      <c r="DI31" s="20"/>
      <c r="DJ31" s="22"/>
      <c r="DK31" s="20"/>
      <c r="DL31" s="22"/>
      <c r="DM31" s="20">
        <v>1</v>
      </c>
      <c r="DN31" s="21">
        <v>5.8823529411764705E-2</v>
      </c>
      <c r="DO31" s="20"/>
      <c r="DP31" s="22"/>
      <c r="DQ31" s="20">
        <v>42</v>
      </c>
      <c r="DR31" s="21">
        <v>1.3574660633484163E-2</v>
      </c>
      <c r="DS31" s="20">
        <v>1</v>
      </c>
      <c r="DT31" s="21">
        <v>0.04</v>
      </c>
      <c r="DU31" s="20"/>
      <c r="DV31" s="22"/>
      <c r="DW31" s="20">
        <v>1</v>
      </c>
      <c r="DX31" s="21">
        <v>3.8461538461538464E-2</v>
      </c>
      <c r="DY31" s="20">
        <v>2</v>
      </c>
      <c r="DZ31" s="21">
        <v>3.5087719298245612E-2</v>
      </c>
      <c r="EA31" s="20">
        <v>0</v>
      </c>
      <c r="EB31" s="21">
        <v>0</v>
      </c>
      <c r="EC31" s="20">
        <v>1</v>
      </c>
      <c r="ED31" s="21">
        <v>2.4875621890547263E-3</v>
      </c>
      <c r="EE31" s="20"/>
      <c r="EF31" s="22"/>
      <c r="EG31" s="20"/>
      <c r="EH31" s="22"/>
      <c r="EI31" s="20"/>
      <c r="EJ31" s="22"/>
      <c r="EK31" s="20">
        <v>30</v>
      </c>
      <c r="EL31" s="21">
        <v>1.893939393939394E-2</v>
      </c>
      <c r="EM31" s="20">
        <v>0</v>
      </c>
      <c r="EN31" s="21">
        <v>0</v>
      </c>
      <c r="EO31" s="20">
        <v>0</v>
      </c>
      <c r="EP31" s="21">
        <v>0</v>
      </c>
      <c r="EQ31" s="20">
        <v>4</v>
      </c>
      <c r="ER31" s="21">
        <v>2.2988505747126436E-2</v>
      </c>
      <c r="ES31" s="20">
        <v>0</v>
      </c>
      <c r="ET31" s="21">
        <v>0</v>
      </c>
      <c r="EU31" s="20">
        <v>0</v>
      </c>
      <c r="EV31" s="21">
        <v>0</v>
      </c>
      <c r="EW31" s="20">
        <v>0</v>
      </c>
      <c r="EX31" s="21">
        <v>0</v>
      </c>
      <c r="EY31" s="20">
        <v>56</v>
      </c>
      <c r="EZ31" s="21">
        <v>1.5940791346427556E-2</v>
      </c>
      <c r="FA31" s="20">
        <v>27</v>
      </c>
      <c r="FB31" s="21">
        <v>1.2134831460674157E-2</v>
      </c>
      <c r="FC31" s="20"/>
      <c r="FD31" s="22"/>
      <c r="FE31" s="20"/>
      <c r="FF31" s="22"/>
      <c r="FG31" s="20"/>
      <c r="FH31" s="22"/>
      <c r="FI31" s="20"/>
      <c r="FJ31" s="22"/>
      <c r="FK31" s="20">
        <v>0</v>
      </c>
      <c r="FL31" s="21">
        <v>0</v>
      </c>
      <c r="FM31" s="20">
        <v>2</v>
      </c>
      <c r="FN31" s="21">
        <v>5.0890585241730284E-3</v>
      </c>
      <c r="FO31" s="20">
        <v>18</v>
      </c>
      <c r="FP31" s="21">
        <v>9.141696292534281E-3</v>
      </c>
      <c r="FQ31" s="20">
        <v>2</v>
      </c>
      <c r="FR31" s="21">
        <v>0.1</v>
      </c>
      <c r="FS31" s="20"/>
      <c r="FT31" s="22"/>
      <c r="FU31" s="20">
        <v>0</v>
      </c>
      <c r="FV31" s="21">
        <v>0</v>
      </c>
      <c r="FW31" s="20">
        <v>38</v>
      </c>
      <c r="FX31" s="21">
        <v>1.49547422274695E-2</v>
      </c>
      <c r="FY31" s="20"/>
      <c r="FZ31" s="22"/>
      <c r="GA31" s="20">
        <v>1</v>
      </c>
      <c r="GB31" s="21">
        <v>2.0408163265306121E-2</v>
      </c>
      <c r="GC31" s="20">
        <v>2</v>
      </c>
      <c r="GD31" s="21">
        <v>3.3898305084745763E-2</v>
      </c>
      <c r="GE31" s="20">
        <v>20</v>
      </c>
      <c r="GF31" s="21">
        <v>7.8400627205017642E-3</v>
      </c>
      <c r="GG31" s="20">
        <v>10</v>
      </c>
      <c r="GH31" s="21">
        <v>6.9108500345542506E-3</v>
      </c>
      <c r="GI31" s="20">
        <v>645</v>
      </c>
      <c r="GJ31" s="21">
        <v>1.3204225352112676E-2</v>
      </c>
    </row>
    <row r="32" spans="1:192" x14ac:dyDescent="0.25">
      <c r="A32" s="2" t="s">
        <v>194</v>
      </c>
      <c r="B32" s="3" t="s">
        <v>132</v>
      </c>
      <c r="C32" s="14">
        <v>31</v>
      </c>
      <c r="D32" s="15">
        <v>1.4246323529411764E-2</v>
      </c>
      <c r="E32" s="14">
        <v>31</v>
      </c>
      <c r="F32" s="15">
        <v>1.3025210084033614E-2</v>
      </c>
      <c r="G32" s="14"/>
      <c r="H32" s="16"/>
      <c r="I32" s="14">
        <v>2</v>
      </c>
      <c r="J32" s="15">
        <v>3.3898305084745763E-2</v>
      </c>
      <c r="K32" s="14">
        <v>28</v>
      </c>
      <c r="L32" s="15">
        <v>1.1447260834014717E-2</v>
      </c>
      <c r="M32" s="14">
        <v>5</v>
      </c>
      <c r="N32" s="15">
        <v>4.0983606557377046E-2</v>
      </c>
      <c r="O32" s="14">
        <v>18</v>
      </c>
      <c r="P32" s="15">
        <v>1.2857142857142857E-2</v>
      </c>
      <c r="Q32" s="14">
        <v>0</v>
      </c>
      <c r="R32" s="15">
        <v>0</v>
      </c>
      <c r="S32" s="14"/>
      <c r="T32" s="16"/>
      <c r="U32" s="14">
        <v>0</v>
      </c>
      <c r="V32" s="15">
        <v>0</v>
      </c>
      <c r="W32" s="14">
        <v>0</v>
      </c>
      <c r="X32" s="15">
        <v>0</v>
      </c>
      <c r="Y32" s="14"/>
      <c r="Z32" s="16"/>
      <c r="AA32" s="14">
        <v>20</v>
      </c>
      <c r="AB32" s="15">
        <v>9.760858955588092E-3</v>
      </c>
      <c r="AC32" s="14">
        <v>14</v>
      </c>
      <c r="AD32" s="15">
        <v>3.6363636363636362E-2</v>
      </c>
      <c r="AE32" s="14"/>
      <c r="AF32" s="16"/>
      <c r="AG32" s="14"/>
      <c r="AH32" s="16"/>
      <c r="AI32" s="14"/>
      <c r="AJ32" s="16"/>
      <c r="AK32" s="14"/>
      <c r="AL32" s="16"/>
      <c r="AM32" s="14">
        <v>17</v>
      </c>
      <c r="AN32" s="15">
        <v>1.2996941896024464E-2</v>
      </c>
      <c r="AO32" s="14">
        <v>62</v>
      </c>
      <c r="AP32" s="15">
        <v>1.0038860103626942E-2</v>
      </c>
      <c r="AQ32" s="14">
        <v>5</v>
      </c>
      <c r="AR32" s="15">
        <v>9.3283582089552231E-3</v>
      </c>
      <c r="AS32" s="14">
        <v>38</v>
      </c>
      <c r="AT32" s="15">
        <v>1.3347383210396909E-2</v>
      </c>
      <c r="AU32" s="14"/>
      <c r="AV32" s="16"/>
      <c r="AW32" s="14">
        <v>0</v>
      </c>
      <c r="AX32" s="15">
        <v>0</v>
      </c>
      <c r="AY32" s="14">
        <v>0</v>
      </c>
      <c r="AZ32" s="15">
        <v>0</v>
      </c>
      <c r="BA32" s="14">
        <v>13</v>
      </c>
      <c r="BB32" s="15">
        <v>9.7524381095273824E-3</v>
      </c>
      <c r="BC32" s="14">
        <v>1</v>
      </c>
      <c r="BD32" s="15">
        <v>2.0408163265306121E-2</v>
      </c>
      <c r="BE32" s="14">
        <v>6</v>
      </c>
      <c r="BF32" s="15">
        <v>1.0676156583629894E-2</v>
      </c>
      <c r="BG32" s="14">
        <v>22</v>
      </c>
      <c r="BH32" s="15">
        <v>1.7501988862370723E-2</v>
      </c>
      <c r="BI32" s="14">
        <v>0</v>
      </c>
      <c r="BJ32" s="15">
        <v>0</v>
      </c>
      <c r="BK32" s="14"/>
      <c r="BL32" s="16"/>
      <c r="BM32" s="14"/>
      <c r="BN32" s="16"/>
      <c r="BO32" s="14"/>
      <c r="BP32" s="16"/>
      <c r="BQ32" s="14">
        <v>2</v>
      </c>
      <c r="BR32" s="15">
        <v>5.2631578947368418E-2</v>
      </c>
      <c r="BS32" s="14"/>
      <c r="BT32" s="16"/>
      <c r="BU32" s="14">
        <v>0</v>
      </c>
      <c r="BV32" s="15">
        <v>0</v>
      </c>
      <c r="BW32" s="14">
        <v>0</v>
      </c>
      <c r="BX32" s="15">
        <v>0</v>
      </c>
      <c r="BY32" s="14">
        <v>2</v>
      </c>
      <c r="BZ32" s="15">
        <v>9.0909090909090912E-2</v>
      </c>
      <c r="CA32" s="14">
        <v>1</v>
      </c>
      <c r="CB32" s="15">
        <v>1.3333333333333334E-2</v>
      </c>
      <c r="CC32" s="14"/>
      <c r="CD32" s="16"/>
      <c r="CE32" s="14">
        <v>1</v>
      </c>
      <c r="CF32" s="15">
        <v>4.7619047619047616E-2</v>
      </c>
      <c r="CG32" s="14">
        <v>0</v>
      </c>
      <c r="CH32" s="15">
        <v>0</v>
      </c>
      <c r="CI32" s="14"/>
      <c r="CJ32" s="16"/>
      <c r="CK32" s="14">
        <v>20</v>
      </c>
      <c r="CL32" s="15">
        <v>1.3577732518669382E-2</v>
      </c>
      <c r="CM32" s="14">
        <v>2</v>
      </c>
      <c r="CN32" s="15">
        <v>2.7027027027027029E-2</v>
      </c>
      <c r="CO32" s="14">
        <v>10</v>
      </c>
      <c r="CP32" s="15">
        <v>1.2269938650306749E-2</v>
      </c>
      <c r="CQ32" s="14"/>
      <c r="CR32" s="16"/>
      <c r="CS32" s="14">
        <v>0</v>
      </c>
      <c r="CT32" s="15">
        <v>0</v>
      </c>
      <c r="CU32" s="14">
        <v>0</v>
      </c>
      <c r="CV32" s="15">
        <v>0</v>
      </c>
      <c r="CW32" s="14">
        <v>3</v>
      </c>
      <c r="CX32" s="15">
        <v>9.6774193548387094E-2</v>
      </c>
      <c r="CY32" s="14">
        <v>3</v>
      </c>
      <c r="CZ32" s="15">
        <v>0.03</v>
      </c>
      <c r="DA32" s="14">
        <v>5</v>
      </c>
      <c r="DB32" s="15">
        <v>2.5252525252525252E-2</v>
      </c>
      <c r="DC32" s="14"/>
      <c r="DD32" s="16"/>
      <c r="DE32" s="14">
        <v>0</v>
      </c>
      <c r="DF32" s="15">
        <v>0</v>
      </c>
      <c r="DG32" s="14">
        <v>2</v>
      </c>
      <c r="DH32" s="15">
        <v>0.05</v>
      </c>
      <c r="DI32" s="14"/>
      <c r="DJ32" s="16"/>
      <c r="DK32" s="14"/>
      <c r="DL32" s="16"/>
      <c r="DM32" s="14">
        <v>0</v>
      </c>
      <c r="DN32" s="15">
        <v>0</v>
      </c>
      <c r="DO32" s="14"/>
      <c r="DP32" s="16"/>
      <c r="DQ32" s="14">
        <v>28</v>
      </c>
      <c r="DR32" s="15">
        <v>9.0497737556561094E-3</v>
      </c>
      <c r="DS32" s="14">
        <v>0</v>
      </c>
      <c r="DT32" s="15">
        <v>0</v>
      </c>
      <c r="DU32" s="14"/>
      <c r="DV32" s="16"/>
      <c r="DW32" s="14">
        <v>3</v>
      </c>
      <c r="DX32" s="15">
        <v>0.11538461538461539</v>
      </c>
      <c r="DY32" s="14">
        <v>0</v>
      </c>
      <c r="DZ32" s="15">
        <v>0</v>
      </c>
      <c r="EA32" s="14">
        <v>2</v>
      </c>
      <c r="EB32" s="15">
        <v>9.0909090909090912E-2</v>
      </c>
      <c r="EC32" s="14">
        <v>1</v>
      </c>
      <c r="ED32" s="15">
        <v>2.4875621890547263E-3</v>
      </c>
      <c r="EE32" s="14"/>
      <c r="EF32" s="16"/>
      <c r="EG32" s="14"/>
      <c r="EH32" s="16"/>
      <c r="EI32" s="14"/>
      <c r="EJ32" s="16"/>
      <c r="EK32" s="14">
        <v>27</v>
      </c>
      <c r="EL32" s="15">
        <v>1.7045454545454544E-2</v>
      </c>
      <c r="EM32" s="14">
        <v>2</v>
      </c>
      <c r="EN32" s="15">
        <v>5.5555555555555552E-2</v>
      </c>
      <c r="EO32" s="14">
        <v>0</v>
      </c>
      <c r="EP32" s="15">
        <v>0</v>
      </c>
      <c r="EQ32" s="14">
        <v>0</v>
      </c>
      <c r="ER32" s="15">
        <v>0</v>
      </c>
      <c r="ES32" s="14">
        <v>2</v>
      </c>
      <c r="ET32" s="15">
        <v>6.4516129032258063E-2</v>
      </c>
      <c r="EU32" s="14">
        <v>0</v>
      </c>
      <c r="EV32" s="15">
        <v>0</v>
      </c>
      <c r="EW32" s="14">
        <v>1</v>
      </c>
      <c r="EX32" s="15">
        <v>2.0408163265306121E-2</v>
      </c>
      <c r="EY32" s="14">
        <v>58</v>
      </c>
      <c r="EZ32" s="15">
        <v>1.651010532308568E-2</v>
      </c>
      <c r="FA32" s="14">
        <v>17</v>
      </c>
      <c r="FB32" s="15">
        <v>7.6404494382022476E-3</v>
      </c>
      <c r="FC32" s="14"/>
      <c r="FD32" s="16"/>
      <c r="FE32" s="14"/>
      <c r="FF32" s="16"/>
      <c r="FG32" s="14"/>
      <c r="FH32" s="16"/>
      <c r="FI32" s="14"/>
      <c r="FJ32" s="16"/>
      <c r="FK32" s="14">
        <v>2</v>
      </c>
      <c r="FL32" s="15">
        <v>4.0816326530612242E-2</v>
      </c>
      <c r="FM32" s="14">
        <v>8</v>
      </c>
      <c r="FN32" s="15">
        <v>2.0356234096692113E-2</v>
      </c>
      <c r="FO32" s="14">
        <v>13</v>
      </c>
      <c r="FP32" s="15">
        <v>6.6023362112747584E-3</v>
      </c>
      <c r="FQ32" s="14">
        <v>3</v>
      </c>
      <c r="FR32" s="15">
        <v>0.15</v>
      </c>
      <c r="FS32" s="14"/>
      <c r="FT32" s="16"/>
      <c r="FU32" s="14">
        <v>1</v>
      </c>
      <c r="FV32" s="15">
        <v>2.7027027027027029E-2</v>
      </c>
      <c r="FW32" s="14">
        <v>37</v>
      </c>
      <c r="FX32" s="15">
        <v>1.4561196379378197E-2</v>
      </c>
      <c r="FY32" s="14"/>
      <c r="FZ32" s="16"/>
      <c r="GA32" s="14">
        <v>0</v>
      </c>
      <c r="GB32" s="15">
        <v>0</v>
      </c>
      <c r="GC32" s="14">
        <v>0</v>
      </c>
      <c r="GD32" s="15">
        <v>0</v>
      </c>
      <c r="GE32" s="14">
        <v>25</v>
      </c>
      <c r="GF32" s="15">
        <v>9.8000784006272053E-3</v>
      </c>
      <c r="GG32" s="14">
        <v>8</v>
      </c>
      <c r="GH32" s="15">
        <v>5.5286800276433999E-3</v>
      </c>
      <c r="GI32" s="17">
        <v>602</v>
      </c>
      <c r="GJ32" s="18">
        <v>1.232394366197183E-2</v>
      </c>
    </row>
    <row r="33" spans="1:192" x14ac:dyDescent="0.25">
      <c r="A33" s="19" t="s">
        <v>139</v>
      </c>
      <c r="B33" s="27"/>
      <c r="C33" s="20">
        <v>31</v>
      </c>
      <c r="D33" s="21">
        <v>1.4246323529411764E-2</v>
      </c>
      <c r="E33" s="20">
        <v>31</v>
      </c>
      <c r="F33" s="21">
        <v>1.3025210084033614E-2</v>
      </c>
      <c r="G33" s="20"/>
      <c r="H33" s="22"/>
      <c r="I33" s="20">
        <v>2</v>
      </c>
      <c r="J33" s="21">
        <v>3.3898305084745763E-2</v>
      </c>
      <c r="K33" s="20">
        <v>28</v>
      </c>
      <c r="L33" s="21">
        <v>1.1447260834014717E-2</v>
      </c>
      <c r="M33" s="20">
        <v>5</v>
      </c>
      <c r="N33" s="21">
        <v>4.0983606557377046E-2</v>
      </c>
      <c r="O33" s="20">
        <v>18</v>
      </c>
      <c r="P33" s="21">
        <v>1.2857142857142857E-2</v>
      </c>
      <c r="Q33" s="20">
        <v>0</v>
      </c>
      <c r="R33" s="21">
        <v>0</v>
      </c>
      <c r="S33" s="20"/>
      <c r="T33" s="22"/>
      <c r="U33" s="20">
        <v>0</v>
      </c>
      <c r="V33" s="21">
        <v>0</v>
      </c>
      <c r="W33" s="20">
        <v>0</v>
      </c>
      <c r="X33" s="21">
        <v>0</v>
      </c>
      <c r="Y33" s="20"/>
      <c r="Z33" s="22"/>
      <c r="AA33" s="20">
        <v>20</v>
      </c>
      <c r="AB33" s="21">
        <v>9.760858955588092E-3</v>
      </c>
      <c r="AC33" s="20">
        <v>14</v>
      </c>
      <c r="AD33" s="21">
        <v>3.6363636363636362E-2</v>
      </c>
      <c r="AE33" s="20"/>
      <c r="AF33" s="22"/>
      <c r="AG33" s="20"/>
      <c r="AH33" s="22"/>
      <c r="AI33" s="20"/>
      <c r="AJ33" s="22"/>
      <c r="AK33" s="20"/>
      <c r="AL33" s="22"/>
      <c r="AM33" s="20">
        <v>17</v>
      </c>
      <c r="AN33" s="21">
        <v>1.2996941896024464E-2</v>
      </c>
      <c r="AO33" s="20">
        <v>62</v>
      </c>
      <c r="AP33" s="21">
        <v>1.0038860103626942E-2</v>
      </c>
      <c r="AQ33" s="20">
        <v>5</v>
      </c>
      <c r="AR33" s="21">
        <v>9.3283582089552231E-3</v>
      </c>
      <c r="AS33" s="20">
        <v>38</v>
      </c>
      <c r="AT33" s="21">
        <v>1.3347383210396909E-2</v>
      </c>
      <c r="AU33" s="20"/>
      <c r="AV33" s="22"/>
      <c r="AW33" s="20">
        <v>0</v>
      </c>
      <c r="AX33" s="21">
        <v>0</v>
      </c>
      <c r="AY33" s="20">
        <v>0</v>
      </c>
      <c r="AZ33" s="21">
        <v>0</v>
      </c>
      <c r="BA33" s="20">
        <v>13</v>
      </c>
      <c r="BB33" s="21">
        <v>9.7524381095273824E-3</v>
      </c>
      <c r="BC33" s="20">
        <v>1</v>
      </c>
      <c r="BD33" s="21">
        <v>2.0408163265306121E-2</v>
      </c>
      <c r="BE33" s="20">
        <v>6</v>
      </c>
      <c r="BF33" s="21">
        <v>1.0676156583629894E-2</v>
      </c>
      <c r="BG33" s="20">
        <v>22</v>
      </c>
      <c r="BH33" s="21">
        <v>1.7501988862370723E-2</v>
      </c>
      <c r="BI33" s="20">
        <v>0</v>
      </c>
      <c r="BJ33" s="21">
        <v>0</v>
      </c>
      <c r="BK33" s="20"/>
      <c r="BL33" s="22"/>
      <c r="BM33" s="20"/>
      <c r="BN33" s="22"/>
      <c r="BO33" s="20"/>
      <c r="BP33" s="22"/>
      <c r="BQ33" s="20">
        <v>2</v>
      </c>
      <c r="BR33" s="21">
        <v>5.2631578947368418E-2</v>
      </c>
      <c r="BS33" s="20"/>
      <c r="BT33" s="22"/>
      <c r="BU33" s="20">
        <v>0</v>
      </c>
      <c r="BV33" s="21">
        <v>0</v>
      </c>
      <c r="BW33" s="20">
        <v>0</v>
      </c>
      <c r="BX33" s="21">
        <v>0</v>
      </c>
      <c r="BY33" s="20">
        <v>2</v>
      </c>
      <c r="BZ33" s="21">
        <v>9.0909090909090912E-2</v>
      </c>
      <c r="CA33" s="20">
        <v>1</v>
      </c>
      <c r="CB33" s="21">
        <v>1.3333333333333334E-2</v>
      </c>
      <c r="CC33" s="20"/>
      <c r="CD33" s="22"/>
      <c r="CE33" s="20">
        <v>1</v>
      </c>
      <c r="CF33" s="21">
        <v>4.7619047619047616E-2</v>
      </c>
      <c r="CG33" s="20">
        <v>0</v>
      </c>
      <c r="CH33" s="21">
        <v>0</v>
      </c>
      <c r="CI33" s="20"/>
      <c r="CJ33" s="22"/>
      <c r="CK33" s="20">
        <v>20</v>
      </c>
      <c r="CL33" s="21">
        <v>1.3577732518669382E-2</v>
      </c>
      <c r="CM33" s="20">
        <v>2</v>
      </c>
      <c r="CN33" s="21">
        <v>2.7027027027027029E-2</v>
      </c>
      <c r="CO33" s="20">
        <v>10</v>
      </c>
      <c r="CP33" s="21">
        <v>1.2269938650306749E-2</v>
      </c>
      <c r="CQ33" s="20"/>
      <c r="CR33" s="22"/>
      <c r="CS33" s="20">
        <v>0</v>
      </c>
      <c r="CT33" s="21">
        <v>0</v>
      </c>
      <c r="CU33" s="20">
        <v>0</v>
      </c>
      <c r="CV33" s="21">
        <v>0</v>
      </c>
      <c r="CW33" s="20">
        <v>3</v>
      </c>
      <c r="CX33" s="21">
        <v>9.6774193548387094E-2</v>
      </c>
      <c r="CY33" s="20">
        <v>3</v>
      </c>
      <c r="CZ33" s="21">
        <v>0.03</v>
      </c>
      <c r="DA33" s="20">
        <v>5</v>
      </c>
      <c r="DB33" s="21">
        <v>2.5252525252525252E-2</v>
      </c>
      <c r="DC33" s="20"/>
      <c r="DD33" s="22"/>
      <c r="DE33" s="20">
        <v>0</v>
      </c>
      <c r="DF33" s="21">
        <v>0</v>
      </c>
      <c r="DG33" s="20">
        <v>2</v>
      </c>
      <c r="DH33" s="21">
        <v>0.05</v>
      </c>
      <c r="DI33" s="20"/>
      <c r="DJ33" s="22"/>
      <c r="DK33" s="20"/>
      <c r="DL33" s="22"/>
      <c r="DM33" s="20">
        <v>0</v>
      </c>
      <c r="DN33" s="21">
        <v>0</v>
      </c>
      <c r="DO33" s="20"/>
      <c r="DP33" s="22"/>
      <c r="DQ33" s="20">
        <v>28</v>
      </c>
      <c r="DR33" s="21">
        <v>9.0497737556561094E-3</v>
      </c>
      <c r="DS33" s="20">
        <v>0</v>
      </c>
      <c r="DT33" s="21">
        <v>0</v>
      </c>
      <c r="DU33" s="20"/>
      <c r="DV33" s="22"/>
      <c r="DW33" s="20">
        <v>3</v>
      </c>
      <c r="DX33" s="21">
        <v>0.11538461538461539</v>
      </c>
      <c r="DY33" s="20">
        <v>0</v>
      </c>
      <c r="DZ33" s="21">
        <v>0</v>
      </c>
      <c r="EA33" s="20">
        <v>2</v>
      </c>
      <c r="EB33" s="21">
        <v>9.0909090909090912E-2</v>
      </c>
      <c r="EC33" s="20">
        <v>1</v>
      </c>
      <c r="ED33" s="21">
        <v>2.4875621890547263E-3</v>
      </c>
      <c r="EE33" s="20"/>
      <c r="EF33" s="22"/>
      <c r="EG33" s="20"/>
      <c r="EH33" s="22"/>
      <c r="EI33" s="20"/>
      <c r="EJ33" s="22"/>
      <c r="EK33" s="20">
        <v>27</v>
      </c>
      <c r="EL33" s="21">
        <v>1.7045454545454544E-2</v>
      </c>
      <c r="EM33" s="20">
        <v>2</v>
      </c>
      <c r="EN33" s="21">
        <v>5.5555555555555552E-2</v>
      </c>
      <c r="EO33" s="20">
        <v>0</v>
      </c>
      <c r="EP33" s="21">
        <v>0</v>
      </c>
      <c r="EQ33" s="20">
        <v>0</v>
      </c>
      <c r="ER33" s="21">
        <v>0</v>
      </c>
      <c r="ES33" s="20">
        <v>2</v>
      </c>
      <c r="ET33" s="21">
        <v>6.4516129032258063E-2</v>
      </c>
      <c r="EU33" s="20">
        <v>0</v>
      </c>
      <c r="EV33" s="21">
        <v>0</v>
      </c>
      <c r="EW33" s="20">
        <v>1</v>
      </c>
      <c r="EX33" s="21">
        <v>2.0408163265306121E-2</v>
      </c>
      <c r="EY33" s="20">
        <v>58</v>
      </c>
      <c r="EZ33" s="21">
        <v>1.651010532308568E-2</v>
      </c>
      <c r="FA33" s="20">
        <v>17</v>
      </c>
      <c r="FB33" s="21">
        <v>7.6404494382022476E-3</v>
      </c>
      <c r="FC33" s="20"/>
      <c r="FD33" s="22"/>
      <c r="FE33" s="20"/>
      <c r="FF33" s="22"/>
      <c r="FG33" s="20"/>
      <c r="FH33" s="22"/>
      <c r="FI33" s="20"/>
      <c r="FJ33" s="22"/>
      <c r="FK33" s="20">
        <v>2</v>
      </c>
      <c r="FL33" s="21">
        <v>4.0816326530612242E-2</v>
      </c>
      <c r="FM33" s="20">
        <v>8</v>
      </c>
      <c r="FN33" s="21">
        <v>2.0356234096692113E-2</v>
      </c>
      <c r="FO33" s="20">
        <v>13</v>
      </c>
      <c r="FP33" s="21">
        <v>6.6023362112747584E-3</v>
      </c>
      <c r="FQ33" s="20">
        <v>3</v>
      </c>
      <c r="FR33" s="21">
        <v>0.15</v>
      </c>
      <c r="FS33" s="20"/>
      <c r="FT33" s="22"/>
      <c r="FU33" s="20">
        <v>1</v>
      </c>
      <c r="FV33" s="21">
        <v>2.7027027027027029E-2</v>
      </c>
      <c r="FW33" s="20">
        <v>37</v>
      </c>
      <c r="FX33" s="21">
        <v>1.4561196379378197E-2</v>
      </c>
      <c r="FY33" s="20"/>
      <c r="FZ33" s="22"/>
      <c r="GA33" s="20">
        <v>0</v>
      </c>
      <c r="GB33" s="21">
        <v>0</v>
      </c>
      <c r="GC33" s="20">
        <v>0</v>
      </c>
      <c r="GD33" s="21">
        <v>0</v>
      </c>
      <c r="GE33" s="20">
        <v>25</v>
      </c>
      <c r="GF33" s="21">
        <v>9.8000784006272053E-3</v>
      </c>
      <c r="GG33" s="20">
        <v>8</v>
      </c>
      <c r="GH33" s="21">
        <v>5.5286800276433999E-3</v>
      </c>
      <c r="GI33" s="20">
        <v>602</v>
      </c>
      <c r="GJ33" s="21">
        <v>1.232394366197183E-2</v>
      </c>
    </row>
    <row r="34" spans="1:192" x14ac:dyDescent="0.25">
      <c r="A34" s="2" t="s">
        <v>195</v>
      </c>
      <c r="B34" s="3" t="s">
        <v>134</v>
      </c>
      <c r="C34" s="14">
        <v>67</v>
      </c>
      <c r="D34" s="15">
        <v>3.079044117647059E-2</v>
      </c>
      <c r="E34" s="14">
        <v>76</v>
      </c>
      <c r="F34" s="15">
        <v>3.1932773109243695E-2</v>
      </c>
      <c r="G34" s="14"/>
      <c r="H34" s="16"/>
      <c r="I34" s="14">
        <v>0</v>
      </c>
      <c r="J34" s="15">
        <v>0</v>
      </c>
      <c r="K34" s="14">
        <v>105</v>
      </c>
      <c r="L34" s="15">
        <v>4.2927228127555193E-2</v>
      </c>
      <c r="M34" s="14">
        <v>1</v>
      </c>
      <c r="N34" s="15">
        <v>8.1967213114754103E-3</v>
      </c>
      <c r="O34" s="14">
        <v>34</v>
      </c>
      <c r="P34" s="15">
        <v>2.4285714285714285E-2</v>
      </c>
      <c r="Q34" s="14">
        <v>0</v>
      </c>
      <c r="R34" s="15">
        <v>0</v>
      </c>
      <c r="S34" s="14"/>
      <c r="T34" s="16"/>
      <c r="U34" s="14">
        <v>2</v>
      </c>
      <c r="V34" s="15">
        <v>4.1666666666666664E-2</v>
      </c>
      <c r="W34" s="14">
        <v>0</v>
      </c>
      <c r="X34" s="15">
        <v>0</v>
      </c>
      <c r="Y34" s="14"/>
      <c r="Z34" s="16"/>
      <c r="AA34" s="14">
        <v>60</v>
      </c>
      <c r="AB34" s="15">
        <v>2.9282576866764276E-2</v>
      </c>
      <c r="AC34" s="14">
        <v>6</v>
      </c>
      <c r="AD34" s="15">
        <v>1.5584415584415584E-2</v>
      </c>
      <c r="AE34" s="14"/>
      <c r="AF34" s="16"/>
      <c r="AG34" s="14"/>
      <c r="AH34" s="16"/>
      <c r="AI34" s="14"/>
      <c r="AJ34" s="16"/>
      <c r="AK34" s="14"/>
      <c r="AL34" s="16"/>
      <c r="AM34" s="14">
        <v>18</v>
      </c>
      <c r="AN34" s="15">
        <v>1.3761467889908258E-2</v>
      </c>
      <c r="AO34" s="14">
        <v>171</v>
      </c>
      <c r="AP34" s="15">
        <v>2.7687823834196892E-2</v>
      </c>
      <c r="AQ34" s="14">
        <v>11</v>
      </c>
      <c r="AR34" s="15">
        <v>2.0522388059701493E-2</v>
      </c>
      <c r="AS34" s="14">
        <v>67</v>
      </c>
      <c r="AT34" s="15">
        <v>2.3533544081489288E-2</v>
      </c>
      <c r="AU34" s="14"/>
      <c r="AV34" s="16"/>
      <c r="AW34" s="14">
        <v>1</v>
      </c>
      <c r="AX34" s="15">
        <v>2.6315789473684209E-2</v>
      </c>
      <c r="AY34" s="14">
        <v>1</v>
      </c>
      <c r="AZ34" s="15">
        <v>1.2345679012345678E-2</v>
      </c>
      <c r="BA34" s="14">
        <v>63</v>
      </c>
      <c r="BB34" s="15">
        <v>4.7261815453863466E-2</v>
      </c>
      <c r="BC34" s="14">
        <v>2</v>
      </c>
      <c r="BD34" s="15">
        <v>4.0816326530612242E-2</v>
      </c>
      <c r="BE34" s="14">
        <v>11</v>
      </c>
      <c r="BF34" s="15">
        <v>1.9572953736654804E-2</v>
      </c>
      <c r="BG34" s="14">
        <v>36</v>
      </c>
      <c r="BH34" s="15">
        <v>2.8639618138424822E-2</v>
      </c>
      <c r="BI34" s="14">
        <v>1</v>
      </c>
      <c r="BJ34" s="15">
        <v>3.8461538461538464E-2</v>
      </c>
      <c r="BK34" s="14"/>
      <c r="BL34" s="16"/>
      <c r="BM34" s="14"/>
      <c r="BN34" s="16"/>
      <c r="BO34" s="14"/>
      <c r="BP34" s="16"/>
      <c r="BQ34" s="14">
        <v>0</v>
      </c>
      <c r="BR34" s="15">
        <v>0</v>
      </c>
      <c r="BS34" s="14"/>
      <c r="BT34" s="16"/>
      <c r="BU34" s="14">
        <v>0</v>
      </c>
      <c r="BV34" s="15">
        <v>0</v>
      </c>
      <c r="BW34" s="14">
        <v>0</v>
      </c>
      <c r="BX34" s="15">
        <v>0</v>
      </c>
      <c r="BY34" s="14">
        <v>0</v>
      </c>
      <c r="BZ34" s="15">
        <v>0</v>
      </c>
      <c r="CA34" s="14">
        <v>1</v>
      </c>
      <c r="CB34" s="15">
        <v>1.3333333333333334E-2</v>
      </c>
      <c r="CC34" s="14"/>
      <c r="CD34" s="16"/>
      <c r="CE34" s="14">
        <v>0</v>
      </c>
      <c r="CF34" s="15">
        <v>0</v>
      </c>
      <c r="CG34" s="14">
        <v>0</v>
      </c>
      <c r="CH34" s="15">
        <v>0</v>
      </c>
      <c r="CI34" s="14"/>
      <c r="CJ34" s="16"/>
      <c r="CK34" s="14">
        <v>52</v>
      </c>
      <c r="CL34" s="15">
        <v>3.5302104548540394E-2</v>
      </c>
      <c r="CM34" s="14">
        <v>0</v>
      </c>
      <c r="CN34" s="15">
        <v>0</v>
      </c>
      <c r="CO34" s="14">
        <v>11</v>
      </c>
      <c r="CP34" s="15">
        <v>1.3496932515337423E-2</v>
      </c>
      <c r="CQ34" s="14"/>
      <c r="CR34" s="16"/>
      <c r="CS34" s="14">
        <v>1</v>
      </c>
      <c r="CT34" s="15">
        <v>2.0408163265306121E-2</v>
      </c>
      <c r="CU34" s="14">
        <v>0</v>
      </c>
      <c r="CV34" s="15">
        <v>0</v>
      </c>
      <c r="CW34" s="14">
        <v>0</v>
      </c>
      <c r="CX34" s="15">
        <v>0</v>
      </c>
      <c r="CY34" s="14">
        <v>1</v>
      </c>
      <c r="CZ34" s="15">
        <v>0.01</v>
      </c>
      <c r="DA34" s="14">
        <v>7</v>
      </c>
      <c r="DB34" s="15">
        <v>3.5353535353535352E-2</v>
      </c>
      <c r="DC34" s="14"/>
      <c r="DD34" s="16"/>
      <c r="DE34" s="14">
        <v>0</v>
      </c>
      <c r="DF34" s="15">
        <v>0</v>
      </c>
      <c r="DG34" s="14">
        <v>0</v>
      </c>
      <c r="DH34" s="15">
        <v>0</v>
      </c>
      <c r="DI34" s="14"/>
      <c r="DJ34" s="16"/>
      <c r="DK34" s="14"/>
      <c r="DL34" s="16"/>
      <c r="DM34" s="14">
        <v>0</v>
      </c>
      <c r="DN34" s="15">
        <v>0</v>
      </c>
      <c r="DO34" s="14"/>
      <c r="DP34" s="16"/>
      <c r="DQ34" s="14">
        <v>90</v>
      </c>
      <c r="DR34" s="15">
        <v>2.9088558500323207E-2</v>
      </c>
      <c r="DS34" s="14">
        <v>0</v>
      </c>
      <c r="DT34" s="15">
        <v>0</v>
      </c>
      <c r="DU34" s="14"/>
      <c r="DV34" s="16"/>
      <c r="DW34" s="14">
        <v>0</v>
      </c>
      <c r="DX34" s="15">
        <v>0</v>
      </c>
      <c r="DY34" s="14">
        <v>1</v>
      </c>
      <c r="DZ34" s="15">
        <v>1.7543859649122806E-2</v>
      </c>
      <c r="EA34" s="14">
        <v>1</v>
      </c>
      <c r="EB34" s="15">
        <v>4.5454545454545456E-2</v>
      </c>
      <c r="EC34" s="14">
        <v>6</v>
      </c>
      <c r="ED34" s="15">
        <v>1.4925373134328358E-2</v>
      </c>
      <c r="EE34" s="14"/>
      <c r="EF34" s="16"/>
      <c r="EG34" s="14"/>
      <c r="EH34" s="16"/>
      <c r="EI34" s="14"/>
      <c r="EJ34" s="16"/>
      <c r="EK34" s="14">
        <v>50</v>
      </c>
      <c r="EL34" s="15">
        <v>3.1565656565656568E-2</v>
      </c>
      <c r="EM34" s="14">
        <v>1</v>
      </c>
      <c r="EN34" s="15">
        <v>2.7777777777777776E-2</v>
      </c>
      <c r="EO34" s="14">
        <v>0</v>
      </c>
      <c r="EP34" s="15">
        <v>0</v>
      </c>
      <c r="EQ34" s="14">
        <v>3</v>
      </c>
      <c r="ER34" s="15">
        <v>1.7241379310344827E-2</v>
      </c>
      <c r="ES34" s="14">
        <v>0</v>
      </c>
      <c r="ET34" s="15">
        <v>0</v>
      </c>
      <c r="EU34" s="14">
        <v>0</v>
      </c>
      <c r="EV34" s="15">
        <v>0</v>
      </c>
      <c r="EW34" s="14">
        <v>1</v>
      </c>
      <c r="EX34" s="15">
        <v>2.0408163265306121E-2</v>
      </c>
      <c r="EY34" s="14">
        <v>98</v>
      </c>
      <c r="EZ34" s="15">
        <v>2.7896384856248221E-2</v>
      </c>
      <c r="FA34" s="14">
        <v>115</v>
      </c>
      <c r="FB34" s="15">
        <v>5.1685393258426963E-2</v>
      </c>
      <c r="FC34" s="14"/>
      <c r="FD34" s="16"/>
      <c r="FE34" s="14"/>
      <c r="FF34" s="16"/>
      <c r="FG34" s="14"/>
      <c r="FH34" s="16"/>
      <c r="FI34" s="14"/>
      <c r="FJ34" s="16"/>
      <c r="FK34" s="14">
        <v>1</v>
      </c>
      <c r="FL34" s="15">
        <v>2.0408163265306121E-2</v>
      </c>
      <c r="FM34" s="14">
        <v>10</v>
      </c>
      <c r="FN34" s="15">
        <v>2.5445292620865138E-2</v>
      </c>
      <c r="FO34" s="14">
        <v>52</v>
      </c>
      <c r="FP34" s="15">
        <v>2.6409344845099034E-2</v>
      </c>
      <c r="FQ34" s="14">
        <v>0</v>
      </c>
      <c r="FR34" s="15">
        <v>0</v>
      </c>
      <c r="FS34" s="14"/>
      <c r="FT34" s="16"/>
      <c r="FU34" s="14">
        <v>0</v>
      </c>
      <c r="FV34" s="15">
        <v>0</v>
      </c>
      <c r="FW34" s="14">
        <v>56</v>
      </c>
      <c r="FX34" s="15">
        <v>2.2038567493112948E-2</v>
      </c>
      <c r="FY34" s="14"/>
      <c r="FZ34" s="16"/>
      <c r="GA34" s="14">
        <v>2</v>
      </c>
      <c r="GB34" s="15">
        <v>4.0816326530612242E-2</v>
      </c>
      <c r="GC34" s="14">
        <v>2</v>
      </c>
      <c r="GD34" s="15">
        <v>3.3898305084745763E-2</v>
      </c>
      <c r="GE34" s="14">
        <v>115</v>
      </c>
      <c r="GF34" s="15">
        <v>4.5080360642885141E-2</v>
      </c>
      <c r="GG34" s="14">
        <v>187</v>
      </c>
      <c r="GH34" s="15">
        <v>0.12923289564616447</v>
      </c>
      <c r="GI34" s="17">
        <v>1597</v>
      </c>
      <c r="GJ34" s="18">
        <v>3.2693252538486733E-2</v>
      </c>
    </row>
    <row r="35" spans="1:192" x14ac:dyDescent="0.25">
      <c r="A35" s="2" t="s">
        <v>196</v>
      </c>
      <c r="B35" s="3" t="s">
        <v>134</v>
      </c>
      <c r="C35" s="14">
        <v>31</v>
      </c>
      <c r="D35" s="15">
        <v>1.4246323529411764E-2</v>
      </c>
      <c r="E35" s="14">
        <v>26</v>
      </c>
      <c r="F35" s="15">
        <v>1.0924369747899159E-2</v>
      </c>
      <c r="G35" s="14"/>
      <c r="H35" s="16"/>
      <c r="I35" s="14">
        <v>2</v>
      </c>
      <c r="J35" s="15">
        <v>3.3898305084745763E-2</v>
      </c>
      <c r="K35" s="14">
        <v>18</v>
      </c>
      <c r="L35" s="15">
        <v>7.3589533932951756E-3</v>
      </c>
      <c r="M35" s="14">
        <v>0</v>
      </c>
      <c r="N35" s="15">
        <v>0</v>
      </c>
      <c r="O35" s="14">
        <v>13</v>
      </c>
      <c r="P35" s="15">
        <v>9.285714285714286E-3</v>
      </c>
      <c r="Q35" s="14">
        <v>0</v>
      </c>
      <c r="R35" s="15">
        <v>0</v>
      </c>
      <c r="S35" s="14"/>
      <c r="T35" s="16"/>
      <c r="U35" s="14">
        <v>1</v>
      </c>
      <c r="V35" s="15">
        <v>2.0833333333333332E-2</v>
      </c>
      <c r="W35" s="14">
        <v>0</v>
      </c>
      <c r="X35" s="15">
        <v>0</v>
      </c>
      <c r="Y35" s="14"/>
      <c r="Z35" s="16"/>
      <c r="AA35" s="14">
        <v>19</v>
      </c>
      <c r="AB35" s="15">
        <v>9.2728160078086874E-3</v>
      </c>
      <c r="AC35" s="14">
        <v>7</v>
      </c>
      <c r="AD35" s="15">
        <v>1.8181818181818181E-2</v>
      </c>
      <c r="AE35" s="14"/>
      <c r="AF35" s="16"/>
      <c r="AG35" s="14"/>
      <c r="AH35" s="16"/>
      <c r="AI35" s="14"/>
      <c r="AJ35" s="16"/>
      <c r="AK35" s="14"/>
      <c r="AL35" s="16"/>
      <c r="AM35" s="14">
        <v>18</v>
      </c>
      <c r="AN35" s="15">
        <v>1.3761467889908258E-2</v>
      </c>
      <c r="AO35" s="14">
        <v>45</v>
      </c>
      <c r="AP35" s="15">
        <v>7.2862694300518133E-3</v>
      </c>
      <c r="AQ35" s="14">
        <v>4</v>
      </c>
      <c r="AR35" s="15">
        <v>7.462686567164179E-3</v>
      </c>
      <c r="AS35" s="14">
        <v>21</v>
      </c>
      <c r="AT35" s="15">
        <v>7.3761854583772393E-3</v>
      </c>
      <c r="AU35" s="14"/>
      <c r="AV35" s="16"/>
      <c r="AW35" s="14">
        <v>0</v>
      </c>
      <c r="AX35" s="15">
        <v>0</v>
      </c>
      <c r="AY35" s="14">
        <v>2</v>
      </c>
      <c r="AZ35" s="15">
        <v>2.4691358024691357E-2</v>
      </c>
      <c r="BA35" s="14">
        <v>4</v>
      </c>
      <c r="BB35" s="15">
        <v>3.0007501875468868E-3</v>
      </c>
      <c r="BC35" s="14">
        <v>0</v>
      </c>
      <c r="BD35" s="15">
        <v>0</v>
      </c>
      <c r="BE35" s="14">
        <v>4</v>
      </c>
      <c r="BF35" s="15">
        <v>7.1174377224199285E-3</v>
      </c>
      <c r="BG35" s="14">
        <v>10</v>
      </c>
      <c r="BH35" s="15">
        <v>7.955449482895784E-3</v>
      </c>
      <c r="BI35" s="14">
        <v>0</v>
      </c>
      <c r="BJ35" s="15">
        <v>0</v>
      </c>
      <c r="BK35" s="14"/>
      <c r="BL35" s="16"/>
      <c r="BM35" s="14"/>
      <c r="BN35" s="16"/>
      <c r="BO35" s="14"/>
      <c r="BP35" s="16"/>
      <c r="BQ35" s="14">
        <v>0</v>
      </c>
      <c r="BR35" s="15">
        <v>0</v>
      </c>
      <c r="BS35" s="14"/>
      <c r="BT35" s="16"/>
      <c r="BU35" s="14">
        <v>2</v>
      </c>
      <c r="BV35" s="15">
        <v>8.3333333333333329E-2</v>
      </c>
      <c r="BW35" s="14">
        <v>0</v>
      </c>
      <c r="BX35" s="15">
        <v>0</v>
      </c>
      <c r="BY35" s="14">
        <v>1</v>
      </c>
      <c r="BZ35" s="15">
        <v>4.5454545454545456E-2</v>
      </c>
      <c r="CA35" s="14">
        <v>0</v>
      </c>
      <c r="CB35" s="15">
        <v>0</v>
      </c>
      <c r="CC35" s="14"/>
      <c r="CD35" s="16"/>
      <c r="CE35" s="14">
        <v>0</v>
      </c>
      <c r="CF35" s="15">
        <v>0</v>
      </c>
      <c r="CG35" s="14">
        <v>0</v>
      </c>
      <c r="CH35" s="15">
        <v>0</v>
      </c>
      <c r="CI35" s="14"/>
      <c r="CJ35" s="16"/>
      <c r="CK35" s="14">
        <v>17</v>
      </c>
      <c r="CL35" s="15">
        <v>1.1541072640868975E-2</v>
      </c>
      <c r="CM35" s="14">
        <v>0</v>
      </c>
      <c r="CN35" s="15">
        <v>0</v>
      </c>
      <c r="CO35" s="14">
        <v>5</v>
      </c>
      <c r="CP35" s="15">
        <v>6.1349693251533744E-3</v>
      </c>
      <c r="CQ35" s="14"/>
      <c r="CR35" s="16"/>
      <c r="CS35" s="14">
        <v>0</v>
      </c>
      <c r="CT35" s="15">
        <v>0</v>
      </c>
      <c r="CU35" s="14">
        <v>0</v>
      </c>
      <c r="CV35" s="15">
        <v>0</v>
      </c>
      <c r="CW35" s="14">
        <v>1</v>
      </c>
      <c r="CX35" s="15">
        <v>3.2258064516129031E-2</v>
      </c>
      <c r="CY35" s="14">
        <v>0</v>
      </c>
      <c r="CZ35" s="15">
        <v>0</v>
      </c>
      <c r="DA35" s="14">
        <v>0</v>
      </c>
      <c r="DB35" s="15">
        <v>0</v>
      </c>
      <c r="DC35" s="14"/>
      <c r="DD35" s="16"/>
      <c r="DE35" s="14">
        <v>0</v>
      </c>
      <c r="DF35" s="15">
        <v>0</v>
      </c>
      <c r="DG35" s="14">
        <v>0</v>
      </c>
      <c r="DH35" s="15">
        <v>0</v>
      </c>
      <c r="DI35" s="14"/>
      <c r="DJ35" s="16"/>
      <c r="DK35" s="14"/>
      <c r="DL35" s="16"/>
      <c r="DM35" s="14">
        <v>0</v>
      </c>
      <c r="DN35" s="15">
        <v>0</v>
      </c>
      <c r="DO35" s="14"/>
      <c r="DP35" s="16"/>
      <c r="DQ35" s="14">
        <v>31</v>
      </c>
      <c r="DR35" s="15">
        <v>1.001939237233355E-2</v>
      </c>
      <c r="DS35" s="14">
        <v>0</v>
      </c>
      <c r="DT35" s="15">
        <v>0</v>
      </c>
      <c r="DU35" s="14"/>
      <c r="DV35" s="16"/>
      <c r="DW35" s="14">
        <v>0</v>
      </c>
      <c r="DX35" s="15">
        <v>0</v>
      </c>
      <c r="DY35" s="14">
        <v>0</v>
      </c>
      <c r="DZ35" s="15">
        <v>0</v>
      </c>
      <c r="EA35" s="14">
        <v>0</v>
      </c>
      <c r="EB35" s="15">
        <v>0</v>
      </c>
      <c r="EC35" s="14">
        <v>0</v>
      </c>
      <c r="ED35" s="15">
        <v>0</v>
      </c>
      <c r="EE35" s="14"/>
      <c r="EF35" s="16"/>
      <c r="EG35" s="14"/>
      <c r="EH35" s="16"/>
      <c r="EI35" s="14"/>
      <c r="EJ35" s="16"/>
      <c r="EK35" s="14">
        <v>12</v>
      </c>
      <c r="EL35" s="15">
        <v>7.575757575757576E-3</v>
      </c>
      <c r="EM35" s="14">
        <v>0</v>
      </c>
      <c r="EN35" s="15">
        <v>0</v>
      </c>
      <c r="EO35" s="14">
        <v>0</v>
      </c>
      <c r="EP35" s="15">
        <v>0</v>
      </c>
      <c r="EQ35" s="14">
        <v>0</v>
      </c>
      <c r="ER35" s="15">
        <v>0</v>
      </c>
      <c r="ES35" s="14">
        <v>0</v>
      </c>
      <c r="ET35" s="15">
        <v>0</v>
      </c>
      <c r="EU35" s="14">
        <v>1</v>
      </c>
      <c r="EV35" s="15">
        <v>2.564102564102564E-2</v>
      </c>
      <c r="EW35" s="14">
        <v>0</v>
      </c>
      <c r="EX35" s="15">
        <v>0</v>
      </c>
      <c r="EY35" s="14">
        <v>25</v>
      </c>
      <c r="EZ35" s="15">
        <v>7.1164247082265873E-3</v>
      </c>
      <c r="FA35" s="14">
        <v>10</v>
      </c>
      <c r="FB35" s="15">
        <v>4.4943820224719105E-3</v>
      </c>
      <c r="FC35" s="14"/>
      <c r="FD35" s="16"/>
      <c r="FE35" s="14"/>
      <c r="FF35" s="16"/>
      <c r="FG35" s="14"/>
      <c r="FH35" s="16"/>
      <c r="FI35" s="14"/>
      <c r="FJ35" s="16"/>
      <c r="FK35" s="14">
        <v>0</v>
      </c>
      <c r="FL35" s="15">
        <v>0</v>
      </c>
      <c r="FM35" s="14">
        <v>4</v>
      </c>
      <c r="FN35" s="15">
        <v>1.0178117048346057E-2</v>
      </c>
      <c r="FO35" s="14">
        <v>16</v>
      </c>
      <c r="FP35" s="15">
        <v>8.1259522600304716E-3</v>
      </c>
      <c r="FQ35" s="14">
        <v>0</v>
      </c>
      <c r="FR35" s="15">
        <v>0</v>
      </c>
      <c r="FS35" s="14"/>
      <c r="FT35" s="16"/>
      <c r="FU35" s="14">
        <v>0</v>
      </c>
      <c r="FV35" s="15">
        <v>0</v>
      </c>
      <c r="FW35" s="14">
        <v>16</v>
      </c>
      <c r="FX35" s="15">
        <v>6.2967335694608419E-3</v>
      </c>
      <c r="FY35" s="14"/>
      <c r="FZ35" s="16"/>
      <c r="GA35" s="14">
        <v>0</v>
      </c>
      <c r="GB35" s="15">
        <v>0</v>
      </c>
      <c r="GC35" s="14">
        <v>0</v>
      </c>
      <c r="GD35" s="15">
        <v>0</v>
      </c>
      <c r="GE35" s="14">
        <v>14</v>
      </c>
      <c r="GF35" s="15">
        <v>5.4880439043512351E-3</v>
      </c>
      <c r="GG35" s="14">
        <v>8</v>
      </c>
      <c r="GH35" s="15">
        <v>5.5286800276433999E-3</v>
      </c>
      <c r="GI35" s="17">
        <v>388</v>
      </c>
      <c r="GJ35" s="18">
        <v>7.9430068784801834E-3</v>
      </c>
    </row>
    <row r="36" spans="1:192" x14ac:dyDescent="0.25">
      <c r="A36" s="2" t="s">
        <v>197</v>
      </c>
      <c r="B36" s="3" t="s">
        <v>134</v>
      </c>
      <c r="C36" s="14">
        <v>3</v>
      </c>
      <c r="D36" s="15">
        <v>1.3786764705882354E-3</v>
      </c>
      <c r="E36" s="14">
        <v>4</v>
      </c>
      <c r="F36" s="15">
        <v>1.6806722689075631E-3</v>
      </c>
      <c r="G36" s="14"/>
      <c r="H36" s="16"/>
      <c r="I36" s="14">
        <v>0</v>
      </c>
      <c r="J36" s="15">
        <v>0</v>
      </c>
      <c r="K36" s="14">
        <v>4</v>
      </c>
      <c r="L36" s="15">
        <v>1.6353229762878169E-3</v>
      </c>
      <c r="M36" s="14">
        <v>0</v>
      </c>
      <c r="N36" s="15">
        <v>0</v>
      </c>
      <c r="O36" s="14">
        <v>8</v>
      </c>
      <c r="P36" s="15">
        <v>5.7142857142857143E-3</v>
      </c>
      <c r="Q36" s="14">
        <v>0</v>
      </c>
      <c r="R36" s="15">
        <v>0</v>
      </c>
      <c r="S36" s="14"/>
      <c r="T36" s="16"/>
      <c r="U36" s="14">
        <v>1</v>
      </c>
      <c r="V36" s="15">
        <v>2.0833333333333332E-2</v>
      </c>
      <c r="W36" s="14">
        <v>0</v>
      </c>
      <c r="X36" s="15">
        <v>0</v>
      </c>
      <c r="Y36" s="14"/>
      <c r="Z36" s="16"/>
      <c r="AA36" s="14">
        <v>10</v>
      </c>
      <c r="AB36" s="15">
        <v>4.880429477794046E-3</v>
      </c>
      <c r="AC36" s="14">
        <v>2</v>
      </c>
      <c r="AD36" s="15">
        <v>5.1948051948051948E-3</v>
      </c>
      <c r="AE36" s="14"/>
      <c r="AF36" s="16"/>
      <c r="AG36" s="14"/>
      <c r="AH36" s="16"/>
      <c r="AI36" s="14"/>
      <c r="AJ36" s="16"/>
      <c r="AK36" s="14"/>
      <c r="AL36" s="16"/>
      <c r="AM36" s="14">
        <v>2</v>
      </c>
      <c r="AN36" s="15">
        <v>1.5290519877675841E-3</v>
      </c>
      <c r="AO36" s="14">
        <v>21</v>
      </c>
      <c r="AP36" s="15">
        <v>3.4002590673575129E-3</v>
      </c>
      <c r="AQ36" s="14">
        <v>3</v>
      </c>
      <c r="AR36" s="15">
        <v>5.597014925373134E-3</v>
      </c>
      <c r="AS36" s="14">
        <v>13</v>
      </c>
      <c r="AT36" s="15">
        <v>4.5662100456621002E-3</v>
      </c>
      <c r="AU36" s="14"/>
      <c r="AV36" s="16"/>
      <c r="AW36" s="14">
        <v>0</v>
      </c>
      <c r="AX36" s="15">
        <v>0</v>
      </c>
      <c r="AY36" s="14">
        <v>1</v>
      </c>
      <c r="AZ36" s="15">
        <v>1.2345679012345678E-2</v>
      </c>
      <c r="BA36" s="14">
        <v>1</v>
      </c>
      <c r="BB36" s="15">
        <v>7.501875468867217E-4</v>
      </c>
      <c r="BC36" s="14">
        <v>0</v>
      </c>
      <c r="BD36" s="15">
        <v>0</v>
      </c>
      <c r="BE36" s="14">
        <v>2</v>
      </c>
      <c r="BF36" s="15">
        <v>3.5587188612099642E-3</v>
      </c>
      <c r="BG36" s="14">
        <v>2</v>
      </c>
      <c r="BH36" s="15">
        <v>1.5910898965791568E-3</v>
      </c>
      <c r="BI36" s="14">
        <v>0</v>
      </c>
      <c r="BJ36" s="15">
        <v>0</v>
      </c>
      <c r="BK36" s="14"/>
      <c r="BL36" s="16"/>
      <c r="BM36" s="14"/>
      <c r="BN36" s="16"/>
      <c r="BO36" s="14"/>
      <c r="BP36" s="16"/>
      <c r="BQ36" s="14">
        <v>0</v>
      </c>
      <c r="BR36" s="15">
        <v>0</v>
      </c>
      <c r="BS36" s="14"/>
      <c r="BT36" s="16"/>
      <c r="BU36" s="14">
        <v>0</v>
      </c>
      <c r="BV36" s="15">
        <v>0</v>
      </c>
      <c r="BW36" s="14">
        <v>0</v>
      </c>
      <c r="BX36" s="15">
        <v>0</v>
      </c>
      <c r="BY36" s="14">
        <v>0</v>
      </c>
      <c r="BZ36" s="15">
        <v>0</v>
      </c>
      <c r="CA36" s="14">
        <v>0</v>
      </c>
      <c r="CB36" s="15">
        <v>0</v>
      </c>
      <c r="CC36" s="14"/>
      <c r="CD36" s="16"/>
      <c r="CE36" s="14">
        <v>0</v>
      </c>
      <c r="CF36" s="15">
        <v>0</v>
      </c>
      <c r="CG36" s="14">
        <v>0</v>
      </c>
      <c r="CH36" s="15">
        <v>0</v>
      </c>
      <c r="CI36" s="14"/>
      <c r="CJ36" s="16"/>
      <c r="CK36" s="14">
        <v>5</v>
      </c>
      <c r="CL36" s="15">
        <v>3.3944331296673455E-3</v>
      </c>
      <c r="CM36" s="14">
        <v>0</v>
      </c>
      <c r="CN36" s="15">
        <v>0</v>
      </c>
      <c r="CO36" s="14">
        <v>0</v>
      </c>
      <c r="CP36" s="15">
        <v>0</v>
      </c>
      <c r="CQ36" s="14"/>
      <c r="CR36" s="16"/>
      <c r="CS36" s="14">
        <v>0</v>
      </c>
      <c r="CT36" s="15">
        <v>0</v>
      </c>
      <c r="CU36" s="14">
        <v>0</v>
      </c>
      <c r="CV36" s="15">
        <v>0</v>
      </c>
      <c r="CW36" s="14">
        <v>0</v>
      </c>
      <c r="CX36" s="15">
        <v>0</v>
      </c>
      <c r="CY36" s="14">
        <v>0</v>
      </c>
      <c r="CZ36" s="15">
        <v>0</v>
      </c>
      <c r="DA36" s="14">
        <v>1</v>
      </c>
      <c r="DB36" s="15">
        <v>5.0505050505050509E-3</v>
      </c>
      <c r="DC36" s="14"/>
      <c r="DD36" s="16"/>
      <c r="DE36" s="14">
        <v>0</v>
      </c>
      <c r="DF36" s="15">
        <v>0</v>
      </c>
      <c r="DG36" s="14">
        <v>1</v>
      </c>
      <c r="DH36" s="15">
        <v>2.5000000000000001E-2</v>
      </c>
      <c r="DI36" s="14"/>
      <c r="DJ36" s="16"/>
      <c r="DK36" s="14"/>
      <c r="DL36" s="16"/>
      <c r="DM36" s="14">
        <v>0</v>
      </c>
      <c r="DN36" s="15">
        <v>0</v>
      </c>
      <c r="DO36" s="14"/>
      <c r="DP36" s="16"/>
      <c r="DQ36" s="14">
        <v>7</v>
      </c>
      <c r="DR36" s="15">
        <v>2.2624434389140274E-3</v>
      </c>
      <c r="DS36" s="14">
        <v>0</v>
      </c>
      <c r="DT36" s="15">
        <v>0</v>
      </c>
      <c r="DU36" s="14"/>
      <c r="DV36" s="16"/>
      <c r="DW36" s="14">
        <v>0</v>
      </c>
      <c r="DX36" s="15">
        <v>0</v>
      </c>
      <c r="DY36" s="14">
        <v>0</v>
      </c>
      <c r="DZ36" s="15">
        <v>0</v>
      </c>
      <c r="EA36" s="14">
        <v>0</v>
      </c>
      <c r="EB36" s="15">
        <v>0</v>
      </c>
      <c r="EC36" s="14">
        <v>1</v>
      </c>
      <c r="ED36" s="15">
        <v>2.4875621890547263E-3</v>
      </c>
      <c r="EE36" s="14"/>
      <c r="EF36" s="16"/>
      <c r="EG36" s="14"/>
      <c r="EH36" s="16"/>
      <c r="EI36" s="14"/>
      <c r="EJ36" s="16"/>
      <c r="EK36" s="14">
        <v>7</v>
      </c>
      <c r="EL36" s="15">
        <v>4.419191919191919E-3</v>
      </c>
      <c r="EM36" s="14">
        <v>0</v>
      </c>
      <c r="EN36" s="15">
        <v>0</v>
      </c>
      <c r="EO36" s="14">
        <v>1</v>
      </c>
      <c r="EP36" s="15">
        <v>3.2258064516129031E-2</v>
      </c>
      <c r="EQ36" s="14">
        <v>8</v>
      </c>
      <c r="ER36" s="15">
        <v>4.5977011494252873E-2</v>
      </c>
      <c r="ES36" s="14">
        <v>0</v>
      </c>
      <c r="ET36" s="15">
        <v>0</v>
      </c>
      <c r="EU36" s="14">
        <v>0</v>
      </c>
      <c r="EV36" s="15">
        <v>0</v>
      </c>
      <c r="EW36" s="14">
        <v>1</v>
      </c>
      <c r="EX36" s="15">
        <v>2.0408163265306121E-2</v>
      </c>
      <c r="EY36" s="14">
        <v>14</v>
      </c>
      <c r="EZ36" s="15">
        <v>3.985197836606889E-3</v>
      </c>
      <c r="FA36" s="14">
        <v>4</v>
      </c>
      <c r="FB36" s="15">
        <v>1.7977528089887641E-3</v>
      </c>
      <c r="FC36" s="14"/>
      <c r="FD36" s="16"/>
      <c r="FE36" s="14"/>
      <c r="FF36" s="16"/>
      <c r="FG36" s="14"/>
      <c r="FH36" s="16"/>
      <c r="FI36" s="14"/>
      <c r="FJ36" s="16"/>
      <c r="FK36" s="14">
        <v>0</v>
      </c>
      <c r="FL36" s="15">
        <v>0</v>
      </c>
      <c r="FM36" s="14">
        <v>3</v>
      </c>
      <c r="FN36" s="15">
        <v>7.6335877862595417E-3</v>
      </c>
      <c r="FO36" s="14">
        <v>7</v>
      </c>
      <c r="FP36" s="15">
        <v>3.5551041137633316E-3</v>
      </c>
      <c r="FQ36" s="14">
        <v>0</v>
      </c>
      <c r="FR36" s="15">
        <v>0</v>
      </c>
      <c r="FS36" s="14"/>
      <c r="FT36" s="16"/>
      <c r="FU36" s="14">
        <v>0</v>
      </c>
      <c r="FV36" s="15">
        <v>0</v>
      </c>
      <c r="FW36" s="14">
        <v>8</v>
      </c>
      <c r="FX36" s="15">
        <v>3.1483667847304209E-3</v>
      </c>
      <c r="FY36" s="14"/>
      <c r="FZ36" s="16"/>
      <c r="GA36" s="14">
        <v>0</v>
      </c>
      <c r="GB36" s="15">
        <v>0</v>
      </c>
      <c r="GC36" s="14">
        <v>0</v>
      </c>
      <c r="GD36" s="15">
        <v>0</v>
      </c>
      <c r="GE36" s="14">
        <v>3</v>
      </c>
      <c r="GF36" s="15">
        <v>1.1760094080752645E-3</v>
      </c>
      <c r="GG36" s="14">
        <v>2</v>
      </c>
      <c r="GH36" s="15">
        <v>1.38217000691085E-3</v>
      </c>
      <c r="GI36" s="17">
        <v>150</v>
      </c>
      <c r="GJ36" s="18">
        <v>3.070750081886669E-3</v>
      </c>
    </row>
    <row r="37" spans="1:192" x14ac:dyDescent="0.25">
      <c r="A37" s="19" t="s">
        <v>139</v>
      </c>
      <c r="B37" s="27"/>
      <c r="C37" s="20">
        <v>101</v>
      </c>
      <c r="D37" s="21">
        <v>4.641544117647059E-2</v>
      </c>
      <c r="E37" s="20">
        <v>106</v>
      </c>
      <c r="F37" s="21">
        <v>4.4537815126050422E-2</v>
      </c>
      <c r="G37" s="20"/>
      <c r="H37" s="22"/>
      <c r="I37" s="20">
        <v>2</v>
      </c>
      <c r="J37" s="21">
        <v>3.3898305084745763E-2</v>
      </c>
      <c r="K37" s="20">
        <v>127</v>
      </c>
      <c r="L37" s="21">
        <v>5.1921504497138185E-2</v>
      </c>
      <c r="M37" s="20">
        <v>1</v>
      </c>
      <c r="N37" s="21">
        <v>8.1967213114754103E-3</v>
      </c>
      <c r="O37" s="20">
        <v>55</v>
      </c>
      <c r="P37" s="21">
        <v>3.9285714285714285E-2</v>
      </c>
      <c r="Q37" s="20">
        <v>0</v>
      </c>
      <c r="R37" s="21">
        <v>0</v>
      </c>
      <c r="S37" s="20"/>
      <c r="T37" s="22"/>
      <c r="U37" s="20">
        <v>4</v>
      </c>
      <c r="V37" s="21">
        <v>8.3333333333333329E-2</v>
      </c>
      <c r="W37" s="20">
        <v>0</v>
      </c>
      <c r="X37" s="21">
        <v>0</v>
      </c>
      <c r="Y37" s="20"/>
      <c r="Z37" s="22"/>
      <c r="AA37" s="20">
        <v>89</v>
      </c>
      <c r="AB37" s="21">
        <v>4.343582235236701E-2</v>
      </c>
      <c r="AC37" s="20">
        <v>15</v>
      </c>
      <c r="AD37" s="21">
        <v>3.896103896103896E-2</v>
      </c>
      <c r="AE37" s="20"/>
      <c r="AF37" s="22"/>
      <c r="AG37" s="20"/>
      <c r="AH37" s="22"/>
      <c r="AI37" s="20"/>
      <c r="AJ37" s="22"/>
      <c r="AK37" s="20"/>
      <c r="AL37" s="22"/>
      <c r="AM37" s="20">
        <v>38</v>
      </c>
      <c r="AN37" s="21">
        <v>2.9051987767584098E-2</v>
      </c>
      <c r="AO37" s="20">
        <v>237</v>
      </c>
      <c r="AP37" s="21">
        <v>3.8374352331606215E-2</v>
      </c>
      <c r="AQ37" s="20">
        <v>18</v>
      </c>
      <c r="AR37" s="21">
        <v>3.3582089552238806E-2</v>
      </c>
      <c r="AS37" s="20">
        <v>101</v>
      </c>
      <c r="AT37" s="21">
        <v>3.5475939585528624E-2</v>
      </c>
      <c r="AU37" s="20"/>
      <c r="AV37" s="22"/>
      <c r="AW37" s="20">
        <v>1</v>
      </c>
      <c r="AX37" s="21">
        <v>2.6315789473684209E-2</v>
      </c>
      <c r="AY37" s="20">
        <v>4</v>
      </c>
      <c r="AZ37" s="21">
        <v>4.9382716049382713E-2</v>
      </c>
      <c r="BA37" s="20">
        <v>68</v>
      </c>
      <c r="BB37" s="21">
        <v>5.1012753188297073E-2</v>
      </c>
      <c r="BC37" s="20">
        <v>2</v>
      </c>
      <c r="BD37" s="21">
        <v>4.0816326530612242E-2</v>
      </c>
      <c r="BE37" s="20">
        <v>17</v>
      </c>
      <c r="BF37" s="21">
        <v>3.0249110320284697E-2</v>
      </c>
      <c r="BG37" s="20">
        <v>48</v>
      </c>
      <c r="BH37" s="21">
        <v>3.8186157517899763E-2</v>
      </c>
      <c r="BI37" s="20">
        <v>1</v>
      </c>
      <c r="BJ37" s="21">
        <v>3.8461538461538464E-2</v>
      </c>
      <c r="BK37" s="20"/>
      <c r="BL37" s="22"/>
      <c r="BM37" s="20"/>
      <c r="BN37" s="22"/>
      <c r="BO37" s="20"/>
      <c r="BP37" s="22"/>
      <c r="BQ37" s="20">
        <v>0</v>
      </c>
      <c r="BR37" s="21">
        <v>0</v>
      </c>
      <c r="BS37" s="20"/>
      <c r="BT37" s="22"/>
      <c r="BU37" s="20">
        <v>2</v>
      </c>
      <c r="BV37" s="21">
        <v>8.3333333333333329E-2</v>
      </c>
      <c r="BW37" s="20">
        <v>0</v>
      </c>
      <c r="BX37" s="21">
        <v>0</v>
      </c>
      <c r="BY37" s="20">
        <v>1</v>
      </c>
      <c r="BZ37" s="21">
        <v>4.5454545454545456E-2</v>
      </c>
      <c r="CA37" s="20">
        <v>1</v>
      </c>
      <c r="CB37" s="21">
        <v>1.3333333333333334E-2</v>
      </c>
      <c r="CC37" s="20"/>
      <c r="CD37" s="22"/>
      <c r="CE37" s="20">
        <v>0</v>
      </c>
      <c r="CF37" s="21">
        <v>0</v>
      </c>
      <c r="CG37" s="20">
        <v>0</v>
      </c>
      <c r="CH37" s="21">
        <v>0</v>
      </c>
      <c r="CI37" s="20"/>
      <c r="CJ37" s="22"/>
      <c r="CK37" s="20">
        <v>74</v>
      </c>
      <c r="CL37" s="21">
        <v>5.0237610319076711E-2</v>
      </c>
      <c r="CM37" s="20">
        <v>0</v>
      </c>
      <c r="CN37" s="21">
        <v>0</v>
      </c>
      <c r="CO37" s="20">
        <v>16</v>
      </c>
      <c r="CP37" s="21">
        <v>1.9631901840490799E-2</v>
      </c>
      <c r="CQ37" s="20"/>
      <c r="CR37" s="22"/>
      <c r="CS37" s="20">
        <v>1</v>
      </c>
      <c r="CT37" s="21">
        <v>2.0408163265306121E-2</v>
      </c>
      <c r="CU37" s="20">
        <v>0</v>
      </c>
      <c r="CV37" s="21">
        <v>0</v>
      </c>
      <c r="CW37" s="20">
        <v>1</v>
      </c>
      <c r="CX37" s="21">
        <v>3.2258064516129031E-2</v>
      </c>
      <c r="CY37" s="20">
        <v>1</v>
      </c>
      <c r="CZ37" s="21">
        <v>0.01</v>
      </c>
      <c r="DA37" s="20">
        <v>8</v>
      </c>
      <c r="DB37" s="21">
        <v>4.0404040404040407E-2</v>
      </c>
      <c r="DC37" s="20"/>
      <c r="DD37" s="22"/>
      <c r="DE37" s="20">
        <v>0</v>
      </c>
      <c r="DF37" s="21">
        <v>0</v>
      </c>
      <c r="DG37" s="20">
        <v>1</v>
      </c>
      <c r="DH37" s="21">
        <v>2.5000000000000001E-2</v>
      </c>
      <c r="DI37" s="20"/>
      <c r="DJ37" s="22"/>
      <c r="DK37" s="20"/>
      <c r="DL37" s="22"/>
      <c r="DM37" s="20">
        <v>0</v>
      </c>
      <c r="DN37" s="21">
        <v>0</v>
      </c>
      <c r="DO37" s="20"/>
      <c r="DP37" s="22"/>
      <c r="DQ37" s="20">
        <v>128</v>
      </c>
      <c r="DR37" s="21">
        <v>4.1370394311570781E-2</v>
      </c>
      <c r="DS37" s="20">
        <v>0</v>
      </c>
      <c r="DT37" s="21">
        <v>0</v>
      </c>
      <c r="DU37" s="20"/>
      <c r="DV37" s="22"/>
      <c r="DW37" s="20">
        <v>0</v>
      </c>
      <c r="DX37" s="21">
        <v>0</v>
      </c>
      <c r="DY37" s="20">
        <v>1</v>
      </c>
      <c r="DZ37" s="21">
        <v>1.7543859649122806E-2</v>
      </c>
      <c r="EA37" s="20">
        <v>1</v>
      </c>
      <c r="EB37" s="21">
        <v>4.5454545454545456E-2</v>
      </c>
      <c r="EC37" s="20">
        <v>7</v>
      </c>
      <c r="ED37" s="21">
        <v>1.7412935323383085E-2</v>
      </c>
      <c r="EE37" s="20"/>
      <c r="EF37" s="22"/>
      <c r="EG37" s="20"/>
      <c r="EH37" s="22"/>
      <c r="EI37" s="20"/>
      <c r="EJ37" s="22"/>
      <c r="EK37" s="20">
        <v>69</v>
      </c>
      <c r="EL37" s="21">
        <v>4.3560606060606064E-2</v>
      </c>
      <c r="EM37" s="20">
        <v>1</v>
      </c>
      <c r="EN37" s="21">
        <v>2.7777777777777776E-2</v>
      </c>
      <c r="EO37" s="20">
        <v>1</v>
      </c>
      <c r="EP37" s="21">
        <v>3.2258064516129031E-2</v>
      </c>
      <c r="EQ37" s="20">
        <v>11</v>
      </c>
      <c r="ER37" s="21">
        <v>6.3218390804597707E-2</v>
      </c>
      <c r="ES37" s="20">
        <v>0</v>
      </c>
      <c r="ET37" s="21">
        <v>0</v>
      </c>
      <c r="EU37" s="20">
        <v>1</v>
      </c>
      <c r="EV37" s="21">
        <v>2.564102564102564E-2</v>
      </c>
      <c r="EW37" s="20">
        <v>2</v>
      </c>
      <c r="EX37" s="21">
        <v>4.0816326530612242E-2</v>
      </c>
      <c r="EY37" s="20">
        <v>137</v>
      </c>
      <c r="EZ37" s="21">
        <v>3.8998007401081697E-2</v>
      </c>
      <c r="FA37" s="20">
        <v>129</v>
      </c>
      <c r="FB37" s="21">
        <v>5.7977528089887639E-2</v>
      </c>
      <c r="FC37" s="20"/>
      <c r="FD37" s="22"/>
      <c r="FE37" s="20"/>
      <c r="FF37" s="22"/>
      <c r="FG37" s="20"/>
      <c r="FH37" s="22"/>
      <c r="FI37" s="20"/>
      <c r="FJ37" s="22"/>
      <c r="FK37" s="20">
        <v>1</v>
      </c>
      <c r="FL37" s="21">
        <v>2.0408163265306121E-2</v>
      </c>
      <c r="FM37" s="20">
        <v>17</v>
      </c>
      <c r="FN37" s="21">
        <v>4.3256997455470736E-2</v>
      </c>
      <c r="FO37" s="20">
        <v>75</v>
      </c>
      <c r="FP37" s="21">
        <v>3.8090401218892837E-2</v>
      </c>
      <c r="FQ37" s="20">
        <v>0</v>
      </c>
      <c r="FR37" s="21">
        <v>0</v>
      </c>
      <c r="FS37" s="20"/>
      <c r="FT37" s="22"/>
      <c r="FU37" s="20">
        <v>0</v>
      </c>
      <c r="FV37" s="21">
        <v>0</v>
      </c>
      <c r="FW37" s="20">
        <v>80</v>
      </c>
      <c r="FX37" s="21">
        <v>3.1483667847304213E-2</v>
      </c>
      <c r="FY37" s="20"/>
      <c r="FZ37" s="22"/>
      <c r="GA37" s="20">
        <v>2</v>
      </c>
      <c r="GB37" s="21">
        <v>4.0816326530612242E-2</v>
      </c>
      <c r="GC37" s="20">
        <v>2</v>
      </c>
      <c r="GD37" s="21">
        <v>3.3898305084745763E-2</v>
      </c>
      <c r="GE37" s="20">
        <v>132</v>
      </c>
      <c r="GF37" s="21">
        <v>5.1744413955311645E-2</v>
      </c>
      <c r="GG37" s="20">
        <v>197</v>
      </c>
      <c r="GH37" s="21">
        <v>0.13614374568071874</v>
      </c>
      <c r="GI37" s="20">
        <v>2135</v>
      </c>
      <c r="GJ37" s="21">
        <v>4.3707009498853588E-2</v>
      </c>
    </row>
    <row r="38" spans="1:192" x14ac:dyDescent="0.25">
      <c r="A38" s="2" t="s">
        <v>137</v>
      </c>
      <c r="B38" s="3"/>
      <c r="C38" s="14">
        <v>2176</v>
      </c>
      <c r="D38" s="15">
        <v>0.97797752808988769</v>
      </c>
      <c r="E38" s="14">
        <v>2380</v>
      </c>
      <c r="F38" s="15">
        <v>0.97982708933717577</v>
      </c>
      <c r="G38" s="14"/>
      <c r="H38" s="16"/>
      <c r="I38" s="14">
        <v>59</v>
      </c>
      <c r="J38" s="15">
        <v>1</v>
      </c>
      <c r="K38" s="14">
        <v>2446</v>
      </c>
      <c r="L38" s="15">
        <v>0.98430583501006041</v>
      </c>
      <c r="M38" s="14">
        <v>122</v>
      </c>
      <c r="N38" s="15">
        <v>0.96062992125984248</v>
      </c>
      <c r="O38" s="14">
        <v>1400</v>
      </c>
      <c r="P38" s="15">
        <v>0.97629009762900976</v>
      </c>
      <c r="Q38" s="14">
        <v>24</v>
      </c>
      <c r="R38" s="15">
        <v>1</v>
      </c>
      <c r="S38" s="14"/>
      <c r="T38" s="16"/>
      <c r="U38" s="14">
        <v>48</v>
      </c>
      <c r="V38" s="15">
        <v>0.97959183673469385</v>
      </c>
      <c r="W38" s="14">
        <v>24</v>
      </c>
      <c r="X38" s="15">
        <v>0.88888888888888884</v>
      </c>
      <c r="Y38" s="14"/>
      <c r="Z38" s="16"/>
      <c r="AA38" s="14">
        <v>2049</v>
      </c>
      <c r="AB38" s="15">
        <v>0.98038277511961724</v>
      </c>
      <c r="AC38" s="14">
        <v>385</v>
      </c>
      <c r="AD38" s="15">
        <v>0.94827586206896552</v>
      </c>
      <c r="AE38" s="14"/>
      <c r="AF38" s="16"/>
      <c r="AG38" s="14"/>
      <c r="AH38" s="16"/>
      <c r="AI38" s="14"/>
      <c r="AJ38" s="16"/>
      <c r="AK38" s="14"/>
      <c r="AL38" s="16"/>
      <c r="AM38" s="14">
        <v>1308</v>
      </c>
      <c r="AN38" s="15">
        <v>0.98345864661654137</v>
      </c>
      <c r="AO38" s="14">
        <v>6176</v>
      </c>
      <c r="AP38" s="15">
        <v>0.98831813090094411</v>
      </c>
      <c r="AQ38" s="14">
        <v>536</v>
      </c>
      <c r="AR38" s="15">
        <v>0.98710865561694294</v>
      </c>
      <c r="AS38" s="14">
        <v>2847</v>
      </c>
      <c r="AT38" s="15">
        <v>0.98717059639389737</v>
      </c>
      <c r="AU38" s="14"/>
      <c r="AV38" s="16"/>
      <c r="AW38" s="14">
        <v>38</v>
      </c>
      <c r="AX38" s="15">
        <v>1</v>
      </c>
      <c r="AY38" s="14">
        <v>81</v>
      </c>
      <c r="AZ38" s="15">
        <v>0.95294117647058818</v>
      </c>
      <c r="BA38" s="14">
        <v>1333</v>
      </c>
      <c r="BB38" s="15">
        <v>0.98594674556213013</v>
      </c>
      <c r="BC38" s="14">
        <v>49</v>
      </c>
      <c r="BD38" s="15">
        <v>0.94230769230769229</v>
      </c>
      <c r="BE38" s="14">
        <v>562</v>
      </c>
      <c r="BF38" s="15">
        <v>0.97739130434782606</v>
      </c>
      <c r="BG38" s="14">
        <v>1257</v>
      </c>
      <c r="BH38" s="15">
        <v>0.97366382649109218</v>
      </c>
      <c r="BI38" s="14">
        <v>26</v>
      </c>
      <c r="BJ38" s="15">
        <v>1</v>
      </c>
      <c r="BK38" s="14"/>
      <c r="BL38" s="16"/>
      <c r="BM38" s="14"/>
      <c r="BN38" s="16"/>
      <c r="BO38" s="14"/>
      <c r="BP38" s="16"/>
      <c r="BQ38" s="14">
        <v>38</v>
      </c>
      <c r="BR38" s="15">
        <v>0.97435897435897434</v>
      </c>
      <c r="BS38" s="14"/>
      <c r="BT38" s="16"/>
      <c r="BU38" s="14">
        <v>24</v>
      </c>
      <c r="BV38" s="15">
        <v>0.96</v>
      </c>
      <c r="BW38" s="14">
        <v>24</v>
      </c>
      <c r="BX38" s="15">
        <v>0.88888888888888884</v>
      </c>
      <c r="BY38" s="14">
        <v>22</v>
      </c>
      <c r="BZ38" s="15">
        <v>0.91666666666666663</v>
      </c>
      <c r="CA38" s="14">
        <v>75</v>
      </c>
      <c r="CB38" s="15">
        <v>0.97402597402597402</v>
      </c>
      <c r="CC38" s="14"/>
      <c r="CD38" s="16"/>
      <c r="CE38" s="14">
        <v>21</v>
      </c>
      <c r="CF38" s="15">
        <v>0.875</v>
      </c>
      <c r="CG38" s="14">
        <v>21</v>
      </c>
      <c r="CH38" s="15">
        <v>1</v>
      </c>
      <c r="CI38" s="14"/>
      <c r="CJ38" s="16"/>
      <c r="CK38" s="14">
        <v>1473</v>
      </c>
      <c r="CL38" s="15">
        <v>0.97291941875825627</v>
      </c>
      <c r="CM38" s="14">
        <v>74</v>
      </c>
      <c r="CN38" s="15">
        <v>0.97368421052631582</v>
      </c>
      <c r="CO38" s="14">
        <v>815</v>
      </c>
      <c r="CP38" s="15">
        <v>0.97956730769230771</v>
      </c>
      <c r="CQ38" s="14"/>
      <c r="CR38" s="16"/>
      <c r="CS38" s="14">
        <v>49</v>
      </c>
      <c r="CT38" s="15">
        <v>1</v>
      </c>
      <c r="CU38" s="14">
        <v>32</v>
      </c>
      <c r="CV38" s="15">
        <v>0.96969696969696972</v>
      </c>
      <c r="CW38" s="14">
        <v>31</v>
      </c>
      <c r="CX38" s="15">
        <v>0.93939393939393945</v>
      </c>
      <c r="CY38" s="14">
        <v>100</v>
      </c>
      <c r="CZ38" s="15">
        <v>0.94339622641509435</v>
      </c>
      <c r="DA38" s="14">
        <v>198</v>
      </c>
      <c r="DB38" s="15">
        <v>0.97536945812807885</v>
      </c>
      <c r="DC38" s="14"/>
      <c r="DD38" s="16"/>
      <c r="DE38" s="14">
        <v>45</v>
      </c>
      <c r="DF38" s="15">
        <v>0.9375</v>
      </c>
      <c r="DG38" s="14">
        <v>40</v>
      </c>
      <c r="DH38" s="15">
        <v>0.93023255813953487</v>
      </c>
      <c r="DI38" s="14"/>
      <c r="DJ38" s="16"/>
      <c r="DK38" s="14"/>
      <c r="DL38" s="16"/>
      <c r="DM38" s="14">
        <v>17</v>
      </c>
      <c r="DN38" s="15">
        <v>0.85</v>
      </c>
      <c r="DO38" s="14"/>
      <c r="DP38" s="16"/>
      <c r="DQ38" s="14">
        <v>3094</v>
      </c>
      <c r="DR38" s="15">
        <v>0.97571743929359822</v>
      </c>
      <c r="DS38" s="14">
        <v>25</v>
      </c>
      <c r="DT38" s="15">
        <v>1</v>
      </c>
      <c r="DU38" s="14"/>
      <c r="DV38" s="16"/>
      <c r="DW38" s="14">
        <v>26</v>
      </c>
      <c r="DX38" s="15">
        <v>1</v>
      </c>
      <c r="DY38" s="14">
        <v>57</v>
      </c>
      <c r="DZ38" s="15">
        <v>1</v>
      </c>
      <c r="EA38" s="14">
        <v>22</v>
      </c>
      <c r="EB38" s="15">
        <v>0.95652173913043481</v>
      </c>
      <c r="EC38" s="14">
        <v>402</v>
      </c>
      <c r="ED38" s="15">
        <v>0.95260663507109</v>
      </c>
      <c r="EE38" s="14"/>
      <c r="EF38" s="16"/>
      <c r="EG38" s="14"/>
      <c r="EH38" s="16"/>
      <c r="EI38" s="14"/>
      <c r="EJ38" s="16"/>
      <c r="EK38" s="14">
        <v>1584</v>
      </c>
      <c r="EL38" s="15">
        <v>0.96116504854368934</v>
      </c>
      <c r="EM38" s="14">
        <v>36</v>
      </c>
      <c r="EN38" s="15">
        <v>0.92307692307692313</v>
      </c>
      <c r="EO38" s="14">
        <v>31</v>
      </c>
      <c r="EP38" s="15">
        <v>0.96875</v>
      </c>
      <c r="EQ38" s="14">
        <v>174</v>
      </c>
      <c r="ER38" s="15">
        <v>0.97206703910614523</v>
      </c>
      <c r="ES38" s="14">
        <v>31</v>
      </c>
      <c r="ET38" s="15">
        <v>1</v>
      </c>
      <c r="EU38" s="14">
        <v>39</v>
      </c>
      <c r="EV38" s="15">
        <v>0.95121951219512191</v>
      </c>
      <c r="EW38" s="14">
        <v>49</v>
      </c>
      <c r="EX38" s="15">
        <v>0.94230769230769229</v>
      </c>
      <c r="EY38" s="14">
        <v>3513</v>
      </c>
      <c r="EZ38" s="15">
        <v>0.98046329891152662</v>
      </c>
      <c r="FA38" s="14">
        <v>2225</v>
      </c>
      <c r="FB38" s="15">
        <v>0.97845206684256814</v>
      </c>
      <c r="FC38" s="14"/>
      <c r="FD38" s="16"/>
      <c r="FE38" s="14"/>
      <c r="FF38" s="16"/>
      <c r="FG38" s="14"/>
      <c r="FH38" s="16"/>
      <c r="FI38" s="14"/>
      <c r="FJ38" s="16"/>
      <c r="FK38" s="14">
        <v>49</v>
      </c>
      <c r="FL38" s="15">
        <v>0.98</v>
      </c>
      <c r="FM38" s="14">
        <v>393</v>
      </c>
      <c r="FN38" s="15">
        <v>0.96323529411764708</v>
      </c>
      <c r="FO38" s="14">
        <v>1969</v>
      </c>
      <c r="FP38" s="15">
        <v>0.97960199004975124</v>
      </c>
      <c r="FQ38" s="14">
        <v>20</v>
      </c>
      <c r="FR38" s="15">
        <v>0.83333333333333337</v>
      </c>
      <c r="FS38" s="14"/>
      <c r="FT38" s="16"/>
      <c r="FU38" s="14">
        <v>37</v>
      </c>
      <c r="FV38" s="15">
        <v>1</v>
      </c>
      <c r="FW38" s="14">
        <v>2541</v>
      </c>
      <c r="FX38" s="15">
        <v>0.96984732824427478</v>
      </c>
      <c r="FY38" s="14"/>
      <c r="FZ38" s="16"/>
      <c r="GA38" s="14">
        <v>49</v>
      </c>
      <c r="GB38" s="15">
        <v>0.96078431372549022</v>
      </c>
      <c r="GC38" s="14">
        <v>59</v>
      </c>
      <c r="GD38" s="15">
        <v>1</v>
      </c>
      <c r="GE38" s="14">
        <v>2551</v>
      </c>
      <c r="GF38" s="15">
        <v>0.98380254531430777</v>
      </c>
      <c r="GG38" s="14">
        <v>1447</v>
      </c>
      <c r="GH38" s="15">
        <v>0.98368456832087015</v>
      </c>
      <c r="GI38" s="17">
        <v>48848</v>
      </c>
      <c r="GJ38" s="18">
        <v>0.97891783567134272</v>
      </c>
    </row>
    <row r="39" spans="1:192" x14ac:dyDescent="0.25">
      <c r="A39" s="2" t="s">
        <v>136</v>
      </c>
      <c r="B39" s="3"/>
      <c r="C39" s="14">
        <v>49</v>
      </c>
      <c r="D39" s="15">
        <v>2.2022471910112359E-2</v>
      </c>
      <c r="E39" s="14">
        <v>49</v>
      </c>
      <c r="F39" s="15">
        <v>2.0172910662824207E-2</v>
      </c>
      <c r="G39" s="14"/>
      <c r="H39" s="16"/>
      <c r="I39" s="14">
        <v>0</v>
      </c>
      <c r="J39" s="15">
        <v>0</v>
      </c>
      <c r="K39" s="14">
        <v>39</v>
      </c>
      <c r="L39" s="15">
        <v>1.5694164989939637E-2</v>
      </c>
      <c r="M39" s="14">
        <v>5</v>
      </c>
      <c r="N39" s="15">
        <v>3.937007874015748E-2</v>
      </c>
      <c r="O39" s="14">
        <v>34</v>
      </c>
      <c r="P39" s="15">
        <v>2.3709902370990237E-2</v>
      </c>
      <c r="Q39" s="14">
        <v>0</v>
      </c>
      <c r="R39" s="15">
        <v>0</v>
      </c>
      <c r="S39" s="14"/>
      <c r="T39" s="16"/>
      <c r="U39" s="14">
        <v>1</v>
      </c>
      <c r="V39" s="15">
        <v>2.0408163265306121E-2</v>
      </c>
      <c r="W39" s="14">
        <v>3</v>
      </c>
      <c r="X39" s="15">
        <v>0.1111111111111111</v>
      </c>
      <c r="Y39" s="14"/>
      <c r="Z39" s="16"/>
      <c r="AA39" s="14">
        <v>41</v>
      </c>
      <c r="AB39" s="15">
        <v>1.9617224880382776E-2</v>
      </c>
      <c r="AC39" s="14">
        <v>21</v>
      </c>
      <c r="AD39" s="15">
        <v>5.1724137931034482E-2</v>
      </c>
      <c r="AE39" s="14"/>
      <c r="AF39" s="16"/>
      <c r="AG39" s="14"/>
      <c r="AH39" s="16"/>
      <c r="AI39" s="14"/>
      <c r="AJ39" s="16"/>
      <c r="AK39" s="14"/>
      <c r="AL39" s="16"/>
      <c r="AM39" s="14">
        <v>22</v>
      </c>
      <c r="AN39" s="15">
        <v>1.6541353383458645E-2</v>
      </c>
      <c r="AO39" s="14">
        <v>73</v>
      </c>
      <c r="AP39" s="15">
        <v>1.168186909905585E-2</v>
      </c>
      <c r="AQ39" s="14">
        <v>7</v>
      </c>
      <c r="AR39" s="15">
        <v>1.289134438305709E-2</v>
      </c>
      <c r="AS39" s="14">
        <v>37</v>
      </c>
      <c r="AT39" s="15">
        <v>1.2829403606102635E-2</v>
      </c>
      <c r="AU39" s="14"/>
      <c r="AV39" s="16"/>
      <c r="AW39" s="14">
        <v>0</v>
      </c>
      <c r="AX39" s="15">
        <v>0</v>
      </c>
      <c r="AY39" s="14">
        <v>4</v>
      </c>
      <c r="AZ39" s="15">
        <v>4.7058823529411764E-2</v>
      </c>
      <c r="BA39" s="14">
        <v>19</v>
      </c>
      <c r="BB39" s="15">
        <v>1.4053254437869823E-2</v>
      </c>
      <c r="BC39" s="14">
        <v>3</v>
      </c>
      <c r="BD39" s="15">
        <v>5.7692307692307696E-2</v>
      </c>
      <c r="BE39" s="14">
        <v>13</v>
      </c>
      <c r="BF39" s="15">
        <v>2.2608695652173914E-2</v>
      </c>
      <c r="BG39" s="14">
        <v>34</v>
      </c>
      <c r="BH39" s="15">
        <v>2.6336173508907823E-2</v>
      </c>
      <c r="BI39" s="14">
        <v>0</v>
      </c>
      <c r="BJ39" s="15">
        <v>0</v>
      </c>
      <c r="BK39" s="14"/>
      <c r="BL39" s="16"/>
      <c r="BM39" s="14"/>
      <c r="BN39" s="16"/>
      <c r="BO39" s="14"/>
      <c r="BP39" s="16"/>
      <c r="BQ39" s="14">
        <v>1</v>
      </c>
      <c r="BR39" s="15">
        <v>2.564102564102564E-2</v>
      </c>
      <c r="BS39" s="14"/>
      <c r="BT39" s="16"/>
      <c r="BU39" s="14">
        <v>1</v>
      </c>
      <c r="BV39" s="15">
        <v>0.04</v>
      </c>
      <c r="BW39" s="14">
        <v>3</v>
      </c>
      <c r="BX39" s="15">
        <v>0.1111111111111111</v>
      </c>
      <c r="BY39" s="14">
        <v>2</v>
      </c>
      <c r="BZ39" s="15">
        <v>8.3333333333333329E-2</v>
      </c>
      <c r="CA39" s="14">
        <v>2</v>
      </c>
      <c r="CB39" s="15">
        <v>2.5974025974025976E-2</v>
      </c>
      <c r="CC39" s="14"/>
      <c r="CD39" s="16"/>
      <c r="CE39" s="14">
        <v>3</v>
      </c>
      <c r="CF39" s="15">
        <v>0.125</v>
      </c>
      <c r="CG39" s="14">
        <v>0</v>
      </c>
      <c r="CH39" s="15">
        <v>0</v>
      </c>
      <c r="CI39" s="14"/>
      <c r="CJ39" s="16"/>
      <c r="CK39" s="14">
        <v>41</v>
      </c>
      <c r="CL39" s="15">
        <v>2.7080581241743725E-2</v>
      </c>
      <c r="CM39" s="14">
        <v>2</v>
      </c>
      <c r="CN39" s="15">
        <v>2.6315789473684209E-2</v>
      </c>
      <c r="CO39" s="14">
        <v>17</v>
      </c>
      <c r="CP39" s="15">
        <v>2.0432692307692308E-2</v>
      </c>
      <c r="CQ39" s="14"/>
      <c r="CR39" s="16"/>
      <c r="CS39" s="14">
        <v>0</v>
      </c>
      <c r="CT39" s="15">
        <v>0</v>
      </c>
      <c r="CU39" s="14">
        <v>1</v>
      </c>
      <c r="CV39" s="15">
        <v>3.0303030303030304E-2</v>
      </c>
      <c r="CW39" s="14">
        <v>2</v>
      </c>
      <c r="CX39" s="15">
        <v>6.0606060606060608E-2</v>
      </c>
      <c r="CY39" s="14">
        <v>6</v>
      </c>
      <c r="CZ39" s="15">
        <v>5.6603773584905662E-2</v>
      </c>
      <c r="DA39" s="14">
        <v>5</v>
      </c>
      <c r="DB39" s="15">
        <v>2.4630541871921183E-2</v>
      </c>
      <c r="DC39" s="14"/>
      <c r="DD39" s="16"/>
      <c r="DE39" s="14">
        <v>3</v>
      </c>
      <c r="DF39" s="15">
        <v>6.25E-2</v>
      </c>
      <c r="DG39" s="14">
        <v>3</v>
      </c>
      <c r="DH39" s="15">
        <v>6.9767441860465115E-2</v>
      </c>
      <c r="DI39" s="14"/>
      <c r="DJ39" s="16"/>
      <c r="DK39" s="14"/>
      <c r="DL39" s="16"/>
      <c r="DM39" s="14">
        <v>3</v>
      </c>
      <c r="DN39" s="15">
        <v>0.15</v>
      </c>
      <c r="DO39" s="14"/>
      <c r="DP39" s="16"/>
      <c r="DQ39" s="14">
        <v>77</v>
      </c>
      <c r="DR39" s="15">
        <v>2.4282560706401765E-2</v>
      </c>
      <c r="DS39" s="14">
        <v>0</v>
      </c>
      <c r="DT39" s="15">
        <v>0</v>
      </c>
      <c r="DU39" s="14"/>
      <c r="DV39" s="16"/>
      <c r="DW39" s="14">
        <v>0</v>
      </c>
      <c r="DX39" s="15">
        <v>0</v>
      </c>
      <c r="DY39" s="14">
        <v>0</v>
      </c>
      <c r="DZ39" s="15">
        <v>0</v>
      </c>
      <c r="EA39" s="14">
        <v>1</v>
      </c>
      <c r="EB39" s="15">
        <v>4.3478260869565216E-2</v>
      </c>
      <c r="EC39" s="14">
        <v>20</v>
      </c>
      <c r="ED39" s="15">
        <v>4.7393364928909949E-2</v>
      </c>
      <c r="EE39" s="14"/>
      <c r="EF39" s="16"/>
      <c r="EG39" s="14"/>
      <c r="EH39" s="16"/>
      <c r="EI39" s="14"/>
      <c r="EJ39" s="16"/>
      <c r="EK39" s="14">
        <v>64</v>
      </c>
      <c r="EL39" s="15">
        <v>3.8834951456310676E-2</v>
      </c>
      <c r="EM39" s="14">
        <v>3</v>
      </c>
      <c r="EN39" s="15">
        <v>7.6923076923076927E-2</v>
      </c>
      <c r="EO39" s="14">
        <v>1</v>
      </c>
      <c r="EP39" s="15">
        <v>3.125E-2</v>
      </c>
      <c r="EQ39" s="14">
        <v>5</v>
      </c>
      <c r="ER39" s="15">
        <v>2.7932960893854747E-2</v>
      </c>
      <c r="ES39" s="14">
        <v>0</v>
      </c>
      <c r="ET39" s="15">
        <v>0</v>
      </c>
      <c r="EU39" s="14">
        <v>2</v>
      </c>
      <c r="EV39" s="15">
        <v>4.878048780487805E-2</v>
      </c>
      <c r="EW39" s="14">
        <v>3</v>
      </c>
      <c r="EX39" s="15">
        <v>5.7692307692307696E-2</v>
      </c>
      <c r="EY39" s="14">
        <v>70</v>
      </c>
      <c r="EZ39" s="15">
        <v>1.9536701088473347E-2</v>
      </c>
      <c r="FA39" s="14">
        <v>49</v>
      </c>
      <c r="FB39" s="15">
        <v>2.1547933157431837E-2</v>
      </c>
      <c r="FC39" s="14"/>
      <c r="FD39" s="16"/>
      <c r="FE39" s="14"/>
      <c r="FF39" s="16"/>
      <c r="FG39" s="14"/>
      <c r="FH39" s="16"/>
      <c r="FI39" s="14"/>
      <c r="FJ39" s="16"/>
      <c r="FK39" s="14">
        <v>1</v>
      </c>
      <c r="FL39" s="15">
        <v>0.02</v>
      </c>
      <c r="FM39" s="14">
        <v>15</v>
      </c>
      <c r="FN39" s="15">
        <v>3.6764705882352942E-2</v>
      </c>
      <c r="FO39" s="14">
        <v>41</v>
      </c>
      <c r="FP39" s="15">
        <v>2.0398009950248756E-2</v>
      </c>
      <c r="FQ39" s="14">
        <v>4</v>
      </c>
      <c r="FR39" s="15">
        <v>0.16666666666666666</v>
      </c>
      <c r="FS39" s="14"/>
      <c r="FT39" s="16"/>
      <c r="FU39" s="14">
        <v>0</v>
      </c>
      <c r="FV39" s="15">
        <v>0</v>
      </c>
      <c r="FW39" s="14">
        <v>79</v>
      </c>
      <c r="FX39" s="15">
        <v>3.015267175572519E-2</v>
      </c>
      <c r="FY39" s="14"/>
      <c r="FZ39" s="16"/>
      <c r="GA39" s="14">
        <v>2</v>
      </c>
      <c r="GB39" s="15">
        <v>3.9215686274509803E-2</v>
      </c>
      <c r="GC39" s="14">
        <v>0</v>
      </c>
      <c r="GD39" s="15">
        <v>0</v>
      </c>
      <c r="GE39" s="14">
        <v>42</v>
      </c>
      <c r="GF39" s="15">
        <v>1.619745468569225E-2</v>
      </c>
      <c r="GG39" s="14">
        <v>24</v>
      </c>
      <c r="GH39" s="15">
        <v>1.6315431679129844E-2</v>
      </c>
      <c r="GI39" s="17">
        <v>1052</v>
      </c>
      <c r="GJ39" s="18">
        <v>2.1082164328657314E-2</v>
      </c>
    </row>
    <row r="40" spans="1:192" x14ac:dyDescent="0.25">
      <c r="A40" s="4" t="s">
        <v>138</v>
      </c>
      <c r="B40" s="5"/>
      <c r="C40" s="23">
        <v>2225</v>
      </c>
      <c r="D40" s="24">
        <v>4.458917835671343E-2</v>
      </c>
      <c r="E40" s="23">
        <v>2429</v>
      </c>
      <c r="F40" s="24">
        <v>4.8677354709418835E-2</v>
      </c>
      <c r="G40" s="23"/>
      <c r="H40" s="25"/>
      <c r="I40" s="23">
        <v>59</v>
      </c>
      <c r="J40" s="24">
        <v>1.1823647294589177E-3</v>
      </c>
      <c r="K40" s="23">
        <v>2485</v>
      </c>
      <c r="L40" s="24">
        <v>4.9799599198396792E-2</v>
      </c>
      <c r="M40" s="23">
        <v>127</v>
      </c>
      <c r="N40" s="24">
        <v>2.5450901803607214E-3</v>
      </c>
      <c r="O40" s="23">
        <v>1434</v>
      </c>
      <c r="P40" s="24">
        <v>2.87374749498998E-2</v>
      </c>
      <c r="Q40" s="23">
        <v>24</v>
      </c>
      <c r="R40" s="24">
        <v>4.8096192384769541E-4</v>
      </c>
      <c r="S40" s="23"/>
      <c r="T40" s="25"/>
      <c r="U40" s="23">
        <v>49</v>
      </c>
      <c r="V40" s="24">
        <v>9.8196392785571151E-4</v>
      </c>
      <c r="W40" s="23">
        <v>27</v>
      </c>
      <c r="X40" s="24">
        <v>5.4108216432865737E-4</v>
      </c>
      <c r="Y40" s="23"/>
      <c r="Z40" s="25"/>
      <c r="AA40" s="23">
        <v>2090</v>
      </c>
      <c r="AB40" s="24">
        <v>4.1883767535070143E-2</v>
      </c>
      <c r="AC40" s="23">
        <v>406</v>
      </c>
      <c r="AD40" s="24">
        <v>8.1362725450901795E-3</v>
      </c>
      <c r="AE40" s="23"/>
      <c r="AF40" s="25"/>
      <c r="AG40" s="23"/>
      <c r="AH40" s="25"/>
      <c r="AI40" s="23"/>
      <c r="AJ40" s="25"/>
      <c r="AK40" s="23"/>
      <c r="AL40" s="25"/>
      <c r="AM40" s="23">
        <v>1330</v>
      </c>
      <c r="AN40" s="24">
        <v>2.6653306613226454E-2</v>
      </c>
      <c r="AO40" s="23">
        <v>6249</v>
      </c>
      <c r="AP40" s="24">
        <v>0.1252304609218437</v>
      </c>
      <c r="AQ40" s="23">
        <v>543</v>
      </c>
      <c r="AR40" s="24">
        <v>1.0881763527054108E-2</v>
      </c>
      <c r="AS40" s="23">
        <v>2884</v>
      </c>
      <c r="AT40" s="24">
        <v>5.7795591182364728E-2</v>
      </c>
      <c r="AU40" s="23"/>
      <c r="AV40" s="25"/>
      <c r="AW40" s="23">
        <v>38</v>
      </c>
      <c r="AX40" s="24">
        <v>7.6152304609218438E-4</v>
      </c>
      <c r="AY40" s="23">
        <v>85</v>
      </c>
      <c r="AZ40" s="24">
        <v>1.7034068136272545E-3</v>
      </c>
      <c r="BA40" s="23">
        <v>1352</v>
      </c>
      <c r="BB40" s="24">
        <v>2.7094188376753509E-2</v>
      </c>
      <c r="BC40" s="23">
        <v>52</v>
      </c>
      <c r="BD40" s="24">
        <v>1.0420841683366734E-3</v>
      </c>
      <c r="BE40" s="23">
        <v>575</v>
      </c>
      <c r="BF40" s="24">
        <v>1.1523046092184368E-2</v>
      </c>
      <c r="BG40" s="23">
        <v>1291</v>
      </c>
      <c r="BH40" s="24">
        <v>2.5871743486973946E-2</v>
      </c>
      <c r="BI40" s="23">
        <v>26</v>
      </c>
      <c r="BJ40" s="24">
        <v>5.2104208416833668E-4</v>
      </c>
      <c r="BK40" s="23"/>
      <c r="BL40" s="25"/>
      <c r="BM40" s="23"/>
      <c r="BN40" s="25"/>
      <c r="BO40" s="23"/>
      <c r="BP40" s="25"/>
      <c r="BQ40" s="23">
        <v>39</v>
      </c>
      <c r="BR40" s="24">
        <v>7.8156312625250496E-4</v>
      </c>
      <c r="BS40" s="23"/>
      <c r="BT40" s="25"/>
      <c r="BU40" s="23">
        <v>25</v>
      </c>
      <c r="BV40" s="24">
        <v>5.0100200400801599E-4</v>
      </c>
      <c r="BW40" s="23">
        <v>27</v>
      </c>
      <c r="BX40" s="24">
        <v>5.4108216432865737E-4</v>
      </c>
      <c r="BY40" s="23">
        <v>24</v>
      </c>
      <c r="BZ40" s="24">
        <v>4.8096192384769541E-4</v>
      </c>
      <c r="CA40" s="23">
        <v>77</v>
      </c>
      <c r="CB40" s="24">
        <v>1.5430861723446895E-3</v>
      </c>
      <c r="CC40" s="23"/>
      <c r="CD40" s="25"/>
      <c r="CE40" s="23">
        <v>24</v>
      </c>
      <c r="CF40" s="24">
        <v>4.8096192384769541E-4</v>
      </c>
      <c r="CG40" s="23">
        <v>21</v>
      </c>
      <c r="CH40" s="24">
        <v>4.2084168336673346E-4</v>
      </c>
      <c r="CI40" s="23"/>
      <c r="CJ40" s="25"/>
      <c r="CK40" s="23">
        <v>1514</v>
      </c>
      <c r="CL40" s="24">
        <v>3.0340681362725452E-2</v>
      </c>
      <c r="CM40" s="23">
        <v>76</v>
      </c>
      <c r="CN40" s="24">
        <v>1.5230460921843688E-3</v>
      </c>
      <c r="CO40" s="23">
        <v>832</v>
      </c>
      <c r="CP40" s="24">
        <v>1.6673346693386774E-2</v>
      </c>
      <c r="CQ40" s="23"/>
      <c r="CR40" s="25"/>
      <c r="CS40" s="23">
        <v>49</v>
      </c>
      <c r="CT40" s="24">
        <v>9.8196392785571151E-4</v>
      </c>
      <c r="CU40" s="23">
        <v>33</v>
      </c>
      <c r="CV40" s="24">
        <v>6.6132264529058116E-4</v>
      </c>
      <c r="CW40" s="23">
        <v>33</v>
      </c>
      <c r="CX40" s="24">
        <v>6.6132264529058116E-4</v>
      </c>
      <c r="CY40" s="23">
        <v>106</v>
      </c>
      <c r="CZ40" s="24">
        <v>2.1242484969939881E-3</v>
      </c>
      <c r="DA40" s="23">
        <v>203</v>
      </c>
      <c r="DB40" s="24">
        <v>4.0681362725450898E-3</v>
      </c>
      <c r="DC40" s="23"/>
      <c r="DD40" s="25"/>
      <c r="DE40" s="23">
        <v>48</v>
      </c>
      <c r="DF40" s="24">
        <v>9.6192384769539082E-4</v>
      </c>
      <c r="DG40" s="23">
        <v>43</v>
      </c>
      <c r="DH40" s="24">
        <v>8.617234468937876E-4</v>
      </c>
      <c r="DI40" s="23"/>
      <c r="DJ40" s="25"/>
      <c r="DK40" s="23"/>
      <c r="DL40" s="25"/>
      <c r="DM40" s="23">
        <v>20</v>
      </c>
      <c r="DN40" s="24">
        <v>4.0080160320641282E-4</v>
      </c>
      <c r="DO40" s="23"/>
      <c r="DP40" s="25"/>
      <c r="DQ40" s="23">
        <v>3171</v>
      </c>
      <c r="DR40" s="24">
        <v>6.3547094188376757E-2</v>
      </c>
      <c r="DS40" s="23">
        <v>25</v>
      </c>
      <c r="DT40" s="24">
        <v>5.0100200400801599E-4</v>
      </c>
      <c r="DU40" s="23"/>
      <c r="DV40" s="25"/>
      <c r="DW40" s="23">
        <v>26</v>
      </c>
      <c r="DX40" s="24">
        <v>5.2104208416833668E-4</v>
      </c>
      <c r="DY40" s="23">
        <v>57</v>
      </c>
      <c r="DZ40" s="24">
        <v>1.1422845691382766E-3</v>
      </c>
      <c r="EA40" s="23">
        <v>23</v>
      </c>
      <c r="EB40" s="24">
        <v>4.6092184368737472E-4</v>
      </c>
      <c r="EC40" s="23">
        <v>422</v>
      </c>
      <c r="ED40" s="24">
        <v>8.4569138276553105E-3</v>
      </c>
      <c r="EE40" s="23"/>
      <c r="EF40" s="25"/>
      <c r="EG40" s="23"/>
      <c r="EH40" s="25"/>
      <c r="EI40" s="23"/>
      <c r="EJ40" s="25"/>
      <c r="EK40" s="23">
        <v>1648</v>
      </c>
      <c r="EL40" s="24">
        <v>3.302605210420842E-2</v>
      </c>
      <c r="EM40" s="23">
        <v>39</v>
      </c>
      <c r="EN40" s="24">
        <v>7.8156312625250496E-4</v>
      </c>
      <c r="EO40" s="23">
        <v>32</v>
      </c>
      <c r="EP40" s="24">
        <v>6.4128256513026048E-4</v>
      </c>
      <c r="EQ40" s="23">
        <v>179</v>
      </c>
      <c r="ER40" s="24">
        <v>3.5871743486973946E-3</v>
      </c>
      <c r="ES40" s="23">
        <v>31</v>
      </c>
      <c r="ET40" s="24">
        <v>6.212424849699399E-4</v>
      </c>
      <c r="EU40" s="23">
        <v>41</v>
      </c>
      <c r="EV40" s="24">
        <v>8.2164328657314634E-4</v>
      </c>
      <c r="EW40" s="23">
        <v>52</v>
      </c>
      <c r="EX40" s="24">
        <v>1.0420841683366734E-3</v>
      </c>
      <c r="EY40" s="23">
        <v>3583</v>
      </c>
      <c r="EZ40" s="24">
        <v>7.1803607214428855E-2</v>
      </c>
      <c r="FA40" s="23">
        <v>2274</v>
      </c>
      <c r="FB40" s="24">
        <v>4.5571142284569141E-2</v>
      </c>
      <c r="FC40" s="23"/>
      <c r="FD40" s="25"/>
      <c r="FE40" s="23"/>
      <c r="FF40" s="25"/>
      <c r="FG40" s="23"/>
      <c r="FH40" s="25"/>
      <c r="FI40" s="23"/>
      <c r="FJ40" s="25"/>
      <c r="FK40" s="23">
        <v>50</v>
      </c>
      <c r="FL40" s="24">
        <v>1.002004008016032E-3</v>
      </c>
      <c r="FM40" s="23">
        <v>408</v>
      </c>
      <c r="FN40" s="24">
        <v>8.1763527054108213E-3</v>
      </c>
      <c r="FO40" s="23">
        <v>2010</v>
      </c>
      <c r="FP40" s="24">
        <v>4.0280561122244492E-2</v>
      </c>
      <c r="FQ40" s="23">
        <v>24</v>
      </c>
      <c r="FR40" s="24">
        <v>4.8096192384769541E-4</v>
      </c>
      <c r="FS40" s="23"/>
      <c r="FT40" s="25"/>
      <c r="FU40" s="23">
        <v>37</v>
      </c>
      <c r="FV40" s="24">
        <v>7.414829659318637E-4</v>
      </c>
      <c r="FW40" s="23">
        <v>2620</v>
      </c>
      <c r="FX40" s="24">
        <v>5.2505010020040078E-2</v>
      </c>
      <c r="FY40" s="23"/>
      <c r="FZ40" s="25"/>
      <c r="GA40" s="23">
        <v>51</v>
      </c>
      <c r="GB40" s="24">
        <v>1.0220440881763527E-3</v>
      </c>
      <c r="GC40" s="23">
        <v>59</v>
      </c>
      <c r="GD40" s="24">
        <v>1.1823647294589177E-3</v>
      </c>
      <c r="GE40" s="23">
        <v>2593</v>
      </c>
      <c r="GF40" s="24">
        <v>5.1963927855711425E-2</v>
      </c>
      <c r="GG40" s="23">
        <v>1471</v>
      </c>
      <c r="GH40" s="24">
        <v>2.9478957915831664E-2</v>
      </c>
      <c r="GI40" s="23">
        <v>49900</v>
      </c>
      <c r="GJ40" s="24">
        <v>0.84561938654465341</v>
      </c>
    </row>
  </sheetData>
  <mergeCells count="95">
    <mergeCell ref="GA1:GB1"/>
    <mergeCell ref="GC1:GD1"/>
    <mergeCell ref="GE1:GF1"/>
    <mergeCell ref="GG1:GH1"/>
    <mergeCell ref="GI1:GJ1"/>
    <mergeCell ref="FY1:FZ1"/>
    <mergeCell ref="FC1:FD1"/>
    <mergeCell ref="FE1:FF1"/>
    <mergeCell ref="FG1:FH1"/>
    <mergeCell ref="FI1:FJ1"/>
    <mergeCell ref="FK1:FL1"/>
    <mergeCell ref="FM1:FN1"/>
    <mergeCell ref="FO1:FP1"/>
    <mergeCell ref="FQ1:FR1"/>
    <mergeCell ref="FS1:FT1"/>
    <mergeCell ref="FU1:FV1"/>
    <mergeCell ref="FW1:FX1"/>
    <mergeCell ref="FA1:FB1"/>
    <mergeCell ref="EE1:EF1"/>
    <mergeCell ref="EG1:EH1"/>
    <mergeCell ref="EI1:EJ1"/>
    <mergeCell ref="EK1:EL1"/>
    <mergeCell ref="EM1:EN1"/>
    <mergeCell ref="EO1:EP1"/>
    <mergeCell ref="EQ1:ER1"/>
    <mergeCell ref="ES1:ET1"/>
    <mergeCell ref="EU1:EV1"/>
    <mergeCell ref="EW1:EX1"/>
    <mergeCell ref="EY1:EZ1"/>
    <mergeCell ref="EC1:ED1"/>
    <mergeCell ref="DG1:DH1"/>
    <mergeCell ref="DI1:DJ1"/>
    <mergeCell ref="DK1:DL1"/>
    <mergeCell ref="DM1:DN1"/>
    <mergeCell ref="DO1:DP1"/>
    <mergeCell ref="DQ1:DR1"/>
    <mergeCell ref="DS1:DT1"/>
    <mergeCell ref="DU1:DV1"/>
    <mergeCell ref="DW1:DX1"/>
    <mergeCell ref="DY1:DZ1"/>
    <mergeCell ref="EA1:EB1"/>
    <mergeCell ref="DE1:DF1"/>
    <mergeCell ref="CI1:CJ1"/>
    <mergeCell ref="CK1:CL1"/>
    <mergeCell ref="CM1:CN1"/>
    <mergeCell ref="CO1:CP1"/>
    <mergeCell ref="CQ1:CR1"/>
    <mergeCell ref="CS1:CT1"/>
    <mergeCell ref="CU1:CV1"/>
    <mergeCell ref="CW1:CX1"/>
    <mergeCell ref="CY1:CZ1"/>
    <mergeCell ref="DA1:DB1"/>
    <mergeCell ref="DC1:DD1"/>
    <mergeCell ref="CG1:CH1"/>
    <mergeCell ref="BK1:BL1"/>
    <mergeCell ref="BM1:BN1"/>
    <mergeCell ref="BO1:BP1"/>
    <mergeCell ref="BQ1:BR1"/>
    <mergeCell ref="BS1:BT1"/>
    <mergeCell ref="BU1:BV1"/>
    <mergeCell ref="BW1:BX1"/>
    <mergeCell ref="BY1:BZ1"/>
    <mergeCell ref="CA1:CB1"/>
    <mergeCell ref="CC1:CD1"/>
    <mergeCell ref="CE1:CF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fitToWidth="90" orientation="portrait" r:id="rId1"/>
  <headerFooter>
    <oddHeader xml:space="preserve">&amp;C&amp;"Tahoma"&amp;9 ACT Legislative Assembly Election — 15 October 2016_x000D_
&amp;"Tahoma,Bold"&amp;11Table 2.3 First preference votes by polling place: Kurrajong_x000D_
</oddHeader>
    <oddFooter>&amp;C&amp;"Tahoma"&amp;9 ACT Electoral Commission — 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GJ4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6.28515625" bestFit="1" customWidth="1"/>
    <col min="2" max="2" width="6.7109375" style="28" customWidth="1"/>
    <col min="3" max="192" width="6.7109375" customWidth="1"/>
  </cols>
  <sheetData>
    <row r="1" spans="1:192" s="1" customFormat="1" ht="23.25" customHeight="1" x14ac:dyDescent="0.25">
      <c r="A1" s="13" t="s">
        <v>79</v>
      </c>
      <c r="B1" s="26" t="s">
        <v>80</v>
      </c>
      <c r="C1" s="68" t="s">
        <v>81</v>
      </c>
      <c r="D1" s="69"/>
      <c r="E1" s="68" t="s">
        <v>82</v>
      </c>
      <c r="F1" s="69"/>
      <c r="G1" s="68" t="s">
        <v>6</v>
      </c>
      <c r="H1" s="69"/>
      <c r="I1" s="68" t="s">
        <v>7</v>
      </c>
      <c r="J1" s="69"/>
      <c r="K1" s="68" t="s">
        <v>83</v>
      </c>
      <c r="L1" s="69"/>
      <c r="M1" s="68" t="s">
        <v>8</v>
      </c>
      <c r="N1" s="69"/>
      <c r="O1" s="68" t="s">
        <v>9</v>
      </c>
      <c r="P1" s="69"/>
      <c r="Q1" s="68" t="s">
        <v>84</v>
      </c>
      <c r="R1" s="69"/>
      <c r="S1" s="68" t="s">
        <v>10</v>
      </c>
      <c r="T1" s="69"/>
      <c r="U1" s="68" t="s">
        <v>11</v>
      </c>
      <c r="V1" s="69"/>
      <c r="W1" s="68" t="s">
        <v>12</v>
      </c>
      <c r="X1" s="69"/>
      <c r="Y1" s="68" t="s">
        <v>13</v>
      </c>
      <c r="Z1" s="69"/>
      <c r="AA1" s="68" t="s">
        <v>85</v>
      </c>
      <c r="AB1" s="69"/>
      <c r="AC1" s="68" t="s">
        <v>86</v>
      </c>
      <c r="AD1" s="69"/>
      <c r="AE1" s="68" t="s">
        <v>14</v>
      </c>
      <c r="AF1" s="69"/>
      <c r="AG1" s="68" t="s">
        <v>15</v>
      </c>
      <c r="AH1" s="69"/>
      <c r="AI1" s="68" t="s">
        <v>16</v>
      </c>
      <c r="AJ1" s="69"/>
      <c r="AK1" s="68" t="s">
        <v>17</v>
      </c>
      <c r="AL1" s="69"/>
      <c r="AM1" s="68" t="s">
        <v>18</v>
      </c>
      <c r="AN1" s="69"/>
      <c r="AO1" s="68" t="s">
        <v>87</v>
      </c>
      <c r="AP1" s="69"/>
      <c r="AQ1" s="68" t="s">
        <v>19</v>
      </c>
      <c r="AR1" s="69"/>
      <c r="AS1" s="68" t="s">
        <v>20</v>
      </c>
      <c r="AT1" s="69"/>
      <c r="AU1" s="68" t="s">
        <v>21</v>
      </c>
      <c r="AV1" s="69"/>
      <c r="AW1" s="68" t="s">
        <v>88</v>
      </c>
      <c r="AX1" s="69"/>
      <c r="AY1" s="68" t="s">
        <v>89</v>
      </c>
      <c r="AZ1" s="69"/>
      <c r="BA1" s="68" t="s">
        <v>22</v>
      </c>
      <c r="BB1" s="69"/>
      <c r="BC1" s="68" t="s">
        <v>90</v>
      </c>
      <c r="BD1" s="69"/>
      <c r="BE1" s="68" t="s">
        <v>23</v>
      </c>
      <c r="BF1" s="69"/>
      <c r="BG1" s="68" t="s">
        <v>24</v>
      </c>
      <c r="BH1" s="69"/>
      <c r="BI1" s="68" t="s">
        <v>25</v>
      </c>
      <c r="BJ1" s="69"/>
      <c r="BK1" s="68" t="s">
        <v>26</v>
      </c>
      <c r="BL1" s="69"/>
      <c r="BM1" s="68" t="s">
        <v>27</v>
      </c>
      <c r="BN1" s="69"/>
      <c r="BO1" s="68" t="s">
        <v>28</v>
      </c>
      <c r="BP1" s="69"/>
      <c r="BQ1" s="68" t="s">
        <v>29</v>
      </c>
      <c r="BR1" s="69"/>
      <c r="BS1" s="68" t="s">
        <v>30</v>
      </c>
      <c r="BT1" s="69"/>
      <c r="BU1" s="68" t="s">
        <v>31</v>
      </c>
      <c r="BV1" s="69"/>
      <c r="BW1" s="68" t="s">
        <v>32</v>
      </c>
      <c r="BX1" s="69"/>
      <c r="BY1" s="68" t="s">
        <v>33</v>
      </c>
      <c r="BZ1" s="69"/>
      <c r="CA1" s="68" t="s">
        <v>91</v>
      </c>
      <c r="CB1" s="69"/>
      <c r="CC1" s="68" t="s">
        <v>34</v>
      </c>
      <c r="CD1" s="69"/>
      <c r="CE1" s="68" t="s">
        <v>35</v>
      </c>
      <c r="CF1" s="69"/>
      <c r="CG1" s="68" t="s">
        <v>36</v>
      </c>
      <c r="CH1" s="69"/>
      <c r="CI1" s="68" t="s">
        <v>37</v>
      </c>
      <c r="CJ1" s="69"/>
      <c r="CK1" s="68" t="s">
        <v>92</v>
      </c>
      <c r="CL1" s="69"/>
      <c r="CM1" s="68" t="s">
        <v>38</v>
      </c>
      <c r="CN1" s="69"/>
      <c r="CO1" s="68" t="s">
        <v>39</v>
      </c>
      <c r="CP1" s="69"/>
      <c r="CQ1" s="68" t="s">
        <v>40</v>
      </c>
      <c r="CR1" s="69"/>
      <c r="CS1" s="68" t="s">
        <v>41</v>
      </c>
      <c r="CT1" s="69"/>
      <c r="CU1" s="68" t="s">
        <v>42</v>
      </c>
      <c r="CV1" s="69"/>
      <c r="CW1" s="68" t="s">
        <v>43</v>
      </c>
      <c r="CX1" s="69"/>
      <c r="CY1" s="68" t="s">
        <v>44</v>
      </c>
      <c r="CZ1" s="69"/>
      <c r="DA1" s="68" t="s">
        <v>93</v>
      </c>
      <c r="DB1" s="69"/>
      <c r="DC1" s="68" t="s">
        <v>45</v>
      </c>
      <c r="DD1" s="69"/>
      <c r="DE1" s="68" t="s">
        <v>46</v>
      </c>
      <c r="DF1" s="69"/>
      <c r="DG1" s="68" t="s">
        <v>47</v>
      </c>
      <c r="DH1" s="69"/>
      <c r="DI1" s="68" t="s">
        <v>48</v>
      </c>
      <c r="DJ1" s="69"/>
      <c r="DK1" s="68" t="s">
        <v>49</v>
      </c>
      <c r="DL1" s="69"/>
      <c r="DM1" s="68" t="s">
        <v>50</v>
      </c>
      <c r="DN1" s="69"/>
      <c r="DO1" s="68" t="s">
        <v>51</v>
      </c>
      <c r="DP1" s="69"/>
      <c r="DQ1" s="68" t="s">
        <v>94</v>
      </c>
      <c r="DR1" s="69"/>
      <c r="DS1" s="68" t="s">
        <v>52</v>
      </c>
      <c r="DT1" s="69"/>
      <c r="DU1" s="68" t="s">
        <v>53</v>
      </c>
      <c r="DV1" s="69"/>
      <c r="DW1" s="68" t="s">
        <v>54</v>
      </c>
      <c r="DX1" s="69"/>
      <c r="DY1" s="68" t="s">
        <v>55</v>
      </c>
      <c r="DZ1" s="69"/>
      <c r="EA1" s="68" t="s">
        <v>56</v>
      </c>
      <c r="EB1" s="69"/>
      <c r="EC1" s="68" t="s">
        <v>95</v>
      </c>
      <c r="ED1" s="69"/>
      <c r="EE1" s="68" t="s">
        <v>96</v>
      </c>
      <c r="EF1" s="69"/>
      <c r="EG1" s="68" t="s">
        <v>97</v>
      </c>
      <c r="EH1" s="69"/>
      <c r="EI1" s="68" t="s">
        <v>57</v>
      </c>
      <c r="EJ1" s="69"/>
      <c r="EK1" s="68" t="s">
        <v>98</v>
      </c>
      <c r="EL1" s="69"/>
      <c r="EM1" s="68" t="s">
        <v>58</v>
      </c>
      <c r="EN1" s="69"/>
      <c r="EO1" s="68" t="s">
        <v>59</v>
      </c>
      <c r="EP1" s="69"/>
      <c r="EQ1" s="68" t="s">
        <v>60</v>
      </c>
      <c r="ER1" s="69"/>
      <c r="ES1" s="68" t="s">
        <v>61</v>
      </c>
      <c r="ET1" s="69"/>
      <c r="EU1" s="68" t="s">
        <v>62</v>
      </c>
      <c r="EV1" s="69"/>
      <c r="EW1" s="68" t="s">
        <v>63</v>
      </c>
      <c r="EX1" s="69"/>
      <c r="EY1" s="68" t="s">
        <v>99</v>
      </c>
      <c r="EZ1" s="69"/>
      <c r="FA1" s="68" t="s">
        <v>100</v>
      </c>
      <c r="FB1" s="69"/>
      <c r="FC1" s="68" t="s">
        <v>64</v>
      </c>
      <c r="FD1" s="69"/>
      <c r="FE1" s="68" t="s">
        <v>65</v>
      </c>
      <c r="FF1" s="69"/>
      <c r="FG1" s="68" t="s">
        <v>66</v>
      </c>
      <c r="FH1" s="69"/>
      <c r="FI1" s="68" t="s">
        <v>67</v>
      </c>
      <c r="FJ1" s="69"/>
      <c r="FK1" s="68" t="s">
        <v>68</v>
      </c>
      <c r="FL1" s="69"/>
      <c r="FM1" s="68" t="s">
        <v>69</v>
      </c>
      <c r="FN1" s="69"/>
      <c r="FO1" s="68" t="s">
        <v>70</v>
      </c>
      <c r="FP1" s="69"/>
      <c r="FQ1" s="68" t="s">
        <v>71</v>
      </c>
      <c r="FR1" s="69"/>
      <c r="FS1" s="68" t="s">
        <v>72</v>
      </c>
      <c r="FT1" s="69"/>
      <c r="FU1" s="68" t="s">
        <v>73</v>
      </c>
      <c r="FV1" s="69"/>
      <c r="FW1" s="68" t="s">
        <v>101</v>
      </c>
      <c r="FX1" s="69"/>
      <c r="FY1" s="68" t="s">
        <v>74</v>
      </c>
      <c r="FZ1" s="69"/>
      <c r="GA1" s="68" t="s">
        <v>102</v>
      </c>
      <c r="GB1" s="69"/>
      <c r="GC1" s="68" t="s">
        <v>75</v>
      </c>
      <c r="GD1" s="69"/>
      <c r="GE1" s="68" t="s">
        <v>76</v>
      </c>
      <c r="GF1" s="69"/>
      <c r="GG1" s="68" t="s">
        <v>77</v>
      </c>
      <c r="GH1" s="69"/>
      <c r="GI1" s="68" t="s">
        <v>78</v>
      </c>
      <c r="GJ1" s="69"/>
    </row>
    <row r="2" spans="1:192" x14ac:dyDescent="0.25">
      <c r="A2" s="2" t="s">
        <v>140</v>
      </c>
      <c r="B2" s="3" t="s">
        <v>113</v>
      </c>
      <c r="C2" s="14">
        <v>2</v>
      </c>
      <c r="D2" s="15">
        <v>3.8461538461538464E-2</v>
      </c>
      <c r="E2" s="14">
        <v>0</v>
      </c>
      <c r="F2" s="15">
        <v>0</v>
      </c>
      <c r="G2" s="14"/>
      <c r="H2" s="16"/>
      <c r="I2" s="14">
        <v>0</v>
      </c>
      <c r="J2" s="15">
        <v>0</v>
      </c>
      <c r="K2" s="14">
        <v>0</v>
      </c>
      <c r="L2" s="15">
        <v>0</v>
      </c>
      <c r="M2" s="14">
        <v>1</v>
      </c>
      <c r="N2" s="15">
        <v>1.7857142857142856E-2</v>
      </c>
      <c r="O2" s="14">
        <v>2</v>
      </c>
      <c r="P2" s="15">
        <v>4.9382716049382715E-3</v>
      </c>
      <c r="Q2" s="14">
        <v>1</v>
      </c>
      <c r="R2" s="15">
        <v>6.25E-2</v>
      </c>
      <c r="S2" s="14">
        <v>0</v>
      </c>
      <c r="T2" s="15">
        <v>0</v>
      </c>
      <c r="U2" s="14"/>
      <c r="V2" s="16"/>
      <c r="W2" s="14"/>
      <c r="X2" s="16"/>
      <c r="Y2" s="14">
        <v>1</v>
      </c>
      <c r="Z2" s="15">
        <v>2.0833333333333332E-2</v>
      </c>
      <c r="AA2" s="14">
        <v>0</v>
      </c>
      <c r="AB2" s="15">
        <v>0</v>
      </c>
      <c r="AC2" s="14">
        <v>5</v>
      </c>
      <c r="AD2" s="15">
        <v>1.6025641025641024E-2</v>
      </c>
      <c r="AE2" s="14">
        <v>9</v>
      </c>
      <c r="AF2" s="15">
        <v>3.8346825734980826E-3</v>
      </c>
      <c r="AG2" s="14"/>
      <c r="AH2" s="16"/>
      <c r="AI2" s="14"/>
      <c r="AJ2" s="16"/>
      <c r="AK2" s="14">
        <v>0</v>
      </c>
      <c r="AL2" s="15">
        <v>0</v>
      </c>
      <c r="AM2" s="14">
        <v>0</v>
      </c>
      <c r="AN2" s="15">
        <v>0</v>
      </c>
      <c r="AO2" s="14">
        <v>10</v>
      </c>
      <c r="AP2" s="15">
        <v>8.5106382978723406E-3</v>
      </c>
      <c r="AQ2" s="14">
        <v>3</v>
      </c>
      <c r="AR2" s="15">
        <v>4.6153846153846156E-2</v>
      </c>
      <c r="AS2" s="14">
        <v>5</v>
      </c>
      <c r="AT2" s="15">
        <v>6.5359477124183009E-3</v>
      </c>
      <c r="AU2" s="14">
        <v>0</v>
      </c>
      <c r="AV2" s="15">
        <v>0</v>
      </c>
      <c r="AW2" s="14">
        <v>10</v>
      </c>
      <c r="AX2" s="15">
        <v>7.5700227100681302E-3</v>
      </c>
      <c r="AY2" s="14">
        <v>16</v>
      </c>
      <c r="AZ2" s="15">
        <v>7.3529411764705881E-3</v>
      </c>
      <c r="BA2" s="14">
        <v>0</v>
      </c>
      <c r="BB2" s="15">
        <v>0</v>
      </c>
      <c r="BC2" s="14">
        <v>0</v>
      </c>
      <c r="BD2" s="15">
        <v>0</v>
      </c>
      <c r="BE2" s="14">
        <v>0</v>
      </c>
      <c r="BF2" s="15">
        <v>0</v>
      </c>
      <c r="BG2" s="14"/>
      <c r="BH2" s="16"/>
      <c r="BI2" s="14">
        <v>7</v>
      </c>
      <c r="BJ2" s="15">
        <v>4.0840140023337222E-3</v>
      </c>
      <c r="BK2" s="14"/>
      <c r="BL2" s="16"/>
      <c r="BM2" s="14"/>
      <c r="BN2" s="16"/>
      <c r="BO2" s="14">
        <v>0</v>
      </c>
      <c r="BP2" s="15">
        <v>0</v>
      </c>
      <c r="BQ2" s="14">
        <v>13</v>
      </c>
      <c r="BR2" s="15">
        <v>5.7906458797327394E-3</v>
      </c>
      <c r="BS2" s="14"/>
      <c r="BT2" s="16"/>
      <c r="BU2" s="14"/>
      <c r="BV2" s="16"/>
      <c r="BW2" s="14"/>
      <c r="BX2" s="16"/>
      <c r="BY2" s="14"/>
      <c r="BZ2" s="16"/>
      <c r="CA2" s="14">
        <v>7</v>
      </c>
      <c r="CB2" s="15">
        <v>5.4179566563467493E-3</v>
      </c>
      <c r="CC2" s="14">
        <v>0</v>
      </c>
      <c r="CD2" s="15">
        <v>0</v>
      </c>
      <c r="CE2" s="14"/>
      <c r="CF2" s="16"/>
      <c r="CG2" s="14">
        <v>1</v>
      </c>
      <c r="CH2" s="15">
        <v>1.5873015873015872E-2</v>
      </c>
      <c r="CI2" s="14">
        <v>0</v>
      </c>
      <c r="CJ2" s="15">
        <v>0</v>
      </c>
      <c r="CK2" s="14">
        <v>1</v>
      </c>
      <c r="CL2" s="15">
        <v>1.4285714285714285E-2</v>
      </c>
      <c r="CM2" s="14">
        <v>2</v>
      </c>
      <c r="CN2" s="15">
        <v>6.6666666666666666E-2</v>
      </c>
      <c r="CO2" s="14">
        <v>3</v>
      </c>
      <c r="CP2" s="15">
        <v>1.9230769230769232E-2</v>
      </c>
      <c r="CQ2" s="14"/>
      <c r="CR2" s="16"/>
      <c r="CS2" s="14">
        <v>0</v>
      </c>
      <c r="CT2" s="15">
        <v>0</v>
      </c>
      <c r="CU2" s="14">
        <v>4</v>
      </c>
      <c r="CV2" s="15">
        <v>2.0931449502878076E-3</v>
      </c>
      <c r="CW2" s="14">
        <v>1</v>
      </c>
      <c r="CX2" s="15">
        <v>5.5555555555555552E-2</v>
      </c>
      <c r="CY2" s="14">
        <v>10</v>
      </c>
      <c r="CZ2" s="15">
        <v>6.4474532559638939E-3</v>
      </c>
      <c r="DA2" s="14">
        <v>0</v>
      </c>
      <c r="DB2" s="15">
        <v>0</v>
      </c>
      <c r="DC2" s="14">
        <v>0</v>
      </c>
      <c r="DD2" s="15">
        <v>0</v>
      </c>
      <c r="DE2" s="14"/>
      <c r="DF2" s="16"/>
      <c r="DG2" s="14"/>
      <c r="DH2" s="16"/>
      <c r="DI2" s="14">
        <v>6</v>
      </c>
      <c r="DJ2" s="15">
        <v>4.3383947939262474E-3</v>
      </c>
      <c r="DK2" s="14">
        <v>5</v>
      </c>
      <c r="DL2" s="15">
        <v>3.1152647975077881E-3</v>
      </c>
      <c r="DM2" s="14">
        <v>9</v>
      </c>
      <c r="DN2" s="15">
        <v>3.708281829419036E-3</v>
      </c>
      <c r="DO2" s="14"/>
      <c r="DP2" s="16"/>
      <c r="DQ2" s="14">
        <v>0</v>
      </c>
      <c r="DR2" s="15">
        <v>0</v>
      </c>
      <c r="DS2" s="14">
        <v>8</v>
      </c>
      <c r="DT2" s="15">
        <v>8.1053698074974676E-3</v>
      </c>
      <c r="DU2" s="14"/>
      <c r="DV2" s="16"/>
      <c r="DW2" s="14"/>
      <c r="DX2" s="16"/>
      <c r="DY2" s="14">
        <v>14</v>
      </c>
      <c r="DZ2" s="15">
        <v>7.2576464489372732E-3</v>
      </c>
      <c r="EA2" s="14"/>
      <c r="EB2" s="16"/>
      <c r="EC2" s="14">
        <v>2</v>
      </c>
      <c r="ED2" s="15">
        <v>5.3908355795148251E-3</v>
      </c>
      <c r="EE2" s="14"/>
      <c r="EF2" s="16"/>
      <c r="EG2" s="14"/>
      <c r="EH2" s="16"/>
      <c r="EI2" s="14">
        <v>0</v>
      </c>
      <c r="EJ2" s="15">
        <v>0</v>
      </c>
      <c r="EK2" s="14">
        <v>1</v>
      </c>
      <c r="EL2" s="15">
        <v>1.1494252873563218E-2</v>
      </c>
      <c r="EM2" s="14"/>
      <c r="EN2" s="16"/>
      <c r="EO2" s="14"/>
      <c r="EP2" s="16"/>
      <c r="EQ2" s="14">
        <v>0</v>
      </c>
      <c r="ER2" s="15">
        <v>0</v>
      </c>
      <c r="ES2" s="14"/>
      <c r="ET2" s="16"/>
      <c r="EU2" s="14"/>
      <c r="EV2" s="16"/>
      <c r="EW2" s="14">
        <v>7</v>
      </c>
      <c r="EX2" s="15">
        <v>3.2154340836012861E-3</v>
      </c>
      <c r="EY2" s="14">
        <v>17</v>
      </c>
      <c r="EZ2" s="15">
        <v>6.3197026022304833E-3</v>
      </c>
      <c r="FA2" s="14">
        <v>0</v>
      </c>
      <c r="FB2" s="15">
        <v>0</v>
      </c>
      <c r="FC2" s="14">
        <v>0</v>
      </c>
      <c r="FD2" s="15">
        <v>0</v>
      </c>
      <c r="FE2" s="14"/>
      <c r="FF2" s="16"/>
      <c r="FG2" s="14"/>
      <c r="FH2" s="16"/>
      <c r="FI2" s="14">
        <v>0</v>
      </c>
      <c r="FJ2" s="15">
        <v>0</v>
      </c>
      <c r="FK2" s="14">
        <v>3</v>
      </c>
      <c r="FL2" s="15">
        <v>1.3452914798206279E-2</v>
      </c>
      <c r="FM2" s="14">
        <v>35</v>
      </c>
      <c r="FN2" s="15">
        <v>9.6286107290233843E-3</v>
      </c>
      <c r="FO2" s="14">
        <v>0</v>
      </c>
      <c r="FP2" s="15">
        <v>0</v>
      </c>
      <c r="FQ2" s="14">
        <v>1</v>
      </c>
      <c r="FR2" s="15">
        <v>5.8823529411764705E-3</v>
      </c>
      <c r="FS2" s="14">
        <v>1</v>
      </c>
      <c r="FT2" s="15">
        <v>5.6179775280898875E-3</v>
      </c>
      <c r="FU2" s="14">
        <v>16</v>
      </c>
      <c r="FV2" s="15">
        <v>7.2398190045248872E-3</v>
      </c>
      <c r="FW2" s="14">
        <v>0</v>
      </c>
      <c r="FX2" s="15">
        <v>0</v>
      </c>
      <c r="FY2" s="14"/>
      <c r="FZ2" s="16"/>
      <c r="GA2" s="14">
        <v>6</v>
      </c>
      <c r="GB2" s="15">
        <v>3.9215686274509803E-3</v>
      </c>
      <c r="GC2" s="14">
        <v>6</v>
      </c>
      <c r="GD2" s="15">
        <v>1.2371134020618556E-2</v>
      </c>
      <c r="GE2" s="14">
        <v>69</v>
      </c>
      <c r="GF2" s="15">
        <v>7.7250335871025524E-3</v>
      </c>
      <c r="GG2" s="14">
        <v>0</v>
      </c>
      <c r="GH2" s="15">
        <v>0</v>
      </c>
      <c r="GI2" s="17">
        <v>320</v>
      </c>
      <c r="GJ2" s="18">
        <v>6.3929677354909601E-3</v>
      </c>
    </row>
    <row r="3" spans="1:192" x14ac:dyDescent="0.25">
      <c r="A3" s="2" t="s">
        <v>141</v>
      </c>
      <c r="B3" s="3" t="s">
        <v>113</v>
      </c>
      <c r="C3" s="14">
        <v>0</v>
      </c>
      <c r="D3" s="15">
        <v>0</v>
      </c>
      <c r="E3" s="14">
        <v>0</v>
      </c>
      <c r="F3" s="15">
        <v>0</v>
      </c>
      <c r="G3" s="14"/>
      <c r="H3" s="16"/>
      <c r="I3" s="14">
        <v>0</v>
      </c>
      <c r="J3" s="15">
        <v>0</v>
      </c>
      <c r="K3" s="14">
        <v>2</v>
      </c>
      <c r="L3" s="15">
        <v>1.9801980198019802E-2</v>
      </c>
      <c r="M3" s="14">
        <v>0</v>
      </c>
      <c r="N3" s="15">
        <v>0</v>
      </c>
      <c r="O3" s="14">
        <v>5</v>
      </c>
      <c r="P3" s="15">
        <v>1.2345679012345678E-2</v>
      </c>
      <c r="Q3" s="14">
        <v>0</v>
      </c>
      <c r="R3" s="15">
        <v>0</v>
      </c>
      <c r="S3" s="14">
        <v>0</v>
      </c>
      <c r="T3" s="15">
        <v>0</v>
      </c>
      <c r="U3" s="14"/>
      <c r="V3" s="16"/>
      <c r="W3" s="14"/>
      <c r="X3" s="16"/>
      <c r="Y3" s="14">
        <v>0</v>
      </c>
      <c r="Z3" s="15">
        <v>0</v>
      </c>
      <c r="AA3" s="14">
        <v>0</v>
      </c>
      <c r="AB3" s="15">
        <v>0</v>
      </c>
      <c r="AC3" s="14">
        <v>2</v>
      </c>
      <c r="AD3" s="15">
        <v>6.41025641025641E-3</v>
      </c>
      <c r="AE3" s="14">
        <v>18</v>
      </c>
      <c r="AF3" s="15">
        <v>7.6693651469961653E-3</v>
      </c>
      <c r="AG3" s="14"/>
      <c r="AH3" s="16"/>
      <c r="AI3" s="14"/>
      <c r="AJ3" s="16"/>
      <c r="AK3" s="14">
        <v>0</v>
      </c>
      <c r="AL3" s="15">
        <v>0</v>
      </c>
      <c r="AM3" s="14">
        <v>1</v>
      </c>
      <c r="AN3" s="15">
        <v>1.3888888888888888E-2</v>
      </c>
      <c r="AO3" s="14">
        <v>10</v>
      </c>
      <c r="AP3" s="15">
        <v>8.5106382978723406E-3</v>
      </c>
      <c r="AQ3" s="14">
        <v>1</v>
      </c>
      <c r="AR3" s="15">
        <v>1.5384615384615385E-2</v>
      </c>
      <c r="AS3" s="14">
        <v>7</v>
      </c>
      <c r="AT3" s="15">
        <v>9.1503267973856214E-3</v>
      </c>
      <c r="AU3" s="14">
        <v>0</v>
      </c>
      <c r="AV3" s="15">
        <v>0</v>
      </c>
      <c r="AW3" s="14">
        <v>8</v>
      </c>
      <c r="AX3" s="15">
        <v>6.0560181680545042E-3</v>
      </c>
      <c r="AY3" s="14">
        <v>12</v>
      </c>
      <c r="AZ3" s="15">
        <v>5.5147058823529415E-3</v>
      </c>
      <c r="BA3" s="14">
        <v>0</v>
      </c>
      <c r="BB3" s="15">
        <v>0</v>
      </c>
      <c r="BC3" s="14">
        <v>2</v>
      </c>
      <c r="BD3" s="15">
        <v>3.0769230769230771E-2</v>
      </c>
      <c r="BE3" s="14">
        <v>0</v>
      </c>
      <c r="BF3" s="15">
        <v>0</v>
      </c>
      <c r="BG3" s="14"/>
      <c r="BH3" s="16"/>
      <c r="BI3" s="14">
        <v>16</v>
      </c>
      <c r="BJ3" s="15">
        <v>9.3348891481913644E-3</v>
      </c>
      <c r="BK3" s="14"/>
      <c r="BL3" s="16"/>
      <c r="BM3" s="14"/>
      <c r="BN3" s="16"/>
      <c r="BO3" s="14">
        <v>0</v>
      </c>
      <c r="BP3" s="15">
        <v>0</v>
      </c>
      <c r="BQ3" s="14">
        <v>10</v>
      </c>
      <c r="BR3" s="15">
        <v>4.4543429844097994E-3</v>
      </c>
      <c r="BS3" s="14"/>
      <c r="BT3" s="16"/>
      <c r="BU3" s="14"/>
      <c r="BV3" s="16"/>
      <c r="BW3" s="14"/>
      <c r="BX3" s="16"/>
      <c r="BY3" s="14"/>
      <c r="BZ3" s="16"/>
      <c r="CA3" s="14">
        <v>11</v>
      </c>
      <c r="CB3" s="15">
        <v>8.5139318885448911E-3</v>
      </c>
      <c r="CC3" s="14">
        <v>1</v>
      </c>
      <c r="CD3" s="15">
        <v>2.6315789473684209E-2</v>
      </c>
      <c r="CE3" s="14"/>
      <c r="CF3" s="16"/>
      <c r="CG3" s="14">
        <v>0</v>
      </c>
      <c r="CH3" s="15">
        <v>0</v>
      </c>
      <c r="CI3" s="14">
        <v>0</v>
      </c>
      <c r="CJ3" s="15">
        <v>0</v>
      </c>
      <c r="CK3" s="14">
        <v>0</v>
      </c>
      <c r="CL3" s="15">
        <v>0</v>
      </c>
      <c r="CM3" s="14">
        <v>0</v>
      </c>
      <c r="CN3" s="15">
        <v>0</v>
      </c>
      <c r="CO3" s="14">
        <v>1</v>
      </c>
      <c r="CP3" s="15">
        <v>6.41025641025641E-3</v>
      </c>
      <c r="CQ3" s="14"/>
      <c r="CR3" s="16"/>
      <c r="CS3" s="14">
        <v>1</v>
      </c>
      <c r="CT3" s="15">
        <v>4.7619047619047616E-2</v>
      </c>
      <c r="CU3" s="14">
        <v>9</v>
      </c>
      <c r="CV3" s="15">
        <v>4.7095761381475663E-3</v>
      </c>
      <c r="CW3" s="14">
        <v>0</v>
      </c>
      <c r="CX3" s="15">
        <v>0</v>
      </c>
      <c r="CY3" s="14">
        <v>11</v>
      </c>
      <c r="CZ3" s="15">
        <v>7.0921985815602835E-3</v>
      </c>
      <c r="DA3" s="14">
        <v>1</v>
      </c>
      <c r="DB3" s="15">
        <v>1.0101010101010102E-2</v>
      </c>
      <c r="DC3" s="14">
        <v>0</v>
      </c>
      <c r="DD3" s="15">
        <v>0</v>
      </c>
      <c r="DE3" s="14"/>
      <c r="DF3" s="16"/>
      <c r="DG3" s="14"/>
      <c r="DH3" s="16"/>
      <c r="DI3" s="14">
        <v>13</v>
      </c>
      <c r="DJ3" s="15">
        <v>9.3998553868402026E-3</v>
      </c>
      <c r="DK3" s="14">
        <v>15</v>
      </c>
      <c r="DL3" s="15">
        <v>9.3457943925233638E-3</v>
      </c>
      <c r="DM3" s="14">
        <v>16</v>
      </c>
      <c r="DN3" s="15">
        <v>6.592501030078286E-3</v>
      </c>
      <c r="DO3" s="14"/>
      <c r="DP3" s="16"/>
      <c r="DQ3" s="14">
        <v>0</v>
      </c>
      <c r="DR3" s="15">
        <v>0</v>
      </c>
      <c r="DS3" s="14">
        <v>9</v>
      </c>
      <c r="DT3" s="15">
        <v>9.11854103343465E-3</v>
      </c>
      <c r="DU3" s="14"/>
      <c r="DV3" s="16"/>
      <c r="DW3" s="14"/>
      <c r="DX3" s="16"/>
      <c r="DY3" s="14">
        <v>21</v>
      </c>
      <c r="DZ3" s="15">
        <v>1.088646967340591E-2</v>
      </c>
      <c r="EA3" s="14"/>
      <c r="EB3" s="16"/>
      <c r="EC3" s="14">
        <v>1</v>
      </c>
      <c r="ED3" s="15">
        <v>2.6954177897574125E-3</v>
      </c>
      <c r="EE3" s="14"/>
      <c r="EF3" s="16"/>
      <c r="EG3" s="14"/>
      <c r="EH3" s="16"/>
      <c r="EI3" s="14">
        <v>0</v>
      </c>
      <c r="EJ3" s="15">
        <v>0</v>
      </c>
      <c r="EK3" s="14">
        <v>1</v>
      </c>
      <c r="EL3" s="15">
        <v>1.1494252873563218E-2</v>
      </c>
      <c r="EM3" s="14"/>
      <c r="EN3" s="16"/>
      <c r="EO3" s="14"/>
      <c r="EP3" s="16"/>
      <c r="EQ3" s="14">
        <v>0</v>
      </c>
      <c r="ER3" s="15">
        <v>0</v>
      </c>
      <c r="ES3" s="14"/>
      <c r="ET3" s="16"/>
      <c r="EU3" s="14"/>
      <c r="EV3" s="16"/>
      <c r="EW3" s="14">
        <v>8</v>
      </c>
      <c r="EX3" s="15">
        <v>3.6747818098300414E-3</v>
      </c>
      <c r="EY3" s="14">
        <v>11</v>
      </c>
      <c r="EZ3" s="15">
        <v>4.0892193308550186E-3</v>
      </c>
      <c r="FA3" s="14">
        <v>0</v>
      </c>
      <c r="FB3" s="15">
        <v>0</v>
      </c>
      <c r="FC3" s="14">
        <v>0</v>
      </c>
      <c r="FD3" s="15">
        <v>0</v>
      </c>
      <c r="FE3" s="14"/>
      <c r="FF3" s="16"/>
      <c r="FG3" s="14"/>
      <c r="FH3" s="16"/>
      <c r="FI3" s="14">
        <v>1</v>
      </c>
      <c r="FJ3" s="15">
        <v>3.5714285714285712E-2</v>
      </c>
      <c r="FK3" s="14">
        <v>4</v>
      </c>
      <c r="FL3" s="15">
        <v>1.7937219730941704E-2</v>
      </c>
      <c r="FM3" s="14">
        <v>38</v>
      </c>
      <c r="FN3" s="15">
        <v>1.0453920220082531E-2</v>
      </c>
      <c r="FO3" s="14">
        <v>0</v>
      </c>
      <c r="FP3" s="15">
        <v>0</v>
      </c>
      <c r="FQ3" s="14">
        <v>1</v>
      </c>
      <c r="FR3" s="15">
        <v>5.8823529411764705E-3</v>
      </c>
      <c r="FS3" s="14">
        <v>2</v>
      </c>
      <c r="FT3" s="15">
        <v>1.1235955056179775E-2</v>
      </c>
      <c r="FU3" s="14">
        <v>13</v>
      </c>
      <c r="FV3" s="15">
        <v>5.8823529411764705E-3</v>
      </c>
      <c r="FW3" s="14">
        <v>0</v>
      </c>
      <c r="FX3" s="15">
        <v>0</v>
      </c>
      <c r="FY3" s="14"/>
      <c r="FZ3" s="16"/>
      <c r="GA3" s="14">
        <v>11</v>
      </c>
      <c r="GB3" s="15">
        <v>7.1895424836601303E-3</v>
      </c>
      <c r="GC3" s="14">
        <v>1</v>
      </c>
      <c r="GD3" s="15">
        <v>2.0618556701030928E-3</v>
      </c>
      <c r="GE3" s="14">
        <v>43</v>
      </c>
      <c r="GF3" s="15">
        <v>4.8141513658755035E-3</v>
      </c>
      <c r="GG3" s="14">
        <v>0</v>
      </c>
      <c r="GH3" s="15">
        <v>0</v>
      </c>
      <c r="GI3" s="17">
        <v>338</v>
      </c>
      <c r="GJ3" s="18">
        <v>6.7525721706123264E-3</v>
      </c>
    </row>
    <row r="4" spans="1:192" x14ac:dyDescent="0.25">
      <c r="A4" s="19" t="s">
        <v>139</v>
      </c>
      <c r="B4" s="27"/>
      <c r="C4" s="20">
        <v>2</v>
      </c>
      <c r="D4" s="21">
        <v>3.8461538461538464E-2</v>
      </c>
      <c r="E4" s="20">
        <v>0</v>
      </c>
      <c r="F4" s="21">
        <v>0</v>
      </c>
      <c r="G4" s="20"/>
      <c r="H4" s="22"/>
      <c r="I4" s="20">
        <v>0</v>
      </c>
      <c r="J4" s="21">
        <v>0</v>
      </c>
      <c r="K4" s="20">
        <v>2</v>
      </c>
      <c r="L4" s="21">
        <v>1.9801980198019802E-2</v>
      </c>
      <c r="M4" s="20">
        <v>1</v>
      </c>
      <c r="N4" s="21">
        <v>1.7857142857142856E-2</v>
      </c>
      <c r="O4" s="20">
        <v>7</v>
      </c>
      <c r="P4" s="21">
        <v>1.7283950617283949E-2</v>
      </c>
      <c r="Q4" s="20">
        <v>1</v>
      </c>
      <c r="R4" s="21">
        <v>6.25E-2</v>
      </c>
      <c r="S4" s="20">
        <v>0</v>
      </c>
      <c r="T4" s="21">
        <v>0</v>
      </c>
      <c r="U4" s="20"/>
      <c r="V4" s="22"/>
      <c r="W4" s="20"/>
      <c r="X4" s="22"/>
      <c r="Y4" s="20">
        <v>1</v>
      </c>
      <c r="Z4" s="21">
        <v>2.0833333333333332E-2</v>
      </c>
      <c r="AA4" s="20">
        <v>0</v>
      </c>
      <c r="AB4" s="21">
        <v>0</v>
      </c>
      <c r="AC4" s="20">
        <v>7</v>
      </c>
      <c r="AD4" s="21">
        <v>2.2435897435897436E-2</v>
      </c>
      <c r="AE4" s="20">
        <v>27</v>
      </c>
      <c r="AF4" s="21">
        <v>1.1504047720494247E-2</v>
      </c>
      <c r="AG4" s="20"/>
      <c r="AH4" s="22"/>
      <c r="AI4" s="20"/>
      <c r="AJ4" s="22"/>
      <c r="AK4" s="20">
        <v>0</v>
      </c>
      <c r="AL4" s="21">
        <v>0</v>
      </c>
      <c r="AM4" s="20">
        <v>1</v>
      </c>
      <c r="AN4" s="21">
        <v>1.3888888888888888E-2</v>
      </c>
      <c r="AO4" s="20">
        <v>20</v>
      </c>
      <c r="AP4" s="21">
        <v>1.7021276595744681E-2</v>
      </c>
      <c r="AQ4" s="20">
        <v>4</v>
      </c>
      <c r="AR4" s="21">
        <v>6.1538461538461542E-2</v>
      </c>
      <c r="AS4" s="20">
        <v>12</v>
      </c>
      <c r="AT4" s="21">
        <v>1.5686274509803921E-2</v>
      </c>
      <c r="AU4" s="20">
        <v>0</v>
      </c>
      <c r="AV4" s="21">
        <v>0</v>
      </c>
      <c r="AW4" s="20">
        <v>18</v>
      </c>
      <c r="AX4" s="21">
        <v>1.3626040878122634E-2</v>
      </c>
      <c r="AY4" s="20">
        <v>28</v>
      </c>
      <c r="AZ4" s="21">
        <v>1.2867647058823529E-2</v>
      </c>
      <c r="BA4" s="20">
        <v>0</v>
      </c>
      <c r="BB4" s="21">
        <v>0</v>
      </c>
      <c r="BC4" s="20">
        <v>2</v>
      </c>
      <c r="BD4" s="21">
        <v>3.0769230769230771E-2</v>
      </c>
      <c r="BE4" s="20">
        <v>0</v>
      </c>
      <c r="BF4" s="21">
        <v>0</v>
      </c>
      <c r="BG4" s="20"/>
      <c r="BH4" s="22"/>
      <c r="BI4" s="20">
        <v>23</v>
      </c>
      <c r="BJ4" s="21">
        <v>1.3418903150525088E-2</v>
      </c>
      <c r="BK4" s="20"/>
      <c r="BL4" s="22"/>
      <c r="BM4" s="20"/>
      <c r="BN4" s="22"/>
      <c r="BO4" s="20">
        <v>0</v>
      </c>
      <c r="BP4" s="21">
        <v>0</v>
      </c>
      <c r="BQ4" s="20">
        <v>23</v>
      </c>
      <c r="BR4" s="21">
        <v>1.0244988864142539E-2</v>
      </c>
      <c r="BS4" s="20"/>
      <c r="BT4" s="22"/>
      <c r="BU4" s="20"/>
      <c r="BV4" s="22"/>
      <c r="BW4" s="20"/>
      <c r="BX4" s="22"/>
      <c r="BY4" s="20"/>
      <c r="BZ4" s="22"/>
      <c r="CA4" s="20">
        <v>18</v>
      </c>
      <c r="CB4" s="21">
        <v>1.393188854489164E-2</v>
      </c>
      <c r="CC4" s="20">
        <v>1</v>
      </c>
      <c r="CD4" s="21">
        <v>2.6315789473684209E-2</v>
      </c>
      <c r="CE4" s="20"/>
      <c r="CF4" s="22"/>
      <c r="CG4" s="20">
        <v>1</v>
      </c>
      <c r="CH4" s="21">
        <v>1.5873015873015872E-2</v>
      </c>
      <c r="CI4" s="20">
        <v>0</v>
      </c>
      <c r="CJ4" s="21">
        <v>0</v>
      </c>
      <c r="CK4" s="20">
        <v>1</v>
      </c>
      <c r="CL4" s="21">
        <v>1.4285714285714285E-2</v>
      </c>
      <c r="CM4" s="20">
        <v>2</v>
      </c>
      <c r="CN4" s="21">
        <v>6.6666666666666666E-2</v>
      </c>
      <c r="CO4" s="20">
        <v>4</v>
      </c>
      <c r="CP4" s="21">
        <v>2.564102564102564E-2</v>
      </c>
      <c r="CQ4" s="20"/>
      <c r="CR4" s="22"/>
      <c r="CS4" s="20">
        <v>1</v>
      </c>
      <c r="CT4" s="21">
        <v>4.7619047619047616E-2</v>
      </c>
      <c r="CU4" s="20">
        <v>13</v>
      </c>
      <c r="CV4" s="21">
        <v>6.8027210884353739E-3</v>
      </c>
      <c r="CW4" s="20">
        <v>1</v>
      </c>
      <c r="CX4" s="21">
        <v>5.5555555555555552E-2</v>
      </c>
      <c r="CY4" s="20">
        <v>21</v>
      </c>
      <c r="CZ4" s="21">
        <v>1.3539651837524178E-2</v>
      </c>
      <c r="DA4" s="20">
        <v>1</v>
      </c>
      <c r="DB4" s="21">
        <v>1.0101010101010102E-2</v>
      </c>
      <c r="DC4" s="20">
        <v>0</v>
      </c>
      <c r="DD4" s="21">
        <v>0</v>
      </c>
      <c r="DE4" s="20"/>
      <c r="DF4" s="22"/>
      <c r="DG4" s="20"/>
      <c r="DH4" s="22"/>
      <c r="DI4" s="20">
        <v>19</v>
      </c>
      <c r="DJ4" s="21">
        <v>1.3738250180766449E-2</v>
      </c>
      <c r="DK4" s="20">
        <v>20</v>
      </c>
      <c r="DL4" s="21">
        <v>1.2461059190031152E-2</v>
      </c>
      <c r="DM4" s="20">
        <v>25</v>
      </c>
      <c r="DN4" s="21">
        <v>1.0300782859497322E-2</v>
      </c>
      <c r="DO4" s="20"/>
      <c r="DP4" s="22"/>
      <c r="DQ4" s="20">
        <v>0</v>
      </c>
      <c r="DR4" s="21">
        <v>0</v>
      </c>
      <c r="DS4" s="20">
        <v>17</v>
      </c>
      <c r="DT4" s="21">
        <v>1.7223910840932118E-2</v>
      </c>
      <c r="DU4" s="20"/>
      <c r="DV4" s="22"/>
      <c r="DW4" s="20"/>
      <c r="DX4" s="22"/>
      <c r="DY4" s="20">
        <v>35</v>
      </c>
      <c r="DZ4" s="21">
        <v>1.8144116122343183E-2</v>
      </c>
      <c r="EA4" s="20"/>
      <c r="EB4" s="22"/>
      <c r="EC4" s="20">
        <v>3</v>
      </c>
      <c r="ED4" s="21">
        <v>8.0862533692722376E-3</v>
      </c>
      <c r="EE4" s="20"/>
      <c r="EF4" s="22"/>
      <c r="EG4" s="20"/>
      <c r="EH4" s="22"/>
      <c r="EI4" s="20">
        <v>0</v>
      </c>
      <c r="EJ4" s="21">
        <v>0</v>
      </c>
      <c r="EK4" s="20">
        <v>2</v>
      </c>
      <c r="EL4" s="21">
        <v>2.2988505747126436E-2</v>
      </c>
      <c r="EM4" s="20"/>
      <c r="EN4" s="22"/>
      <c r="EO4" s="20"/>
      <c r="EP4" s="22"/>
      <c r="EQ4" s="20">
        <v>0</v>
      </c>
      <c r="ER4" s="21">
        <v>0</v>
      </c>
      <c r="ES4" s="20"/>
      <c r="ET4" s="22"/>
      <c r="EU4" s="20"/>
      <c r="EV4" s="22"/>
      <c r="EW4" s="20">
        <v>15</v>
      </c>
      <c r="EX4" s="21">
        <v>6.8902158934313279E-3</v>
      </c>
      <c r="EY4" s="20">
        <v>28</v>
      </c>
      <c r="EZ4" s="21">
        <v>1.0408921933085501E-2</v>
      </c>
      <c r="FA4" s="20">
        <v>0</v>
      </c>
      <c r="FB4" s="21">
        <v>0</v>
      </c>
      <c r="FC4" s="20">
        <v>0</v>
      </c>
      <c r="FD4" s="21">
        <v>0</v>
      </c>
      <c r="FE4" s="20"/>
      <c r="FF4" s="22"/>
      <c r="FG4" s="20"/>
      <c r="FH4" s="22"/>
      <c r="FI4" s="20">
        <v>1</v>
      </c>
      <c r="FJ4" s="21">
        <v>3.5714285714285712E-2</v>
      </c>
      <c r="FK4" s="20">
        <v>7</v>
      </c>
      <c r="FL4" s="21">
        <v>3.1390134529147982E-2</v>
      </c>
      <c r="FM4" s="20">
        <v>73</v>
      </c>
      <c r="FN4" s="21">
        <v>2.0082530949105913E-2</v>
      </c>
      <c r="FO4" s="20">
        <v>0</v>
      </c>
      <c r="FP4" s="21">
        <v>0</v>
      </c>
      <c r="FQ4" s="20">
        <v>2</v>
      </c>
      <c r="FR4" s="21">
        <v>1.1764705882352941E-2</v>
      </c>
      <c r="FS4" s="20">
        <v>3</v>
      </c>
      <c r="FT4" s="21">
        <v>1.6853932584269662E-2</v>
      </c>
      <c r="FU4" s="20">
        <v>29</v>
      </c>
      <c r="FV4" s="21">
        <v>1.3122171945701358E-2</v>
      </c>
      <c r="FW4" s="20">
        <v>0</v>
      </c>
      <c r="FX4" s="21">
        <v>0</v>
      </c>
      <c r="FY4" s="20"/>
      <c r="FZ4" s="22"/>
      <c r="GA4" s="20">
        <v>17</v>
      </c>
      <c r="GB4" s="21">
        <v>1.1111111111111112E-2</v>
      </c>
      <c r="GC4" s="20">
        <v>7</v>
      </c>
      <c r="GD4" s="21">
        <v>1.443298969072165E-2</v>
      </c>
      <c r="GE4" s="20">
        <v>112</v>
      </c>
      <c r="GF4" s="21">
        <v>1.2539184952978056E-2</v>
      </c>
      <c r="GG4" s="20">
        <v>0</v>
      </c>
      <c r="GH4" s="21">
        <v>0</v>
      </c>
      <c r="GI4" s="20">
        <v>658</v>
      </c>
      <c r="GJ4" s="21">
        <v>1.3145539906103286E-2</v>
      </c>
    </row>
    <row r="5" spans="1:192" x14ac:dyDescent="0.25">
      <c r="A5" s="2" t="s">
        <v>142</v>
      </c>
      <c r="B5" s="3" t="s">
        <v>119</v>
      </c>
      <c r="C5" s="14">
        <v>3</v>
      </c>
      <c r="D5" s="15">
        <v>5.7692307692307696E-2</v>
      </c>
      <c r="E5" s="14">
        <v>3</v>
      </c>
      <c r="F5" s="15">
        <v>0.11538461538461539</v>
      </c>
      <c r="G5" s="14"/>
      <c r="H5" s="16"/>
      <c r="I5" s="14">
        <v>2</v>
      </c>
      <c r="J5" s="15">
        <v>0.1111111111111111</v>
      </c>
      <c r="K5" s="14">
        <v>9</v>
      </c>
      <c r="L5" s="15">
        <v>8.9108910891089105E-2</v>
      </c>
      <c r="M5" s="14">
        <v>0</v>
      </c>
      <c r="N5" s="15">
        <v>0</v>
      </c>
      <c r="O5" s="14">
        <v>34</v>
      </c>
      <c r="P5" s="15">
        <v>8.3950617283950618E-2</v>
      </c>
      <c r="Q5" s="14">
        <v>2</v>
      </c>
      <c r="R5" s="15">
        <v>0.125</v>
      </c>
      <c r="S5" s="14">
        <v>3</v>
      </c>
      <c r="T5" s="15">
        <v>0.10344827586206896</v>
      </c>
      <c r="U5" s="14"/>
      <c r="V5" s="16"/>
      <c r="W5" s="14"/>
      <c r="X5" s="16"/>
      <c r="Y5" s="14">
        <v>5</v>
      </c>
      <c r="Z5" s="15">
        <v>0.10416666666666667</v>
      </c>
      <c r="AA5" s="14">
        <v>5</v>
      </c>
      <c r="AB5" s="15">
        <v>0.13157894736842105</v>
      </c>
      <c r="AC5" s="14">
        <v>23</v>
      </c>
      <c r="AD5" s="15">
        <v>7.371794871794872E-2</v>
      </c>
      <c r="AE5" s="14">
        <v>191</v>
      </c>
      <c r="AF5" s="15">
        <v>8.1380485726459312E-2</v>
      </c>
      <c r="AG5" s="14"/>
      <c r="AH5" s="16"/>
      <c r="AI5" s="14"/>
      <c r="AJ5" s="16"/>
      <c r="AK5" s="14">
        <v>1</v>
      </c>
      <c r="AL5" s="15">
        <v>3.0303030303030304E-2</v>
      </c>
      <c r="AM5" s="14">
        <v>9</v>
      </c>
      <c r="AN5" s="15">
        <v>0.125</v>
      </c>
      <c r="AO5" s="14">
        <v>105</v>
      </c>
      <c r="AP5" s="15">
        <v>8.9361702127659579E-2</v>
      </c>
      <c r="AQ5" s="14">
        <v>9</v>
      </c>
      <c r="AR5" s="15">
        <v>0.13846153846153847</v>
      </c>
      <c r="AS5" s="14">
        <v>79</v>
      </c>
      <c r="AT5" s="15">
        <v>0.10326797385620914</v>
      </c>
      <c r="AU5" s="14">
        <v>7</v>
      </c>
      <c r="AV5" s="15">
        <v>0.15555555555555556</v>
      </c>
      <c r="AW5" s="14">
        <v>120</v>
      </c>
      <c r="AX5" s="15">
        <v>9.0840272520817569E-2</v>
      </c>
      <c r="AY5" s="14">
        <v>110</v>
      </c>
      <c r="AZ5" s="15">
        <v>5.0551470588235295E-2</v>
      </c>
      <c r="BA5" s="14">
        <v>1</v>
      </c>
      <c r="BB5" s="15">
        <v>1.3157894736842105E-2</v>
      </c>
      <c r="BC5" s="14">
        <v>8</v>
      </c>
      <c r="BD5" s="15">
        <v>0.12307692307692308</v>
      </c>
      <c r="BE5" s="14">
        <v>3</v>
      </c>
      <c r="BF5" s="15">
        <v>0.13636363636363635</v>
      </c>
      <c r="BG5" s="14"/>
      <c r="BH5" s="16"/>
      <c r="BI5" s="14">
        <v>172</v>
      </c>
      <c r="BJ5" s="15">
        <v>0.10035005834305717</v>
      </c>
      <c r="BK5" s="14"/>
      <c r="BL5" s="16"/>
      <c r="BM5" s="14"/>
      <c r="BN5" s="16"/>
      <c r="BO5" s="14">
        <v>7</v>
      </c>
      <c r="BP5" s="15">
        <v>0.22580645161290322</v>
      </c>
      <c r="BQ5" s="14">
        <v>216</v>
      </c>
      <c r="BR5" s="15">
        <v>9.6213808463251671E-2</v>
      </c>
      <c r="BS5" s="14"/>
      <c r="BT5" s="16"/>
      <c r="BU5" s="14"/>
      <c r="BV5" s="16"/>
      <c r="BW5" s="14"/>
      <c r="BX5" s="16"/>
      <c r="BY5" s="14"/>
      <c r="BZ5" s="16"/>
      <c r="CA5" s="14">
        <v>88</v>
      </c>
      <c r="CB5" s="15">
        <v>6.8111455108359129E-2</v>
      </c>
      <c r="CC5" s="14">
        <v>2</v>
      </c>
      <c r="CD5" s="15">
        <v>5.2631578947368418E-2</v>
      </c>
      <c r="CE5" s="14"/>
      <c r="CF5" s="16"/>
      <c r="CG5" s="14">
        <v>7</v>
      </c>
      <c r="CH5" s="15">
        <v>0.1111111111111111</v>
      </c>
      <c r="CI5" s="14">
        <v>4</v>
      </c>
      <c r="CJ5" s="15">
        <v>6.7796610169491525E-2</v>
      </c>
      <c r="CK5" s="14">
        <v>1</v>
      </c>
      <c r="CL5" s="15">
        <v>1.4285714285714285E-2</v>
      </c>
      <c r="CM5" s="14">
        <v>3</v>
      </c>
      <c r="CN5" s="15">
        <v>0.1</v>
      </c>
      <c r="CO5" s="14">
        <v>12</v>
      </c>
      <c r="CP5" s="15">
        <v>7.6923076923076927E-2</v>
      </c>
      <c r="CQ5" s="14"/>
      <c r="CR5" s="16"/>
      <c r="CS5" s="14">
        <v>1</v>
      </c>
      <c r="CT5" s="15">
        <v>4.7619047619047616E-2</v>
      </c>
      <c r="CU5" s="14">
        <v>195</v>
      </c>
      <c r="CV5" s="15">
        <v>0.10204081632653061</v>
      </c>
      <c r="CW5" s="14">
        <v>1</v>
      </c>
      <c r="CX5" s="15">
        <v>5.5555555555555552E-2</v>
      </c>
      <c r="CY5" s="14">
        <v>129</v>
      </c>
      <c r="CZ5" s="15">
        <v>8.3172147001934232E-2</v>
      </c>
      <c r="DA5" s="14">
        <v>4</v>
      </c>
      <c r="DB5" s="15">
        <v>4.0404040404040407E-2</v>
      </c>
      <c r="DC5" s="14">
        <v>4</v>
      </c>
      <c r="DD5" s="15">
        <v>0.08</v>
      </c>
      <c r="DE5" s="14"/>
      <c r="DF5" s="16"/>
      <c r="DG5" s="14"/>
      <c r="DH5" s="16"/>
      <c r="DI5" s="14">
        <v>136</v>
      </c>
      <c r="DJ5" s="15">
        <v>9.8336948662328269E-2</v>
      </c>
      <c r="DK5" s="14">
        <v>175</v>
      </c>
      <c r="DL5" s="15">
        <v>0.10903426791277258</v>
      </c>
      <c r="DM5" s="14">
        <v>266</v>
      </c>
      <c r="DN5" s="15">
        <v>0.10960032962505151</v>
      </c>
      <c r="DO5" s="14"/>
      <c r="DP5" s="16"/>
      <c r="DQ5" s="14">
        <v>3</v>
      </c>
      <c r="DR5" s="15">
        <v>7.8947368421052627E-2</v>
      </c>
      <c r="DS5" s="14">
        <v>103</v>
      </c>
      <c r="DT5" s="15">
        <v>0.10435663627152988</v>
      </c>
      <c r="DU5" s="14"/>
      <c r="DV5" s="16"/>
      <c r="DW5" s="14"/>
      <c r="DX5" s="16"/>
      <c r="DY5" s="14">
        <v>161</v>
      </c>
      <c r="DZ5" s="15">
        <v>8.346293416277864E-2</v>
      </c>
      <c r="EA5" s="14"/>
      <c r="EB5" s="16"/>
      <c r="EC5" s="14">
        <v>25</v>
      </c>
      <c r="ED5" s="15">
        <v>6.7385444743935305E-2</v>
      </c>
      <c r="EE5" s="14"/>
      <c r="EF5" s="16"/>
      <c r="EG5" s="14"/>
      <c r="EH5" s="16"/>
      <c r="EI5" s="14">
        <v>5</v>
      </c>
      <c r="EJ5" s="15">
        <v>9.8039215686274508E-2</v>
      </c>
      <c r="EK5" s="14">
        <v>6</v>
      </c>
      <c r="EL5" s="15">
        <v>6.8965517241379309E-2</v>
      </c>
      <c r="EM5" s="14"/>
      <c r="EN5" s="16"/>
      <c r="EO5" s="14"/>
      <c r="EP5" s="16"/>
      <c r="EQ5" s="14">
        <v>4</v>
      </c>
      <c r="ER5" s="15">
        <v>0.10526315789473684</v>
      </c>
      <c r="ES5" s="14"/>
      <c r="ET5" s="16"/>
      <c r="EU5" s="14"/>
      <c r="EV5" s="16"/>
      <c r="EW5" s="14">
        <v>162</v>
      </c>
      <c r="EX5" s="15">
        <v>7.4414331649058335E-2</v>
      </c>
      <c r="EY5" s="14">
        <v>186</v>
      </c>
      <c r="EZ5" s="15">
        <v>6.9144981412639403E-2</v>
      </c>
      <c r="FA5" s="14">
        <v>6</v>
      </c>
      <c r="FB5" s="15">
        <v>8.1081081081081086E-2</v>
      </c>
      <c r="FC5" s="14">
        <v>3</v>
      </c>
      <c r="FD5" s="15">
        <v>9.6774193548387094E-2</v>
      </c>
      <c r="FE5" s="14"/>
      <c r="FF5" s="16"/>
      <c r="FG5" s="14"/>
      <c r="FH5" s="16"/>
      <c r="FI5" s="14">
        <v>1</v>
      </c>
      <c r="FJ5" s="15">
        <v>3.5714285714285712E-2</v>
      </c>
      <c r="FK5" s="14">
        <v>22</v>
      </c>
      <c r="FL5" s="15">
        <v>9.8654708520179366E-2</v>
      </c>
      <c r="FM5" s="14">
        <v>386</v>
      </c>
      <c r="FN5" s="15">
        <v>0.10618982118294361</v>
      </c>
      <c r="FO5" s="14">
        <v>2</v>
      </c>
      <c r="FP5" s="15">
        <v>4.7619047619047616E-2</v>
      </c>
      <c r="FQ5" s="14">
        <v>20</v>
      </c>
      <c r="FR5" s="15">
        <v>0.11764705882352941</v>
      </c>
      <c r="FS5" s="14">
        <v>12</v>
      </c>
      <c r="FT5" s="15">
        <v>6.741573033707865E-2</v>
      </c>
      <c r="FU5" s="14">
        <v>193</v>
      </c>
      <c r="FV5" s="15">
        <v>8.7330316742081443E-2</v>
      </c>
      <c r="FW5" s="14">
        <v>0</v>
      </c>
      <c r="FX5" s="15">
        <v>0</v>
      </c>
      <c r="FY5" s="14"/>
      <c r="FZ5" s="16"/>
      <c r="GA5" s="14">
        <v>137</v>
      </c>
      <c r="GB5" s="15">
        <v>8.954248366013072E-2</v>
      </c>
      <c r="GC5" s="14">
        <v>54</v>
      </c>
      <c r="GD5" s="15">
        <v>0.11134020618556702</v>
      </c>
      <c r="GE5" s="14">
        <v>717</v>
      </c>
      <c r="GF5" s="15">
        <v>8.0273175100761304E-2</v>
      </c>
      <c r="GG5" s="14">
        <v>10</v>
      </c>
      <c r="GH5" s="15">
        <v>9.7087378640776698E-2</v>
      </c>
      <c r="GI5" s="17">
        <v>4373</v>
      </c>
      <c r="GJ5" s="18">
        <v>8.7363899710318646E-2</v>
      </c>
    </row>
    <row r="6" spans="1:192" x14ac:dyDescent="0.25">
      <c r="A6" s="2" t="s">
        <v>143</v>
      </c>
      <c r="B6" s="3" t="s">
        <v>119</v>
      </c>
      <c r="C6" s="14">
        <v>2</v>
      </c>
      <c r="D6" s="15">
        <v>3.8461538461538464E-2</v>
      </c>
      <c r="E6" s="14">
        <v>1</v>
      </c>
      <c r="F6" s="15">
        <v>3.8461538461538464E-2</v>
      </c>
      <c r="G6" s="14"/>
      <c r="H6" s="16"/>
      <c r="I6" s="14">
        <v>1</v>
      </c>
      <c r="J6" s="15">
        <v>5.5555555555555552E-2</v>
      </c>
      <c r="K6" s="14">
        <v>4</v>
      </c>
      <c r="L6" s="15">
        <v>3.9603960396039604E-2</v>
      </c>
      <c r="M6" s="14">
        <v>4</v>
      </c>
      <c r="N6" s="15">
        <v>7.1428571428571425E-2</v>
      </c>
      <c r="O6" s="14">
        <v>19</v>
      </c>
      <c r="P6" s="15">
        <v>4.6913580246913583E-2</v>
      </c>
      <c r="Q6" s="14">
        <v>1</v>
      </c>
      <c r="R6" s="15">
        <v>6.25E-2</v>
      </c>
      <c r="S6" s="14">
        <v>3</v>
      </c>
      <c r="T6" s="15">
        <v>0.10344827586206896</v>
      </c>
      <c r="U6" s="14"/>
      <c r="V6" s="16"/>
      <c r="W6" s="14"/>
      <c r="X6" s="16"/>
      <c r="Y6" s="14">
        <v>1</v>
      </c>
      <c r="Z6" s="15">
        <v>2.0833333333333332E-2</v>
      </c>
      <c r="AA6" s="14">
        <v>1</v>
      </c>
      <c r="AB6" s="15">
        <v>2.6315789473684209E-2</v>
      </c>
      <c r="AC6" s="14">
        <v>11</v>
      </c>
      <c r="AD6" s="15">
        <v>3.5256410256410256E-2</v>
      </c>
      <c r="AE6" s="14">
        <v>118</v>
      </c>
      <c r="AF6" s="15">
        <v>5.0276949296974863E-2</v>
      </c>
      <c r="AG6" s="14"/>
      <c r="AH6" s="16"/>
      <c r="AI6" s="14"/>
      <c r="AJ6" s="16"/>
      <c r="AK6" s="14">
        <v>0</v>
      </c>
      <c r="AL6" s="15">
        <v>0</v>
      </c>
      <c r="AM6" s="14">
        <v>3</v>
      </c>
      <c r="AN6" s="15">
        <v>4.1666666666666664E-2</v>
      </c>
      <c r="AO6" s="14">
        <v>74</v>
      </c>
      <c r="AP6" s="15">
        <v>6.2978723404255324E-2</v>
      </c>
      <c r="AQ6" s="14">
        <v>3</v>
      </c>
      <c r="AR6" s="15">
        <v>4.6153846153846156E-2</v>
      </c>
      <c r="AS6" s="14">
        <v>50</v>
      </c>
      <c r="AT6" s="15">
        <v>6.535947712418301E-2</v>
      </c>
      <c r="AU6" s="14">
        <v>1</v>
      </c>
      <c r="AV6" s="15">
        <v>2.2222222222222223E-2</v>
      </c>
      <c r="AW6" s="14">
        <v>132</v>
      </c>
      <c r="AX6" s="15">
        <v>9.9924299772899322E-2</v>
      </c>
      <c r="AY6" s="14">
        <v>219</v>
      </c>
      <c r="AZ6" s="15">
        <v>0.10064338235294118</v>
      </c>
      <c r="BA6" s="14">
        <v>3</v>
      </c>
      <c r="BB6" s="15">
        <v>3.9473684210526314E-2</v>
      </c>
      <c r="BC6" s="14">
        <v>3</v>
      </c>
      <c r="BD6" s="15">
        <v>4.6153846153846156E-2</v>
      </c>
      <c r="BE6" s="14">
        <v>1</v>
      </c>
      <c r="BF6" s="15">
        <v>4.5454545454545456E-2</v>
      </c>
      <c r="BG6" s="14"/>
      <c r="BH6" s="16"/>
      <c r="BI6" s="14">
        <v>142</v>
      </c>
      <c r="BJ6" s="15">
        <v>8.284714119019837E-2</v>
      </c>
      <c r="BK6" s="14"/>
      <c r="BL6" s="16"/>
      <c r="BM6" s="14"/>
      <c r="BN6" s="16"/>
      <c r="BO6" s="14">
        <v>0</v>
      </c>
      <c r="BP6" s="15">
        <v>0</v>
      </c>
      <c r="BQ6" s="14">
        <v>65</v>
      </c>
      <c r="BR6" s="15">
        <v>2.8953229398663696E-2</v>
      </c>
      <c r="BS6" s="14"/>
      <c r="BT6" s="16"/>
      <c r="BU6" s="14"/>
      <c r="BV6" s="16"/>
      <c r="BW6" s="14"/>
      <c r="BX6" s="16"/>
      <c r="BY6" s="14"/>
      <c r="BZ6" s="16"/>
      <c r="CA6" s="14">
        <v>36</v>
      </c>
      <c r="CB6" s="15">
        <v>2.7863777089783281E-2</v>
      </c>
      <c r="CC6" s="14">
        <v>2</v>
      </c>
      <c r="CD6" s="15">
        <v>5.2631578947368418E-2</v>
      </c>
      <c r="CE6" s="14"/>
      <c r="CF6" s="16"/>
      <c r="CG6" s="14">
        <v>1</v>
      </c>
      <c r="CH6" s="15">
        <v>1.5873015873015872E-2</v>
      </c>
      <c r="CI6" s="14">
        <v>1</v>
      </c>
      <c r="CJ6" s="15">
        <v>1.6949152542372881E-2</v>
      </c>
      <c r="CK6" s="14">
        <v>2</v>
      </c>
      <c r="CL6" s="15">
        <v>2.8571428571428571E-2</v>
      </c>
      <c r="CM6" s="14">
        <v>0</v>
      </c>
      <c r="CN6" s="15">
        <v>0</v>
      </c>
      <c r="CO6" s="14">
        <v>7</v>
      </c>
      <c r="CP6" s="15">
        <v>4.4871794871794872E-2</v>
      </c>
      <c r="CQ6" s="14"/>
      <c r="CR6" s="16"/>
      <c r="CS6" s="14">
        <v>1</v>
      </c>
      <c r="CT6" s="15">
        <v>4.7619047619047616E-2</v>
      </c>
      <c r="CU6" s="14">
        <v>146</v>
      </c>
      <c r="CV6" s="15">
        <v>7.6399790685504967E-2</v>
      </c>
      <c r="CW6" s="14">
        <v>2</v>
      </c>
      <c r="CX6" s="15">
        <v>0.1111111111111111</v>
      </c>
      <c r="CY6" s="14">
        <v>61</v>
      </c>
      <c r="CZ6" s="15">
        <v>3.9329464861379754E-2</v>
      </c>
      <c r="DA6" s="14">
        <v>7</v>
      </c>
      <c r="DB6" s="15">
        <v>7.0707070707070704E-2</v>
      </c>
      <c r="DC6" s="14">
        <v>0</v>
      </c>
      <c r="DD6" s="15">
        <v>0</v>
      </c>
      <c r="DE6" s="14"/>
      <c r="DF6" s="16"/>
      <c r="DG6" s="14"/>
      <c r="DH6" s="16"/>
      <c r="DI6" s="14">
        <v>37</v>
      </c>
      <c r="DJ6" s="15">
        <v>2.6753434562545191E-2</v>
      </c>
      <c r="DK6" s="14">
        <v>41</v>
      </c>
      <c r="DL6" s="15">
        <v>2.5545171339563862E-2</v>
      </c>
      <c r="DM6" s="14">
        <v>51</v>
      </c>
      <c r="DN6" s="15">
        <v>2.1013597033374538E-2</v>
      </c>
      <c r="DO6" s="14"/>
      <c r="DP6" s="16"/>
      <c r="DQ6" s="14">
        <v>4</v>
      </c>
      <c r="DR6" s="15">
        <v>0.10526315789473684</v>
      </c>
      <c r="DS6" s="14">
        <v>39</v>
      </c>
      <c r="DT6" s="15">
        <v>3.9513677811550151E-2</v>
      </c>
      <c r="DU6" s="14"/>
      <c r="DV6" s="16"/>
      <c r="DW6" s="14"/>
      <c r="DX6" s="16"/>
      <c r="DY6" s="14">
        <v>72</v>
      </c>
      <c r="DZ6" s="15">
        <v>3.7325038880248837E-2</v>
      </c>
      <c r="EA6" s="14"/>
      <c r="EB6" s="16"/>
      <c r="EC6" s="14">
        <v>10</v>
      </c>
      <c r="ED6" s="15">
        <v>2.6954177897574125E-2</v>
      </c>
      <c r="EE6" s="14"/>
      <c r="EF6" s="16"/>
      <c r="EG6" s="14"/>
      <c r="EH6" s="16"/>
      <c r="EI6" s="14">
        <v>2</v>
      </c>
      <c r="EJ6" s="15">
        <v>3.9215686274509803E-2</v>
      </c>
      <c r="EK6" s="14">
        <v>5</v>
      </c>
      <c r="EL6" s="15">
        <v>5.7471264367816091E-2</v>
      </c>
      <c r="EM6" s="14"/>
      <c r="EN6" s="16"/>
      <c r="EO6" s="14"/>
      <c r="EP6" s="16"/>
      <c r="EQ6" s="14">
        <v>0</v>
      </c>
      <c r="ER6" s="15">
        <v>0</v>
      </c>
      <c r="ES6" s="14"/>
      <c r="ET6" s="16"/>
      <c r="EU6" s="14"/>
      <c r="EV6" s="16"/>
      <c r="EW6" s="14">
        <v>83</v>
      </c>
      <c r="EX6" s="15">
        <v>3.8125861276986681E-2</v>
      </c>
      <c r="EY6" s="14">
        <v>125</v>
      </c>
      <c r="EZ6" s="15">
        <v>4.6468401486988845E-2</v>
      </c>
      <c r="FA6" s="14">
        <v>1</v>
      </c>
      <c r="FB6" s="15">
        <v>1.3513513513513514E-2</v>
      </c>
      <c r="FC6" s="14">
        <v>1</v>
      </c>
      <c r="FD6" s="15">
        <v>3.2258064516129031E-2</v>
      </c>
      <c r="FE6" s="14"/>
      <c r="FF6" s="16"/>
      <c r="FG6" s="14"/>
      <c r="FH6" s="16"/>
      <c r="FI6" s="14">
        <v>2</v>
      </c>
      <c r="FJ6" s="15">
        <v>7.1428571428571425E-2</v>
      </c>
      <c r="FK6" s="14">
        <v>9</v>
      </c>
      <c r="FL6" s="15">
        <v>4.0358744394618833E-2</v>
      </c>
      <c r="FM6" s="14">
        <v>105</v>
      </c>
      <c r="FN6" s="15">
        <v>2.8885832187070151E-2</v>
      </c>
      <c r="FO6" s="14">
        <v>6</v>
      </c>
      <c r="FP6" s="15">
        <v>0.14285714285714285</v>
      </c>
      <c r="FQ6" s="14">
        <v>4</v>
      </c>
      <c r="FR6" s="15">
        <v>2.3529411764705882E-2</v>
      </c>
      <c r="FS6" s="14">
        <v>5</v>
      </c>
      <c r="FT6" s="15">
        <v>2.8089887640449437E-2</v>
      </c>
      <c r="FU6" s="14">
        <v>110</v>
      </c>
      <c r="FV6" s="15">
        <v>4.9773755656108594E-2</v>
      </c>
      <c r="FW6" s="14">
        <v>0</v>
      </c>
      <c r="FX6" s="15">
        <v>0</v>
      </c>
      <c r="FY6" s="14"/>
      <c r="FZ6" s="16"/>
      <c r="GA6" s="14">
        <v>117</v>
      </c>
      <c r="GB6" s="15">
        <v>7.6470588235294124E-2</v>
      </c>
      <c r="GC6" s="14">
        <v>15</v>
      </c>
      <c r="GD6" s="15">
        <v>3.0927835051546393E-2</v>
      </c>
      <c r="GE6" s="14">
        <v>401</v>
      </c>
      <c r="GF6" s="15">
        <v>4.4894760412001793E-2</v>
      </c>
      <c r="GG6" s="14">
        <v>5</v>
      </c>
      <c r="GH6" s="15">
        <v>4.8543689320388349E-2</v>
      </c>
      <c r="GI6" s="17">
        <v>2378</v>
      </c>
      <c r="GJ6" s="18">
        <v>4.7507741484367198E-2</v>
      </c>
    </row>
    <row r="7" spans="1:192" x14ac:dyDescent="0.25">
      <c r="A7" s="2" t="s">
        <v>144</v>
      </c>
      <c r="B7" s="3" t="s">
        <v>119</v>
      </c>
      <c r="C7" s="14">
        <v>3</v>
      </c>
      <c r="D7" s="15">
        <v>5.7692307692307696E-2</v>
      </c>
      <c r="E7" s="14">
        <v>2</v>
      </c>
      <c r="F7" s="15">
        <v>7.6923076923076927E-2</v>
      </c>
      <c r="G7" s="14"/>
      <c r="H7" s="16"/>
      <c r="I7" s="14">
        <v>1</v>
      </c>
      <c r="J7" s="15">
        <v>5.5555555555555552E-2</v>
      </c>
      <c r="K7" s="14">
        <v>5</v>
      </c>
      <c r="L7" s="15">
        <v>4.9504950495049507E-2</v>
      </c>
      <c r="M7" s="14">
        <v>3</v>
      </c>
      <c r="N7" s="15">
        <v>5.3571428571428568E-2</v>
      </c>
      <c r="O7" s="14">
        <v>27</v>
      </c>
      <c r="P7" s="15">
        <v>6.6666666666666666E-2</v>
      </c>
      <c r="Q7" s="14">
        <v>2</v>
      </c>
      <c r="R7" s="15">
        <v>0.125</v>
      </c>
      <c r="S7" s="14">
        <v>4</v>
      </c>
      <c r="T7" s="15">
        <v>0.13793103448275862</v>
      </c>
      <c r="U7" s="14"/>
      <c r="V7" s="16"/>
      <c r="W7" s="14"/>
      <c r="X7" s="16"/>
      <c r="Y7" s="14">
        <v>2</v>
      </c>
      <c r="Z7" s="15">
        <v>4.1666666666666664E-2</v>
      </c>
      <c r="AA7" s="14">
        <v>3</v>
      </c>
      <c r="AB7" s="15">
        <v>7.8947368421052627E-2</v>
      </c>
      <c r="AC7" s="14">
        <v>29</v>
      </c>
      <c r="AD7" s="15">
        <v>9.2948717948717952E-2</v>
      </c>
      <c r="AE7" s="14">
        <v>115</v>
      </c>
      <c r="AF7" s="15">
        <v>4.8998721772475502E-2</v>
      </c>
      <c r="AG7" s="14"/>
      <c r="AH7" s="16"/>
      <c r="AI7" s="14"/>
      <c r="AJ7" s="16"/>
      <c r="AK7" s="14">
        <v>2</v>
      </c>
      <c r="AL7" s="15">
        <v>6.0606060606060608E-2</v>
      </c>
      <c r="AM7" s="14">
        <v>4</v>
      </c>
      <c r="AN7" s="15">
        <v>5.5555555555555552E-2</v>
      </c>
      <c r="AO7" s="14">
        <v>77</v>
      </c>
      <c r="AP7" s="15">
        <v>6.5531914893617024E-2</v>
      </c>
      <c r="AQ7" s="14">
        <v>2</v>
      </c>
      <c r="AR7" s="15">
        <v>3.0769230769230771E-2</v>
      </c>
      <c r="AS7" s="14">
        <v>42</v>
      </c>
      <c r="AT7" s="15">
        <v>5.4901960784313725E-2</v>
      </c>
      <c r="AU7" s="14">
        <v>4</v>
      </c>
      <c r="AV7" s="15">
        <v>8.8888888888888892E-2</v>
      </c>
      <c r="AW7" s="14">
        <v>66</v>
      </c>
      <c r="AX7" s="15">
        <v>4.9962149886449661E-2</v>
      </c>
      <c r="AY7" s="14">
        <v>212</v>
      </c>
      <c r="AZ7" s="15">
        <v>9.7426470588235295E-2</v>
      </c>
      <c r="BA7" s="14">
        <v>6</v>
      </c>
      <c r="BB7" s="15">
        <v>7.8947368421052627E-2</v>
      </c>
      <c r="BC7" s="14">
        <v>5</v>
      </c>
      <c r="BD7" s="15">
        <v>7.6923076923076927E-2</v>
      </c>
      <c r="BE7" s="14">
        <v>1</v>
      </c>
      <c r="BF7" s="15">
        <v>4.5454545454545456E-2</v>
      </c>
      <c r="BG7" s="14"/>
      <c r="BH7" s="16"/>
      <c r="BI7" s="14">
        <v>61</v>
      </c>
      <c r="BJ7" s="15">
        <v>3.5589264877479578E-2</v>
      </c>
      <c r="BK7" s="14"/>
      <c r="BL7" s="16"/>
      <c r="BM7" s="14"/>
      <c r="BN7" s="16"/>
      <c r="BO7" s="14">
        <v>0</v>
      </c>
      <c r="BP7" s="15">
        <v>0</v>
      </c>
      <c r="BQ7" s="14">
        <v>132</v>
      </c>
      <c r="BR7" s="15">
        <v>5.8797327394209356E-2</v>
      </c>
      <c r="BS7" s="14"/>
      <c r="BT7" s="16"/>
      <c r="BU7" s="14"/>
      <c r="BV7" s="16"/>
      <c r="BW7" s="14"/>
      <c r="BX7" s="16"/>
      <c r="BY7" s="14"/>
      <c r="BZ7" s="16"/>
      <c r="CA7" s="14">
        <v>50</v>
      </c>
      <c r="CB7" s="15">
        <v>3.8699690402476783E-2</v>
      </c>
      <c r="CC7" s="14">
        <v>0</v>
      </c>
      <c r="CD7" s="15">
        <v>0</v>
      </c>
      <c r="CE7" s="14"/>
      <c r="CF7" s="16"/>
      <c r="CG7" s="14">
        <v>1</v>
      </c>
      <c r="CH7" s="15">
        <v>1.5873015873015872E-2</v>
      </c>
      <c r="CI7" s="14">
        <v>3</v>
      </c>
      <c r="CJ7" s="15">
        <v>5.0847457627118647E-2</v>
      </c>
      <c r="CK7" s="14">
        <v>4</v>
      </c>
      <c r="CL7" s="15">
        <v>5.7142857142857141E-2</v>
      </c>
      <c r="CM7" s="14">
        <v>2</v>
      </c>
      <c r="CN7" s="15">
        <v>6.6666666666666666E-2</v>
      </c>
      <c r="CO7" s="14">
        <v>13</v>
      </c>
      <c r="CP7" s="15">
        <v>8.3333333333333329E-2</v>
      </c>
      <c r="CQ7" s="14"/>
      <c r="CR7" s="16"/>
      <c r="CS7" s="14">
        <v>1</v>
      </c>
      <c r="CT7" s="15">
        <v>4.7619047619047616E-2</v>
      </c>
      <c r="CU7" s="14">
        <v>81</v>
      </c>
      <c r="CV7" s="15">
        <v>4.2386185243328101E-2</v>
      </c>
      <c r="CW7" s="14">
        <v>1</v>
      </c>
      <c r="CX7" s="15">
        <v>5.5555555555555552E-2</v>
      </c>
      <c r="CY7" s="14">
        <v>113</v>
      </c>
      <c r="CZ7" s="15">
        <v>7.2856221792392012E-2</v>
      </c>
      <c r="DA7" s="14">
        <v>8</v>
      </c>
      <c r="DB7" s="15">
        <v>8.0808080808080815E-2</v>
      </c>
      <c r="DC7" s="14">
        <v>1</v>
      </c>
      <c r="DD7" s="15">
        <v>0.02</v>
      </c>
      <c r="DE7" s="14"/>
      <c r="DF7" s="16"/>
      <c r="DG7" s="14"/>
      <c r="DH7" s="16"/>
      <c r="DI7" s="14">
        <v>39</v>
      </c>
      <c r="DJ7" s="15">
        <v>2.8199566160520606E-2</v>
      </c>
      <c r="DK7" s="14">
        <v>57</v>
      </c>
      <c r="DL7" s="15">
        <v>3.5514018691588788E-2</v>
      </c>
      <c r="DM7" s="14">
        <v>103</v>
      </c>
      <c r="DN7" s="15">
        <v>4.2439225381128966E-2</v>
      </c>
      <c r="DO7" s="14"/>
      <c r="DP7" s="16"/>
      <c r="DQ7" s="14">
        <v>3</v>
      </c>
      <c r="DR7" s="15">
        <v>7.8947368421052627E-2</v>
      </c>
      <c r="DS7" s="14">
        <v>67</v>
      </c>
      <c r="DT7" s="15">
        <v>6.7882472137791292E-2</v>
      </c>
      <c r="DU7" s="14"/>
      <c r="DV7" s="16"/>
      <c r="DW7" s="14"/>
      <c r="DX7" s="16"/>
      <c r="DY7" s="14">
        <v>130</v>
      </c>
      <c r="DZ7" s="15">
        <v>6.7392431311560391E-2</v>
      </c>
      <c r="EA7" s="14"/>
      <c r="EB7" s="16"/>
      <c r="EC7" s="14">
        <v>33</v>
      </c>
      <c r="ED7" s="15">
        <v>8.8948787061994605E-2</v>
      </c>
      <c r="EE7" s="14"/>
      <c r="EF7" s="16"/>
      <c r="EG7" s="14"/>
      <c r="EH7" s="16"/>
      <c r="EI7" s="14">
        <v>3</v>
      </c>
      <c r="EJ7" s="15">
        <v>5.8823529411764705E-2</v>
      </c>
      <c r="EK7" s="14">
        <v>4</v>
      </c>
      <c r="EL7" s="15">
        <v>4.5977011494252873E-2</v>
      </c>
      <c r="EM7" s="14"/>
      <c r="EN7" s="16"/>
      <c r="EO7" s="14"/>
      <c r="EP7" s="16"/>
      <c r="EQ7" s="14">
        <v>0</v>
      </c>
      <c r="ER7" s="15">
        <v>0</v>
      </c>
      <c r="ES7" s="14"/>
      <c r="ET7" s="16"/>
      <c r="EU7" s="14"/>
      <c r="EV7" s="16"/>
      <c r="EW7" s="14">
        <v>118</v>
      </c>
      <c r="EX7" s="15">
        <v>5.420303169499311E-2</v>
      </c>
      <c r="EY7" s="14">
        <v>139</v>
      </c>
      <c r="EZ7" s="15">
        <v>5.1672862453531601E-2</v>
      </c>
      <c r="FA7" s="14">
        <v>3</v>
      </c>
      <c r="FB7" s="15">
        <v>4.0540540540540543E-2</v>
      </c>
      <c r="FC7" s="14">
        <v>3</v>
      </c>
      <c r="FD7" s="15">
        <v>9.6774193548387094E-2</v>
      </c>
      <c r="FE7" s="14"/>
      <c r="FF7" s="16"/>
      <c r="FG7" s="14"/>
      <c r="FH7" s="16"/>
      <c r="FI7" s="14">
        <v>0</v>
      </c>
      <c r="FJ7" s="15">
        <v>0</v>
      </c>
      <c r="FK7" s="14">
        <v>13</v>
      </c>
      <c r="FL7" s="15">
        <v>5.829596412556054E-2</v>
      </c>
      <c r="FM7" s="14">
        <v>175</v>
      </c>
      <c r="FN7" s="15">
        <v>4.8143053645116916E-2</v>
      </c>
      <c r="FO7" s="14">
        <v>2</v>
      </c>
      <c r="FP7" s="15">
        <v>4.7619047619047616E-2</v>
      </c>
      <c r="FQ7" s="14">
        <v>4</v>
      </c>
      <c r="FR7" s="15">
        <v>2.3529411764705882E-2</v>
      </c>
      <c r="FS7" s="14">
        <v>9</v>
      </c>
      <c r="FT7" s="15">
        <v>5.0561797752808987E-2</v>
      </c>
      <c r="FU7" s="14">
        <v>108</v>
      </c>
      <c r="FV7" s="15">
        <v>4.8868778280542986E-2</v>
      </c>
      <c r="FW7" s="14">
        <v>1</v>
      </c>
      <c r="FX7" s="15">
        <v>0.05</v>
      </c>
      <c r="FY7" s="14"/>
      <c r="FZ7" s="16"/>
      <c r="GA7" s="14">
        <v>74</v>
      </c>
      <c r="GB7" s="15">
        <v>4.8366013071895426E-2</v>
      </c>
      <c r="GC7" s="14">
        <v>32</v>
      </c>
      <c r="GD7" s="15">
        <v>6.5979381443298971E-2</v>
      </c>
      <c r="GE7" s="14">
        <v>465</v>
      </c>
      <c r="GF7" s="15">
        <v>5.2060008956560683E-2</v>
      </c>
      <c r="GG7" s="14">
        <v>7</v>
      </c>
      <c r="GH7" s="15">
        <v>6.7961165048543687E-2</v>
      </c>
      <c r="GI7" s="17">
        <v>2680</v>
      </c>
      <c r="GJ7" s="18">
        <v>5.3541104784736789E-2</v>
      </c>
    </row>
    <row r="8" spans="1:192" x14ac:dyDescent="0.25">
      <c r="A8" s="2" t="s">
        <v>145</v>
      </c>
      <c r="B8" s="3" t="s">
        <v>119</v>
      </c>
      <c r="C8" s="14">
        <v>2</v>
      </c>
      <c r="D8" s="15">
        <v>3.8461538461538464E-2</v>
      </c>
      <c r="E8" s="14">
        <v>2</v>
      </c>
      <c r="F8" s="15">
        <v>7.6923076923076927E-2</v>
      </c>
      <c r="G8" s="14"/>
      <c r="H8" s="16"/>
      <c r="I8" s="14">
        <v>3</v>
      </c>
      <c r="J8" s="15">
        <v>0.16666666666666666</v>
      </c>
      <c r="K8" s="14">
        <v>10</v>
      </c>
      <c r="L8" s="15">
        <v>9.9009900990099015E-2</v>
      </c>
      <c r="M8" s="14">
        <v>7</v>
      </c>
      <c r="N8" s="15">
        <v>0.125</v>
      </c>
      <c r="O8" s="14">
        <v>33</v>
      </c>
      <c r="P8" s="15">
        <v>8.1481481481481488E-2</v>
      </c>
      <c r="Q8" s="14">
        <v>1</v>
      </c>
      <c r="R8" s="15">
        <v>6.25E-2</v>
      </c>
      <c r="S8" s="14">
        <v>0</v>
      </c>
      <c r="T8" s="15">
        <v>0</v>
      </c>
      <c r="U8" s="14"/>
      <c r="V8" s="16"/>
      <c r="W8" s="14"/>
      <c r="X8" s="16"/>
      <c r="Y8" s="14">
        <v>9</v>
      </c>
      <c r="Z8" s="15">
        <v>0.1875</v>
      </c>
      <c r="AA8" s="14">
        <v>3</v>
      </c>
      <c r="AB8" s="15">
        <v>7.8947368421052627E-2</v>
      </c>
      <c r="AC8" s="14">
        <v>27</v>
      </c>
      <c r="AD8" s="15">
        <v>8.6538461538461536E-2</v>
      </c>
      <c r="AE8" s="14">
        <v>101</v>
      </c>
      <c r="AF8" s="15">
        <v>4.3033659991478485E-2</v>
      </c>
      <c r="AG8" s="14"/>
      <c r="AH8" s="16"/>
      <c r="AI8" s="14"/>
      <c r="AJ8" s="16"/>
      <c r="AK8" s="14">
        <v>2</v>
      </c>
      <c r="AL8" s="15">
        <v>6.0606060606060608E-2</v>
      </c>
      <c r="AM8" s="14">
        <v>4</v>
      </c>
      <c r="AN8" s="15">
        <v>5.5555555555555552E-2</v>
      </c>
      <c r="AO8" s="14">
        <v>69</v>
      </c>
      <c r="AP8" s="15">
        <v>5.8723404255319148E-2</v>
      </c>
      <c r="AQ8" s="14">
        <v>5</v>
      </c>
      <c r="AR8" s="15">
        <v>7.6923076923076927E-2</v>
      </c>
      <c r="AS8" s="14">
        <v>65</v>
      </c>
      <c r="AT8" s="15">
        <v>8.4967320261437912E-2</v>
      </c>
      <c r="AU8" s="14">
        <v>3</v>
      </c>
      <c r="AV8" s="15">
        <v>6.6666666666666666E-2</v>
      </c>
      <c r="AW8" s="14">
        <v>79</v>
      </c>
      <c r="AX8" s="15">
        <v>5.9803179409538228E-2</v>
      </c>
      <c r="AY8" s="14">
        <v>172</v>
      </c>
      <c r="AZ8" s="15">
        <v>7.904411764705882E-2</v>
      </c>
      <c r="BA8" s="14">
        <v>4</v>
      </c>
      <c r="BB8" s="15">
        <v>5.2631578947368418E-2</v>
      </c>
      <c r="BC8" s="14">
        <v>5</v>
      </c>
      <c r="BD8" s="15">
        <v>7.6923076923076927E-2</v>
      </c>
      <c r="BE8" s="14">
        <v>2</v>
      </c>
      <c r="BF8" s="15">
        <v>9.0909090909090912E-2</v>
      </c>
      <c r="BG8" s="14"/>
      <c r="BH8" s="16"/>
      <c r="BI8" s="14">
        <v>87</v>
      </c>
      <c r="BJ8" s="15">
        <v>5.0758459743290546E-2</v>
      </c>
      <c r="BK8" s="14"/>
      <c r="BL8" s="16"/>
      <c r="BM8" s="14"/>
      <c r="BN8" s="16"/>
      <c r="BO8" s="14">
        <v>1</v>
      </c>
      <c r="BP8" s="15">
        <v>3.2258064516129031E-2</v>
      </c>
      <c r="BQ8" s="14">
        <v>137</v>
      </c>
      <c r="BR8" s="15">
        <v>6.1024498886414251E-2</v>
      </c>
      <c r="BS8" s="14"/>
      <c r="BT8" s="16"/>
      <c r="BU8" s="14"/>
      <c r="BV8" s="16"/>
      <c r="BW8" s="14"/>
      <c r="BX8" s="16"/>
      <c r="BY8" s="14"/>
      <c r="BZ8" s="16"/>
      <c r="CA8" s="14">
        <v>182</v>
      </c>
      <c r="CB8" s="15">
        <v>0.14086687306501547</v>
      </c>
      <c r="CC8" s="14">
        <v>0</v>
      </c>
      <c r="CD8" s="15">
        <v>0</v>
      </c>
      <c r="CE8" s="14"/>
      <c r="CF8" s="16"/>
      <c r="CG8" s="14">
        <v>3</v>
      </c>
      <c r="CH8" s="15">
        <v>4.7619047619047616E-2</v>
      </c>
      <c r="CI8" s="14">
        <v>4</v>
      </c>
      <c r="CJ8" s="15">
        <v>6.7796610169491525E-2</v>
      </c>
      <c r="CK8" s="14">
        <v>7</v>
      </c>
      <c r="CL8" s="15">
        <v>0.1</v>
      </c>
      <c r="CM8" s="14">
        <v>2</v>
      </c>
      <c r="CN8" s="15">
        <v>6.6666666666666666E-2</v>
      </c>
      <c r="CO8" s="14">
        <v>11</v>
      </c>
      <c r="CP8" s="15">
        <v>7.0512820512820512E-2</v>
      </c>
      <c r="CQ8" s="14"/>
      <c r="CR8" s="16"/>
      <c r="CS8" s="14">
        <v>1</v>
      </c>
      <c r="CT8" s="15">
        <v>4.7619047619047616E-2</v>
      </c>
      <c r="CU8" s="14">
        <v>83</v>
      </c>
      <c r="CV8" s="15">
        <v>4.3432757718472007E-2</v>
      </c>
      <c r="CW8" s="14">
        <v>0</v>
      </c>
      <c r="CX8" s="15">
        <v>0</v>
      </c>
      <c r="CY8" s="14">
        <v>111</v>
      </c>
      <c r="CZ8" s="15">
        <v>7.1566731141199227E-2</v>
      </c>
      <c r="DA8" s="14">
        <v>6</v>
      </c>
      <c r="DB8" s="15">
        <v>6.0606060606060608E-2</v>
      </c>
      <c r="DC8" s="14">
        <v>1</v>
      </c>
      <c r="DD8" s="15">
        <v>0.02</v>
      </c>
      <c r="DE8" s="14"/>
      <c r="DF8" s="16"/>
      <c r="DG8" s="14"/>
      <c r="DH8" s="16"/>
      <c r="DI8" s="14">
        <v>56</v>
      </c>
      <c r="DJ8" s="15">
        <v>4.0491684743311641E-2</v>
      </c>
      <c r="DK8" s="14">
        <v>78</v>
      </c>
      <c r="DL8" s="15">
        <v>4.8598130841121495E-2</v>
      </c>
      <c r="DM8" s="14">
        <v>127</v>
      </c>
      <c r="DN8" s="15">
        <v>5.2327976926246397E-2</v>
      </c>
      <c r="DO8" s="14"/>
      <c r="DP8" s="16"/>
      <c r="DQ8" s="14">
        <v>2</v>
      </c>
      <c r="DR8" s="15">
        <v>5.2631578947368418E-2</v>
      </c>
      <c r="DS8" s="14">
        <v>86</v>
      </c>
      <c r="DT8" s="15">
        <v>8.7132725430597774E-2</v>
      </c>
      <c r="DU8" s="14"/>
      <c r="DV8" s="16"/>
      <c r="DW8" s="14"/>
      <c r="DX8" s="16"/>
      <c r="DY8" s="14">
        <v>174</v>
      </c>
      <c r="DZ8" s="15">
        <v>9.0202177293934677E-2</v>
      </c>
      <c r="EA8" s="14"/>
      <c r="EB8" s="16"/>
      <c r="EC8" s="14">
        <v>37</v>
      </c>
      <c r="ED8" s="15">
        <v>9.9730458221024262E-2</v>
      </c>
      <c r="EE8" s="14"/>
      <c r="EF8" s="16"/>
      <c r="EG8" s="14"/>
      <c r="EH8" s="16"/>
      <c r="EI8" s="14">
        <v>6</v>
      </c>
      <c r="EJ8" s="15">
        <v>0.11764705882352941</v>
      </c>
      <c r="EK8" s="14">
        <v>7</v>
      </c>
      <c r="EL8" s="15">
        <v>8.0459770114942528E-2</v>
      </c>
      <c r="EM8" s="14"/>
      <c r="EN8" s="16"/>
      <c r="EO8" s="14"/>
      <c r="EP8" s="16"/>
      <c r="EQ8" s="14">
        <v>3</v>
      </c>
      <c r="ER8" s="15">
        <v>7.8947368421052627E-2</v>
      </c>
      <c r="ES8" s="14"/>
      <c r="ET8" s="16"/>
      <c r="EU8" s="14"/>
      <c r="EV8" s="16"/>
      <c r="EW8" s="14">
        <v>138</v>
      </c>
      <c r="EX8" s="15">
        <v>6.3389986219568206E-2</v>
      </c>
      <c r="EY8" s="14">
        <v>165</v>
      </c>
      <c r="EZ8" s="15">
        <v>6.1338289962825282E-2</v>
      </c>
      <c r="FA8" s="14">
        <v>8</v>
      </c>
      <c r="FB8" s="15">
        <v>0.10810810810810811</v>
      </c>
      <c r="FC8" s="14">
        <v>1</v>
      </c>
      <c r="FD8" s="15">
        <v>3.2258064516129031E-2</v>
      </c>
      <c r="FE8" s="14"/>
      <c r="FF8" s="16"/>
      <c r="FG8" s="14"/>
      <c r="FH8" s="16"/>
      <c r="FI8" s="14">
        <v>1</v>
      </c>
      <c r="FJ8" s="15">
        <v>3.5714285714285712E-2</v>
      </c>
      <c r="FK8" s="14">
        <v>5</v>
      </c>
      <c r="FL8" s="15">
        <v>2.2421524663677129E-2</v>
      </c>
      <c r="FM8" s="14">
        <v>171</v>
      </c>
      <c r="FN8" s="15">
        <v>4.7042640990371393E-2</v>
      </c>
      <c r="FO8" s="14">
        <v>4</v>
      </c>
      <c r="FP8" s="15">
        <v>9.5238095238095233E-2</v>
      </c>
      <c r="FQ8" s="14">
        <v>12</v>
      </c>
      <c r="FR8" s="15">
        <v>7.0588235294117646E-2</v>
      </c>
      <c r="FS8" s="14">
        <v>9</v>
      </c>
      <c r="FT8" s="15">
        <v>5.0561797752808987E-2</v>
      </c>
      <c r="FU8" s="14">
        <v>198</v>
      </c>
      <c r="FV8" s="15">
        <v>8.9592760180995476E-2</v>
      </c>
      <c r="FW8" s="14">
        <v>0</v>
      </c>
      <c r="FX8" s="15">
        <v>0</v>
      </c>
      <c r="FY8" s="14"/>
      <c r="FZ8" s="16"/>
      <c r="GA8" s="14">
        <v>81</v>
      </c>
      <c r="GB8" s="15">
        <v>5.2941176470588235E-2</v>
      </c>
      <c r="GC8" s="14">
        <v>53</v>
      </c>
      <c r="GD8" s="15">
        <v>0.10927835051546392</v>
      </c>
      <c r="GE8" s="14">
        <v>588</v>
      </c>
      <c r="GF8" s="15">
        <v>6.5830721003134793E-2</v>
      </c>
      <c r="GG8" s="14">
        <v>6</v>
      </c>
      <c r="GH8" s="15">
        <v>5.8252427184466021E-2</v>
      </c>
      <c r="GI8" s="17">
        <v>3260</v>
      </c>
      <c r="GJ8" s="18">
        <v>6.512835880531416E-2</v>
      </c>
    </row>
    <row r="9" spans="1:192" x14ac:dyDescent="0.25">
      <c r="A9" s="2" t="s">
        <v>146</v>
      </c>
      <c r="B9" s="3" t="s">
        <v>119</v>
      </c>
      <c r="C9" s="14">
        <v>3</v>
      </c>
      <c r="D9" s="15">
        <v>5.7692307692307696E-2</v>
      </c>
      <c r="E9" s="14">
        <v>3</v>
      </c>
      <c r="F9" s="15">
        <v>0.11538461538461539</v>
      </c>
      <c r="G9" s="14"/>
      <c r="H9" s="16"/>
      <c r="I9" s="14">
        <v>3</v>
      </c>
      <c r="J9" s="15">
        <v>0.16666666666666666</v>
      </c>
      <c r="K9" s="14">
        <v>7</v>
      </c>
      <c r="L9" s="15">
        <v>6.9306930693069313E-2</v>
      </c>
      <c r="M9" s="14">
        <v>8</v>
      </c>
      <c r="N9" s="15">
        <v>0.14285714285714285</v>
      </c>
      <c r="O9" s="14">
        <v>41</v>
      </c>
      <c r="P9" s="15">
        <v>0.10123456790123457</v>
      </c>
      <c r="Q9" s="14">
        <v>2</v>
      </c>
      <c r="R9" s="15">
        <v>0.125</v>
      </c>
      <c r="S9" s="14">
        <v>3</v>
      </c>
      <c r="T9" s="15">
        <v>0.10344827586206896</v>
      </c>
      <c r="U9" s="14"/>
      <c r="V9" s="16"/>
      <c r="W9" s="14"/>
      <c r="X9" s="16"/>
      <c r="Y9" s="14">
        <v>4</v>
      </c>
      <c r="Z9" s="15">
        <v>8.3333333333333329E-2</v>
      </c>
      <c r="AA9" s="14">
        <v>2</v>
      </c>
      <c r="AB9" s="15">
        <v>5.2631578947368418E-2</v>
      </c>
      <c r="AC9" s="14">
        <v>29</v>
      </c>
      <c r="AD9" s="15">
        <v>9.2948717948717952E-2</v>
      </c>
      <c r="AE9" s="14">
        <v>212</v>
      </c>
      <c r="AF9" s="15">
        <v>9.0328078397954842E-2</v>
      </c>
      <c r="AG9" s="14"/>
      <c r="AH9" s="16"/>
      <c r="AI9" s="14"/>
      <c r="AJ9" s="16"/>
      <c r="AK9" s="14">
        <v>5</v>
      </c>
      <c r="AL9" s="15">
        <v>0.15151515151515152</v>
      </c>
      <c r="AM9" s="14">
        <v>9</v>
      </c>
      <c r="AN9" s="15">
        <v>0.125</v>
      </c>
      <c r="AO9" s="14">
        <v>99</v>
      </c>
      <c r="AP9" s="15">
        <v>8.4255319148936164E-2</v>
      </c>
      <c r="AQ9" s="14">
        <v>7</v>
      </c>
      <c r="AR9" s="15">
        <v>0.1076923076923077</v>
      </c>
      <c r="AS9" s="14">
        <v>62</v>
      </c>
      <c r="AT9" s="15">
        <v>8.1045751633986932E-2</v>
      </c>
      <c r="AU9" s="14">
        <v>2</v>
      </c>
      <c r="AV9" s="15">
        <v>4.4444444444444446E-2</v>
      </c>
      <c r="AW9" s="14">
        <v>119</v>
      </c>
      <c r="AX9" s="15">
        <v>9.0083270249810748E-2</v>
      </c>
      <c r="AY9" s="14">
        <v>97</v>
      </c>
      <c r="AZ9" s="15">
        <v>4.4577205882352942E-2</v>
      </c>
      <c r="BA9" s="14">
        <v>5</v>
      </c>
      <c r="BB9" s="15">
        <v>6.5789473684210523E-2</v>
      </c>
      <c r="BC9" s="14">
        <v>2</v>
      </c>
      <c r="BD9" s="15">
        <v>3.0769230769230771E-2</v>
      </c>
      <c r="BE9" s="14">
        <v>3</v>
      </c>
      <c r="BF9" s="15">
        <v>0.13636363636363635</v>
      </c>
      <c r="BG9" s="14"/>
      <c r="BH9" s="16"/>
      <c r="BI9" s="14">
        <v>148</v>
      </c>
      <c r="BJ9" s="15">
        <v>8.634772462077013E-2</v>
      </c>
      <c r="BK9" s="14"/>
      <c r="BL9" s="16"/>
      <c r="BM9" s="14"/>
      <c r="BN9" s="16"/>
      <c r="BO9" s="14">
        <v>5</v>
      </c>
      <c r="BP9" s="15">
        <v>0.16129032258064516</v>
      </c>
      <c r="BQ9" s="14">
        <v>138</v>
      </c>
      <c r="BR9" s="15">
        <v>6.1469933184855233E-2</v>
      </c>
      <c r="BS9" s="14"/>
      <c r="BT9" s="16"/>
      <c r="BU9" s="14"/>
      <c r="BV9" s="16"/>
      <c r="BW9" s="14"/>
      <c r="BX9" s="16"/>
      <c r="BY9" s="14"/>
      <c r="BZ9" s="16"/>
      <c r="CA9" s="14">
        <v>78</v>
      </c>
      <c r="CB9" s="15">
        <v>6.037151702786378E-2</v>
      </c>
      <c r="CC9" s="14">
        <v>4</v>
      </c>
      <c r="CD9" s="15">
        <v>0.10526315789473684</v>
      </c>
      <c r="CE9" s="14"/>
      <c r="CF9" s="16"/>
      <c r="CG9" s="14">
        <v>8</v>
      </c>
      <c r="CH9" s="15">
        <v>0.12698412698412698</v>
      </c>
      <c r="CI9" s="14">
        <v>3</v>
      </c>
      <c r="CJ9" s="15">
        <v>5.0847457627118647E-2</v>
      </c>
      <c r="CK9" s="14">
        <v>5</v>
      </c>
      <c r="CL9" s="15">
        <v>7.1428571428571425E-2</v>
      </c>
      <c r="CM9" s="14">
        <v>3</v>
      </c>
      <c r="CN9" s="15">
        <v>0.1</v>
      </c>
      <c r="CO9" s="14">
        <v>13</v>
      </c>
      <c r="CP9" s="15">
        <v>8.3333333333333329E-2</v>
      </c>
      <c r="CQ9" s="14"/>
      <c r="CR9" s="16"/>
      <c r="CS9" s="14">
        <v>1</v>
      </c>
      <c r="CT9" s="15">
        <v>4.7619047619047616E-2</v>
      </c>
      <c r="CU9" s="14">
        <v>137</v>
      </c>
      <c r="CV9" s="15">
        <v>7.1690214547357398E-2</v>
      </c>
      <c r="CW9" s="14">
        <v>2</v>
      </c>
      <c r="CX9" s="15">
        <v>0.1111111111111111</v>
      </c>
      <c r="CY9" s="14">
        <v>81</v>
      </c>
      <c r="CZ9" s="15">
        <v>5.2224371373307543E-2</v>
      </c>
      <c r="DA9" s="14">
        <v>7</v>
      </c>
      <c r="DB9" s="15">
        <v>7.0707070707070704E-2</v>
      </c>
      <c r="DC9" s="14">
        <v>7</v>
      </c>
      <c r="DD9" s="15">
        <v>0.14000000000000001</v>
      </c>
      <c r="DE9" s="14"/>
      <c r="DF9" s="16"/>
      <c r="DG9" s="14"/>
      <c r="DH9" s="16"/>
      <c r="DI9" s="14">
        <v>245</v>
      </c>
      <c r="DJ9" s="15">
        <v>0.17715112075198844</v>
      </c>
      <c r="DK9" s="14">
        <v>287</v>
      </c>
      <c r="DL9" s="15">
        <v>0.17881619937694704</v>
      </c>
      <c r="DM9" s="14">
        <v>397</v>
      </c>
      <c r="DN9" s="15">
        <v>0.16357643180881748</v>
      </c>
      <c r="DO9" s="14"/>
      <c r="DP9" s="16"/>
      <c r="DQ9" s="14">
        <v>7</v>
      </c>
      <c r="DR9" s="15">
        <v>0.18421052631578946</v>
      </c>
      <c r="DS9" s="14">
        <v>73</v>
      </c>
      <c r="DT9" s="15">
        <v>7.3961499493414393E-2</v>
      </c>
      <c r="DU9" s="14"/>
      <c r="DV9" s="16"/>
      <c r="DW9" s="14"/>
      <c r="DX9" s="16"/>
      <c r="DY9" s="14">
        <v>135</v>
      </c>
      <c r="DZ9" s="15">
        <v>6.9984447900466568E-2</v>
      </c>
      <c r="EA9" s="14"/>
      <c r="EB9" s="16"/>
      <c r="EC9" s="14">
        <v>34</v>
      </c>
      <c r="ED9" s="15">
        <v>9.1644204851752023E-2</v>
      </c>
      <c r="EE9" s="14"/>
      <c r="EF9" s="16"/>
      <c r="EG9" s="14"/>
      <c r="EH9" s="16"/>
      <c r="EI9" s="14">
        <v>4</v>
      </c>
      <c r="EJ9" s="15">
        <v>7.8431372549019607E-2</v>
      </c>
      <c r="EK9" s="14">
        <v>6</v>
      </c>
      <c r="EL9" s="15">
        <v>6.8965517241379309E-2</v>
      </c>
      <c r="EM9" s="14"/>
      <c r="EN9" s="16"/>
      <c r="EO9" s="14"/>
      <c r="EP9" s="16"/>
      <c r="EQ9" s="14">
        <v>2</v>
      </c>
      <c r="ER9" s="15">
        <v>5.2631578947368418E-2</v>
      </c>
      <c r="ES9" s="14"/>
      <c r="ET9" s="16"/>
      <c r="EU9" s="14"/>
      <c r="EV9" s="16"/>
      <c r="EW9" s="14">
        <v>264</v>
      </c>
      <c r="EX9" s="15">
        <v>0.12126779972439136</v>
      </c>
      <c r="EY9" s="14">
        <v>185</v>
      </c>
      <c r="EZ9" s="15">
        <v>6.8773234200743494E-2</v>
      </c>
      <c r="FA9" s="14">
        <v>3</v>
      </c>
      <c r="FB9" s="15">
        <v>4.0540540540540543E-2</v>
      </c>
      <c r="FC9" s="14">
        <v>1</v>
      </c>
      <c r="FD9" s="15">
        <v>3.2258064516129031E-2</v>
      </c>
      <c r="FE9" s="14"/>
      <c r="FF9" s="16"/>
      <c r="FG9" s="14"/>
      <c r="FH9" s="16"/>
      <c r="FI9" s="14">
        <v>2</v>
      </c>
      <c r="FJ9" s="15">
        <v>7.1428571428571425E-2</v>
      </c>
      <c r="FK9" s="14">
        <v>24</v>
      </c>
      <c r="FL9" s="15">
        <v>0.10762331838565023</v>
      </c>
      <c r="FM9" s="14">
        <v>384</v>
      </c>
      <c r="FN9" s="15">
        <v>0.10563961485557084</v>
      </c>
      <c r="FO9" s="14">
        <v>5</v>
      </c>
      <c r="FP9" s="15">
        <v>0.11904761904761904</v>
      </c>
      <c r="FQ9" s="14">
        <v>17</v>
      </c>
      <c r="FR9" s="15">
        <v>0.1</v>
      </c>
      <c r="FS9" s="14">
        <v>18</v>
      </c>
      <c r="FT9" s="15">
        <v>0.10112359550561797</v>
      </c>
      <c r="FU9" s="14">
        <v>198</v>
      </c>
      <c r="FV9" s="15">
        <v>8.9592760180995476E-2</v>
      </c>
      <c r="FW9" s="14">
        <v>1</v>
      </c>
      <c r="FX9" s="15">
        <v>0.05</v>
      </c>
      <c r="FY9" s="14"/>
      <c r="FZ9" s="16"/>
      <c r="GA9" s="14">
        <v>164</v>
      </c>
      <c r="GB9" s="15">
        <v>0.10718954248366012</v>
      </c>
      <c r="GC9" s="14">
        <v>42</v>
      </c>
      <c r="GD9" s="15">
        <v>8.6597938144329895E-2</v>
      </c>
      <c r="GE9" s="14">
        <v>701</v>
      </c>
      <c r="GF9" s="15">
        <v>7.848186296462159E-2</v>
      </c>
      <c r="GG9" s="14">
        <v>8</v>
      </c>
      <c r="GH9" s="15">
        <v>7.7669902912621352E-2</v>
      </c>
      <c r="GI9" s="17">
        <v>4574</v>
      </c>
      <c r="GJ9" s="18">
        <v>9.1379482569173914E-2</v>
      </c>
    </row>
    <row r="10" spans="1:192" x14ac:dyDescent="0.25">
      <c r="A10" s="19" t="s">
        <v>139</v>
      </c>
      <c r="B10" s="27"/>
      <c r="C10" s="20">
        <v>13</v>
      </c>
      <c r="D10" s="21">
        <v>0.25</v>
      </c>
      <c r="E10" s="20">
        <v>11</v>
      </c>
      <c r="F10" s="21">
        <v>0.42307692307692307</v>
      </c>
      <c r="G10" s="20"/>
      <c r="H10" s="22"/>
      <c r="I10" s="20">
        <v>10</v>
      </c>
      <c r="J10" s="21">
        <v>0.55555555555555558</v>
      </c>
      <c r="K10" s="20">
        <v>35</v>
      </c>
      <c r="L10" s="21">
        <v>0.34653465346534651</v>
      </c>
      <c r="M10" s="20">
        <v>22</v>
      </c>
      <c r="N10" s="21">
        <v>0.39285714285714285</v>
      </c>
      <c r="O10" s="20">
        <v>154</v>
      </c>
      <c r="P10" s="21">
        <v>0.38024691358024693</v>
      </c>
      <c r="Q10" s="20">
        <v>8</v>
      </c>
      <c r="R10" s="21">
        <v>0.5</v>
      </c>
      <c r="S10" s="20">
        <v>13</v>
      </c>
      <c r="T10" s="21">
        <v>0.44827586206896552</v>
      </c>
      <c r="U10" s="20"/>
      <c r="V10" s="22"/>
      <c r="W10" s="20"/>
      <c r="X10" s="22"/>
      <c r="Y10" s="20">
        <v>21</v>
      </c>
      <c r="Z10" s="21">
        <v>0.4375</v>
      </c>
      <c r="AA10" s="20">
        <v>14</v>
      </c>
      <c r="AB10" s="21">
        <v>0.36842105263157893</v>
      </c>
      <c r="AC10" s="20">
        <v>119</v>
      </c>
      <c r="AD10" s="21">
        <v>0.38141025641025639</v>
      </c>
      <c r="AE10" s="20">
        <v>737</v>
      </c>
      <c r="AF10" s="21">
        <v>0.31401789518534301</v>
      </c>
      <c r="AG10" s="20"/>
      <c r="AH10" s="22"/>
      <c r="AI10" s="20"/>
      <c r="AJ10" s="22"/>
      <c r="AK10" s="20">
        <v>10</v>
      </c>
      <c r="AL10" s="21">
        <v>0.30303030303030304</v>
      </c>
      <c r="AM10" s="20">
        <v>29</v>
      </c>
      <c r="AN10" s="21">
        <v>0.40277777777777779</v>
      </c>
      <c r="AO10" s="20">
        <v>424</v>
      </c>
      <c r="AP10" s="21">
        <v>0.36085106382978721</v>
      </c>
      <c r="AQ10" s="20">
        <v>26</v>
      </c>
      <c r="AR10" s="21">
        <v>0.4</v>
      </c>
      <c r="AS10" s="20">
        <v>298</v>
      </c>
      <c r="AT10" s="21">
        <v>0.38954248366013072</v>
      </c>
      <c r="AU10" s="20">
        <v>17</v>
      </c>
      <c r="AV10" s="21">
        <v>0.37777777777777777</v>
      </c>
      <c r="AW10" s="20">
        <v>516</v>
      </c>
      <c r="AX10" s="21">
        <v>0.39061317183951549</v>
      </c>
      <c r="AY10" s="20">
        <v>810</v>
      </c>
      <c r="AZ10" s="21">
        <v>0.37224264705882354</v>
      </c>
      <c r="BA10" s="20">
        <v>19</v>
      </c>
      <c r="BB10" s="21">
        <v>0.25</v>
      </c>
      <c r="BC10" s="20">
        <v>23</v>
      </c>
      <c r="BD10" s="21">
        <v>0.35384615384615387</v>
      </c>
      <c r="BE10" s="20">
        <v>10</v>
      </c>
      <c r="BF10" s="21">
        <v>0.45454545454545453</v>
      </c>
      <c r="BG10" s="20"/>
      <c r="BH10" s="22"/>
      <c r="BI10" s="20">
        <v>610</v>
      </c>
      <c r="BJ10" s="21">
        <v>0.35589264877479582</v>
      </c>
      <c r="BK10" s="20"/>
      <c r="BL10" s="22"/>
      <c r="BM10" s="20"/>
      <c r="BN10" s="22"/>
      <c r="BO10" s="20">
        <v>13</v>
      </c>
      <c r="BP10" s="21">
        <v>0.41935483870967744</v>
      </c>
      <c r="BQ10" s="20">
        <v>688</v>
      </c>
      <c r="BR10" s="21">
        <v>0.30645879732739423</v>
      </c>
      <c r="BS10" s="20"/>
      <c r="BT10" s="22"/>
      <c r="BU10" s="20"/>
      <c r="BV10" s="22"/>
      <c r="BW10" s="20"/>
      <c r="BX10" s="22"/>
      <c r="BY10" s="20"/>
      <c r="BZ10" s="22"/>
      <c r="CA10" s="20">
        <v>434</v>
      </c>
      <c r="CB10" s="21">
        <v>0.33591331269349844</v>
      </c>
      <c r="CC10" s="20">
        <v>8</v>
      </c>
      <c r="CD10" s="21">
        <v>0.21052631578947367</v>
      </c>
      <c r="CE10" s="20"/>
      <c r="CF10" s="22"/>
      <c r="CG10" s="20">
        <v>20</v>
      </c>
      <c r="CH10" s="21">
        <v>0.31746031746031744</v>
      </c>
      <c r="CI10" s="20">
        <v>15</v>
      </c>
      <c r="CJ10" s="21">
        <v>0.25423728813559321</v>
      </c>
      <c r="CK10" s="20">
        <v>19</v>
      </c>
      <c r="CL10" s="21">
        <v>0.27142857142857141</v>
      </c>
      <c r="CM10" s="20">
        <v>10</v>
      </c>
      <c r="CN10" s="21">
        <v>0.33333333333333331</v>
      </c>
      <c r="CO10" s="20">
        <v>56</v>
      </c>
      <c r="CP10" s="21">
        <v>0.35897435897435898</v>
      </c>
      <c r="CQ10" s="20"/>
      <c r="CR10" s="22"/>
      <c r="CS10" s="20">
        <v>5</v>
      </c>
      <c r="CT10" s="21">
        <v>0.23809523809523808</v>
      </c>
      <c r="CU10" s="20">
        <v>642</v>
      </c>
      <c r="CV10" s="21">
        <v>0.33594976452119307</v>
      </c>
      <c r="CW10" s="20">
        <v>6</v>
      </c>
      <c r="CX10" s="21">
        <v>0.33333333333333331</v>
      </c>
      <c r="CY10" s="20">
        <v>495</v>
      </c>
      <c r="CZ10" s="21">
        <v>0.31914893617021278</v>
      </c>
      <c r="DA10" s="20">
        <v>32</v>
      </c>
      <c r="DB10" s="21">
        <v>0.32323232323232326</v>
      </c>
      <c r="DC10" s="20">
        <v>13</v>
      </c>
      <c r="DD10" s="21">
        <v>0.26</v>
      </c>
      <c r="DE10" s="20"/>
      <c r="DF10" s="22"/>
      <c r="DG10" s="20"/>
      <c r="DH10" s="22"/>
      <c r="DI10" s="20">
        <v>513</v>
      </c>
      <c r="DJ10" s="21">
        <v>0.37093275488069416</v>
      </c>
      <c r="DK10" s="20">
        <v>638</v>
      </c>
      <c r="DL10" s="21">
        <v>0.39750778816199378</v>
      </c>
      <c r="DM10" s="20">
        <v>944</v>
      </c>
      <c r="DN10" s="21">
        <v>0.38895756077461885</v>
      </c>
      <c r="DO10" s="20"/>
      <c r="DP10" s="22"/>
      <c r="DQ10" s="20">
        <v>19</v>
      </c>
      <c r="DR10" s="21">
        <v>0.5</v>
      </c>
      <c r="DS10" s="20">
        <v>368</v>
      </c>
      <c r="DT10" s="21">
        <v>0.3728470111448835</v>
      </c>
      <c r="DU10" s="20"/>
      <c r="DV10" s="22"/>
      <c r="DW10" s="20"/>
      <c r="DX10" s="22"/>
      <c r="DY10" s="20">
        <v>672</v>
      </c>
      <c r="DZ10" s="21">
        <v>0.34836702954898913</v>
      </c>
      <c r="EA10" s="20"/>
      <c r="EB10" s="22"/>
      <c r="EC10" s="20">
        <v>139</v>
      </c>
      <c r="ED10" s="21">
        <v>0.3746630727762803</v>
      </c>
      <c r="EE10" s="20"/>
      <c r="EF10" s="22"/>
      <c r="EG10" s="20"/>
      <c r="EH10" s="22"/>
      <c r="EI10" s="20">
        <v>20</v>
      </c>
      <c r="EJ10" s="21">
        <v>0.39215686274509803</v>
      </c>
      <c r="EK10" s="20">
        <v>28</v>
      </c>
      <c r="EL10" s="21">
        <v>0.32183908045977011</v>
      </c>
      <c r="EM10" s="20"/>
      <c r="EN10" s="22"/>
      <c r="EO10" s="20"/>
      <c r="EP10" s="22"/>
      <c r="EQ10" s="20">
        <v>9</v>
      </c>
      <c r="ER10" s="21">
        <v>0.23684210526315788</v>
      </c>
      <c r="ES10" s="20"/>
      <c r="ET10" s="22"/>
      <c r="EU10" s="20"/>
      <c r="EV10" s="22"/>
      <c r="EW10" s="20">
        <v>765</v>
      </c>
      <c r="EX10" s="21">
        <v>0.35140101056499773</v>
      </c>
      <c r="EY10" s="20">
        <v>800</v>
      </c>
      <c r="EZ10" s="21">
        <v>0.29739776951672864</v>
      </c>
      <c r="FA10" s="20">
        <v>21</v>
      </c>
      <c r="FB10" s="21">
        <v>0.28378378378378377</v>
      </c>
      <c r="FC10" s="20">
        <v>9</v>
      </c>
      <c r="FD10" s="21">
        <v>0.29032258064516131</v>
      </c>
      <c r="FE10" s="20"/>
      <c r="FF10" s="22"/>
      <c r="FG10" s="20"/>
      <c r="FH10" s="22"/>
      <c r="FI10" s="20">
        <v>6</v>
      </c>
      <c r="FJ10" s="21">
        <v>0.21428571428571427</v>
      </c>
      <c r="FK10" s="20">
        <v>73</v>
      </c>
      <c r="FL10" s="21">
        <v>0.3273542600896861</v>
      </c>
      <c r="FM10" s="20">
        <v>1221</v>
      </c>
      <c r="FN10" s="21">
        <v>0.3359009628610729</v>
      </c>
      <c r="FO10" s="20">
        <v>19</v>
      </c>
      <c r="FP10" s="21">
        <v>0.45238095238095238</v>
      </c>
      <c r="FQ10" s="20">
        <v>57</v>
      </c>
      <c r="FR10" s="21">
        <v>0.3352941176470588</v>
      </c>
      <c r="FS10" s="20">
        <v>53</v>
      </c>
      <c r="FT10" s="21">
        <v>0.29775280898876405</v>
      </c>
      <c r="FU10" s="20">
        <v>807</v>
      </c>
      <c r="FV10" s="21">
        <v>0.36515837104072396</v>
      </c>
      <c r="FW10" s="20">
        <v>2</v>
      </c>
      <c r="FX10" s="21">
        <v>0.1</v>
      </c>
      <c r="FY10" s="20"/>
      <c r="FZ10" s="22"/>
      <c r="GA10" s="20">
        <v>573</v>
      </c>
      <c r="GB10" s="21">
        <v>0.37450980392156863</v>
      </c>
      <c r="GC10" s="20">
        <v>196</v>
      </c>
      <c r="GD10" s="21">
        <v>0.40412371134020619</v>
      </c>
      <c r="GE10" s="20">
        <v>2872</v>
      </c>
      <c r="GF10" s="21">
        <v>0.32154052843708014</v>
      </c>
      <c r="GG10" s="20">
        <v>36</v>
      </c>
      <c r="GH10" s="21">
        <v>0.34951456310679613</v>
      </c>
      <c r="GI10" s="20">
        <v>17265</v>
      </c>
      <c r="GJ10" s="21">
        <v>0.34492058735391068</v>
      </c>
    </row>
    <row r="11" spans="1:192" x14ac:dyDescent="0.25">
      <c r="A11" s="2" t="s">
        <v>147</v>
      </c>
      <c r="B11" s="3" t="s">
        <v>116</v>
      </c>
      <c r="C11" s="14">
        <v>0</v>
      </c>
      <c r="D11" s="15">
        <v>0</v>
      </c>
      <c r="E11" s="14">
        <v>0</v>
      </c>
      <c r="F11" s="15">
        <v>0</v>
      </c>
      <c r="G11" s="14"/>
      <c r="H11" s="16"/>
      <c r="I11" s="14">
        <v>0</v>
      </c>
      <c r="J11" s="15">
        <v>0</v>
      </c>
      <c r="K11" s="14">
        <v>0</v>
      </c>
      <c r="L11" s="15">
        <v>0</v>
      </c>
      <c r="M11" s="14">
        <v>2</v>
      </c>
      <c r="N11" s="15">
        <v>3.5714285714285712E-2</v>
      </c>
      <c r="O11" s="14">
        <v>2</v>
      </c>
      <c r="P11" s="15">
        <v>4.9382716049382715E-3</v>
      </c>
      <c r="Q11" s="14">
        <v>0</v>
      </c>
      <c r="R11" s="15">
        <v>0</v>
      </c>
      <c r="S11" s="14">
        <v>0</v>
      </c>
      <c r="T11" s="15">
        <v>0</v>
      </c>
      <c r="U11" s="14"/>
      <c r="V11" s="16"/>
      <c r="W11" s="14"/>
      <c r="X11" s="16"/>
      <c r="Y11" s="14">
        <v>0</v>
      </c>
      <c r="Z11" s="15">
        <v>0</v>
      </c>
      <c r="AA11" s="14">
        <v>1</v>
      </c>
      <c r="AB11" s="15">
        <v>2.6315789473684209E-2</v>
      </c>
      <c r="AC11" s="14">
        <v>2</v>
      </c>
      <c r="AD11" s="15">
        <v>6.41025641025641E-3</v>
      </c>
      <c r="AE11" s="14">
        <v>8</v>
      </c>
      <c r="AF11" s="15">
        <v>3.4086067319982955E-3</v>
      </c>
      <c r="AG11" s="14"/>
      <c r="AH11" s="16"/>
      <c r="AI11" s="14"/>
      <c r="AJ11" s="16"/>
      <c r="AK11" s="14">
        <v>0</v>
      </c>
      <c r="AL11" s="15">
        <v>0</v>
      </c>
      <c r="AM11" s="14">
        <v>1</v>
      </c>
      <c r="AN11" s="15">
        <v>1.3888888888888888E-2</v>
      </c>
      <c r="AO11" s="14">
        <v>6</v>
      </c>
      <c r="AP11" s="15">
        <v>5.106382978723404E-3</v>
      </c>
      <c r="AQ11" s="14">
        <v>0</v>
      </c>
      <c r="AR11" s="15">
        <v>0</v>
      </c>
      <c r="AS11" s="14">
        <v>4</v>
      </c>
      <c r="AT11" s="15">
        <v>5.2287581699346402E-3</v>
      </c>
      <c r="AU11" s="14">
        <v>1</v>
      </c>
      <c r="AV11" s="15">
        <v>2.2222222222222223E-2</v>
      </c>
      <c r="AW11" s="14">
        <v>3</v>
      </c>
      <c r="AX11" s="15">
        <v>2.2710068130204391E-3</v>
      </c>
      <c r="AY11" s="14">
        <v>19</v>
      </c>
      <c r="AZ11" s="15">
        <v>8.7316176470588237E-3</v>
      </c>
      <c r="BA11" s="14">
        <v>0</v>
      </c>
      <c r="BB11" s="15">
        <v>0</v>
      </c>
      <c r="BC11" s="14">
        <v>0</v>
      </c>
      <c r="BD11" s="15">
        <v>0</v>
      </c>
      <c r="BE11" s="14">
        <v>0</v>
      </c>
      <c r="BF11" s="15">
        <v>0</v>
      </c>
      <c r="BG11" s="14"/>
      <c r="BH11" s="16"/>
      <c r="BI11" s="14">
        <v>13</v>
      </c>
      <c r="BJ11" s="15">
        <v>7.5845974329054842E-3</v>
      </c>
      <c r="BK11" s="14"/>
      <c r="BL11" s="16"/>
      <c r="BM11" s="14"/>
      <c r="BN11" s="16"/>
      <c r="BO11" s="14">
        <v>0</v>
      </c>
      <c r="BP11" s="15">
        <v>0</v>
      </c>
      <c r="BQ11" s="14">
        <v>9</v>
      </c>
      <c r="BR11" s="15">
        <v>4.0089086859688193E-3</v>
      </c>
      <c r="BS11" s="14"/>
      <c r="BT11" s="16"/>
      <c r="BU11" s="14"/>
      <c r="BV11" s="16"/>
      <c r="BW11" s="14"/>
      <c r="BX11" s="16"/>
      <c r="BY11" s="14"/>
      <c r="BZ11" s="16"/>
      <c r="CA11" s="14">
        <v>5</v>
      </c>
      <c r="CB11" s="15">
        <v>3.869969040247678E-3</v>
      </c>
      <c r="CC11" s="14">
        <v>0</v>
      </c>
      <c r="CD11" s="15">
        <v>0</v>
      </c>
      <c r="CE11" s="14"/>
      <c r="CF11" s="16"/>
      <c r="CG11" s="14">
        <v>0</v>
      </c>
      <c r="CH11" s="15">
        <v>0</v>
      </c>
      <c r="CI11" s="14">
        <v>1</v>
      </c>
      <c r="CJ11" s="15">
        <v>1.6949152542372881E-2</v>
      </c>
      <c r="CK11" s="14">
        <v>0</v>
      </c>
      <c r="CL11" s="15">
        <v>0</v>
      </c>
      <c r="CM11" s="14">
        <v>1</v>
      </c>
      <c r="CN11" s="15">
        <v>3.3333333333333333E-2</v>
      </c>
      <c r="CO11" s="14">
        <v>1</v>
      </c>
      <c r="CP11" s="15">
        <v>6.41025641025641E-3</v>
      </c>
      <c r="CQ11" s="14"/>
      <c r="CR11" s="16"/>
      <c r="CS11" s="14">
        <v>0</v>
      </c>
      <c r="CT11" s="15">
        <v>0</v>
      </c>
      <c r="CU11" s="14">
        <v>7</v>
      </c>
      <c r="CV11" s="15">
        <v>3.663003663003663E-3</v>
      </c>
      <c r="CW11" s="14">
        <v>0</v>
      </c>
      <c r="CX11" s="15">
        <v>0</v>
      </c>
      <c r="CY11" s="14">
        <v>12</v>
      </c>
      <c r="CZ11" s="15">
        <v>7.7369439071566732E-3</v>
      </c>
      <c r="DA11" s="14">
        <v>0</v>
      </c>
      <c r="DB11" s="15">
        <v>0</v>
      </c>
      <c r="DC11" s="14">
        <v>0</v>
      </c>
      <c r="DD11" s="15">
        <v>0</v>
      </c>
      <c r="DE11" s="14"/>
      <c r="DF11" s="16"/>
      <c r="DG11" s="14"/>
      <c r="DH11" s="16"/>
      <c r="DI11" s="14">
        <v>9</v>
      </c>
      <c r="DJ11" s="15">
        <v>6.5075921908893707E-3</v>
      </c>
      <c r="DK11" s="14">
        <v>6</v>
      </c>
      <c r="DL11" s="15">
        <v>3.7383177570093459E-3</v>
      </c>
      <c r="DM11" s="14">
        <v>11</v>
      </c>
      <c r="DN11" s="15">
        <v>4.5323444581788219E-3</v>
      </c>
      <c r="DO11" s="14"/>
      <c r="DP11" s="16"/>
      <c r="DQ11" s="14">
        <v>0</v>
      </c>
      <c r="DR11" s="15">
        <v>0</v>
      </c>
      <c r="DS11" s="14">
        <v>1</v>
      </c>
      <c r="DT11" s="15">
        <v>1.0131712259371835E-3</v>
      </c>
      <c r="DU11" s="14"/>
      <c r="DV11" s="16"/>
      <c r="DW11" s="14"/>
      <c r="DX11" s="16"/>
      <c r="DY11" s="14">
        <v>7</v>
      </c>
      <c r="DZ11" s="15">
        <v>3.6288232244686366E-3</v>
      </c>
      <c r="EA11" s="14"/>
      <c r="EB11" s="16"/>
      <c r="EC11" s="14">
        <v>3</v>
      </c>
      <c r="ED11" s="15">
        <v>8.0862533692722376E-3</v>
      </c>
      <c r="EE11" s="14"/>
      <c r="EF11" s="16"/>
      <c r="EG11" s="14"/>
      <c r="EH11" s="16"/>
      <c r="EI11" s="14">
        <v>2</v>
      </c>
      <c r="EJ11" s="15">
        <v>3.9215686274509803E-2</v>
      </c>
      <c r="EK11" s="14">
        <v>1</v>
      </c>
      <c r="EL11" s="15">
        <v>1.1494252873563218E-2</v>
      </c>
      <c r="EM11" s="14"/>
      <c r="EN11" s="16"/>
      <c r="EO11" s="14"/>
      <c r="EP11" s="16"/>
      <c r="EQ11" s="14">
        <v>0</v>
      </c>
      <c r="ER11" s="15">
        <v>0</v>
      </c>
      <c r="ES11" s="14"/>
      <c r="ET11" s="16"/>
      <c r="EU11" s="14"/>
      <c r="EV11" s="16"/>
      <c r="EW11" s="14">
        <v>15</v>
      </c>
      <c r="EX11" s="15">
        <v>6.8902158934313279E-3</v>
      </c>
      <c r="EY11" s="14">
        <v>15</v>
      </c>
      <c r="EZ11" s="15">
        <v>5.5762081784386614E-3</v>
      </c>
      <c r="FA11" s="14">
        <v>0</v>
      </c>
      <c r="FB11" s="15">
        <v>0</v>
      </c>
      <c r="FC11" s="14">
        <v>0</v>
      </c>
      <c r="FD11" s="15">
        <v>0</v>
      </c>
      <c r="FE11" s="14"/>
      <c r="FF11" s="16"/>
      <c r="FG11" s="14"/>
      <c r="FH11" s="16"/>
      <c r="FI11" s="14">
        <v>0</v>
      </c>
      <c r="FJ11" s="15">
        <v>0</v>
      </c>
      <c r="FK11" s="14">
        <v>1</v>
      </c>
      <c r="FL11" s="15">
        <v>4.4843049327354259E-3</v>
      </c>
      <c r="FM11" s="14">
        <v>20</v>
      </c>
      <c r="FN11" s="15">
        <v>5.5020632737276479E-3</v>
      </c>
      <c r="FO11" s="14">
        <v>1</v>
      </c>
      <c r="FP11" s="15">
        <v>2.3809523809523808E-2</v>
      </c>
      <c r="FQ11" s="14">
        <v>1</v>
      </c>
      <c r="FR11" s="15">
        <v>5.8823529411764705E-3</v>
      </c>
      <c r="FS11" s="14">
        <v>2</v>
      </c>
      <c r="FT11" s="15">
        <v>1.1235955056179775E-2</v>
      </c>
      <c r="FU11" s="14">
        <v>11</v>
      </c>
      <c r="FV11" s="15">
        <v>4.9773755656108594E-3</v>
      </c>
      <c r="FW11" s="14">
        <v>0</v>
      </c>
      <c r="FX11" s="15">
        <v>0</v>
      </c>
      <c r="FY11" s="14"/>
      <c r="FZ11" s="16"/>
      <c r="GA11" s="14">
        <v>13</v>
      </c>
      <c r="GB11" s="15">
        <v>8.4967320261437902E-3</v>
      </c>
      <c r="GC11" s="14">
        <v>1</v>
      </c>
      <c r="GD11" s="15">
        <v>2.0618556701030928E-3</v>
      </c>
      <c r="GE11" s="14">
        <v>66</v>
      </c>
      <c r="GF11" s="15">
        <v>7.3891625615763543E-3</v>
      </c>
      <c r="GG11" s="14">
        <v>0</v>
      </c>
      <c r="GH11" s="15">
        <v>0</v>
      </c>
      <c r="GI11" s="17">
        <v>284</v>
      </c>
      <c r="GJ11" s="18">
        <v>5.6737588652482273E-3</v>
      </c>
    </row>
    <row r="12" spans="1:192" x14ac:dyDescent="0.25">
      <c r="A12" s="2" t="s">
        <v>148</v>
      </c>
      <c r="B12" s="3" t="s">
        <v>116</v>
      </c>
      <c r="C12" s="14">
        <v>0</v>
      </c>
      <c r="D12" s="15">
        <v>0</v>
      </c>
      <c r="E12" s="14">
        <v>0</v>
      </c>
      <c r="F12" s="15">
        <v>0</v>
      </c>
      <c r="G12" s="14"/>
      <c r="H12" s="16"/>
      <c r="I12" s="14">
        <v>0</v>
      </c>
      <c r="J12" s="15">
        <v>0</v>
      </c>
      <c r="K12" s="14">
        <v>0</v>
      </c>
      <c r="L12" s="15">
        <v>0</v>
      </c>
      <c r="M12" s="14">
        <v>0</v>
      </c>
      <c r="N12" s="15">
        <v>0</v>
      </c>
      <c r="O12" s="14">
        <v>1</v>
      </c>
      <c r="P12" s="15">
        <v>2.4691358024691358E-3</v>
      </c>
      <c r="Q12" s="14">
        <v>0</v>
      </c>
      <c r="R12" s="15">
        <v>0</v>
      </c>
      <c r="S12" s="14">
        <v>0</v>
      </c>
      <c r="T12" s="15">
        <v>0</v>
      </c>
      <c r="U12" s="14"/>
      <c r="V12" s="16"/>
      <c r="W12" s="14"/>
      <c r="X12" s="16"/>
      <c r="Y12" s="14">
        <v>0</v>
      </c>
      <c r="Z12" s="15">
        <v>0</v>
      </c>
      <c r="AA12" s="14">
        <v>1</v>
      </c>
      <c r="AB12" s="15">
        <v>2.6315789473684209E-2</v>
      </c>
      <c r="AC12" s="14">
        <v>2</v>
      </c>
      <c r="AD12" s="15">
        <v>6.41025641025641E-3</v>
      </c>
      <c r="AE12" s="14">
        <v>23</v>
      </c>
      <c r="AF12" s="15">
        <v>9.7997443544951008E-3</v>
      </c>
      <c r="AG12" s="14"/>
      <c r="AH12" s="16"/>
      <c r="AI12" s="14"/>
      <c r="AJ12" s="16"/>
      <c r="AK12" s="14">
        <v>0</v>
      </c>
      <c r="AL12" s="15">
        <v>0</v>
      </c>
      <c r="AM12" s="14">
        <v>0</v>
      </c>
      <c r="AN12" s="15">
        <v>0</v>
      </c>
      <c r="AO12" s="14">
        <v>9</v>
      </c>
      <c r="AP12" s="15">
        <v>7.659574468085106E-3</v>
      </c>
      <c r="AQ12" s="14">
        <v>0</v>
      </c>
      <c r="AR12" s="15">
        <v>0</v>
      </c>
      <c r="AS12" s="14">
        <v>5</v>
      </c>
      <c r="AT12" s="15">
        <v>6.5359477124183009E-3</v>
      </c>
      <c r="AU12" s="14">
        <v>0</v>
      </c>
      <c r="AV12" s="15">
        <v>0</v>
      </c>
      <c r="AW12" s="14">
        <v>8</v>
      </c>
      <c r="AX12" s="15">
        <v>6.0560181680545042E-3</v>
      </c>
      <c r="AY12" s="14">
        <v>15</v>
      </c>
      <c r="AZ12" s="15">
        <v>6.8933823529411763E-3</v>
      </c>
      <c r="BA12" s="14">
        <v>0</v>
      </c>
      <c r="BB12" s="15">
        <v>0</v>
      </c>
      <c r="BC12" s="14">
        <v>0</v>
      </c>
      <c r="BD12" s="15">
        <v>0</v>
      </c>
      <c r="BE12" s="14">
        <v>0</v>
      </c>
      <c r="BF12" s="15">
        <v>0</v>
      </c>
      <c r="BG12" s="14"/>
      <c r="BH12" s="16"/>
      <c r="BI12" s="14">
        <v>8</v>
      </c>
      <c r="BJ12" s="15">
        <v>4.6674445740956822E-3</v>
      </c>
      <c r="BK12" s="14"/>
      <c r="BL12" s="16"/>
      <c r="BM12" s="14"/>
      <c r="BN12" s="16"/>
      <c r="BO12" s="14">
        <v>0</v>
      </c>
      <c r="BP12" s="15">
        <v>0</v>
      </c>
      <c r="BQ12" s="14">
        <v>14</v>
      </c>
      <c r="BR12" s="15">
        <v>6.2360801781737195E-3</v>
      </c>
      <c r="BS12" s="14"/>
      <c r="BT12" s="16"/>
      <c r="BU12" s="14"/>
      <c r="BV12" s="16"/>
      <c r="BW12" s="14"/>
      <c r="BX12" s="16"/>
      <c r="BY12" s="14"/>
      <c r="BZ12" s="16"/>
      <c r="CA12" s="14">
        <v>7</v>
      </c>
      <c r="CB12" s="15">
        <v>5.4179566563467493E-3</v>
      </c>
      <c r="CC12" s="14">
        <v>1</v>
      </c>
      <c r="CD12" s="15">
        <v>2.6315789473684209E-2</v>
      </c>
      <c r="CE12" s="14"/>
      <c r="CF12" s="16"/>
      <c r="CG12" s="14">
        <v>0</v>
      </c>
      <c r="CH12" s="15">
        <v>0</v>
      </c>
      <c r="CI12" s="14">
        <v>0</v>
      </c>
      <c r="CJ12" s="15">
        <v>0</v>
      </c>
      <c r="CK12" s="14">
        <v>0</v>
      </c>
      <c r="CL12" s="15">
        <v>0</v>
      </c>
      <c r="CM12" s="14">
        <v>0</v>
      </c>
      <c r="CN12" s="15">
        <v>0</v>
      </c>
      <c r="CO12" s="14">
        <v>0</v>
      </c>
      <c r="CP12" s="15">
        <v>0</v>
      </c>
      <c r="CQ12" s="14"/>
      <c r="CR12" s="16"/>
      <c r="CS12" s="14">
        <v>0</v>
      </c>
      <c r="CT12" s="15">
        <v>0</v>
      </c>
      <c r="CU12" s="14">
        <v>12</v>
      </c>
      <c r="CV12" s="15">
        <v>6.2794348508634227E-3</v>
      </c>
      <c r="CW12" s="14">
        <v>0</v>
      </c>
      <c r="CX12" s="15">
        <v>0</v>
      </c>
      <c r="CY12" s="14">
        <v>19</v>
      </c>
      <c r="CZ12" s="15">
        <v>1.2250161186331399E-2</v>
      </c>
      <c r="DA12" s="14">
        <v>1</v>
      </c>
      <c r="DB12" s="15">
        <v>1.0101010101010102E-2</v>
      </c>
      <c r="DC12" s="14">
        <v>0</v>
      </c>
      <c r="DD12" s="15">
        <v>0</v>
      </c>
      <c r="DE12" s="14"/>
      <c r="DF12" s="16"/>
      <c r="DG12" s="14"/>
      <c r="DH12" s="16"/>
      <c r="DI12" s="14">
        <v>6</v>
      </c>
      <c r="DJ12" s="15">
        <v>4.3383947939262474E-3</v>
      </c>
      <c r="DK12" s="14">
        <v>16</v>
      </c>
      <c r="DL12" s="15">
        <v>9.9688473520249225E-3</v>
      </c>
      <c r="DM12" s="14">
        <v>22</v>
      </c>
      <c r="DN12" s="15">
        <v>9.0646889163576438E-3</v>
      </c>
      <c r="DO12" s="14"/>
      <c r="DP12" s="16"/>
      <c r="DQ12" s="14">
        <v>1</v>
      </c>
      <c r="DR12" s="15">
        <v>2.6315789473684209E-2</v>
      </c>
      <c r="DS12" s="14">
        <v>6</v>
      </c>
      <c r="DT12" s="15">
        <v>6.0790273556231003E-3</v>
      </c>
      <c r="DU12" s="14"/>
      <c r="DV12" s="16"/>
      <c r="DW12" s="14"/>
      <c r="DX12" s="16"/>
      <c r="DY12" s="14">
        <v>13</v>
      </c>
      <c r="DZ12" s="15">
        <v>6.7392431311560398E-3</v>
      </c>
      <c r="EA12" s="14"/>
      <c r="EB12" s="16"/>
      <c r="EC12" s="14">
        <v>2</v>
      </c>
      <c r="ED12" s="15">
        <v>5.3908355795148251E-3</v>
      </c>
      <c r="EE12" s="14"/>
      <c r="EF12" s="16"/>
      <c r="EG12" s="14"/>
      <c r="EH12" s="16"/>
      <c r="EI12" s="14">
        <v>1</v>
      </c>
      <c r="EJ12" s="15">
        <v>1.9607843137254902E-2</v>
      </c>
      <c r="EK12" s="14">
        <v>0</v>
      </c>
      <c r="EL12" s="15">
        <v>0</v>
      </c>
      <c r="EM12" s="14"/>
      <c r="EN12" s="16"/>
      <c r="EO12" s="14"/>
      <c r="EP12" s="16"/>
      <c r="EQ12" s="14">
        <v>0</v>
      </c>
      <c r="ER12" s="15">
        <v>0</v>
      </c>
      <c r="ES12" s="14"/>
      <c r="ET12" s="16"/>
      <c r="EU12" s="14"/>
      <c r="EV12" s="16"/>
      <c r="EW12" s="14">
        <v>17</v>
      </c>
      <c r="EX12" s="15">
        <v>7.8089113458888375E-3</v>
      </c>
      <c r="EY12" s="14">
        <v>24</v>
      </c>
      <c r="EZ12" s="15">
        <v>8.921933085501859E-3</v>
      </c>
      <c r="FA12" s="14">
        <v>0</v>
      </c>
      <c r="FB12" s="15">
        <v>0</v>
      </c>
      <c r="FC12" s="14">
        <v>0</v>
      </c>
      <c r="FD12" s="15">
        <v>0</v>
      </c>
      <c r="FE12" s="14"/>
      <c r="FF12" s="16"/>
      <c r="FG12" s="14"/>
      <c r="FH12" s="16"/>
      <c r="FI12" s="14">
        <v>0</v>
      </c>
      <c r="FJ12" s="15">
        <v>0</v>
      </c>
      <c r="FK12" s="14">
        <v>2</v>
      </c>
      <c r="FL12" s="15">
        <v>8.9686098654708519E-3</v>
      </c>
      <c r="FM12" s="14">
        <v>28</v>
      </c>
      <c r="FN12" s="15">
        <v>7.7028885832187066E-3</v>
      </c>
      <c r="FO12" s="14">
        <v>2</v>
      </c>
      <c r="FP12" s="15">
        <v>4.7619047619047616E-2</v>
      </c>
      <c r="FQ12" s="14">
        <v>2</v>
      </c>
      <c r="FR12" s="15">
        <v>1.1764705882352941E-2</v>
      </c>
      <c r="FS12" s="14">
        <v>2</v>
      </c>
      <c r="FT12" s="15">
        <v>1.1235955056179775E-2</v>
      </c>
      <c r="FU12" s="14">
        <v>16</v>
      </c>
      <c r="FV12" s="15">
        <v>7.2398190045248872E-3</v>
      </c>
      <c r="FW12" s="14">
        <v>0</v>
      </c>
      <c r="FX12" s="15">
        <v>0</v>
      </c>
      <c r="FY12" s="14"/>
      <c r="FZ12" s="16"/>
      <c r="GA12" s="14">
        <v>6</v>
      </c>
      <c r="GB12" s="15">
        <v>3.9215686274509803E-3</v>
      </c>
      <c r="GC12" s="14">
        <v>8</v>
      </c>
      <c r="GD12" s="15">
        <v>1.6494845360824743E-2</v>
      </c>
      <c r="GE12" s="14">
        <v>68</v>
      </c>
      <c r="GF12" s="15">
        <v>7.6130765785938203E-3</v>
      </c>
      <c r="GG12" s="14">
        <v>0</v>
      </c>
      <c r="GH12" s="15">
        <v>0</v>
      </c>
      <c r="GI12" s="17">
        <v>368</v>
      </c>
      <c r="GJ12" s="18">
        <v>7.3519128958146043E-3</v>
      </c>
    </row>
    <row r="13" spans="1:192" x14ac:dyDescent="0.25">
      <c r="A13" s="19" t="s">
        <v>139</v>
      </c>
      <c r="B13" s="27"/>
      <c r="C13" s="20">
        <v>0</v>
      </c>
      <c r="D13" s="21">
        <v>0</v>
      </c>
      <c r="E13" s="20">
        <v>0</v>
      </c>
      <c r="F13" s="21">
        <v>0</v>
      </c>
      <c r="G13" s="20"/>
      <c r="H13" s="22"/>
      <c r="I13" s="20">
        <v>0</v>
      </c>
      <c r="J13" s="21">
        <v>0</v>
      </c>
      <c r="K13" s="20">
        <v>0</v>
      </c>
      <c r="L13" s="21">
        <v>0</v>
      </c>
      <c r="M13" s="20">
        <v>2</v>
      </c>
      <c r="N13" s="21">
        <v>3.5714285714285712E-2</v>
      </c>
      <c r="O13" s="20">
        <v>3</v>
      </c>
      <c r="P13" s="21">
        <v>7.4074074074074077E-3</v>
      </c>
      <c r="Q13" s="20">
        <v>0</v>
      </c>
      <c r="R13" s="21">
        <v>0</v>
      </c>
      <c r="S13" s="20">
        <v>0</v>
      </c>
      <c r="T13" s="21">
        <v>0</v>
      </c>
      <c r="U13" s="20"/>
      <c r="V13" s="22"/>
      <c r="W13" s="20"/>
      <c r="X13" s="22"/>
      <c r="Y13" s="20">
        <v>0</v>
      </c>
      <c r="Z13" s="21">
        <v>0</v>
      </c>
      <c r="AA13" s="20">
        <v>2</v>
      </c>
      <c r="AB13" s="21">
        <v>5.2631578947368418E-2</v>
      </c>
      <c r="AC13" s="20">
        <v>4</v>
      </c>
      <c r="AD13" s="21">
        <v>1.282051282051282E-2</v>
      </c>
      <c r="AE13" s="20">
        <v>31</v>
      </c>
      <c r="AF13" s="21">
        <v>1.3208351086493396E-2</v>
      </c>
      <c r="AG13" s="20"/>
      <c r="AH13" s="22"/>
      <c r="AI13" s="20"/>
      <c r="AJ13" s="22"/>
      <c r="AK13" s="20">
        <v>0</v>
      </c>
      <c r="AL13" s="21">
        <v>0</v>
      </c>
      <c r="AM13" s="20">
        <v>1</v>
      </c>
      <c r="AN13" s="21">
        <v>1.3888888888888888E-2</v>
      </c>
      <c r="AO13" s="20">
        <v>15</v>
      </c>
      <c r="AP13" s="21">
        <v>1.276595744680851E-2</v>
      </c>
      <c r="AQ13" s="20">
        <v>0</v>
      </c>
      <c r="AR13" s="21">
        <v>0</v>
      </c>
      <c r="AS13" s="20">
        <v>9</v>
      </c>
      <c r="AT13" s="21">
        <v>1.1764705882352941E-2</v>
      </c>
      <c r="AU13" s="20">
        <v>1</v>
      </c>
      <c r="AV13" s="21">
        <v>2.2222222222222223E-2</v>
      </c>
      <c r="AW13" s="20">
        <v>11</v>
      </c>
      <c r="AX13" s="21">
        <v>8.3270249810749441E-3</v>
      </c>
      <c r="AY13" s="20">
        <v>34</v>
      </c>
      <c r="AZ13" s="21">
        <v>1.5625E-2</v>
      </c>
      <c r="BA13" s="20">
        <v>0</v>
      </c>
      <c r="BB13" s="21">
        <v>0</v>
      </c>
      <c r="BC13" s="20">
        <v>0</v>
      </c>
      <c r="BD13" s="21">
        <v>0</v>
      </c>
      <c r="BE13" s="20">
        <v>0</v>
      </c>
      <c r="BF13" s="21">
        <v>0</v>
      </c>
      <c r="BG13" s="20"/>
      <c r="BH13" s="22"/>
      <c r="BI13" s="20">
        <v>21</v>
      </c>
      <c r="BJ13" s="21">
        <v>1.2252042007001166E-2</v>
      </c>
      <c r="BK13" s="20"/>
      <c r="BL13" s="22"/>
      <c r="BM13" s="20"/>
      <c r="BN13" s="22"/>
      <c r="BO13" s="20">
        <v>0</v>
      </c>
      <c r="BP13" s="21">
        <v>0</v>
      </c>
      <c r="BQ13" s="20">
        <v>23</v>
      </c>
      <c r="BR13" s="21">
        <v>1.0244988864142539E-2</v>
      </c>
      <c r="BS13" s="20"/>
      <c r="BT13" s="22"/>
      <c r="BU13" s="20"/>
      <c r="BV13" s="22"/>
      <c r="BW13" s="20"/>
      <c r="BX13" s="22"/>
      <c r="BY13" s="20"/>
      <c r="BZ13" s="22"/>
      <c r="CA13" s="20">
        <v>12</v>
      </c>
      <c r="CB13" s="21">
        <v>9.2879256965944269E-3</v>
      </c>
      <c r="CC13" s="20">
        <v>1</v>
      </c>
      <c r="CD13" s="21">
        <v>2.6315789473684209E-2</v>
      </c>
      <c r="CE13" s="20"/>
      <c r="CF13" s="22"/>
      <c r="CG13" s="20">
        <v>0</v>
      </c>
      <c r="CH13" s="21">
        <v>0</v>
      </c>
      <c r="CI13" s="20">
        <v>1</v>
      </c>
      <c r="CJ13" s="21">
        <v>1.6949152542372881E-2</v>
      </c>
      <c r="CK13" s="20">
        <v>0</v>
      </c>
      <c r="CL13" s="21">
        <v>0</v>
      </c>
      <c r="CM13" s="20">
        <v>1</v>
      </c>
      <c r="CN13" s="21">
        <v>3.3333333333333333E-2</v>
      </c>
      <c r="CO13" s="20">
        <v>1</v>
      </c>
      <c r="CP13" s="21">
        <v>6.41025641025641E-3</v>
      </c>
      <c r="CQ13" s="20"/>
      <c r="CR13" s="22"/>
      <c r="CS13" s="20">
        <v>0</v>
      </c>
      <c r="CT13" s="21">
        <v>0</v>
      </c>
      <c r="CU13" s="20">
        <v>19</v>
      </c>
      <c r="CV13" s="21">
        <v>9.9424385138670857E-3</v>
      </c>
      <c r="CW13" s="20">
        <v>0</v>
      </c>
      <c r="CX13" s="21">
        <v>0</v>
      </c>
      <c r="CY13" s="20">
        <v>31</v>
      </c>
      <c r="CZ13" s="21">
        <v>1.9987105093488073E-2</v>
      </c>
      <c r="DA13" s="20">
        <v>1</v>
      </c>
      <c r="DB13" s="21">
        <v>1.0101010101010102E-2</v>
      </c>
      <c r="DC13" s="20">
        <v>0</v>
      </c>
      <c r="DD13" s="21">
        <v>0</v>
      </c>
      <c r="DE13" s="20"/>
      <c r="DF13" s="22"/>
      <c r="DG13" s="20"/>
      <c r="DH13" s="22"/>
      <c r="DI13" s="20">
        <v>15</v>
      </c>
      <c r="DJ13" s="21">
        <v>1.0845986984815618E-2</v>
      </c>
      <c r="DK13" s="20">
        <v>22</v>
      </c>
      <c r="DL13" s="21">
        <v>1.3707165109034268E-2</v>
      </c>
      <c r="DM13" s="20">
        <v>33</v>
      </c>
      <c r="DN13" s="21">
        <v>1.3597033374536464E-2</v>
      </c>
      <c r="DO13" s="20"/>
      <c r="DP13" s="22"/>
      <c r="DQ13" s="20">
        <v>1</v>
      </c>
      <c r="DR13" s="21">
        <v>2.6315789473684209E-2</v>
      </c>
      <c r="DS13" s="20">
        <v>7</v>
      </c>
      <c r="DT13" s="21">
        <v>7.0921985815602835E-3</v>
      </c>
      <c r="DU13" s="20"/>
      <c r="DV13" s="22"/>
      <c r="DW13" s="20"/>
      <c r="DX13" s="22"/>
      <c r="DY13" s="20">
        <v>20</v>
      </c>
      <c r="DZ13" s="21">
        <v>1.0368066355624676E-2</v>
      </c>
      <c r="EA13" s="20"/>
      <c r="EB13" s="22"/>
      <c r="EC13" s="20">
        <v>5</v>
      </c>
      <c r="ED13" s="21">
        <v>1.3477088948787063E-2</v>
      </c>
      <c r="EE13" s="20"/>
      <c r="EF13" s="22"/>
      <c r="EG13" s="20"/>
      <c r="EH13" s="22"/>
      <c r="EI13" s="20">
        <v>3</v>
      </c>
      <c r="EJ13" s="21">
        <v>5.8823529411764705E-2</v>
      </c>
      <c r="EK13" s="20">
        <v>1</v>
      </c>
      <c r="EL13" s="21">
        <v>1.1494252873563218E-2</v>
      </c>
      <c r="EM13" s="20"/>
      <c r="EN13" s="22"/>
      <c r="EO13" s="20"/>
      <c r="EP13" s="22"/>
      <c r="EQ13" s="20">
        <v>0</v>
      </c>
      <c r="ER13" s="21">
        <v>0</v>
      </c>
      <c r="ES13" s="20"/>
      <c r="ET13" s="22"/>
      <c r="EU13" s="20"/>
      <c r="EV13" s="22"/>
      <c r="EW13" s="20">
        <v>32</v>
      </c>
      <c r="EX13" s="21">
        <v>1.4699127239320165E-2</v>
      </c>
      <c r="EY13" s="20">
        <v>39</v>
      </c>
      <c r="EZ13" s="21">
        <v>1.449814126394052E-2</v>
      </c>
      <c r="FA13" s="20">
        <v>0</v>
      </c>
      <c r="FB13" s="21">
        <v>0</v>
      </c>
      <c r="FC13" s="20">
        <v>0</v>
      </c>
      <c r="FD13" s="21">
        <v>0</v>
      </c>
      <c r="FE13" s="20"/>
      <c r="FF13" s="22"/>
      <c r="FG13" s="20"/>
      <c r="FH13" s="22"/>
      <c r="FI13" s="20">
        <v>0</v>
      </c>
      <c r="FJ13" s="21">
        <v>0</v>
      </c>
      <c r="FK13" s="20">
        <v>3</v>
      </c>
      <c r="FL13" s="21">
        <v>1.3452914798206279E-2</v>
      </c>
      <c r="FM13" s="20">
        <v>48</v>
      </c>
      <c r="FN13" s="21">
        <v>1.3204951856946355E-2</v>
      </c>
      <c r="FO13" s="20">
        <v>3</v>
      </c>
      <c r="FP13" s="21">
        <v>7.1428571428571425E-2</v>
      </c>
      <c r="FQ13" s="20">
        <v>3</v>
      </c>
      <c r="FR13" s="21">
        <v>1.7647058823529412E-2</v>
      </c>
      <c r="FS13" s="20">
        <v>4</v>
      </c>
      <c r="FT13" s="21">
        <v>2.247191011235955E-2</v>
      </c>
      <c r="FU13" s="20">
        <v>27</v>
      </c>
      <c r="FV13" s="21">
        <v>1.2217194570135747E-2</v>
      </c>
      <c r="FW13" s="20">
        <v>0</v>
      </c>
      <c r="FX13" s="21">
        <v>0</v>
      </c>
      <c r="FY13" s="20"/>
      <c r="FZ13" s="22"/>
      <c r="GA13" s="20">
        <v>19</v>
      </c>
      <c r="GB13" s="21">
        <v>1.241830065359477E-2</v>
      </c>
      <c r="GC13" s="20">
        <v>9</v>
      </c>
      <c r="GD13" s="21">
        <v>1.8556701030927835E-2</v>
      </c>
      <c r="GE13" s="20">
        <v>134</v>
      </c>
      <c r="GF13" s="21">
        <v>1.5002239140170175E-2</v>
      </c>
      <c r="GG13" s="20">
        <v>0</v>
      </c>
      <c r="GH13" s="21">
        <v>0</v>
      </c>
      <c r="GI13" s="20">
        <v>652</v>
      </c>
      <c r="GJ13" s="21">
        <v>1.3025671761062832E-2</v>
      </c>
    </row>
    <row r="14" spans="1:192" x14ac:dyDescent="0.25">
      <c r="A14" s="2" t="s">
        <v>149</v>
      </c>
      <c r="B14" s="3" t="s">
        <v>107</v>
      </c>
      <c r="C14" s="14">
        <v>5</v>
      </c>
      <c r="D14" s="15">
        <v>9.6153846153846159E-2</v>
      </c>
      <c r="E14" s="14">
        <v>1</v>
      </c>
      <c r="F14" s="15">
        <v>3.8461538461538464E-2</v>
      </c>
      <c r="G14" s="14"/>
      <c r="H14" s="16"/>
      <c r="I14" s="14">
        <v>0</v>
      </c>
      <c r="J14" s="15">
        <v>0</v>
      </c>
      <c r="K14" s="14">
        <v>2</v>
      </c>
      <c r="L14" s="15">
        <v>1.9801980198019802E-2</v>
      </c>
      <c r="M14" s="14">
        <v>1</v>
      </c>
      <c r="N14" s="15">
        <v>1.7857142857142856E-2</v>
      </c>
      <c r="O14" s="14">
        <v>11</v>
      </c>
      <c r="P14" s="15">
        <v>2.7160493827160494E-2</v>
      </c>
      <c r="Q14" s="14">
        <v>1</v>
      </c>
      <c r="R14" s="15">
        <v>6.25E-2</v>
      </c>
      <c r="S14" s="14">
        <v>1</v>
      </c>
      <c r="T14" s="15">
        <v>3.4482758620689655E-2</v>
      </c>
      <c r="U14" s="14"/>
      <c r="V14" s="16"/>
      <c r="W14" s="14"/>
      <c r="X14" s="16"/>
      <c r="Y14" s="14">
        <v>6</v>
      </c>
      <c r="Z14" s="15">
        <v>0.125</v>
      </c>
      <c r="AA14" s="14">
        <v>3</v>
      </c>
      <c r="AB14" s="15">
        <v>7.8947368421052627E-2</v>
      </c>
      <c r="AC14" s="14">
        <v>11</v>
      </c>
      <c r="AD14" s="15">
        <v>3.5256410256410256E-2</v>
      </c>
      <c r="AE14" s="14">
        <v>57</v>
      </c>
      <c r="AF14" s="15">
        <v>2.4286322965487855E-2</v>
      </c>
      <c r="AG14" s="14"/>
      <c r="AH14" s="16"/>
      <c r="AI14" s="14"/>
      <c r="AJ14" s="16"/>
      <c r="AK14" s="14">
        <v>1</v>
      </c>
      <c r="AL14" s="15">
        <v>3.0303030303030304E-2</v>
      </c>
      <c r="AM14" s="14">
        <v>2</v>
      </c>
      <c r="AN14" s="15">
        <v>2.7777777777777776E-2</v>
      </c>
      <c r="AO14" s="14">
        <v>25</v>
      </c>
      <c r="AP14" s="15">
        <v>2.1276595744680851E-2</v>
      </c>
      <c r="AQ14" s="14">
        <v>1</v>
      </c>
      <c r="AR14" s="15">
        <v>1.5384615384615385E-2</v>
      </c>
      <c r="AS14" s="14">
        <v>15</v>
      </c>
      <c r="AT14" s="15">
        <v>1.9607843137254902E-2</v>
      </c>
      <c r="AU14" s="14">
        <v>1</v>
      </c>
      <c r="AV14" s="15">
        <v>2.2222222222222223E-2</v>
      </c>
      <c r="AW14" s="14">
        <v>27</v>
      </c>
      <c r="AX14" s="15">
        <v>2.0439061317183951E-2</v>
      </c>
      <c r="AY14" s="14">
        <v>62</v>
      </c>
      <c r="AZ14" s="15">
        <v>2.8492647058823529E-2</v>
      </c>
      <c r="BA14" s="14">
        <v>4</v>
      </c>
      <c r="BB14" s="15">
        <v>5.2631578947368418E-2</v>
      </c>
      <c r="BC14" s="14">
        <v>3</v>
      </c>
      <c r="BD14" s="15">
        <v>4.6153846153846156E-2</v>
      </c>
      <c r="BE14" s="14">
        <v>0</v>
      </c>
      <c r="BF14" s="15">
        <v>0</v>
      </c>
      <c r="BG14" s="14"/>
      <c r="BH14" s="16"/>
      <c r="BI14" s="14">
        <v>42</v>
      </c>
      <c r="BJ14" s="15">
        <v>2.4504084014002333E-2</v>
      </c>
      <c r="BK14" s="14"/>
      <c r="BL14" s="16"/>
      <c r="BM14" s="14"/>
      <c r="BN14" s="16"/>
      <c r="BO14" s="14">
        <v>0</v>
      </c>
      <c r="BP14" s="15">
        <v>0</v>
      </c>
      <c r="BQ14" s="14">
        <v>41</v>
      </c>
      <c r="BR14" s="15">
        <v>1.8262806236080179E-2</v>
      </c>
      <c r="BS14" s="14"/>
      <c r="BT14" s="16"/>
      <c r="BU14" s="14"/>
      <c r="BV14" s="16"/>
      <c r="BW14" s="14"/>
      <c r="BX14" s="16"/>
      <c r="BY14" s="14"/>
      <c r="BZ14" s="16"/>
      <c r="CA14" s="14">
        <v>34</v>
      </c>
      <c r="CB14" s="15">
        <v>2.6315789473684209E-2</v>
      </c>
      <c r="CC14" s="14">
        <v>1</v>
      </c>
      <c r="CD14" s="15">
        <v>2.6315789473684209E-2</v>
      </c>
      <c r="CE14" s="14"/>
      <c r="CF14" s="16"/>
      <c r="CG14" s="14">
        <v>2</v>
      </c>
      <c r="CH14" s="15">
        <v>3.1746031746031744E-2</v>
      </c>
      <c r="CI14" s="14">
        <v>1</v>
      </c>
      <c r="CJ14" s="15">
        <v>1.6949152542372881E-2</v>
      </c>
      <c r="CK14" s="14">
        <v>2</v>
      </c>
      <c r="CL14" s="15">
        <v>2.8571428571428571E-2</v>
      </c>
      <c r="CM14" s="14">
        <v>2</v>
      </c>
      <c r="CN14" s="15">
        <v>6.6666666666666666E-2</v>
      </c>
      <c r="CO14" s="14">
        <v>5</v>
      </c>
      <c r="CP14" s="15">
        <v>3.2051282051282048E-2</v>
      </c>
      <c r="CQ14" s="14"/>
      <c r="CR14" s="16"/>
      <c r="CS14" s="14">
        <v>0</v>
      </c>
      <c r="CT14" s="15">
        <v>0</v>
      </c>
      <c r="CU14" s="14">
        <v>59</v>
      </c>
      <c r="CV14" s="15">
        <v>3.0873888016745159E-2</v>
      </c>
      <c r="CW14" s="14">
        <v>1</v>
      </c>
      <c r="CX14" s="15">
        <v>5.5555555555555552E-2</v>
      </c>
      <c r="CY14" s="14">
        <v>27</v>
      </c>
      <c r="CZ14" s="15">
        <v>1.7408123791102514E-2</v>
      </c>
      <c r="DA14" s="14">
        <v>6</v>
      </c>
      <c r="DB14" s="15">
        <v>6.0606060606060608E-2</v>
      </c>
      <c r="DC14" s="14">
        <v>3</v>
      </c>
      <c r="DD14" s="15">
        <v>0.06</v>
      </c>
      <c r="DE14" s="14"/>
      <c r="DF14" s="16"/>
      <c r="DG14" s="14"/>
      <c r="DH14" s="16"/>
      <c r="DI14" s="14">
        <v>35</v>
      </c>
      <c r="DJ14" s="15">
        <v>2.5307302964569775E-2</v>
      </c>
      <c r="DK14" s="14">
        <v>43</v>
      </c>
      <c r="DL14" s="15">
        <v>2.6791277258566979E-2</v>
      </c>
      <c r="DM14" s="14">
        <v>57</v>
      </c>
      <c r="DN14" s="15">
        <v>2.3485784919653894E-2</v>
      </c>
      <c r="DO14" s="14"/>
      <c r="DP14" s="16"/>
      <c r="DQ14" s="14">
        <v>1</v>
      </c>
      <c r="DR14" s="15">
        <v>2.6315789473684209E-2</v>
      </c>
      <c r="DS14" s="14">
        <v>27</v>
      </c>
      <c r="DT14" s="15">
        <v>2.7355623100303952E-2</v>
      </c>
      <c r="DU14" s="14"/>
      <c r="DV14" s="16"/>
      <c r="DW14" s="14"/>
      <c r="DX14" s="16"/>
      <c r="DY14" s="14">
        <v>61</v>
      </c>
      <c r="DZ14" s="15">
        <v>3.1622602384655259E-2</v>
      </c>
      <c r="EA14" s="14"/>
      <c r="EB14" s="16"/>
      <c r="EC14" s="14">
        <v>20</v>
      </c>
      <c r="ED14" s="15">
        <v>5.3908355795148251E-2</v>
      </c>
      <c r="EE14" s="14"/>
      <c r="EF14" s="16"/>
      <c r="EG14" s="14"/>
      <c r="EH14" s="16"/>
      <c r="EI14" s="14">
        <v>4</v>
      </c>
      <c r="EJ14" s="15">
        <v>7.8431372549019607E-2</v>
      </c>
      <c r="EK14" s="14">
        <v>0</v>
      </c>
      <c r="EL14" s="15">
        <v>0</v>
      </c>
      <c r="EM14" s="14"/>
      <c r="EN14" s="16"/>
      <c r="EO14" s="14"/>
      <c r="EP14" s="16"/>
      <c r="EQ14" s="14">
        <v>0</v>
      </c>
      <c r="ER14" s="15">
        <v>0</v>
      </c>
      <c r="ES14" s="14"/>
      <c r="ET14" s="16"/>
      <c r="EU14" s="14"/>
      <c r="EV14" s="16"/>
      <c r="EW14" s="14">
        <v>62</v>
      </c>
      <c r="EX14" s="15">
        <v>2.8479559026182821E-2</v>
      </c>
      <c r="EY14" s="14">
        <v>84</v>
      </c>
      <c r="EZ14" s="15">
        <v>3.1226765799256505E-2</v>
      </c>
      <c r="FA14" s="14">
        <v>3</v>
      </c>
      <c r="FB14" s="15">
        <v>4.0540540540540543E-2</v>
      </c>
      <c r="FC14" s="14">
        <v>2</v>
      </c>
      <c r="FD14" s="15">
        <v>6.4516129032258063E-2</v>
      </c>
      <c r="FE14" s="14"/>
      <c r="FF14" s="16"/>
      <c r="FG14" s="14"/>
      <c r="FH14" s="16"/>
      <c r="FI14" s="14">
        <v>1</v>
      </c>
      <c r="FJ14" s="15">
        <v>3.5714285714285712E-2</v>
      </c>
      <c r="FK14" s="14">
        <v>5</v>
      </c>
      <c r="FL14" s="15">
        <v>2.2421524663677129E-2</v>
      </c>
      <c r="FM14" s="14">
        <v>106</v>
      </c>
      <c r="FN14" s="15">
        <v>2.9160935350756534E-2</v>
      </c>
      <c r="FO14" s="14">
        <v>1</v>
      </c>
      <c r="FP14" s="15">
        <v>2.3809523809523808E-2</v>
      </c>
      <c r="FQ14" s="14">
        <v>7</v>
      </c>
      <c r="FR14" s="15">
        <v>4.1176470588235294E-2</v>
      </c>
      <c r="FS14" s="14">
        <v>10</v>
      </c>
      <c r="FT14" s="15">
        <v>5.6179775280898875E-2</v>
      </c>
      <c r="FU14" s="14">
        <v>56</v>
      </c>
      <c r="FV14" s="15">
        <v>2.5339366515837104E-2</v>
      </c>
      <c r="FW14" s="14">
        <v>2</v>
      </c>
      <c r="FX14" s="15">
        <v>0.1</v>
      </c>
      <c r="FY14" s="14"/>
      <c r="FZ14" s="16"/>
      <c r="GA14" s="14">
        <v>26</v>
      </c>
      <c r="GB14" s="15">
        <v>1.699346405228758E-2</v>
      </c>
      <c r="GC14" s="14">
        <v>9</v>
      </c>
      <c r="GD14" s="15">
        <v>1.8556701030927835E-2</v>
      </c>
      <c r="GE14" s="14">
        <v>251</v>
      </c>
      <c r="GF14" s="15">
        <v>2.8101209135691894E-2</v>
      </c>
      <c r="GG14" s="14">
        <v>1</v>
      </c>
      <c r="GH14" s="15">
        <v>9.7087378640776691E-3</v>
      </c>
      <c r="GI14" s="17">
        <v>1340</v>
      </c>
      <c r="GJ14" s="18">
        <v>2.6770552392368394E-2</v>
      </c>
    </row>
    <row r="15" spans="1:192" x14ac:dyDescent="0.25">
      <c r="A15" s="2" t="s">
        <v>150</v>
      </c>
      <c r="B15" s="3" t="s">
        <v>107</v>
      </c>
      <c r="C15" s="14">
        <v>6</v>
      </c>
      <c r="D15" s="15">
        <v>0.11538461538461539</v>
      </c>
      <c r="E15" s="14">
        <v>3</v>
      </c>
      <c r="F15" s="15">
        <v>0.11538461538461539</v>
      </c>
      <c r="G15" s="14"/>
      <c r="H15" s="16"/>
      <c r="I15" s="14">
        <v>1</v>
      </c>
      <c r="J15" s="15">
        <v>5.5555555555555552E-2</v>
      </c>
      <c r="K15" s="14">
        <v>20</v>
      </c>
      <c r="L15" s="15">
        <v>0.19801980198019803</v>
      </c>
      <c r="M15" s="14">
        <v>8</v>
      </c>
      <c r="N15" s="15">
        <v>0.14285714285714285</v>
      </c>
      <c r="O15" s="14">
        <v>67</v>
      </c>
      <c r="P15" s="15">
        <v>0.16543209876543211</v>
      </c>
      <c r="Q15" s="14">
        <v>3</v>
      </c>
      <c r="R15" s="15">
        <v>0.1875</v>
      </c>
      <c r="S15" s="14">
        <v>3</v>
      </c>
      <c r="T15" s="15">
        <v>0.10344827586206896</v>
      </c>
      <c r="U15" s="14"/>
      <c r="V15" s="16"/>
      <c r="W15" s="14"/>
      <c r="X15" s="16"/>
      <c r="Y15" s="14">
        <v>5</v>
      </c>
      <c r="Z15" s="15">
        <v>0.10416666666666667</v>
      </c>
      <c r="AA15" s="14">
        <v>6</v>
      </c>
      <c r="AB15" s="15">
        <v>0.15789473684210525</v>
      </c>
      <c r="AC15" s="14">
        <v>46</v>
      </c>
      <c r="AD15" s="15">
        <v>0.14743589743589744</v>
      </c>
      <c r="AE15" s="14">
        <v>596</v>
      </c>
      <c r="AF15" s="15">
        <v>0.25394120153387301</v>
      </c>
      <c r="AG15" s="14"/>
      <c r="AH15" s="16"/>
      <c r="AI15" s="14"/>
      <c r="AJ15" s="16"/>
      <c r="AK15" s="14">
        <v>3</v>
      </c>
      <c r="AL15" s="15">
        <v>9.0909090909090912E-2</v>
      </c>
      <c r="AM15" s="14">
        <v>8</v>
      </c>
      <c r="AN15" s="15">
        <v>0.1111111111111111</v>
      </c>
      <c r="AO15" s="14">
        <v>217</v>
      </c>
      <c r="AP15" s="15">
        <v>0.18468085106382978</v>
      </c>
      <c r="AQ15" s="14">
        <v>8</v>
      </c>
      <c r="AR15" s="15">
        <v>0.12307692307692308</v>
      </c>
      <c r="AS15" s="14">
        <v>140</v>
      </c>
      <c r="AT15" s="15">
        <v>0.18300653594771241</v>
      </c>
      <c r="AU15" s="14">
        <v>4</v>
      </c>
      <c r="AV15" s="15">
        <v>8.8888888888888892E-2</v>
      </c>
      <c r="AW15" s="14">
        <v>239</v>
      </c>
      <c r="AX15" s="15">
        <v>0.1809235427706283</v>
      </c>
      <c r="AY15" s="14">
        <v>449</v>
      </c>
      <c r="AZ15" s="15">
        <v>0.20634191176470587</v>
      </c>
      <c r="BA15" s="14">
        <v>24</v>
      </c>
      <c r="BB15" s="15">
        <v>0.31578947368421051</v>
      </c>
      <c r="BC15" s="14">
        <v>10</v>
      </c>
      <c r="BD15" s="15">
        <v>0.15384615384615385</v>
      </c>
      <c r="BE15" s="14">
        <v>2</v>
      </c>
      <c r="BF15" s="15">
        <v>9.0909090909090912E-2</v>
      </c>
      <c r="BG15" s="14"/>
      <c r="BH15" s="16"/>
      <c r="BI15" s="14">
        <v>345</v>
      </c>
      <c r="BJ15" s="15">
        <v>0.20128354725787631</v>
      </c>
      <c r="BK15" s="14"/>
      <c r="BL15" s="16"/>
      <c r="BM15" s="14"/>
      <c r="BN15" s="16"/>
      <c r="BO15" s="14">
        <v>4</v>
      </c>
      <c r="BP15" s="15">
        <v>0.12903225806451613</v>
      </c>
      <c r="BQ15" s="14">
        <v>621</v>
      </c>
      <c r="BR15" s="15">
        <v>0.27661469933184857</v>
      </c>
      <c r="BS15" s="14"/>
      <c r="BT15" s="16"/>
      <c r="BU15" s="14"/>
      <c r="BV15" s="16"/>
      <c r="BW15" s="14"/>
      <c r="BX15" s="16"/>
      <c r="BY15" s="14"/>
      <c r="BZ15" s="16"/>
      <c r="CA15" s="14">
        <v>298</v>
      </c>
      <c r="CB15" s="15">
        <v>0.23065015479876161</v>
      </c>
      <c r="CC15" s="14">
        <v>3</v>
      </c>
      <c r="CD15" s="15">
        <v>7.8947368421052627E-2</v>
      </c>
      <c r="CE15" s="14"/>
      <c r="CF15" s="16"/>
      <c r="CG15" s="14">
        <v>13</v>
      </c>
      <c r="CH15" s="15">
        <v>0.20634920634920634</v>
      </c>
      <c r="CI15" s="14">
        <v>12</v>
      </c>
      <c r="CJ15" s="15">
        <v>0.20338983050847459</v>
      </c>
      <c r="CK15" s="14">
        <v>11</v>
      </c>
      <c r="CL15" s="15">
        <v>0.15714285714285714</v>
      </c>
      <c r="CM15" s="14">
        <v>6</v>
      </c>
      <c r="CN15" s="15">
        <v>0.2</v>
      </c>
      <c r="CO15" s="14">
        <v>27</v>
      </c>
      <c r="CP15" s="15">
        <v>0.17307692307692307</v>
      </c>
      <c r="CQ15" s="14"/>
      <c r="CR15" s="16"/>
      <c r="CS15" s="14">
        <v>3</v>
      </c>
      <c r="CT15" s="15">
        <v>0.14285714285714285</v>
      </c>
      <c r="CU15" s="14">
        <v>556</v>
      </c>
      <c r="CV15" s="15">
        <v>0.29094714809000521</v>
      </c>
      <c r="CW15" s="14">
        <v>2</v>
      </c>
      <c r="CX15" s="15">
        <v>0.1111111111111111</v>
      </c>
      <c r="CY15" s="14">
        <v>359</v>
      </c>
      <c r="CZ15" s="15">
        <v>0.2314635718891038</v>
      </c>
      <c r="DA15" s="14">
        <v>13</v>
      </c>
      <c r="DB15" s="15">
        <v>0.13131313131313133</v>
      </c>
      <c r="DC15" s="14">
        <v>8</v>
      </c>
      <c r="DD15" s="15">
        <v>0.16</v>
      </c>
      <c r="DE15" s="14"/>
      <c r="DF15" s="16"/>
      <c r="DG15" s="14"/>
      <c r="DH15" s="16"/>
      <c r="DI15" s="14">
        <v>279</v>
      </c>
      <c r="DJ15" s="15">
        <v>0.2017353579175705</v>
      </c>
      <c r="DK15" s="14">
        <v>242</v>
      </c>
      <c r="DL15" s="15">
        <v>0.15077881619937694</v>
      </c>
      <c r="DM15" s="14">
        <v>424</v>
      </c>
      <c r="DN15" s="15">
        <v>0.17470127729707458</v>
      </c>
      <c r="DO15" s="14"/>
      <c r="DP15" s="16"/>
      <c r="DQ15" s="14">
        <v>3</v>
      </c>
      <c r="DR15" s="15">
        <v>7.8947368421052627E-2</v>
      </c>
      <c r="DS15" s="14">
        <v>184</v>
      </c>
      <c r="DT15" s="15">
        <v>0.18642350557244175</v>
      </c>
      <c r="DU15" s="14"/>
      <c r="DV15" s="16"/>
      <c r="DW15" s="14"/>
      <c r="DX15" s="16"/>
      <c r="DY15" s="14">
        <v>433</v>
      </c>
      <c r="DZ15" s="15">
        <v>0.22446863659927424</v>
      </c>
      <c r="EA15" s="14"/>
      <c r="EB15" s="16"/>
      <c r="EC15" s="14">
        <v>94</v>
      </c>
      <c r="ED15" s="15">
        <v>0.25336927223719674</v>
      </c>
      <c r="EE15" s="14"/>
      <c r="EF15" s="16"/>
      <c r="EG15" s="14"/>
      <c r="EH15" s="16"/>
      <c r="EI15" s="14">
        <v>5</v>
      </c>
      <c r="EJ15" s="15">
        <v>9.8039215686274508E-2</v>
      </c>
      <c r="EK15" s="14">
        <v>9</v>
      </c>
      <c r="EL15" s="15">
        <v>0.10344827586206896</v>
      </c>
      <c r="EM15" s="14"/>
      <c r="EN15" s="16"/>
      <c r="EO15" s="14"/>
      <c r="EP15" s="16"/>
      <c r="EQ15" s="14">
        <v>7</v>
      </c>
      <c r="ER15" s="15">
        <v>0.18421052631578946</v>
      </c>
      <c r="ES15" s="14"/>
      <c r="ET15" s="16"/>
      <c r="EU15" s="14"/>
      <c r="EV15" s="16"/>
      <c r="EW15" s="14">
        <v>451</v>
      </c>
      <c r="EX15" s="15">
        <v>0.20716582452916857</v>
      </c>
      <c r="EY15" s="14">
        <v>793</v>
      </c>
      <c r="EZ15" s="15">
        <v>0.29479553903345723</v>
      </c>
      <c r="FA15" s="14">
        <v>13</v>
      </c>
      <c r="FB15" s="15">
        <v>0.17567567567567569</v>
      </c>
      <c r="FC15" s="14">
        <v>2</v>
      </c>
      <c r="FD15" s="15">
        <v>6.4516129032258063E-2</v>
      </c>
      <c r="FE15" s="14"/>
      <c r="FF15" s="16"/>
      <c r="FG15" s="14"/>
      <c r="FH15" s="16"/>
      <c r="FI15" s="14">
        <v>4</v>
      </c>
      <c r="FJ15" s="15">
        <v>0.14285714285714285</v>
      </c>
      <c r="FK15" s="14">
        <v>25</v>
      </c>
      <c r="FL15" s="15">
        <v>0.11210762331838565</v>
      </c>
      <c r="FM15" s="14">
        <v>804</v>
      </c>
      <c r="FN15" s="15">
        <v>0.22118294360385143</v>
      </c>
      <c r="FO15" s="14">
        <v>0</v>
      </c>
      <c r="FP15" s="15">
        <v>0</v>
      </c>
      <c r="FQ15" s="14">
        <v>27</v>
      </c>
      <c r="FR15" s="15">
        <v>0.1588235294117647</v>
      </c>
      <c r="FS15" s="14">
        <v>26</v>
      </c>
      <c r="FT15" s="15">
        <v>0.14606741573033707</v>
      </c>
      <c r="FU15" s="14">
        <v>470</v>
      </c>
      <c r="FV15" s="15">
        <v>0.21266968325791855</v>
      </c>
      <c r="FW15" s="14">
        <v>3</v>
      </c>
      <c r="FX15" s="15">
        <v>0.15</v>
      </c>
      <c r="FY15" s="14"/>
      <c r="FZ15" s="16"/>
      <c r="GA15" s="14">
        <v>338</v>
      </c>
      <c r="GB15" s="15">
        <v>0.22091503267973855</v>
      </c>
      <c r="GC15" s="14">
        <v>53</v>
      </c>
      <c r="GD15" s="15">
        <v>0.10927835051546392</v>
      </c>
      <c r="GE15" s="14">
        <v>2360</v>
      </c>
      <c r="GF15" s="15">
        <v>0.26421854008060902</v>
      </c>
      <c r="GG15" s="14">
        <v>26</v>
      </c>
      <c r="GH15" s="15">
        <v>0.25242718446601942</v>
      </c>
      <c r="GI15" s="17">
        <v>11224</v>
      </c>
      <c r="GJ15" s="18">
        <v>0.22423334332234543</v>
      </c>
    </row>
    <row r="16" spans="1:192" x14ac:dyDescent="0.25">
      <c r="A16" s="2" t="s">
        <v>151</v>
      </c>
      <c r="B16" s="3" t="s">
        <v>107</v>
      </c>
      <c r="C16" s="14">
        <v>1</v>
      </c>
      <c r="D16" s="15">
        <v>1.9230769230769232E-2</v>
      </c>
      <c r="E16" s="14">
        <v>2</v>
      </c>
      <c r="F16" s="15">
        <v>7.6923076923076927E-2</v>
      </c>
      <c r="G16" s="14"/>
      <c r="H16" s="16"/>
      <c r="I16" s="14">
        <v>1</v>
      </c>
      <c r="J16" s="15">
        <v>5.5555555555555552E-2</v>
      </c>
      <c r="K16" s="14">
        <v>9</v>
      </c>
      <c r="L16" s="15">
        <v>8.9108910891089105E-2</v>
      </c>
      <c r="M16" s="14">
        <v>4</v>
      </c>
      <c r="N16" s="15">
        <v>7.1428571428571425E-2</v>
      </c>
      <c r="O16" s="14">
        <v>24</v>
      </c>
      <c r="P16" s="15">
        <v>5.9259259259259262E-2</v>
      </c>
      <c r="Q16" s="14">
        <v>1</v>
      </c>
      <c r="R16" s="15">
        <v>6.25E-2</v>
      </c>
      <c r="S16" s="14">
        <v>4</v>
      </c>
      <c r="T16" s="15">
        <v>0.13793103448275862</v>
      </c>
      <c r="U16" s="14"/>
      <c r="V16" s="16"/>
      <c r="W16" s="14"/>
      <c r="X16" s="16"/>
      <c r="Y16" s="14">
        <v>1</v>
      </c>
      <c r="Z16" s="15">
        <v>2.0833333333333332E-2</v>
      </c>
      <c r="AA16" s="14">
        <v>1</v>
      </c>
      <c r="AB16" s="15">
        <v>2.6315789473684209E-2</v>
      </c>
      <c r="AC16" s="14">
        <v>17</v>
      </c>
      <c r="AD16" s="15">
        <v>5.4487179487179488E-2</v>
      </c>
      <c r="AE16" s="14">
        <v>129</v>
      </c>
      <c r="AF16" s="15">
        <v>5.496378355347252E-2</v>
      </c>
      <c r="AG16" s="14"/>
      <c r="AH16" s="16"/>
      <c r="AI16" s="14"/>
      <c r="AJ16" s="16"/>
      <c r="AK16" s="14">
        <v>1</v>
      </c>
      <c r="AL16" s="15">
        <v>3.0303030303030304E-2</v>
      </c>
      <c r="AM16" s="14">
        <v>3</v>
      </c>
      <c r="AN16" s="15">
        <v>4.1666666666666664E-2</v>
      </c>
      <c r="AO16" s="14">
        <v>64</v>
      </c>
      <c r="AP16" s="15">
        <v>5.4468085106382978E-2</v>
      </c>
      <c r="AQ16" s="14">
        <v>3</v>
      </c>
      <c r="AR16" s="15">
        <v>4.6153846153846156E-2</v>
      </c>
      <c r="AS16" s="14">
        <v>40</v>
      </c>
      <c r="AT16" s="15">
        <v>5.2287581699346407E-2</v>
      </c>
      <c r="AU16" s="14">
        <v>1</v>
      </c>
      <c r="AV16" s="15">
        <v>2.2222222222222223E-2</v>
      </c>
      <c r="AW16" s="14">
        <v>190</v>
      </c>
      <c r="AX16" s="15">
        <v>0.14383043149129449</v>
      </c>
      <c r="AY16" s="14">
        <v>145</v>
      </c>
      <c r="AZ16" s="15">
        <v>6.6636029411764705E-2</v>
      </c>
      <c r="BA16" s="14">
        <v>7</v>
      </c>
      <c r="BB16" s="15">
        <v>9.2105263157894732E-2</v>
      </c>
      <c r="BC16" s="14">
        <v>2</v>
      </c>
      <c r="BD16" s="15">
        <v>3.0769230769230771E-2</v>
      </c>
      <c r="BE16" s="14">
        <v>0</v>
      </c>
      <c r="BF16" s="15">
        <v>0</v>
      </c>
      <c r="BG16" s="14"/>
      <c r="BH16" s="16"/>
      <c r="BI16" s="14">
        <v>75</v>
      </c>
      <c r="BJ16" s="15">
        <v>4.3757292882147025E-2</v>
      </c>
      <c r="BK16" s="14"/>
      <c r="BL16" s="16"/>
      <c r="BM16" s="14"/>
      <c r="BN16" s="16"/>
      <c r="BO16" s="14">
        <v>4</v>
      </c>
      <c r="BP16" s="15">
        <v>0.12903225806451613</v>
      </c>
      <c r="BQ16" s="14">
        <v>165</v>
      </c>
      <c r="BR16" s="15">
        <v>7.3496659242761692E-2</v>
      </c>
      <c r="BS16" s="14"/>
      <c r="BT16" s="16"/>
      <c r="BU16" s="14"/>
      <c r="BV16" s="16"/>
      <c r="BW16" s="14"/>
      <c r="BX16" s="16"/>
      <c r="BY16" s="14"/>
      <c r="BZ16" s="16"/>
      <c r="CA16" s="14">
        <v>158</v>
      </c>
      <c r="CB16" s="15">
        <v>0.12229102167182662</v>
      </c>
      <c r="CC16" s="14">
        <v>5</v>
      </c>
      <c r="CD16" s="15">
        <v>0.13157894736842105</v>
      </c>
      <c r="CE16" s="14"/>
      <c r="CF16" s="16"/>
      <c r="CG16" s="14">
        <v>3</v>
      </c>
      <c r="CH16" s="15">
        <v>4.7619047619047616E-2</v>
      </c>
      <c r="CI16" s="14">
        <v>4</v>
      </c>
      <c r="CJ16" s="15">
        <v>6.7796610169491525E-2</v>
      </c>
      <c r="CK16" s="14">
        <v>4</v>
      </c>
      <c r="CL16" s="15">
        <v>5.7142857142857141E-2</v>
      </c>
      <c r="CM16" s="14">
        <v>0</v>
      </c>
      <c r="CN16" s="15">
        <v>0</v>
      </c>
      <c r="CO16" s="14">
        <v>14</v>
      </c>
      <c r="CP16" s="15">
        <v>8.9743589743589744E-2</v>
      </c>
      <c r="CQ16" s="14"/>
      <c r="CR16" s="16"/>
      <c r="CS16" s="14">
        <v>4</v>
      </c>
      <c r="CT16" s="15">
        <v>0.19047619047619047</v>
      </c>
      <c r="CU16" s="14">
        <v>78</v>
      </c>
      <c r="CV16" s="15">
        <v>4.0816326530612242E-2</v>
      </c>
      <c r="CW16" s="14">
        <v>2</v>
      </c>
      <c r="CX16" s="15">
        <v>0.1111111111111111</v>
      </c>
      <c r="CY16" s="14">
        <v>166</v>
      </c>
      <c r="CZ16" s="15">
        <v>0.10702772404900064</v>
      </c>
      <c r="DA16" s="14">
        <v>3</v>
      </c>
      <c r="DB16" s="15">
        <v>3.0303030303030304E-2</v>
      </c>
      <c r="DC16" s="14">
        <v>5</v>
      </c>
      <c r="DD16" s="15">
        <v>0.1</v>
      </c>
      <c r="DE16" s="14"/>
      <c r="DF16" s="16"/>
      <c r="DG16" s="14"/>
      <c r="DH16" s="16"/>
      <c r="DI16" s="14">
        <v>123</v>
      </c>
      <c r="DJ16" s="15">
        <v>8.8937093275488072E-2</v>
      </c>
      <c r="DK16" s="14">
        <v>93</v>
      </c>
      <c r="DL16" s="15">
        <v>5.7943925233644861E-2</v>
      </c>
      <c r="DM16" s="14">
        <v>164</v>
      </c>
      <c r="DN16" s="15">
        <v>6.7573135558302425E-2</v>
      </c>
      <c r="DO16" s="14"/>
      <c r="DP16" s="16"/>
      <c r="DQ16" s="14">
        <v>0</v>
      </c>
      <c r="DR16" s="15">
        <v>0</v>
      </c>
      <c r="DS16" s="14">
        <v>64</v>
      </c>
      <c r="DT16" s="15">
        <v>6.4842958459979741E-2</v>
      </c>
      <c r="DU16" s="14"/>
      <c r="DV16" s="16"/>
      <c r="DW16" s="14"/>
      <c r="DX16" s="16"/>
      <c r="DY16" s="14">
        <v>148</v>
      </c>
      <c r="DZ16" s="15">
        <v>7.6723691031622604E-2</v>
      </c>
      <c r="EA16" s="14"/>
      <c r="EB16" s="16"/>
      <c r="EC16" s="14">
        <v>29</v>
      </c>
      <c r="ED16" s="15">
        <v>7.8167115902964962E-2</v>
      </c>
      <c r="EE16" s="14"/>
      <c r="EF16" s="16"/>
      <c r="EG16" s="14"/>
      <c r="EH16" s="16"/>
      <c r="EI16" s="14">
        <v>2</v>
      </c>
      <c r="EJ16" s="15">
        <v>3.9215686274509803E-2</v>
      </c>
      <c r="EK16" s="14">
        <v>5</v>
      </c>
      <c r="EL16" s="15">
        <v>5.7471264367816091E-2</v>
      </c>
      <c r="EM16" s="14"/>
      <c r="EN16" s="16"/>
      <c r="EO16" s="14"/>
      <c r="EP16" s="16"/>
      <c r="EQ16" s="14">
        <v>2</v>
      </c>
      <c r="ER16" s="15">
        <v>5.2631578947368418E-2</v>
      </c>
      <c r="ES16" s="14"/>
      <c r="ET16" s="16"/>
      <c r="EU16" s="14"/>
      <c r="EV16" s="16"/>
      <c r="EW16" s="14">
        <v>132</v>
      </c>
      <c r="EX16" s="15">
        <v>6.0633899862195681E-2</v>
      </c>
      <c r="EY16" s="14">
        <v>198</v>
      </c>
      <c r="EZ16" s="15">
        <v>7.3605947955390341E-2</v>
      </c>
      <c r="FA16" s="14">
        <v>7</v>
      </c>
      <c r="FB16" s="15">
        <v>9.45945945945946E-2</v>
      </c>
      <c r="FC16" s="14">
        <v>1</v>
      </c>
      <c r="FD16" s="15">
        <v>3.2258064516129031E-2</v>
      </c>
      <c r="FE16" s="14"/>
      <c r="FF16" s="16"/>
      <c r="FG16" s="14"/>
      <c r="FH16" s="16"/>
      <c r="FI16" s="14">
        <v>2</v>
      </c>
      <c r="FJ16" s="15">
        <v>7.1428571428571425E-2</v>
      </c>
      <c r="FK16" s="14">
        <v>14</v>
      </c>
      <c r="FL16" s="15">
        <v>6.2780269058295965E-2</v>
      </c>
      <c r="FM16" s="14">
        <v>259</v>
      </c>
      <c r="FN16" s="15">
        <v>7.1251719394773039E-2</v>
      </c>
      <c r="FO16" s="14">
        <v>0</v>
      </c>
      <c r="FP16" s="15">
        <v>0</v>
      </c>
      <c r="FQ16" s="14">
        <v>11</v>
      </c>
      <c r="FR16" s="15">
        <v>6.4705882352941183E-2</v>
      </c>
      <c r="FS16" s="14">
        <v>15</v>
      </c>
      <c r="FT16" s="15">
        <v>8.4269662921348312E-2</v>
      </c>
      <c r="FU16" s="14">
        <v>116</v>
      </c>
      <c r="FV16" s="15">
        <v>5.2488687782805431E-2</v>
      </c>
      <c r="FW16" s="14">
        <v>1</v>
      </c>
      <c r="FX16" s="15">
        <v>0.05</v>
      </c>
      <c r="FY16" s="14"/>
      <c r="FZ16" s="16"/>
      <c r="GA16" s="14">
        <v>97</v>
      </c>
      <c r="GB16" s="15">
        <v>6.3398692810457513E-2</v>
      </c>
      <c r="GC16" s="14">
        <v>25</v>
      </c>
      <c r="GD16" s="15">
        <v>5.1546391752577317E-2</v>
      </c>
      <c r="GE16" s="14">
        <v>674</v>
      </c>
      <c r="GF16" s="15">
        <v>7.5459023734885805E-2</v>
      </c>
      <c r="GG16" s="14">
        <v>8</v>
      </c>
      <c r="GH16" s="15">
        <v>7.7669902912621352E-2</v>
      </c>
      <c r="GI16" s="17">
        <v>3530</v>
      </c>
      <c r="GJ16" s="18">
        <v>7.0522425332134653E-2</v>
      </c>
    </row>
    <row r="17" spans="1:192" x14ac:dyDescent="0.25">
      <c r="A17" s="2" t="s">
        <v>152</v>
      </c>
      <c r="B17" s="3" t="s">
        <v>107</v>
      </c>
      <c r="C17" s="14">
        <v>1</v>
      </c>
      <c r="D17" s="15">
        <v>1.9230769230769232E-2</v>
      </c>
      <c r="E17" s="14">
        <v>1</v>
      </c>
      <c r="F17" s="15">
        <v>3.8461538461538464E-2</v>
      </c>
      <c r="G17" s="14"/>
      <c r="H17" s="16"/>
      <c r="I17" s="14">
        <v>1</v>
      </c>
      <c r="J17" s="15">
        <v>5.5555555555555552E-2</v>
      </c>
      <c r="K17" s="14">
        <v>3</v>
      </c>
      <c r="L17" s="15">
        <v>2.9702970297029702E-2</v>
      </c>
      <c r="M17" s="14">
        <v>1</v>
      </c>
      <c r="N17" s="15">
        <v>1.7857142857142856E-2</v>
      </c>
      <c r="O17" s="14">
        <v>10</v>
      </c>
      <c r="P17" s="15">
        <v>2.4691358024691357E-2</v>
      </c>
      <c r="Q17" s="14">
        <v>0</v>
      </c>
      <c r="R17" s="15">
        <v>0</v>
      </c>
      <c r="S17" s="14">
        <v>2</v>
      </c>
      <c r="T17" s="15">
        <v>6.8965517241379309E-2</v>
      </c>
      <c r="U17" s="14"/>
      <c r="V17" s="16"/>
      <c r="W17" s="14"/>
      <c r="X17" s="16"/>
      <c r="Y17" s="14">
        <v>1</v>
      </c>
      <c r="Z17" s="15">
        <v>2.0833333333333332E-2</v>
      </c>
      <c r="AA17" s="14">
        <v>0</v>
      </c>
      <c r="AB17" s="15">
        <v>0</v>
      </c>
      <c r="AC17" s="14">
        <v>7</v>
      </c>
      <c r="AD17" s="15">
        <v>2.2435897435897436E-2</v>
      </c>
      <c r="AE17" s="14">
        <v>77</v>
      </c>
      <c r="AF17" s="15">
        <v>3.2807839795483594E-2</v>
      </c>
      <c r="AG17" s="14"/>
      <c r="AH17" s="16"/>
      <c r="AI17" s="14"/>
      <c r="AJ17" s="16"/>
      <c r="AK17" s="14">
        <v>2</v>
      </c>
      <c r="AL17" s="15">
        <v>6.0606060606060608E-2</v>
      </c>
      <c r="AM17" s="14">
        <v>3</v>
      </c>
      <c r="AN17" s="15">
        <v>4.1666666666666664E-2</v>
      </c>
      <c r="AO17" s="14">
        <v>29</v>
      </c>
      <c r="AP17" s="15">
        <v>2.4680851063829789E-2</v>
      </c>
      <c r="AQ17" s="14">
        <v>0</v>
      </c>
      <c r="AR17" s="15">
        <v>0</v>
      </c>
      <c r="AS17" s="14">
        <v>19</v>
      </c>
      <c r="AT17" s="15">
        <v>2.4836601307189541E-2</v>
      </c>
      <c r="AU17" s="14">
        <v>2</v>
      </c>
      <c r="AV17" s="15">
        <v>4.4444444444444446E-2</v>
      </c>
      <c r="AW17" s="14">
        <v>28</v>
      </c>
      <c r="AX17" s="15">
        <v>2.1196063588190765E-2</v>
      </c>
      <c r="AY17" s="14">
        <v>51</v>
      </c>
      <c r="AZ17" s="15">
        <v>2.34375E-2</v>
      </c>
      <c r="BA17" s="14">
        <v>4</v>
      </c>
      <c r="BB17" s="15">
        <v>5.2631578947368418E-2</v>
      </c>
      <c r="BC17" s="14">
        <v>4</v>
      </c>
      <c r="BD17" s="15">
        <v>6.1538461538461542E-2</v>
      </c>
      <c r="BE17" s="14">
        <v>1</v>
      </c>
      <c r="BF17" s="15">
        <v>4.5454545454545456E-2</v>
      </c>
      <c r="BG17" s="14"/>
      <c r="BH17" s="16"/>
      <c r="BI17" s="14">
        <v>33</v>
      </c>
      <c r="BJ17" s="15">
        <v>1.9253208868144692E-2</v>
      </c>
      <c r="BK17" s="14"/>
      <c r="BL17" s="16"/>
      <c r="BM17" s="14"/>
      <c r="BN17" s="16"/>
      <c r="BO17" s="14">
        <v>1</v>
      </c>
      <c r="BP17" s="15">
        <v>3.2258064516129031E-2</v>
      </c>
      <c r="BQ17" s="14">
        <v>108</v>
      </c>
      <c r="BR17" s="15">
        <v>4.8106904231625836E-2</v>
      </c>
      <c r="BS17" s="14"/>
      <c r="BT17" s="16"/>
      <c r="BU17" s="14"/>
      <c r="BV17" s="16"/>
      <c r="BW17" s="14"/>
      <c r="BX17" s="16"/>
      <c r="BY17" s="14"/>
      <c r="BZ17" s="16"/>
      <c r="CA17" s="14">
        <v>39</v>
      </c>
      <c r="CB17" s="15">
        <v>3.018575851393189E-2</v>
      </c>
      <c r="CC17" s="14">
        <v>2</v>
      </c>
      <c r="CD17" s="15">
        <v>5.2631578947368418E-2</v>
      </c>
      <c r="CE17" s="14"/>
      <c r="CF17" s="16"/>
      <c r="CG17" s="14">
        <v>6</v>
      </c>
      <c r="CH17" s="15">
        <v>9.5238095238095233E-2</v>
      </c>
      <c r="CI17" s="14">
        <v>0</v>
      </c>
      <c r="CJ17" s="15">
        <v>0</v>
      </c>
      <c r="CK17" s="14">
        <v>2</v>
      </c>
      <c r="CL17" s="15">
        <v>2.8571428571428571E-2</v>
      </c>
      <c r="CM17" s="14">
        <v>1</v>
      </c>
      <c r="CN17" s="15">
        <v>3.3333333333333333E-2</v>
      </c>
      <c r="CO17" s="14">
        <v>4</v>
      </c>
      <c r="CP17" s="15">
        <v>2.564102564102564E-2</v>
      </c>
      <c r="CQ17" s="14"/>
      <c r="CR17" s="16"/>
      <c r="CS17" s="14">
        <v>0</v>
      </c>
      <c r="CT17" s="15">
        <v>0</v>
      </c>
      <c r="CU17" s="14">
        <v>45</v>
      </c>
      <c r="CV17" s="15">
        <v>2.3547880690737835E-2</v>
      </c>
      <c r="CW17" s="14">
        <v>0</v>
      </c>
      <c r="CX17" s="15">
        <v>0</v>
      </c>
      <c r="CY17" s="14">
        <v>42</v>
      </c>
      <c r="CZ17" s="15">
        <v>2.7079303675048357E-2</v>
      </c>
      <c r="DA17" s="14">
        <v>5</v>
      </c>
      <c r="DB17" s="15">
        <v>5.0505050505050504E-2</v>
      </c>
      <c r="DC17" s="14">
        <v>2</v>
      </c>
      <c r="DD17" s="15">
        <v>0.04</v>
      </c>
      <c r="DE17" s="14"/>
      <c r="DF17" s="16"/>
      <c r="DG17" s="14"/>
      <c r="DH17" s="16"/>
      <c r="DI17" s="14">
        <v>49</v>
      </c>
      <c r="DJ17" s="15">
        <v>3.5430224150397684E-2</v>
      </c>
      <c r="DK17" s="14">
        <v>44</v>
      </c>
      <c r="DL17" s="15">
        <v>2.7414330218068536E-2</v>
      </c>
      <c r="DM17" s="14">
        <v>74</v>
      </c>
      <c r="DN17" s="15">
        <v>3.0490317264112072E-2</v>
      </c>
      <c r="DO17" s="14"/>
      <c r="DP17" s="16"/>
      <c r="DQ17" s="14">
        <v>0</v>
      </c>
      <c r="DR17" s="15">
        <v>0</v>
      </c>
      <c r="DS17" s="14">
        <v>29</v>
      </c>
      <c r="DT17" s="15">
        <v>2.9381965552178316E-2</v>
      </c>
      <c r="DU17" s="14"/>
      <c r="DV17" s="16"/>
      <c r="DW17" s="14"/>
      <c r="DX17" s="16"/>
      <c r="DY17" s="14">
        <v>74</v>
      </c>
      <c r="DZ17" s="15">
        <v>3.8361845515811302E-2</v>
      </c>
      <c r="EA17" s="14"/>
      <c r="EB17" s="16"/>
      <c r="EC17" s="14">
        <v>17</v>
      </c>
      <c r="ED17" s="15">
        <v>4.5822102425876012E-2</v>
      </c>
      <c r="EE17" s="14"/>
      <c r="EF17" s="16"/>
      <c r="EG17" s="14"/>
      <c r="EH17" s="16"/>
      <c r="EI17" s="14">
        <v>5</v>
      </c>
      <c r="EJ17" s="15">
        <v>9.8039215686274508E-2</v>
      </c>
      <c r="EK17" s="14">
        <v>1</v>
      </c>
      <c r="EL17" s="15">
        <v>1.1494252873563218E-2</v>
      </c>
      <c r="EM17" s="14"/>
      <c r="EN17" s="16"/>
      <c r="EO17" s="14"/>
      <c r="EP17" s="16"/>
      <c r="EQ17" s="14">
        <v>1</v>
      </c>
      <c r="ER17" s="15">
        <v>2.6315789473684209E-2</v>
      </c>
      <c r="ES17" s="14"/>
      <c r="ET17" s="16"/>
      <c r="EU17" s="14"/>
      <c r="EV17" s="16"/>
      <c r="EW17" s="14">
        <v>213</v>
      </c>
      <c r="EX17" s="15">
        <v>9.7841065686724848E-2</v>
      </c>
      <c r="EY17" s="14">
        <v>82</v>
      </c>
      <c r="EZ17" s="15">
        <v>3.0483271375464683E-2</v>
      </c>
      <c r="FA17" s="14">
        <v>1</v>
      </c>
      <c r="FB17" s="15">
        <v>1.3513513513513514E-2</v>
      </c>
      <c r="FC17" s="14">
        <v>2</v>
      </c>
      <c r="FD17" s="15">
        <v>6.4516129032258063E-2</v>
      </c>
      <c r="FE17" s="14"/>
      <c r="FF17" s="16"/>
      <c r="FG17" s="14"/>
      <c r="FH17" s="16"/>
      <c r="FI17" s="14">
        <v>0</v>
      </c>
      <c r="FJ17" s="15">
        <v>0</v>
      </c>
      <c r="FK17" s="14">
        <v>10</v>
      </c>
      <c r="FL17" s="15">
        <v>4.4843049327354258E-2</v>
      </c>
      <c r="FM17" s="14">
        <v>137</v>
      </c>
      <c r="FN17" s="15">
        <v>3.7689133425034389E-2</v>
      </c>
      <c r="FO17" s="14">
        <v>2</v>
      </c>
      <c r="FP17" s="15">
        <v>4.7619047619047616E-2</v>
      </c>
      <c r="FQ17" s="14">
        <v>6</v>
      </c>
      <c r="FR17" s="15">
        <v>3.5294117647058823E-2</v>
      </c>
      <c r="FS17" s="14">
        <v>9</v>
      </c>
      <c r="FT17" s="15">
        <v>5.0561797752808987E-2</v>
      </c>
      <c r="FU17" s="14">
        <v>60</v>
      </c>
      <c r="FV17" s="15">
        <v>2.7149321266968326E-2</v>
      </c>
      <c r="FW17" s="14">
        <v>0</v>
      </c>
      <c r="FX17" s="15">
        <v>0</v>
      </c>
      <c r="FY17" s="14"/>
      <c r="FZ17" s="16"/>
      <c r="GA17" s="14">
        <v>32</v>
      </c>
      <c r="GB17" s="15">
        <v>2.0915032679738561E-2</v>
      </c>
      <c r="GC17" s="14">
        <v>17</v>
      </c>
      <c r="GD17" s="15">
        <v>3.5051546391752578E-2</v>
      </c>
      <c r="GE17" s="14">
        <v>332</v>
      </c>
      <c r="GF17" s="15">
        <v>3.7169726824899239E-2</v>
      </c>
      <c r="GG17" s="14">
        <v>3</v>
      </c>
      <c r="GH17" s="15">
        <v>2.9126213592233011E-2</v>
      </c>
      <c r="GI17" s="17">
        <v>1737</v>
      </c>
      <c r="GJ17" s="18">
        <v>3.470182798921187E-2</v>
      </c>
    </row>
    <row r="18" spans="1:192" x14ac:dyDescent="0.25">
      <c r="A18" s="2" t="s">
        <v>153</v>
      </c>
      <c r="B18" s="3" t="s">
        <v>107</v>
      </c>
      <c r="C18" s="14">
        <v>3</v>
      </c>
      <c r="D18" s="15">
        <v>5.7692307692307696E-2</v>
      </c>
      <c r="E18" s="14">
        <v>2</v>
      </c>
      <c r="F18" s="15">
        <v>7.6923076923076927E-2</v>
      </c>
      <c r="G18" s="14"/>
      <c r="H18" s="16"/>
      <c r="I18" s="14">
        <v>1</v>
      </c>
      <c r="J18" s="15">
        <v>5.5555555555555552E-2</v>
      </c>
      <c r="K18" s="14">
        <v>5</v>
      </c>
      <c r="L18" s="15">
        <v>4.9504950495049507E-2</v>
      </c>
      <c r="M18" s="14">
        <v>2</v>
      </c>
      <c r="N18" s="15">
        <v>3.5714285714285712E-2</v>
      </c>
      <c r="O18" s="14">
        <v>33</v>
      </c>
      <c r="P18" s="15">
        <v>8.1481481481481488E-2</v>
      </c>
      <c r="Q18" s="14">
        <v>0</v>
      </c>
      <c r="R18" s="15">
        <v>0</v>
      </c>
      <c r="S18" s="14">
        <v>2</v>
      </c>
      <c r="T18" s="15">
        <v>6.8965517241379309E-2</v>
      </c>
      <c r="U18" s="14"/>
      <c r="V18" s="16"/>
      <c r="W18" s="14"/>
      <c r="X18" s="16"/>
      <c r="Y18" s="14">
        <v>1</v>
      </c>
      <c r="Z18" s="15">
        <v>2.0833333333333332E-2</v>
      </c>
      <c r="AA18" s="14">
        <v>1</v>
      </c>
      <c r="AB18" s="15">
        <v>2.6315789473684209E-2</v>
      </c>
      <c r="AC18" s="14">
        <v>22</v>
      </c>
      <c r="AD18" s="15">
        <v>7.0512820512820512E-2</v>
      </c>
      <c r="AE18" s="14">
        <v>227</v>
      </c>
      <c r="AF18" s="15">
        <v>9.6719216020451637E-2</v>
      </c>
      <c r="AG18" s="14"/>
      <c r="AH18" s="16"/>
      <c r="AI18" s="14"/>
      <c r="AJ18" s="16"/>
      <c r="AK18" s="14">
        <v>4</v>
      </c>
      <c r="AL18" s="15">
        <v>0.12121212121212122</v>
      </c>
      <c r="AM18" s="14">
        <v>4</v>
      </c>
      <c r="AN18" s="15">
        <v>5.5555555555555552E-2</v>
      </c>
      <c r="AO18" s="14">
        <v>107</v>
      </c>
      <c r="AP18" s="15">
        <v>9.1063829787234041E-2</v>
      </c>
      <c r="AQ18" s="14">
        <v>3</v>
      </c>
      <c r="AR18" s="15">
        <v>4.6153846153846156E-2</v>
      </c>
      <c r="AS18" s="14">
        <v>47</v>
      </c>
      <c r="AT18" s="15">
        <v>6.1437908496732023E-2</v>
      </c>
      <c r="AU18" s="14">
        <v>4</v>
      </c>
      <c r="AV18" s="15">
        <v>8.8888888888888892E-2</v>
      </c>
      <c r="AW18" s="14">
        <v>62</v>
      </c>
      <c r="AX18" s="15">
        <v>4.6934140802422405E-2</v>
      </c>
      <c r="AY18" s="14">
        <v>108</v>
      </c>
      <c r="AZ18" s="15">
        <v>4.9632352941176468E-2</v>
      </c>
      <c r="BA18" s="14">
        <v>10</v>
      </c>
      <c r="BB18" s="15">
        <v>0.13157894736842105</v>
      </c>
      <c r="BC18" s="14">
        <v>3</v>
      </c>
      <c r="BD18" s="15">
        <v>4.6153846153846156E-2</v>
      </c>
      <c r="BE18" s="14">
        <v>1</v>
      </c>
      <c r="BF18" s="15">
        <v>4.5454545454545456E-2</v>
      </c>
      <c r="BG18" s="14"/>
      <c r="BH18" s="16"/>
      <c r="BI18" s="14">
        <v>181</v>
      </c>
      <c r="BJ18" s="15">
        <v>0.10560093348891482</v>
      </c>
      <c r="BK18" s="14"/>
      <c r="BL18" s="16"/>
      <c r="BM18" s="14"/>
      <c r="BN18" s="16"/>
      <c r="BO18" s="14">
        <v>1</v>
      </c>
      <c r="BP18" s="15">
        <v>3.2258064516129031E-2</v>
      </c>
      <c r="BQ18" s="14">
        <v>175</v>
      </c>
      <c r="BR18" s="15">
        <v>7.7951002227171495E-2</v>
      </c>
      <c r="BS18" s="14"/>
      <c r="BT18" s="16"/>
      <c r="BU18" s="14"/>
      <c r="BV18" s="16"/>
      <c r="BW18" s="14"/>
      <c r="BX18" s="16"/>
      <c r="BY18" s="14"/>
      <c r="BZ18" s="16"/>
      <c r="CA18" s="14">
        <v>79</v>
      </c>
      <c r="CB18" s="15">
        <v>6.1145510835913311E-2</v>
      </c>
      <c r="CC18" s="14">
        <v>3</v>
      </c>
      <c r="CD18" s="15">
        <v>7.8947368421052627E-2</v>
      </c>
      <c r="CE18" s="14"/>
      <c r="CF18" s="16"/>
      <c r="CG18" s="14">
        <v>3</v>
      </c>
      <c r="CH18" s="15">
        <v>4.7619047619047616E-2</v>
      </c>
      <c r="CI18" s="14">
        <v>8</v>
      </c>
      <c r="CJ18" s="15">
        <v>0.13559322033898305</v>
      </c>
      <c r="CK18" s="14">
        <v>6</v>
      </c>
      <c r="CL18" s="15">
        <v>8.5714285714285715E-2</v>
      </c>
      <c r="CM18" s="14">
        <v>1</v>
      </c>
      <c r="CN18" s="15">
        <v>3.3333333333333333E-2</v>
      </c>
      <c r="CO18" s="14">
        <v>11</v>
      </c>
      <c r="CP18" s="15">
        <v>7.0512820512820512E-2</v>
      </c>
      <c r="CQ18" s="14"/>
      <c r="CR18" s="16"/>
      <c r="CS18" s="14">
        <v>1</v>
      </c>
      <c r="CT18" s="15">
        <v>4.7619047619047616E-2</v>
      </c>
      <c r="CU18" s="14">
        <v>154</v>
      </c>
      <c r="CV18" s="15">
        <v>8.0586080586080591E-2</v>
      </c>
      <c r="CW18" s="14">
        <v>1</v>
      </c>
      <c r="CX18" s="15">
        <v>5.5555555555555552E-2</v>
      </c>
      <c r="CY18" s="14">
        <v>76</v>
      </c>
      <c r="CZ18" s="15">
        <v>4.9000644745325596E-2</v>
      </c>
      <c r="DA18" s="14">
        <v>7</v>
      </c>
      <c r="DB18" s="15">
        <v>7.0707070707070704E-2</v>
      </c>
      <c r="DC18" s="14">
        <v>3</v>
      </c>
      <c r="DD18" s="15">
        <v>0.06</v>
      </c>
      <c r="DE18" s="14"/>
      <c r="DF18" s="16"/>
      <c r="DG18" s="14"/>
      <c r="DH18" s="16"/>
      <c r="DI18" s="14">
        <v>79</v>
      </c>
      <c r="DJ18" s="15">
        <v>5.7122198120028923E-2</v>
      </c>
      <c r="DK18" s="14">
        <v>120</v>
      </c>
      <c r="DL18" s="15">
        <v>7.476635514018691E-2</v>
      </c>
      <c r="DM18" s="14">
        <v>240</v>
      </c>
      <c r="DN18" s="15">
        <v>9.8887515451174288E-2</v>
      </c>
      <c r="DO18" s="14"/>
      <c r="DP18" s="16"/>
      <c r="DQ18" s="14">
        <v>4</v>
      </c>
      <c r="DR18" s="15">
        <v>0.10526315789473684</v>
      </c>
      <c r="DS18" s="14">
        <v>44</v>
      </c>
      <c r="DT18" s="15">
        <v>4.4579533941236066E-2</v>
      </c>
      <c r="DU18" s="14"/>
      <c r="DV18" s="16"/>
      <c r="DW18" s="14"/>
      <c r="DX18" s="16"/>
      <c r="DY18" s="14">
        <v>101</v>
      </c>
      <c r="DZ18" s="15">
        <v>5.2358735095904614E-2</v>
      </c>
      <c r="EA18" s="14"/>
      <c r="EB18" s="16"/>
      <c r="EC18" s="14">
        <v>25</v>
      </c>
      <c r="ED18" s="15">
        <v>6.7385444743935305E-2</v>
      </c>
      <c r="EE18" s="14"/>
      <c r="EF18" s="16"/>
      <c r="EG18" s="14"/>
      <c r="EH18" s="16"/>
      <c r="EI18" s="14">
        <v>0</v>
      </c>
      <c r="EJ18" s="15">
        <v>0</v>
      </c>
      <c r="EK18" s="14">
        <v>14</v>
      </c>
      <c r="EL18" s="15">
        <v>0.16091954022988506</v>
      </c>
      <c r="EM18" s="14"/>
      <c r="EN18" s="16"/>
      <c r="EO18" s="14"/>
      <c r="EP18" s="16"/>
      <c r="EQ18" s="14">
        <v>5</v>
      </c>
      <c r="ER18" s="15">
        <v>0.13157894736842105</v>
      </c>
      <c r="ES18" s="14"/>
      <c r="ET18" s="16"/>
      <c r="EU18" s="14"/>
      <c r="EV18" s="16"/>
      <c r="EW18" s="14">
        <v>133</v>
      </c>
      <c r="EX18" s="15">
        <v>6.1093247588424437E-2</v>
      </c>
      <c r="EY18" s="14">
        <v>201</v>
      </c>
      <c r="EZ18" s="15">
        <v>7.4721189591078069E-2</v>
      </c>
      <c r="FA18" s="14">
        <v>5</v>
      </c>
      <c r="FB18" s="15">
        <v>6.7567567567567571E-2</v>
      </c>
      <c r="FC18" s="14">
        <v>1</v>
      </c>
      <c r="FD18" s="15">
        <v>3.2258064516129031E-2</v>
      </c>
      <c r="FE18" s="14"/>
      <c r="FF18" s="16"/>
      <c r="FG18" s="14"/>
      <c r="FH18" s="16"/>
      <c r="FI18" s="14">
        <v>1</v>
      </c>
      <c r="FJ18" s="15">
        <v>3.5714285714285712E-2</v>
      </c>
      <c r="FK18" s="14">
        <v>13</v>
      </c>
      <c r="FL18" s="15">
        <v>5.829596412556054E-2</v>
      </c>
      <c r="FM18" s="14">
        <v>342</v>
      </c>
      <c r="FN18" s="15">
        <v>9.4085281980742785E-2</v>
      </c>
      <c r="FO18" s="14">
        <v>2</v>
      </c>
      <c r="FP18" s="15">
        <v>4.7619047619047616E-2</v>
      </c>
      <c r="FQ18" s="14">
        <v>8</v>
      </c>
      <c r="FR18" s="15">
        <v>4.7058823529411764E-2</v>
      </c>
      <c r="FS18" s="14">
        <v>10</v>
      </c>
      <c r="FT18" s="15">
        <v>5.6179775280898875E-2</v>
      </c>
      <c r="FU18" s="14">
        <v>149</v>
      </c>
      <c r="FV18" s="15">
        <v>6.7420814479638005E-2</v>
      </c>
      <c r="FW18" s="14">
        <v>1</v>
      </c>
      <c r="FX18" s="15">
        <v>0.05</v>
      </c>
      <c r="FY18" s="14"/>
      <c r="FZ18" s="16"/>
      <c r="GA18" s="14">
        <v>96</v>
      </c>
      <c r="GB18" s="15">
        <v>6.2745098039215685E-2</v>
      </c>
      <c r="GC18" s="14">
        <v>23</v>
      </c>
      <c r="GD18" s="15">
        <v>4.7422680412371132E-2</v>
      </c>
      <c r="GE18" s="14">
        <v>609</v>
      </c>
      <c r="GF18" s="15">
        <v>6.8181818181818177E-2</v>
      </c>
      <c r="GG18" s="14">
        <v>6</v>
      </c>
      <c r="GH18" s="15">
        <v>5.8252427184466021E-2</v>
      </c>
      <c r="GI18" s="17">
        <v>3594</v>
      </c>
      <c r="GJ18" s="18">
        <v>7.1801018879232847E-2</v>
      </c>
    </row>
    <row r="19" spans="1:192" x14ac:dyDescent="0.25">
      <c r="A19" s="19" t="s">
        <v>139</v>
      </c>
      <c r="B19" s="27"/>
      <c r="C19" s="20">
        <v>16</v>
      </c>
      <c r="D19" s="21">
        <v>0.30769230769230771</v>
      </c>
      <c r="E19" s="20">
        <v>9</v>
      </c>
      <c r="F19" s="21">
        <v>0.34615384615384615</v>
      </c>
      <c r="G19" s="20"/>
      <c r="H19" s="22"/>
      <c r="I19" s="20">
        <v>4</v>
      </c>
      <c r="J19" s="21">
        <v>0.22222222222222221</v>
      </c>
      <c r="K19" s="20">
        <v>39</v>
      </c>
      <c r="L19" s="21">
        <v>0.38613861386138615</v>
      </c>
      <c r="M19" s="20">
        <v>16</v>
      </c>
      <c r="N19" s="21">
        <v>0.2857142857142857</v>
      </c>
      <c r="O19" s="20">
        <v>145</v>
      </c>
      <c r="P19" s="21">
        <v>0.35802469135802467</v>
      </c>
      <c r="Q19" s="20">
        <v>5</v>
      </c>
      <c r="R19" s="21">
        <v>0.3125</v>
      </c>
      <c r="S19" s="20">
        <v>12</v>
      </c>
      <c r="T19" s="21">
        <v>0.41379310344827586</v>
      </c>
      <c r="U19" s="20"/>
      <c r="V19" s="22"/>
      <c r="W19" s="20"/>
      <c r="X19" s="22"/>
      <c r="Y19" s="20">
        <v>14</v>
      </c>
      <c r="Z19" s="21">
        <v>0.29166666666666669</v>
      </c>
      <c r="AA19" s="20">
        <v>11</v>
      </c>
      <c r="AB19" s="21">
        <v>0.28947368421052633</v>
      </c>
      <c r="AC19" s="20">
        <v>103</v>
      </c>
      <c r="AD19" s="21">
        <v>0.33012820512820512</v>
      </c>
      <c r="AE19" s="20">
        <v>1086</v>
      </c>
      <c r="AF19" s="21">
        <v>0.46271836386876863</v>
      </c>
      <c r="AG19" s="20"/>
      <c r="AH19" s="22"/>
      <c r="AI19" s="20"/>
      <c r="AJ19" s="22"/>
      <c r="AK19" s="20">
        <v>11</v>
      </c>
      <c r="AL19" s="21">
        <v>0.33333333333333331</v>
      </c>
      <c r="AM19" s="20">
        <v>20</v>
      </c>
      <c r="AN19" s="21">
        <v>0.27777777777777779</v>
      </c>
      <c r="AO19" s="20">
        <v>442</v>
      </c>
      <c r="AP19" s="21">
        <v>0.37617021276595747</v>
      </c>
      <c r="AQ19" s="20">
        <v>15</v>
      </c>
      <c r="AR19" s="21">
        <v>0.23076923076923078</v>
      </c>
      <c r="AS19" s="20">
        <v>261</v>
      </c>
      <c r="AT19" s="21">
        <v>0.3411764705882353</v>
      </c>
      <c r="AU19" s="20">
        <v>12</v>
      </c>
      <c r="AV19" s="21">
        <v>0.26666666666666666</v>
      </c>
      <c r="AW19" s="20">
        <v>546</v>
      </c>
      <c r="AX19" s="21">
        <v>0.41332323996971992</v>
      </c>
      <c r="AY19" s="20">
        <v>815</v>
      </c>
      <c r="AZ19" s="21">
        <v>0.37454044117647056</v>
      </c>
      <c r="BA19" s="20">
        <v>49</v>
      </c>
      <c r="BB19" s="21">
        <v>0.64473684210526316</v>
      </c>
      <c r="BC19" s="20">
        <v>22</v>
      </c>
      <c r="BD19" s="21">
        <v>0.33846153846153848</v>
      </c>
      <c r="BE19" s="20">
        <v>4</v>
      </c>
      <c r="BF19" s="21">
        <v>0.18181818181818182</v>
      </c>
      <c r="BG19" s="20"/>
      <c r="BH19" s="22"/>
      <c r="BI19" s="20">
        <v>676</v>
      </c>
      <c r="BJ19" s="21">
        <v>0.39439906651108519</v>
      </c>
      <c r="BK19" s="20"/>
      <c r="BL19" s="22"/>
      <c r="BM19" s="20"/>
      <c r="BN19" s="22"/>
      <c r="BO19" s="20">
        <v>10</v>
      </c>
      <c r="BP19" s="21">
        <v>0.32258064516129031</v>
      </c>
      <c r="BQ19" s="20">
        <v>1110</v>
      </c>
      <c r="BR19" s="21">
        <v>0.49443207126948774</v>
      </c>
      <c r="BS19" s="20"/>
      <c r="BT19" s="22"/>
      <c r="BU19" s="20"/>
      <c r="BV19" s="22"/>
      <c r="BW19" s="20"/>
      <c r="BX19" s="22"/>
      <c r="BY19" s="20"/>
      <c r="BZ19" s="22"/>
      <c r="CA19" s="20">
        <v>608</v>
      </c>
      <c r="CB19" s="21">
        <v>0.47058823529411764</v>
      </c>
      <c r="CC19" s="20">
        <v>14</v>
      </c>
      <c r="CD19" s="21">
        <v>0.36842105263157893</v>
      </c>
      <c r="CE19" s="20"/>
      <c r="CF19" s="22"/>
      <c r="CG19" s="20">
        <v>27</v>
      </c>
      <c r="CH19" s="21">
        <v>0.42857142857142855</v>
      </c>
      <c r="CI19" s="20">
        <v>25</v>
      </c>
      <c r="CJ19" s="21">
        <v>0.42372881355932202</v>
      </c>
      <c r="CK19" s="20">
        <v>25</v>
      </c>
      <c r="CL19" s="21">
        <v>0.35714285714285715</v>
      </c>
      <c r="CM19" s="20">
        <v>10</v>
      </c>
      <c r="CN19" s="21">
        <v>0.33333333333333331</v>
      </c>
      <c r="CO19" s="20">
        <v>61</v>
      </c>
      <c r="CP19" s="21">
        <v>0.39102564102564102</v>
      </c>
      <c r="CQ19" s="20"/>
      <c r="CR19" s="22"/>
      <c r="CS19" s="20">
        <v>8</v>
      </c>
      <c r="CT19" s="21">
        <v>0.38095238095238093</v>
      </c>
      <c r="CU19" s="20">
        <v>892</v>
      </c>
      <c r="CV19" s="21">
        <v>0.46677132391418108</v>
      </c>
      <c r="CW19" s="20">
        <v>6</v>
      </c>
      <c r="CX19" s="21">
        <v>0.33333333333333331</v>
      </c>
      <c r="CY19" s="20">
        <v>670</v>
      </c>
      <c r="CZ19" s="21">
        <v>0.43197936814958093</v>
      </c>
      <c r="DA19" s="20">
        <v>34</v>
      </c>
      <c r="DB19" s="21">
        <v>0.34343434343434343</v>
      </c>
      <c r="DC19" s="20">
        <v>21</v>
      </c>
      <c r="DD19" s="21">
        <v>0.42</v>
      </c>
      <c r="DE19" s="20"/>
      <c r="DF19" s="22"/>
      <c r="DG19" s="20"/>
      <c r="DH19" s="22"/>
      <c r="DI19" s="20">
        <v>565</v>
      </c>
      <c r="DJ19" s="21">
        <v>0.40853217642805495</v>
      </c>
      <c r="DK19" s="20">
        <v>542</v>
      </c>
      <c r="DL19" s="21">
        <v>0.33769470404984425</v>
      </c>
      <c r="DM19" s="20">
        <v>959</v>
      </c>
      <c r="DN19" s="21">
        <v>0.39513803049031726</v>
      </c>
      <c r="DO19" s="20"/>
      <c r="DP19" s="22"/>
      <c r="DQ19" s="20">
        <v>8</v>
      </c>
      <c r="DR19" s="21">
        <v>0.21052631578947367</v>
      </c>
      <c r="DS19" s="20">
        <v>348</v>
      </c>
      <c r="DT19" s="21">
        <v>0.35258358662613981</v>
      </c>
      <c r="DU19" s="20"/>
      <c r="DV19" s="22"/>
      <c r="DW19" s="20"/>
      <c r="DX19" s="22"/>
      <c r="DY19" s="20">
        <v>817</v>
      </c>
      <c r="DZ19" s="21">
        <v>0.42353551062726802</v>
      </c>
      <c r="EA19" s="20"/>
      <c r="EB19" s="22"/>
      <c r="EC19" s="20">
        <v>185</v>
      </c>
      <c r="ED19" s="21">
        <v>0.49865229110512127</v>
      </c>
      <c r="EE19" s="20"/>
      <c r="EF19" s="22"/>
      <c r="EG19" s="20"/>
      <c r="EH19" s="22"/>
      <c r="EI19" s="20">
        <v>16</v>
      </c>
      <c r="EJ19" s="21">
        <v>0.31372549019607843</v>
      </c>
      <c r="EK19" s="20">
        <v>29</v>
      </c>
      <c r="EL19" s="21">
        <v>0.33333333333333331</v>
      </c>
      <c r="EM19" s="20"/>
      <c r="EN19" s="22"/>
      <c r="EO19" s="20"/>
      <c r="EP19" s="22"/>
      <c r="EQ19" s="20">
        <v>15</v>
      </c>
      <c r="ER19" s="21">
        <v>0.39473684210526316</v>
      </c>
      <c r="ES19" s="20"/>
      <c r="ET19" s="22"/>
      <c r="EU19" s="20"/>
      <c r="EV19" s="22"/>
      <c r="EW19" s="20">
        <v>991</v>
      </c>
      <c r="EX19" s="21">
        <v>0.4552135966926964</v>
      </c>
      <c r="EY19" s="20">
        <v>1358</v>
      </c>
      <c r="EZ19" s="21">
        <v>0.50483271375464689</v>
      </c>
      <c r="FA19" s="20">
        <v>29</v>
      </c>
      <c r="FB19" s="21">
        <v>0.39189189189189189</v>
      </c>
      <c r="FC19" s="20">
        <v>8</v>
      </c>
      <c r="FD19" s="21">
        <v>0.25806451612903225</v>
      </c>
      <c r="FE19" s="20"/>
      <c r="FF19" s="22"/>
      <c r="FG19" s="20"/>
      <c r="FH19" s="22"/>
      <c r="FI19" s="20">
        <v>8</v>
      </c>
      <c r="FJ19" s="21">
        <v>0.2857142857142857</v>
      </c>
      <c r="FK19" s="20">
        <v>67</v>
      </c>
      <c r="FL19" s="21">
        <v>0.30044843049327352</v>
      </c>
      <c r="FM19" s="20">
        <v>1648</v>
      </c>
      <c r="FN19" s="21">
        <v>0.45337001375515817</v>
      </c>
      <c r="FO19" s="20">
        <v>5</v>
      </c>
      <c r="FP19" s="21">
        <v>0.11904761904761904</v>
      </c>
      <c r="FQ19" s="20">
        <v>59</v>
      </c>
      <c r="FR19" s="21">
        <v>0.34705882352941175</v>
      </c>
      <c r="FS19" s="20">
        <v>70</v>
      </c>
      <c r="FT19" s="21">
        <v>0.39325842696629215</v>
      </c>
      <c r="FU19" s="20">
        <v>851</v>
      </c>
      <c r="FV19" s="21">
        <v>0.38506787330316744</v>
      </c>
      <c r="FW19" s="20">
        <v>7</v>
      </c>
      <c r="FX19" s="21">
        <v>0.35</v>
      </c>
      <c r="FY19" s="20"/>
      <c r="FZ19" s="22"/>
      <c r="GA19" s="20">
        <v>589</v>
      </c>
      <c r="GB19" s="21">
        <v>0.38496732026143793</v>
      </c>
      <c r="GC19" s="20">
        <v>127</v>
      </c>
      <c r="GD19" s="21">
        <v>0.2618556701030928</v>
      </c>
      <c r="GE19" s="20">
        <v>4226</v>
      </c>
      <c r="GF19" s="21">
        <v>0.47313031795790417</v>
      </c>
      <c r="GG19" s="20">
        <v>44</v>
      </c>
      <c r="GH19" s="21">
        <v>0.42718446601941745</v>
      </c>
      <c r="GI19" s="20">
        <v>21425</v>
      </c>
      <c r="GJ19" s="21">
        <v>0.42802916791529316</v>
      </c>
    </row>
    <row r="20" spans="1:192" x14ac:dyDescent="0.25">
      <c r="A20" s="2" t="s">
        <v>154</v>
      </c>
      <c r="B20" s="3" t="s">
        <v>155</v>
      </c>
      <c r="C20" s="14">
        <v>0</v>
      </c>
      <c r="D20" s="15">
        <v>0</v>
      </c>
      <c r="E20" s="14">
        <v>0</v>
      </c>
      <c r="F20" s="15">
        <v>0</v>
      </c>
      <c r="G20" s="14"/>
      <c r="H20" s="16"/>
      <c r="I20" s="14">
        <v>0</v>
      </c>
      <c r="J20" s="15">
        <v>0</v>
      </c>
      <c r="K20" s="14">
        <v>0</v>
      </c>
      <c r="L20" s="15">
        <v>0</v>
      </c>
      <c r="M20" s="14">
        <v>0</v>
      </c>
      <c r="N20" s="15">
        <v>0</v>
      </c>
      <c r="O20" s="14">
        <v>2</v>
      </c>
      <c r="P20" s="15">
        <v>4.9382716049382715E-3</v>
      </c>
      <c r="Q20" s="14">
        <v>0</v>
      </c>
      <c r="R20" s="15">
        <v>0</v>
      </c>
      <c r="S20" s="14">
        <v>0</v>
      </c>
      <c r="T20" s="15">
        <v>0</v>
      </c>
      <c r="U20" s="14"/>
      <c r="V20" s="16"/>
      <c r="W20" s="14"/>
      <c r="X20" s="16"/>
      <c r="Y20" s="14">
        <v>0</v>
      </c>
      <c r="Z20" s="15">
        <v>0</v>
      </c>
      <c r="AA20" s="14">
        <v>0</v>
      </c>
      <c r="AB20" s="15">
        <v>0</v>
      </c>
      <c r="AC20" s="14">
        <v>1</v>
      </c>
      <c r="AD20" s="15">
        <v>3.205128205128205E-3</v>
      </c>
      <c r="AE20" s="14">
        <v>15</v>
      </c>
      <c r="AF20" s="15">
        <v>6.3911376224968048E-3</v>
      </c>
      <c r="AG20" s="14"/>
      <c r="AH20" s="16"/>
      <c r="AI20" s="14"/>
      <c r="AJ20" s="16"/>
      <c r="AK20" s="14">
        <v>0</v>
      </c>
      <c r="AL20" s="15">
        <v>0</v>
      </c>
      <c r="AM20" s="14">
        <v>0</v>
      </c>
      <c r="AN20" s="15">
        <v>0</v>
      </c>
      <c r="AO20" s="14">
        <v>4</v>
      </c>
      <c r="AP20" s="15">
        <v>3.4042553191489361E-3</v>
      </c>
      <c r="AQ20" s="14">
        <v>1</v>
      </c>
      <c r="AR20" s="15">
        <v>1.5384615384615385E-2</v>
      </c>
      <c r="AS20" s="14">
        <v>5</v>
      </c>
      <c r="AT20" s="15">
        <v>6.5359477124183009E-3</v>
      </c>
      <c r="AU20" s="14">
        <v>1</v>
      </c>
      <c r="AV20" s="15">
        <v>2.2222222222222223E-2</v>
      </c>
      <c r="AW20" s="14">
        <v>7</v>
      </c>
      <c r="AX20" s="15">
        <v>5.2990158970476911E-3</v>
      </c>
      <c r="AY20" s="14">
        <v>6</v>
      </c>
      <c r="AZ20" s="15">
        <v>2.7573529411764708E-3</v>
      </c>
      <c r="BA20" s="14">
        <v>0</v>
      </c>
      <c r="BB20" s="15">
        <v>0</v>
      </c>
      <c r="BC20" s="14">
        <v>0</v>
      </c>
      <c r="BD20" s="15">
        <v>0</v>
      </c>
      <c r="BE20" s="14">
        <v>0</v>
      </c>
      <c r="BF20" s="15">
        <v>0</v>
      </c>
      <c r="BG20" s="14"/>
      <c r="BH20" s="16"/>
      <c r="BI20" s="14">
        <v>7</v>
      </c>
      <c r="BJ20" s="15">
        <v>4.0840140023337222E-3</v>
      </c>
      <c r="BK20" s="14"/>
      <c r="BL20" s="16"/>
      <c r="BM20" s="14"/>
      <c r="BN20" s="16"/>
      <c r="BO20" s="14">
        <v>1</v>
      </c>
      <c r="BP20" s="15">
        <v>3.2258064516129031E-2</v>
      </c>
      <c r="BQ20" s="14">
        <v>10</v>
      </c>
      <c r="BR20" s="15">
        <v>4.4543429844097994E-3</v>
      </c>
      <c r="BS20" s="14"/>
      <c r="BT20" s="16"/>
      <c r="BU20" s="14"/>
      <c r="BV20" s="16"/>
      <c r="BW20" s="14"/>
      <c r="BX20" s="16"/>
      <c r="BY20" s="14"/>
      <c r="BZ20" s="16"/>
      <c r="CA20" s="14">
        <v>4</v>
      </c>
      <c r="CB20" s="15">
        <v>3.0959752321981426E-3</v>
      </c>
      <c r="CC20" s="14">
        <v>0</v>
      </c>
      <c r="CD20" s="15">
        <v>0</v>
      </c>
      <c r="CE20" s="14"/>
      <c r="CF20" s="16"/>
      <c r="CG20" s="14">
        <v>0</v>
      </c>
      <c r="CH20" s="15">
        <v>0</v>
      </c>
      <c r="CI20" s="14">
        <v>0</v>
      </c>
      <c r="CJ20" s="15">
        <v>0</v>
      </c>
      <c r="CK20" s="14">
        <v>0</v>
      </c>
      <c r="CL20" s="15">
        <v>0</v>
      </c>
      <c r="CM20" s="14">
        <v>0</v>
      </c>
      <c r="CN20" s="15">
        <v>0</v>
      </c>
      <c r="CO20" s="14">
        <v>1</v>
      </c>
      <c r="CP20" s="15">
        <v>6.41025641025641E-3</v>
      </c>
      <c r="CQ20" s="14"/>
      <c r="CR20" s="16"/>
      <c r="CS20" s="14">
        <v>0</v>
      </c>
      <c r="CT20" s="15">
        <v>0</v>
      </c>
      <c r="CU20" s="14">
        <v>4</v>
      </c>
      <c r="CV20" s="15">
        <v>2.0931449502878076E-3</v>
      </c>
      <c r="CW20" s="14">
        <v>0</v>
      </c>
      <c r="CX20" s="15">
        <v>0</v>
      </c>
      <c r="CY20" s="14">
        <v>3</v>
      </c>
      <c r="CZ20" s="15">
        <v>1.9342359767891683E-3</v>
      </c>
      <c r="DA20" s="14">
        <v>1</v>
      </c>
      <c r="DB20" s="15">
        <v>1.0101010101010102E-2</v>
      </c>
      <c r="DC20" s="14">
        <v>0</v>
      </c>
      <c r="DD20" s="15">
        <v>0</v>
      </c>
      <c r="DE20" s="14"/>
      <c r="DF20" s="16"/>
      <c r="DG20" s="14"/>
      <c r="DH20" s="16"/>
      <c r="DI20" s="14">
        <v>7</v>
      </c>
      <c r="DJ20" s="15">
        <v>5.0614605929139552E-3</v>
      </c>
      <c r="DK20" s="14">
        <v>6</v>
      </c>
      <c r="DL20" s="15">
        <v>3.7383177570093459E-3</v>
      </c>
      <c r="DM20" s="14">
        <v>14</v>
      </c>
      <c r="DN20" s="15">
        <v>5.7684384013185E-3</v>
      </c>
      <c r="DO20" s="14"/>
      <c r="DP20" s="16"/>
      <c r="DQ20" s="14">
        <v>0</v>
      </c>
      <c r="DR20" s="15">
        <v>0</v>
      </c>
      <c r="DS20" s="14">
        <v>4</v>
      </c>
      <c r="DT20" s="15">
        <v>4.0526849037487338E-3</v>
      </c>
      <c r="DU20" s="14"/>
      <c r="DV20" s="16"/>
      <c r="DW20" s="14"/>
      <c r="DX20" s="16"/>
      <c r="DY20" s="14">
        <v>16</v>
      </c>
      <c r="DZ20" s="15">
        <v>8.2944530844997408E-3</v>
      </c>
      <c r="EA20" s="14"/>
      <c r="EB20" s="16"/>
      <c r="EC20" s="14">
        <v>4</v>
      </c>
      <c r="ED20" s="15">
        <v>1.078167115902965E-2</v>
      </c>
      <c r="EE20" s="14"/>
      <c r="EF20" s="16"/>
      <c r="EG20" s="14"/>
      <c r="EH20" s="16"/>
      <c r="EI20" s="14">
        <v>1</v>
      </c>
      <c r="EJ20" s="15">
        <v>1.9607843137254902E-2</v>
      </c>
      <c r="EK20" s="14">
        <v>0</v>
      </c>
      <c r="EL20" s="15">
        <v>0</v>
      </c>
      <c r="EM20" s="14"/>
      <c r="EN20" s="16"/>
      <c r="EO20" s="14"/>
      <c r="EP20" s="16"/>
      <c r="EQ20" s="14">
        <v>0</v>
      </c>
      <c r="ER20" s="15">
        <v>0</v>
      </c>
      <c r="ES20" s="14"/>
      <c r="ET20" s="16"/>
      <c r="EU20" s="14"/>
      <c r="EV20" s="16"/>
      <c r="EW20" s="14">
        <v>10</v>
      </c>
      <c r="EX20" s="15">
        <v>4.5934772622875514E-3</v>
      </c>
      <c r="EY20" s="14">
        <v>17</v>
      </c>
      <c r="EZ20" s="15">
        <v>6.3197026022304833E-3</v>
      </c>
      <c r="FA20" s="14">
        <v>0</v>
      </c>
      <c r="FB20" s="15">
        <v>0</v>
      </c>
      <c r="FC20" s="14">
        <v>0</v>
      </c>
      <c r="FD20" s="15">
        <v>0</v>
      </c>
      <c r="FE20" s="14"/>
      <c r="FF20" s="16"/>
      <c r="FG20" s="14"/>
      <c r="FH20" s="16"/>
      <c r="FI20" s="14">
        <v>0</v>
      </c>
      <c r="FJ20" s="15">
        <v>0</v>
      </c>
      <c r="FK20" s="14">
        <v>1</v>
      </c>
      <c r="FL20" s="15">
        <v>4.4843049327354259E-3</v>
      </c>
      <c r="FM20" s="14">
        <v>28</v>
      </c>
      <c r="FN20" s="15">
        <v>7.7028885832187066E-3</v>
      </c>
      <c r="FO20" s="14">
        <v>0</v>
      </c>
      <c r="FP20" s="15">
        <v>0</v>
      </c>
      <c r="FQ20" s="14">
        <v>0</v>
      </c>
      <c r="FR20" s="15">
        <v>0</v>
      </c>
      <c r="FS20" s="14">
        <v>0</v>
      </c>
      <c r="FT20" s="15">
        <v>0</v>
      </c>
      <c r="FU20" s="14">
        <v>6</v>
      </c>
      <c r="FV20" s="15">
        <v>2.7149321266968325E-3</v>
      </c>
      <c r="FW20" s="14">
        <v>0</v>
      </c>
      <c r="FX20" s="15">
        <v>0</v>
      </c>
      <c r="FY20" s="14"/>
      <c r="FZ20" s="16"/>
      <c r="GA20" s="14">
        <v>4</v>
      </c>
      <c r="GB20" s="15">
        <v>2.6143790849673201E-3</v>
      </c>
      <c r="GC20" s="14">
        <v>1</v>
      </c>
      <c r="GD20" s="15">
        <v>2.0618556701030928E-3</v>
      </c>
      <c r="GE20" s="14">
        <v>43</v>
      </c>
      <c r="GF20" s="15">
        <v>4.8141513658755035E-3</v>
      </c>
      <c r="GG20" s="14">
        <v>0</v>
      </c>
      <c r="GH20" s="15">
        <v>0</v>
      </c>
      <c r="GI20" s="17">
        <v>235</v>
      </c>
      <c r="GJ20" s="18">
        <v>4.6948356807511738E-3</v>
      </c>
    </row>
    <row r="21" spans="1:192" x14ac:dyDescent="0.25">
      <c r="A21" s="2" t="s">
        <v>156</v>
      </c>
      <c r="B21" s="3" t="s">
        <v>155</v>
      </c>
      <c r="C21" s="14">
        <v>0</v>
      </c>
      <c r="D21" s="15">
        <v>0</v>
      </c>
      <c r="E21" s="14">
        <v>0</v>
      </c>
      <c r="F21" s="15">
        <v>0</v>
      </c>
      <c r="G21" s="14"/>
      <c r="H21" s="16"/>
      <c r="I21" s="14">
        <v>0</v>
      </c>
      <c r="J21" s="15">
        <v>0</v>
      </c>
      <c r="K21" s="14">
        <v>0</v>
      </c>
      <c r="L21" s="15">
        <v>0</v>
      </c>
      <c r="M21" s="14">
        <v>0</v>
      </c>
      <c r="N21" s="15">
        <v>0</v>
      </c>
      <c r="O21" s="14">
        <v>0</v>
      </c>
      <c r="P21" s="15">
        <v>0</v>
      </c>
      <c r="Q21" s="14">
        <v>0</v>
      </c>
      <c r="R21" s="15">
        <v>0</v>
      </c>
      <c r="S21" s="14">
        <v>0</v>
      </c>
      <c r="T21" s="15">
        <v>0</v>
      </c>
      <c r="U21" s="14"/>
      <c r="V21" s="16"/>
      <c r="W21" s="14"/>
      <c r="X21" s="16"/>
      <c r="Y21" s="14">
        <v>1</v>
      </c>
      <c r="Z21" s="15">
        <v>2.0833333333333332E-2</v>
      </c>
      <c r="AA21" s="14">
        <v>0</v>
      </c>
      <c r="AB21" s="15">
        <v>0</v>
      </c>
      <c r="AC21" s="14">
        <v>1</v>
      </c>
      <c r="AD21" s="15">
        <v>3.205128205128205E-3</v>
      </c>
      <c r="AE21" s="14">
        <v>6</v>
      </c>
      <c r="AF21" s="15">
        <v>2.5564550489987218E-3</v>
      </c>
      <c r="AG21" s="14"/>
      <c r="AH21" s="16"/>
      <c r="AI21" s="14"/>
      <c r="AJ21" s="16"/>
      <c r="AK21" s="14">
        <v>0</v>
      </c>
      <c r="AL21" s="15">
        <v>0</v>
      </c>
      <c r="AM21" s="14">
        <v>0</v>
      </c>
      <c r="AN21" s="15">
        <v>0</v>
      </c>
      <c r="AO21" s="14">
        <v>8</v>
      </c>
      <c r="AP21" s="15">
        <v>6.8085106382978723E-3</v>
      </c>
      <c r="AQ21" s="14">
        <v>0</v>
      </c>
      <c r="AR21" s="15">
        <v>0</v>
      </c>
      <c r="AS21" s="14">
        <v>0</v>
      </c>
      <c r="AT21" s="15">
        <v>0</v>
      </c>
      <c r="AU21" s="14">
        <v>0</v>
      </c>
      <c r="AV21" s="15">
        <v>0</v>
      </c>
      <c r="AW21" s="14">
        <v>1</v>
      </c>
      <c r="AX21" s="15">
        <v>7.5700227100681302E-4</v>
      </c>
      <c r="AY21" s="14">
        <v>4</v>
      </c>
      <c r="AZ21" s="15">
        <v>1.838235294117647E-3</v>
      </c>
      <c r="BA21" s="14">
        <v>0</v>
      </c>
      <c r="BB21" s="15">
        <v>0</v>
      </c>
      <c r="BC21" s="14">
        <v>0</v>
      </c>
      <c r="BD21" s="15">
        <v>0</v>
      </c>
      <c r="BE21" s="14">
        <v>0</v>
      </c>
      <c r="BF21" s="15">
        <v>0</v>
      </c>
      <c r="BG21" s="14"/>
      <c r="BH21" s="16"/>
      <c r="BI21" s="14">
        <v>6</v>
      </c>
      <c r="BJ21" s="15">
        <v>3.5005834305717621E-3</v>
      </c>
      <c r="BK21" s="14"/>
      <c r="BL21" s="16"/>
      <c r="BM21" s="14"/>
      <c r="BN21" s="16"/>
      <c r="BO21" s="14">
        <v>0</v>
      </c>
      <c r="BP21" s="15">
        <v>0</v>
      </c>
      <c r="BQ21" s="14">
        <v>8</v>
      </c>
      <c r="BR21" s="15">
        <v>3.5634743875278397E-3</v>
      </c>
      <c r="BS21" s="14"/>
      <c r="BT21" s="16"/>
      <c r="BU21" s="14"/>
      <c r="BV21" s="16"/>
      <c r="BW21" s="14"/>
      <c r="BX21" s="16"/>
      <c r="BY21" s="14"/>
      <c r="BZ21" s="16"/>
      <c r="CA21" s="14">
        <v>7</v>
      </c>
      <c r="CB21" s="15">
        <v>5.4179566563467493E-3</v>
      </c>
      <c r="CC21" s="14">
        <v>0</v>
      </c>
      <c r="CD21" s="15">
        <v>0</v>
      </c>
      <c r="CE21" s="14"/>
      <c r="CF21" s="16"/>
      <c r="CG21" s="14">
        <v>1</v>
      </c>
      <c r="CH21" s="15">
        <v>1.5873015873015872E-2</v>
      </c>
      <c r="CI21" s="14">
        <v>0</v>
      </c>
      <c r="CJ21" s="15">
        <v>0</v>
      </c>
      <c r="CK21" s="14">
        <v>0</v>
      </c>
      <c r="CL21" s="15">
        <v>0</v>
      </c>
      <c r="CM21" s="14">
        <v>1</v>
      </c>
      <c r="CN21" s="15">
        <v>3.3333333333333333E-2</v>
      </c>
      <c r="CO21" s="14">
        <v>0</v>
      </c>
      <c r="CP21" s="15">
        <v>0</v>
      </c>
      <c r="CQ21" s="14"/>
      <c r="CR21" s="16"/>
      <c r="CS21" s="14">
        <v>0</v>
      </c>
      <c r="CT21" s="15">
        <v>0</v>
      </c>
      <c r="CU21" s="14">
        <v>7</v>
      </c>
      <c r="CV21" s="15">
        <v>3.663003663003663E-3</v>
      </c>
      <c r="CW21" s="14">
        <v>0</v>
      </c>
      <c r="CX21" s="15">
        <v>0</v>
      </c>
      <c r="CY21" s="14">
        <v>1</v>
      </c>
      <c r="CZ21" s="15">
        <v>6.4474532559638943E-4</v>
      </c>
      <c r="DA21" s="14">
        <v>2</v>
      </c>
      <c r="DB21" s="15">
        <v>2.0202020202020204E-2</v>
      </c>
      <c r="DC21" s="14">
        <v>0</v>
      </c>
      <c r="DD21" s="15">
        <v>0</v>
      </c>
      <c r="DE21" s="14"/>
      <c r="DF21" s="16"/>
      <c r="DG21" s="14"/>
      <c r="DH21" s="16"/>
      <c r="DI21" s="14">
        <v>3</v>
      </c>
      <c r="DJ21" s="15">
        <v>2.1691973969631237E-3</v>
      </c>
      <c r="DK21" s="14">
        <v>6</v>
      </c>
      <c r="DL21" s="15">
        <v>3.7383177570093459E-3</v>
      </c>
      <c r="DM21" s="14">
        <v>11</v>
      </c>
      <c r="DN21" s="15">
        <v>4.5323444581788219E-3</v>
      </c>
      <c r="DO21" s="14"/>
      <c r="DP21" s="16"/>
      <c r="DQ21" s="14">
        <v>0</v>
      </c>
      <c r="DR21" s="15">
        <v>0</v>
      </c>
      <c r="DS21" s="14">
        <v>4</v>
      </c>
      <c r="DT21" s="15">
        <v>4.0526849037487338E-3</v>
      </c>
      <c r="DU21" s="14"/>
      <c r="DV21" s="16"/>
      <c r="DW21" s="14"/>
      <c r="DX21" s="16"/>
      <c r="DY21" s="14">
        <v>6</v>
      </c>
      <c r="DZ21" s="15">
        <v>3.1104199066874028E-3</v>
      </c>
      <c r="EA21" s="14"/>
      <c r="EB21" s="16"/>
      <c r="EC21" s="14">
        <v>3</v>
      </c>
      <c r="ED21" s="15">
        <v>8.0862533692722376E-3</v>
      </c>
      <c r="EE21" s="14"/>
      <c r="EF21" s="16"/>
      <c r="EG21" s="14"/>
      <c r="EH21" s="16"/>
      <c r="EI21" s="14">
        <v>1</v>
      </c>
      <c r="EJ21" s="15">
        <v>1.9607843137254902E-2</v>
      </c>
      <c r="EK21" s="14">
        <v>0</v>
      </c>
      <c r="EL21" s="15">
        <v>0</v>
      </c>
      <c r="EM21" s="14"/>
      <c r="EN21" s="16"/>
      <c r="EO21" s="14"/>
      <c r="EP21" s="16"/>
      <c r="EQ21" s="14">
        <v>0</v>
      </c>
      <c r="ER21" s="15">
        <v>0</v>
      </c>
      <c r="ES21" s="14"/>
      <c r="ET21" s="16"/>
      <c r="EU21" s="14"/>
      <c r="EV21" s="16"/>
      <c r="EW21" s="14">
        <v>6</v>
      </c>
      <c r="EX21" s="15">
        <v>2.7560863573725309E-3</v>
      </c>
      <c r="EY21" s="14">
        <v>6</v>
      </c>
      <c r="EZ21" s="15">
        <v>2.2304832713754648E-3</v>
      </c>
      <c r="FA21" s="14">
        <v>0</v>
      </c>
      <c r="FB21" s="15">
        <v>0</v>
      </c>
      <c r="FC21" s="14">
        <v>0</v>
      </c>
      <c r="FD21" s="15">
        <v>0</v>
      </c>
      <c r="FE21" s="14"/>
      <c r="FF21" s="16"/>
      <c r="FG21" s="14"/>
      <c r="FH21" s="16"/>
      <c r="FI21" s="14">
        <v>0</v>
      </c>
      <c r="FJ21" s="15">
        <v>0</v>
      </c>
      <c r="FK21" s="14">
        <v>1</v>
      </c>
      <c r="FL21" s="15">
        <v>4.4843049327354259E-3</v>
      </c>
      <c r="FM21" s="14">
        <v>17</v>
      </c>
      <c r="FN21" s="15">
        <v>4.6767537826685008E-3</v>
      </c>
      <c r="FO21" s="14">
        <v>0</v>
      </c>
      <c r="FP21" s="15">
        <v>0</v>
      </c>
      <c r="FQ21" s="14">
        <v>2</v>
      </c>
      <c r="FR21" s="15">
        <v>1.1764705882352941E-2</v>
      </c>
      <c r="FS21" s="14">
        <v>0</v>
      </c>
      <c r="FT21" s="15">
        <v>0</v>
      </c>
      <c r="FU21" s="14">
        <v>6</v>
      </c>
      <c r="FV21" s="15">
        <v>2.7149321266968325E-3</v>
      </c>
      <c r="FW21" s="14">
        <v>0</v>
      </c>
      <c r="FX21" s="15">
        <v>0</v>
      </c>
      <c r="FY21" s="14"/>
      <c r="FZ21" s="16"/>
      <c r="GA21" s="14">
        <v>4</v>
      </c>
      <c r="GB21" s="15">
        <v>2.6143790849673201E-3</v>
      </c>
      <c r="GC21" s="14">
        <v>3</v>
      </c>
      <c r="GD21" s="15">
        <v>6.1855670103092781E-3</v>
      </c>
      <c r="GE21" s="14">
        <v>45</v>
      </c>
      <c r="GF21" s="15">
        <v>5.0380653828929695E-3</v>
      </c>
      <c r="GG21" s="14">
        <v>0</v>
      </c>
      <c r="GH21" s="15">
        <v>0</v>
      </c>
      <c r="GI21" s="17">
        <v>178</v>
      </c>
      <c r="GJ21" s="18">
        <v>3.5560883028668464E-3</v>
      </c>
    </row>
    <row r="22" spans="1:192" x14ac:dyDescent="0.25">
      <c r="A22" s="19" t="s">
        <v>139</v>
      </c>
      <c r="B22" s="27"/>
      <c r="C22" s="20">
        <v>0</v>
      </c>
      <c r="D22" s="21">
        <v>0</v>
      </c>
      <c r="E22" s="20">
        <v>0</v>
      </c>
      <c r="F22" s="21">
        <v>0</v>
      </c>
      <c r="G22" s="20"/>
      <c r="H22" s="22"/>
      <c r="I22" s="20">
        <v>0</v>
      </c>
      <c r="J22" s="21">
        <v>0</v>
      </c>
      <c r="K22" s="20">
        <v>0</v>
      </c>
      <c r="L22" s="21">
        <v>0</v>
      </c>
      <c r="M22" s="20">
        <v>0</v>
      </c>
      <c r="N22" s="21">
        <v>0</v>
      </c>
      <c r="O22" s="20">
        <v>2</v>
      </c>
      <c r="P22" s="21">
        <v>4.9382716049382715E-3</v>
      </c>
      <c r="Q22" s="20">
        <v>0</v>
      </c>
      <c r="R22" s="21">
        <v>0</v>
      </c>
      <c r="S22" s="20">
        <v>0</v>
      </c>
      <c r="T22" s="21">
        <v>0</v>
      </c>
      <c r="U22" s="20"/>
      <c r="V22" s="22"/>
      <c r="W22" s="20"/>
      <c r="X22" s="22"/>
      <c r="Y22" s="20">
        <v>1</v>
      </c>
      <c r="Z22" s="21">
        <v>2.0833333333333332E-2</v>
      </c>
      <c r="AA22" s="20">
        <v>0</v>
      </c>
      <c r="AB22" s="21">
        <v>0</v>
      </c>
      <c r="AC22" s="20">
        <v>2</v>
      </c>
      <c r="AD22" s="21">
        <v>6.41025641025641E-3</v>
      </c>
      <c r="AE22" s="20">
        <v>21</v>
      </c>
      <c r="AF22" s="21">
        <v>8.9475926714955266E-3</v>
      </c>
      <c r="AG22" s="20"/>
      <c r="AH22" s="22"/>
      <c r="AI22" s="20"/>
      <c r="AJ22" s="22"/>
      <c r="AK22" s="20">
        <v>0</v>
      </c>
      <c r="AL22" s="21">
        <v>0</v>
      </c>
      <c r="AM22" s="20">
        <v>0</v>
      </c>
      <c r="AN22" s="21">
        <v>0</v>
      </c>
      <c r="AO22" s="20">
        <v>12</v>
      </c>
      <c r="AP22" s="21">
        <v>1.0212765957446808E-2</v>
      </c>
      <c r="AQ22" s="20">
        <v>1</v>
      </c>
      <c r="AR22" s="21">
        <v>1.5384615384615385E-2</v>
      </c>
      <c r="AS22" s="20">
        <v>5</v>
      </c>
      <c r="AT22" s="21">
        <v>6.5359477124183009E-3</v>
      </c>
      <c r="AU22" s="20">
        <v>1</v>
      </c>
      <c r="AV22" s="21">
        <v>2.2222222222222223E-2</v>
      </c>
      <c r="AW22" s="20">
        <v>8</v>
      </c>
      <c r="AX22" s="21">
        <v>6.0560181680545042E-3</v>
      </c>
      <c r="AY22" s="20">
        <v>10</v>
      </c>
      <c r="AZ22" s="21">
        <v>4.5955882352941178E-3</v>
      </c>
      <c r="BA22" s="20">
        <v>0</v>
      </c>
      <c r="BB22" s="21">
        <v>0</v>
      </c>
      <c r="BC22" s="20">
        <v>0</v>
      </c>
      <c r="BD22" s="21">
        <v>0</v>
      </c>
      <c r="BE22" s="20">
        <v>0</v>
      </c>
      <c r="BF22" s="21">
        <v>0</v>
      </c>
      <c r="BG22" s="20"/>
      <c r="BH22" s="22"/>
      <c r="BI22" s="20">
        <v>13</v>
      </c>
      <c r="BJ22" s="21">
        <v>7.5845974329054842E-3</v>
      </c>
      <c r="BK22" s="20"/>
      <c r="BL22" s="22"/>
      <c r="BM22" s="20"/>
      <c r="BN22" s="22"/>
      <c r="BO22" s="20">
        <v>1</v>
      </c>
      <c r="BP22" s="21">
        <v>3.2258064516129031E-2</v>
      </c>
      <c r="BQ22" s="20">
        <v>18</v>
      </c>
      <c r="BR22" s="21">
        <v>8.0178173719376387E-3</v>
      </c>
      <c r="BS22" s="20"/>
      <c r="BT22" s="22"/>
      <c r="BU22" s="20"/>
      <c r="BV22" s="22"/>
      <c r="BW22" s="20"/>
      <c r="BX22" s="22"/>
      <c r="BY22" s="20"/>
      <c r="BZ22" s="22"/>
      <c r="CA22" s="20">
        <v>11</v>
      </c>
      <c r="CB22" s="21">
        <v>8.5139318885448911E-3</v>
      </c>
      <c r="CC22" s="20">
        <v>0</v>
      </c>
      <c r="CD22" s="21">
        <v>0</v>
      </c>
      <c r="CE22" s="20"/>
      <c r="CF22" s="22"/>
      <c r="CG22" s="20">
        <v>1</v>
      </c>
      <c r="CH22" s="21">
        <v>1.5873015873015872E-2</v>
      </c>
      <c r="CI22" s="20">
        <v>0</v>
      </c>
      <c r="CJ22" s="21">
        <v>0</v>
      </c>
      <c r="CK22" s="20">
        <v>0</v>
      </c>
      <c r="CL22" s="21">
        <v>0</v>
      </c>
      <c r="CM22" s="20">
        <v>1</v>
      </c>
      <c r="CN22" s="21">
        <v>3.3333333333333333E-2</v>
      </c>
      <c r="CO22" s="20">
        <v>1</v>
      </c>
      <c r="CP22" s="21">
        <v>6.41025641025641E-3</v>
      </c>
      <c r="CQ22" s="20"/>
      <c r="CR22" s="22"/>
      <c r="CS22" s="20">
        <v>0</v>
      </c>
      <c r="CT22" s="21">
        <v>0</v>
      </c>
      <c r="CU22" s="20">
        <v>11</v>
      </c>
      <c r="CV22" s="21">
        <v>5.7561486132914706E-3</v>
      </c>
      <c r="CW22" s="20">
        <v>0</v>
      </c>
      <c r="CX22" s="21">
        <v>0</v>
      </c>
      <c r="CY22" s="20">
        <v>4</v>
      </c>
      <c r="CZ22" s="21">
        <v>2.5789813023855577E-3</v>
      </c>
      <c r="DA22" s="20">
        <v>3</v>
      </c>
      <c r="DB22" s="21">
        <v>3.0303030303030304E-2</v>
      </c>
      <c r="DC22" s="20">
        <v>0</v>
      </c>
      <c r="DD22" s="21">
        <v>0</v>
      </c>
      <c r="DE22" s="20"/>
      <c r="DF22" s="22"/>
      <c r="DG22" s="20"/>
      <c r="DH22" s="22"/>
      <c r="DI22" s="20">
        <v>10</v>
      </c>
      <c r="DJ22" s="21">
        <v>7.2306579898770785E-3</v>
      </c>
      <c r="DK22" s="20">
        <v>12</v>
      </c>
      <c r="DL22" s="21">
        <v>7.4766355140186919E-3</v>
      </c>
      <c r="DM22" s="20">
        <v>25</v>
      </c>
      <c r="DN22" s="21">
        <v>1.0300782859497322E-2</v>
      </c>
      <c r="DO22" s="20"/>
      <c r="DP22" s="22"/>
      <c r="DQ22" s="20">
        <v>0</v>
      </c>
      <c r="DR22" s="21">
        <v>0</v>
      </c>
      <c r="DS22" s="20">
        <v>8</v>
      </c>
      <c r="DT22" s="21">
        <v>8.1053698074974676E-3</v>
      </c>
      <c r="DU22" s="20"/>
      <c r="DV22" s="22"/>
      <c r="DW22" s="20"/>
      <c r="DX22" s="22"/>
      <c r="DY22" s="20">
        <v>22</v>
      </c>
      <c r="DZ22" s="21">
        <v>1.1404872991187144E-2</v>
      </c>
      <c r="EA22" s="20"/>
      <c r="EB22" s="22"/>
      <c r="EC22" s="20">
        <v>7</v>
      </c>
      <c r="ED22" s="21">
        <v>1.8867924528301886E-2</v>
      </c>
      <c r="EE22" s="20"/>
      <c r="EF22" s="22"/>
      <c r="EG22" s="20"/>
      <c r="EH22" s="22"/>
      <c r="EI22" s="20">
        <v>2</v>
      </c>
      <c r="EJ22" s="21">
        <v>3.9215686274509803E-2</v>
      </c>
      <c r="EK22" s="20">
        <v>0</v>
      </c>
      <c r="EL22" s="21">
        <v>0</v>
      </c>
      <c r="EM22" s="20"/>
      <c r="EN22" s="22"/>
      <c r="EO22" s="20"/>
      <c r="EP22" s="22"/>
      <c r="EQ22" s="20">
        <v>0</v>
      </c>
      <c r="ER22" s="21">
        <v>0</v>
      </c>
      <c r="ES22" s="20"/>
      <c r="ET22" s="22"/>
      <c r="EU22" s="20"/>
      <c r="EV22" s="22"/>
      <c r="EW22" s="20">
        <v>16</v>
      </c>
      <c r="EX22" s="21">
        <v>7.3495636196600827E-3</v>
      </c>
      <c r="EY22" s="20">
        <v>23</v>
      </c>
      <c r="EZ22" s="21">
        <v>8.5501858736059481E-3</v>
      </c>
      <c r="FA22" s="20">
        <v>0</v>
      </c>
      <c r="FB22" s="21">
        <v>0</v>
      </c>
      <c r="FC22" s="20">
        <v>0</v>
      </c>
      <c r="FD22" s="21">
        <v>0</v>
      </c>
      <c r="FE22" s="20"/>
      <c r="FF22" s="22"/>
      <c r="FG22" s="20"/>
      <c r="FH22" s="22"/>
      <c r="FI22" s="20">
        <v>0</v>
      </c>
      <c r="FJ22" s="21">
        <v>0</v>
      </c>
      <c r="FK22" s="20">
        <v>2</v>
      </c>
      <c r="FL22" s="21">
        <v>8.9686098654708519E-3</v>
      </c>
      <c r="FM22" s="20">
        <v>45</v>
      </c>
      <c r="FN22" s="21">
        <v>1.2379642365887207E-2</v>
      </c>
      <c r="FO22" s="20">
        <v>0</v>
      </c>
      <c r="FP22" s="21">
        <v>0</v>
      </c>
      <c r="FQ22" s="20">
        <v>2</v>
      </c>
      <c r="FR22" s="21">
        <v>1.1764705882352941E-2</v>
      </c>
      <c r="FS22" s="20">
        <v>0</v>
      </c>
      <c r="FT22" s="21">
        <v>0</v>
      </c>
      <c r="FU22" s="20">
        <v>12</v>
      </c>
      <c r="FV22" s="21">
        <v>5.4298642533936649E-3</v>
      </c>
      <c r="FW22" s="20">
        <v>0</v>
      </c>
      <c r="FX22" s="21">
        <v>0</v>
      </c>
      <c r="FY22" s="20"/>
      <c r="FZ22" s="22"/>
      <c r="GA22" s="20">
        <v>8</v>
      </c>
      <c r="GB22" s="21">
        <v>5.2287581699346402E-3</v>
      </c>
      <c r="GC22" s="20">
        <v>4</v>
      </c>
      <c r="GD22" s="21">
        <v>8.2474226804123713E-3</v>
      </c>
      <c r="GE22" s="20">
        <v>88</v>
      </c>
      <c r="GF22" s="21">
        <v>9.852216748768473E-3</v>
      </c>
      <c r="GG22" s="20">
        <v>0</v>
      </c>
      <c r="GH22" s="21">
        <v>0</v>
      </c>
      <c r="GI22" s="20">
        <v>413</v>
      </c>
      <c r="GJ22" s="21">
        <v>8.2509239836180207E-3</v>
      </c>
    </row>
    <row r="23" spans="1:192" x14ac:dyDescent="0.25">
      <c r="A23" s="2" t="s">
        <v>157</v>
      </c>
      <c r="B23" s="3" t="s">
        <v>104</v>
      </c>
      <c r="C23" s="14">
        <v>0</v>
      </c>
      <c r="D23" s="15">
        <v>0</v>
      </c>
      <c r="E23" s="14">
        <v>0</v>
      </c>
      <c r="F23" s="15">
        <v>0</v>
      </c>
      <c r="G23" s="14"/>
      <c r="H23" s="16"/>
      <c r="I23" s="14">
        <v>0</v>
      </c>
      <c r="J23" s="15">
        <v>0</v>
      </c>
      <c r="K23" s="14">
        <v>1</v>
      </c>
      <c r="L23" s="15">
        <v>9.9009900990099011E-3</v>
      </c>
      <c r="M23" s="14">
        <v>0</v>
      </c>
      <c r="N23" s="15">
        <v>0</v>
      </c>
      <c r="O23" s="14">
        <v>1</v>
      </c>
      <c r="P23" s="15">
        <v>2.4691358024691358E-3</v>
      </c>
      <c r="Q23" s="14">
        <v>0</v>
      </c>
      <c r="R23" s="15">
        <v>0</v>
      </c>
      <c r="S23" s="14">
        <v>0</v>
      </c>
      <c r="T23" s="15">
        <v>0</v>
      </c>
      <c r="U23" s="14"/>
      <c r="V23" s="16"/>
      <c r="W23" s="14"/>
      <c r="X23" s="16"/>
      <c r="Y23" s="14">
        <v>0</v>
      </c>
      <c r="Z23" s="15">
        <v>0</v>
      </c>
      <c r="AA23" s="14">
        <v>1</v>
      </c>
      <c r="AB23" s="15">
        <v>2.6315789473684209E-2</v>
      </c>
      <c r="AC23" s="14">
        <v>1</v>
      </c>
      <c r="AD23" s="15">
        <v>3.205128205128205E-3</v>
      </c>
      <c r="AE23" s="14">
        <v>5</v>
      </c>
      <c r="AF23" s="15">
        <v>2.1303792074989347E-3</v>
      </c>
      <c r="AG23" s="14"/>
      <c r="AH23" s="16"/>
      <c r="AI23" s="14"/>
      <c r="AJ23" s="16"/>
      <c r="AK23" s="14">
        <v>0</v>
      </c>
      <c r="AL23" s="15">
        <v>0</v>
      </c>
      <c r="AM23" s="14">
        <v>1</v>
      </c>
      <c r="AN23" s="15">
        <v>1.3888888888888888E-2</v>
      </c>
      <c r="AO23" s="14">
        <v>2</v>
      </c>
      <c r="AP23" s="15">
        <v>1.7021276595744681E-3</v>
      </c>
      <c r="AQ23" s="14">
        <v>0</v>
      </c>
      <c r="AR23" s="15">
        <v>0</v>
      </c>
      <c r="AS23" s="14">
        <v>2</v>
      </c>
      <c r="AT23" s="15">
        <v>2.6143790849673201E-3</v>
      </c>
      <c r="AU23" s="14">
        <v>2</v>
      </c>
      <c r="AV23" s="15">
        <v>4.4444444444444446E-2</v>
      </c>
      <c r="AW23" s="14">
        <v>1</v>
      </c>
      <c r="AX23" s="15">
        <v>7.5700227100681302E-4</v>
      </c>
      <c r="AY23" s="14">
        <v>4</v>
      </c>
      <c r="AZ23" s="15">
        <v>1.838235294117647E-3</v>
      </c>
      <c r="BA23" s="14">
        <v>0</v>
      </c>
      <c r="BB23" s="15">
        <v>0</v>
      </c>
      <c r="BC23" s="14">
        <v>0</v>
      </c>
      <c r="BD23" s="15">
        <v>0</v>
      </c>
      <c r="BE23" s="14">
        <v>0</v>
      </c>
      <c r="BF23" s="15">
        <v>0</v>
      </c>
      <c r="BG23" s="14"/>
      <c r="BH23" s="16"/>
      <c r="BI23" s="14">
        <v>3</v>
      </c>
      <c r="BJ23" s="15">
        <v>1.750291715285881E-3</v>
      </c>
      <c r="BK23" s="14"/>
      <c r="BL23" s="16"/>
      <c r="BM23" s="14"/>
      <c r="BN23" s="16"/>
      <c r="BO23" s="14">
        <v>0</v>
      </c>
      <c r="BP23" s="15">
        <v>0</v>
      </c>
      <c r="BQ23" s="14">
        <v>6</v>
      </c>
      <c r="BR23" s="15">
        <v>2.6726057906458797E-3</v>
      </c>
      <c r="BS23" s="14"/>
      <c r="BT23" s="16"/>
      <c r="BU23" s="14"/>
      <c r="BV23" s="16"/>
      <c r="BW23" s="14"/>
      <c r="BX23" s="16"/>
      <c r="BY23" s="14"/>
      <c r="BZ23" s="16"/>
      <c r="CA23" s="14">
        <v>2</v>
      </c>
      <c r="CB23" s="15">
        <v>1.5479876160990713E-3</v>
      </c>
      <c r="CC23" s="14">
        <v>2</v>
      </c>
      <c r="CD23" s="15">
        <v>5.2631578947368418E-2</v>
      </c>
      <c r="CE23" s="14"/>
      <c r="CF23" s="16"/>
      <c r="CG23" s="14">
        <v>0</v>
      </c>
      <c r="CH23" s="15">
        <v>0</v>
      </c>
      <c r="CI23" s="14">
        <v>0</v>
      </c>
      <c r="CJ23" s="15">
        <v>0</v>
      </c>
      <c r="CK23" s="14">
        <v>0</v>
      </c>
      <c r="CL23" s="15">
        <v>0</v>
      </c>
      <c r="CM23" s="14">
        <v>0</v>
      </c>
      <c r="CN23" s="15">
        <v>0</v>
      </c>
      <c r="CO23" s="14">
        <v>0</v>
      </c>
      <c r="CP23" s="15">
        <v>0</v>
      </c>
      <c r="CQ23" s="14"/>
      <c r="CR23" s="16"/>
      <c r="CS23" s="14">
        <v>0</v>
      </c>
      <c r="CT23" s="15">
        <v>0</v>
      </c>
      <c r="CU23" s="14">
        <v>5</v>
      </c>
      <c r="CV23" s="15">
        <v>2.6164311878597592E-3</v>
      </c>
      <c r="CW23" s="14">
        <v>0</v>
      </c>
      <c r="CX23" s="15">
        <v>0</v>
      </c>
      <c r="CY23" s="14">
        <v>3</v>
      </c>
      <c r="CZ23" s="15">
        <v>1.9342359767891683E-3</v>
      </c>
      <c r="DA23" s="14">
        <v>1</v>
      </c>
      <c r="DB23" s="15">
        <v>1.0101010101010102E-2</v>
      </c>
      <c r="DC23" s="14">
        <v>0</v>
      </c>
      <c r="DD23" s="15">
        <v>0</v>
      </c>
      <c r="DE23" s="14"/>
      <c r="DF23" s="16"/>
      <c r="DG23" s="14"/>
      <c r="DH23" s="16"/>
      <c r="DI23" s="14">
        <v>7</v>
      </c>
      <c r="DJ23" s="15">
        <v>5.0614605929139552E-3</v>
      </c>
      <c r="DK23" s="14">
        <v>6</v>
      </c>
      <c r="DL23" s="15">
        <v>3.7383177570093459E-3</v>
      </c>
      <c r="DM23" s="14">
        <v>5</v>
      </c>
      <c r="DN23" s="15">
        <v>2.0601565718994645E-3</v>
      </c>
      <c r="DO23" s="14"/>
      <c r="DP23" s="16"/>
      <c r="DQ23" s="14">
        <v>0</v>
      </c>
      <c r="DR23" s="15">
        <v>0</v>
      </c>
      <c r="DS23" s="14">
        <v>4</v>
      </c>
      <c r="DT23" s="15">
        <v>4.0526849037487338E-3</v>
      </c>
      <c r="DU23" s="14"/>
      <c r="DV23" s="16"/>
      <c r="DW23" s="14"/>
      <c r="DX23" s="16"/>
      <c r="DY23" s="14">
        <v>3</v>
      </c>
      <c r="DZ23" s="15">
        <v>1.5552099533437014E-3</v>
      </c>
      <c r="EA23" s="14"/>
      <c r="EB23" s="16"/>
      <c r="EC23" s="14">
        <v>2</v>
      </c>
      <c r="ED23" s="15">
        <v>5.3908355795148251E-3</v>
      </c>
      <c r="EE23" s="14"/>
      <c r="EF23" s="16"/>
      <c r="EG23" s="14"/>
      <c r="EH23" s="16"/>
      <c r="EI23" s="14">
        <v>0</v>
      </c>
      <c r="EJ23" s="15">
        <v>0</v>
      </c>
      <c r="EK23" s="14">
        <v>1</v>
      </c>
      <c r="EL23" s="15">
        <v>1.1494252873563218E-2</v>
      </c>
      <c r="EM23" s="14"/>
      <c r="EN23" s="16"/>
      <c r="EO23" s="14"/>
      <c r="EP23" s="16"/>
      <c r="EQ23" s="14">
        <v>0</v>
      </c>
      <c r="ER23" s="15">
        <v>0</v>
      </c>
      <c r="ES23" s="14"/>
      <c r="ET23" s="16"/>
      <c r="EU23" s="14"/>
      <c r="EV23" s="16"/>
      <c r="EW23" s="14">
        <v>5</v>
      </c>
      <c r="EX23" s="15">
        <v>2.2967386311437757E-3</v>
      </c>
      <c r="EY23" s="14">
        <v>4</v>
      </c>
      <c r="EZ23" s="15">
        <v>1.4869888475836431E-3</v>
      </c>
      <c r="FA23" s="14">
        <v>1</v>
      </c>
      <c r="FB23" s="15">
        <v>1.3513513513513514E-2</v>
      </c>
      <c r="FC23" s="14">
        <v>0</v>
      </c>
      <c r="FD23" s="15">
        <v>0</v>
      </c>
      <c r="FE23" s="14"/>
      <c r="FF23" s="16"/>
      <c r="FG23" s="14"/>
      <c r="FH23" s="16"/>
      <c r="FI23" s="14">
        <v>0</v>
      </c>
      <c r="FJ23" s="15">
        <v>0</v>
      </c>
      <c r="FK23" s="14">
        <v>0</v>
      </c>
      <c r="FL23" s="15">
        <v>0</v>
      </c>
      <c r="FM23" s="14">
        <v>15</v>
      </c>
      <c r="FN23" s="15">
        <v>4.1265474552957355E-3</v>
      </c>
      <c r="FO23" s="14">
        <v>0</v>
      </c>
      <c r="FP23" s="15">
        <v>0</v>
      </c>
      <c r="FQ23" s="14">
        <v>0</v>
      </c>
      <c r="FR23" s="15">
        <v>0</v>
      </c>
      <c r="FS23" s="14">
        <v>2</v>
      </c>
      <c r="FT23" s="15">
        <v>1.1235955056179775E-2</v>
      </c>
      <c r="FU23" s="14">
        <v>3</v>
      </c>
      <c r="FV23" s="15">
        <v>1.3574660633484162E-3</v>
      </c>
      <c r="FW23" s="14">
        <v>1</v>
      </c>
      <c r="FX23" s="15">
        <v>0.05</v>
      </c>
      <c r="FY23" s="14"/>
      <c r="FZ23" s="16"/>
      <c r="GA23" s="14">
        <v>3</v>
      </c>
      <c r="GB23" s="15">
        <v>1.9607843137254902E-3</v>
      </c>
      <c r="GC23" s="14">
        <v>1</v>
      </c>
      <c r="GD23" s="15">
        <v>2.0618556701030928E-3</v>
      </c>
      <c r="GE23" s="14">
        <v>33</v>
      </c>
      <c r="GF23" s="15">
        <v>3.6945812807881772E-3</v>
      </c>
      <c r="GG23" s="14">
        <v>2</v>
      </c>
      <c r="GH23" s="15">
        <v>1.9417475728155338E-2</v>
      </c>
      <c r="GI23" s="17">
        <v>141</v>
      </c>
      <c r="GJ23" s="18">
        <v>2.8169014084507044E-3</v>
      </c>
    </row>
    <row r="24" spans="1:192" x14ac:dyDescent="0.25">
      <c r="A24" s="2" t="s">
        <v>158</v>
      </c>
      <c r="B24" s="3" t="s">
        <v>104</v>
      </c>
      <c r="C24" s="14">
        <v>0</v>
      </c>
      <c r="D24" s="15">
        <v>0</v>
      </c>
      <c r="E24" s="14">
        <v>0</v>
      </c>
      <c r="F24" s="15">
        <v>0</v>
      </c>
      <c r="G24" s="14"/>
      <c r="H24" s="16"/>
      <c r="I24" s="14">
        <v>0</v>
      </c>
      <c r="J24" s="15">
        <v>0</v>
      </c>
      <c r="K24" s="14">
        <v>0</v>
      </c>
      <c r="L24" s="15">
        <v>0</v>
      </c>
      <c r="M24" s="14">
        <v>0</v>
      </c>
      <c r="N24" s="15">
        <v>0</v>
      </c>
      <c r="O24" s="14">
        <v>0</v>
      </c>
      <c r="P24" s="15">
        <v>0</v>
      </c>
      <c r="Q24" s="14">
        <v>0</v>
      </c>
      <c r="R24" s="15">
        <v>0</v>
      </c>
      <c r="S24" s="14">
        <v>0</v>
      </c>
      <c r="T24" s="15">
        <v>0</v>
      </c>
      <c r="U24" s="14"/>
      <c r="V24" s="16"/>
      <c r="W24" s="14"/>
      <c r="X24" s="16"/>
      <c r="Y24" s="14">
        <v>0</v>
      </c>
      <c r="Z24" s="15">
        <v>0</v>
      </c>
      <c r="AA24" s="14">
        <v>0</v>
      </c>
      <c r="AB24" s="15">
        <v>0</v>
      </c>
      <c r="AC24" s="14">
        <v>2</v>
      </c>
      <c r="AD24" s="15">
        <v>6.41025641025641E-3</v>
      </c>
      <c r="AE24" s="14">
        <v>4</v>
      </c>
      <c r="AF24" s="15">
        <v>1.7043033659991478E-3</v>
      </c>
      <c r="AG24" s="14"/>
      <c r="AH24" s="16"/>
      <c r="AI24" s="14"/>
      <c r="AJ24" s="16"/>
      <c r="AK24" s="14">
        <v>0</v>
      </c>
      <c r="AL24" s="15">
        <v>0</v>
      </c>
      <c r="AM24" s="14">
        <v>0</v>
      </c>
      <c r="AN24" s="15">
        <v>0</v>
      </c>
      <c r="AO24" s="14">
        <v>2</v>
      </c>
      <c r="AP24" s="15">
        <v>1.7021276595744681E-3</v>
      </c>
      <c r="AQ24" s="14">
        <v>0</v>
      </c>
      <c r="AR24" s="15">
        <v>0</v>
      </c>
      <c r="AS24" s="14">
        <v>3</v>
      </c>
      <c r="AT24" s="15">
        <v>3.9215686274509803E-3</v>
      </c>
      <c r="AU24" s="14">
        <v>1</v>
      </c>
      <c r="AV24" s="15">
        <v>2.2222222222222223E-2</v>
      </c>
      <c r="AW24" s="14">
        <v>3</v>
      </c>
      <c r="AX24" s="15">
        <v>2.2710068130204391E-3</v>
      </c>
      <c r="AY24" s="14">
        <v>2</v>
      </c>
      <c r="AZ24" s="15">
        <v>9.1911764705882352E-4</v>
      </c>
      <c r="BA24" s="14">
        <v>0</v>
      </c>
      <c r="BB24" s="15">
        <v>0</v>
      </c>
      <c r="BC24" s="14">
        <v>0</v>
      </c>
      <c r="BD24" s="15">
        <v>0</v>
      </c>
      <c r="BE24" s="14">
        <v>0</v>
      </c>
      <c r="BF24" s="15">
        <v>0</v>
      </c>
      <c r="BG24" s="14"/>
      <c r="BH24" s="16"/>
      <c r="BI24" s="14">
        <v>4</v>
      </c>
      <c r="BJ24" s="15">
        <v>2.3337222870478411E-3</v>
      </c>
      <c r="BK24" s="14"/>
      <c r="BL24" s="16"/>
      <c r="BM24" s="14"/>
      <c r="BN24" s="16"/>
      <c r="BO24" s="14">
        <v>0</v>
      </c>
      <c r="BP24" s="15">
        <v>0</v>
      </c>
      <c r="BQ24" s="14">
        <v>6</v>
      </c>
      <c r="BR24" s="15">
        <v>2.6726057906458797E-3</v>
      </c>
      <c r="BS24" s="14"/>
      <c r="BT24" s="16"/>
      <c r="BU24" s="14"/>
      <c r="BV24" s="16"/>
      <c r="BW24" s="14"/>
      <c r="BX24" s="16"/>
      <c r="BY24" s="14"/>
      <c r="BZ24" s="16"/>
      <c r="CA24" s="14">
        <v>0</v>
      </c>
      <c r="CB24" s="15">
        <v>0</v>
      </c>
      <c r="CC24" s="14">
        <v>0</v>
      </c>
      <c r="CD24" s="15">
        <v>0</v>
      </c>
      <c r="CE24" s="14"/>
      <c r="CF24" s="16"/>
      <c r="CG24" s="14">
        <v>0</v>
      </c>
      <c r="CH24" s="15">
        <v>0</v>
      </c>
      <c r="CI24" s="14">
        <v>1</v>
      </c>
      <c r="CJ24" s="15">
        <v>1.6949152542372881E-2</v>
      </c>
      <c r="CK24" s="14">
        <v>1</v>
      </c>
      <c r="CL24" s="15">
        <v>1.4285714285714285E-2</v>
      </c>
      <c r="CM24" s="14">
        <v>0</v>
      </c>
      <c r="CN24" s="15">
        <v>0</v>
      </c>
      <c r="CO24" s="14">
        <v>0</v>
      </c>
      <c r="CP24" s="15">
        <v>0</v>
      </c>
      <c r="CQ24" s="14"/>
      <c r="CR24" s="16"/>
      <c r="CS24" s="14">
        <v>0</v>
      </c>
      <c r="CT24" s="15">
        <v>0</v>
      </c>
      <c r="CU24" s="14">
        <v>2</v>
      </c>
      <c r="CV24" s="15">
        <v>1.0465724751439038E-3</v>
      </c>
      <c r="CW24" s="14">
        <v>0</v>
      </c>
      <c r="CX24" s="15">
        <v>0</v>
      </c>
      <c r="CY24" s="14">
        <v>4</v>
      </c>
      <c r="CZ24" s="15">
        <v>2.5789813023855577E-3</v>
      </c>
      <c r="DA24" s="14">
        <v>0</v>
      </c>
      <c r="DB24" s="15">
        <v>0</v>
      </c>
      <c r="DC24" s="14">
        <v>0</v>
      </c>
      <c r="DD24" s="15">
        <v>0</v>
      </c>
      <c r="DE24" s="14"/>
      <c r="DF24" s="16"/>
      <c r="DG24" s="14"/>
      <c r="DH24" s="16"/>
      <c r="DI24" s="14">
        <v>11</v>
      </c>
      <c r="DJ24" s="15">
        <v>7.9537237888647871E-3</v>
      </c>
      <c r="DK24" s="14">
        <v>3</v>
      </c>
      <c r="DL24" s="15">
        <v>1.869158878504673E-3</v>
      </c>
      <c r="DM24" s="14">
        <v>7</v>
      </c>
      <c r="DN24" s="15">
        <v>2.88421920065925E-3</v>
      </c>
      <c r="DO24" s="14"/>
      <c r="DP24" s="16"/>
      <c r="DQ24" s="14">
        <v>0</v>
      </c>
      <c r="DR24" s="15">
        <v>0</v>
      </c>
      <c r="DS24" s="14">
        <v>2</v>
      </c>
      <c r="DT24" s="15">
        <v>2.0263424518743669E-3</v>
      </c>
      <c r="DU24" s="14"/>
      <c r="DV24" s="16"/>
      <c r="DW24" s="14"/>
      <c r="DX24" s="16"/>
      <c r="DY24" s="14">
        <v>10</v>
      </c>
      <c r="DZ24" s="15">
        <v>5.184033177812338E-3</v>
      </c>
      <c r="EA24" s="14"/>
      <c r="EB24" s="16"/>
      <c r="EC24" s="14">
        <v>4</v>
      </c>
      <c r="ED24" s="15">
        <v>1.078167115902965E-2</v>
      </c>
      <c r="EE24" s="14"/>
      <c r="EF24" s="16"/>
      <c r="EG24" s="14"/>
      <c r="EH24" s="16"/>
      <c r="EI24" s="14">
        <v>0</v>
      </c>
      <c r="EJ24" s="15">
        <v>0</v>
      </c>
      <c r="EK24" s="14">
        <v>0</v>
      </c>
      <c r="EL24" s="15">
        <v>0</v>
      </c>
      <c r="EM24" s="14"/>
      <c r="EN24" s="16"/>
      <c r="EO24" s="14"/>
      <c r="EP24" s="16"/>
      <c r="EQ24" s="14">
        <v>0</v>
      </c>
      <c r="ER24" s="15">
        <v>0</v>
      </c>
      <c r="ES24" s="14"/>
      <c r="ET24" s="16"/>
      <c r="EU24" s="14"/>
      <c r="EV24" s="16"/>
      <c r="EW24" s="14">
        <v>5</v>
      </c>
      <c r="EX24" s="15">
        <v>2.2967386311437757E-3</v>
      </c>
      <c r="EY24" s="14">
        <v>8</v>
      </c>
      <c r="EZ24" s="15">
        <v>2.9739776951672862E-3</v>
      </c>
      <c r="FA24" s="14">
        <v>1</v>
      </c>
      <c r="FB24" s="15">
        <v>1.3513513513513514E-2</v>
      </c>
      <c r="FC24" s="14">
        <v>0</v>
      </c>
      <c r="FD24" s="15">
        <v>0</v>
      </c>
      <c r="FE24" s="14"/>
      <c r="FF24" s="16"/>
      <c r="FG24" s="14"/>
      <c r="FH24" s="16"/>
      <c r="FI24" s="14">
        <v>0</v>
      </c>
      <c r="FJ24" s="15">
        <v>0</v>
      </c>
      <c r="FK24" s="14">
        <v>2</v>
      </c>
      <c r="FL24" s="15">
        <v>8.9686098654708519E-3</v>
      </c>
      <c r="FM24" s="14">
        <v>13</v>
      </c>
      <c r="FN24" s="15">
        <v>3.5763411279229711E-3</v>
      </c>
      <c r="FO24" s="14">
        <v>1</v>
      </c>
      <c r="FP24" s="15">
        <v>2.3809523809523808E-2</v>
      </c>
      <c r="FQ24" s="14">
        <v>1</v>
      </c>
      <c r="FR24" s="15">
        <v>5.8823529411764705E-3</v>
      </c>
      <c r="FS24" s="14">
        <v>4</v>
      </c>
      <c r="FT24" s="15">
        <v>2.247191011235955E-2</v>
      </c>
      <c r="FU24" s="14">
        <v>2</v>
      </c>
      <c r="FV24" s="15">
        <v>9.049773755656109E-4</v>
      </c>
      <c r="FW24" s="14">
        <v>0</v>
      </c>
      <c r="FX24" s="15">
        <v>0</v>
      </c>
      <c r="FY24" s="14"/>
      <c r="FZ24" s="16"/>
      <c r="GA24" s="14">
        <v>5</v>
      </c>
      <c r="GB24" s="15">
        <v>3.2679738562091504E-3</v>
      </c>
      <c r="GC24" s="14">
        <v>1</v>
      </c>
      <c r="GD24" s="15">
        <v>2.0618556701030928E-3</v>
      </c>
      <c r="GE24" s="14">
        <v>38</v>
      </c>
      <c r="GF24" s="15">
        <v>4.2543663233318403E-3</v>
      </c>
      <c r="GG24" s="14">
        <v>0</v>
      </c>
      <c r="GH24" s="15">
        <v>0</v>
      </c>
      <c r="GI24" s="17">
        <v>153</v>
      </c>
      <c r="GJ24" s="18">
        <v>3.0566376985316154E-3</v>
      </c>
    </row>
    <row r="25" spans="1:192" x14ac:dyDescent="0.25">
      <c r="A25" s="2" t="s">
        <v>159</v>
      </c>
      <c r="B25" s="3" t="s">
        <v>104</v>
      </c>
      <c r="C25" s="14">
        <v>1</v>
      </c>
      <c r="D25" s="15">
        <v>1.9230769230769232E-2</v>
      </c>
      <c r="E25" s="14">
        <v>1</v>
      </c>
      <c r="F25" s="15">
        <v>3.8461538461538464E-2</v>
      </c>
      <c r="G25" s="14"/>
      <c r="H25" s="16"/>
      <c r="I25" s="14">
        <v>0</v>
      </c>
      <c r="J25" s="15">
        <v>0</v>
      </c>
      <c r="K25" s="14">
        <v>1</v>
      </c>
      <c r="L25" s="15">
        <v>9.9009900990099011E-3</v>
      </c>
      <c r="M25" s="14">
        <v>0</v>
      </c>
      <c r="N25" s="15">
        <v>0</v>
      </c>
      <c r="O25" s="14">
        <v>1</v>
      </c>
      <c r="P25" s="15">
        <v>2.4691358024691358E-3</v>
      </c>
      <c r="Q25" s="14">
        <v>0</v>
      </c>
      <c r="R25" s="15">
        <v>0</v>
      </c>
      <c r="S25" s="14">
        <v>0</v>
      </c>
      <c r="T25" s="15">
        <v>0</v>
      </c>
      <c r="U25" s="14"/>
      <c r="V25" s="16"/>
      <c r="W25" s="14"/>
      <c r="X25" s="16"/>
      <c r="Y25" s="14">
        <v>0</v>
      </c>
      <c r="Z25" s="15">
        <v>0</v>
      </c>
      <c r="AA25" s="14">
        <v>1</v>
      </c>
      <c r="AB25" s="15">
        <v>2.6315789473684209E-2</v>
      </c>
      <c r="AC25" s="14">
        <v>3</v>
      </c>
      <c r="AD25" s="15">
        <v>9.6153846153846159E-3</v>
      </c>
      <c r="AE25" s="14">
        <v>14</v>
      </c>
      <c r="AF25" s="15">
        <v>5.9650617809970177E-3</v>
      </c>
      <c r="AG25" s="14"/>
      <c r="AH25" s="16"/>
      <c r="AI25" s="14"/>
      <c r="AJ25" s="16"/>
      <c r="AK25" s="14">
        <v>0</v>
      </c>
      <c r="AL25" s="15">
        <v>0</v>
      </c>
      <c r="AM25" s="14">
        <v>1</v>
      </c>
      <c r="AN25" s="15">
        <v>1.3888888888888888E-2</v>
      </c>
      <c r="AO25" s="14">
        <v>2</v>
      </c>
      <c r="AP25" s="15">
        <v>1.7021276595744681E-3</v>
      </c>
      <c r="AQ25" s="14">
        <v>0</v>
      </c>
      <c r="AR25" s="15">
        <v>0</v>
      </c>
      <c r="AS25" s="14">
        <v>5</v>
      </c>
      <c r="AT25" s="15">
        <v>6.5359477124183009E-3</v>
      </c>
      <c r="AU25" s="14">
        <v>0</v>
      </c>
      <c r="AV25" s="15">
        <v>0</v>
      </c>
      <c r="AW25" s="14">
        <v>4</v>
      </c>
      <c r="AX25" s="15">
        <v>3.0280090840272521E-3</v>
      </c>
      <c r="AY25" s="14">
        <v>4</v>
      </c>
      <c r="AZ25" s="15">
        <v>1.838235294117647E-3</v>
      </c>
      <c r="BA25" s="14">
        <v>0</v>
      </c>
      <c r="BB25" s="15">
        <v>0</v>
      </c>
      <c r="BC25" s="14">
        <v>1</v>
      </c>
      <c r="BD25" s="15">
        <v>1.5384615384615385E-2</v>
      </c>
      <c r="BE25" s="14">
        <v>0</v>
      </c>
      <c r="BF25" s="15">
        <v>0</v>
      </c>
      <c r="BG25" s="14"/>
      <c r="BH25" s="16"/>
      <c r="BI25" s="14">
        <v>4</v>
      </c>
      <c r="BJ25" s="15">
        <v>2.3337222870478411E-3</v>
      </c>
      <c r="BK25" s="14"/>
      <c r="BL25" s="16"/>
      <c r="BM25" s="14"/>
      <c r="BN25" s="16"/>
      <c r="BO25" s="14">
        <v>1</v>
      </c>
      <c r="BP25" s="15">
        <v>3.2258064516129031E-2</v>
      </c>
      <c r="BQ25" s="14">
        <v>10</v>
      </c>
      <c r="BR25" s="15">
        <v>4.4543429844097994E-3</v>
      </c>
      <c r="BS25" s="14"/>
      <c r="BT25" s="16"/>
      <c r="BU25" s="14"/>
      <c r="BV25" s="16"/>
      <c r="BW25" s="14"/>
      <c r="BX25" s="16"/>
      <c r="BY25" s="14"/>
      <c r="BZ25" s="16"/>
      <c r="CA25" s="14">
        <v>12</v>
      </c>
      <c r="CB25" s="15">
        <v>9.2879256965944269E-3</v>
      </c>
      <c r="CC25" s="14">
        <v>1</v>
      </c>
      <c r="CD25" s="15">
        <v>2.6315789473684209E-2</v>
      </c>
      <c r="CE25" s="14"/>
      <c r="CF25" s="16"/>
      <c r="CG25" s="14">
        <v>0</v>
      </c>
      <c r="CH25" s="15">
        <v>0</v>
      </c>
      <c r="CI25" s="14">
        <v>0</v>
      </c>
      <c r="CJ25" s="15">
        <v>0</v>
      </c>
      <c r="CK25" s="14">
        <v>1</v>
      </c>
      <c r="CL25" s="15">
        <v>1.4285714285714285E-2</v>
      </c>
      <c r="CM25" s="14">
        <v>1</v>
      </c>
      <c r="CN25" s="15">
        <v>3.3333333333333333E-2</v>
      </c>
      <c r="CO25" s="14">
        <v>1</v>
      </c>
      <c r="CP25" s="15">
        <v>6.41025641025641E-3</v>
      </c>
      <c r="CQ25" s="14"/>
      <c r="CR25" s="16"/>
      <c r="CS25" s="14">
        <v>0</v>
      </c>
      <c r="CT25" s="15">
        <v>0</v>
      </c>
      <c r="CU25" s="14">
        <v>3</v>
      </c>
      <c r="CV25" s="15">
        <v>1.5698587127158557E-3</v>
      </c>
      <c r="CW25" s="14">
        <v>0</v>
      </c>
      <c r="CX25" s="15">
        <v>0</v>
      </c>
      <c r="CY25" s="14">
        <v>6</v>
      </c>
      <c r="CZ25" s="15">
        <v>3.8684719535783366E-3</v>
      </c>
      <c r="DA25" s="14">
        <v>1</v>
      </c>
      <c r="DB25" s="15">
        <v>1.0101010101010102E-2</v>
      </c>
      <c r="DC25" s="14">
        <v>1</v>
      </c>
      <c r="DD25" s="15">
        <v>0.02</v>
      </c>
      <c r="DE25" s="14"/>
      <c r="DF25" s="16"/>
      <c r="DG25" s="14"/>
      <c r="DH25" s="16"/>
      <c r="DI25" s="14">
        <v>4</v>
      </c>
      <c r="DJ25" s="15">
        <v>2.8922631959508315E-3</v>
      </c>
      <c r="DK25" s="14">
        <v>2</v>
      </c>
      <c r="DL25" s="15">
        <v>1.2461059190031153E-3</v>
      </c>
      <c r="DM25" s="14">
        <v>9</v>
      </c>
      <c r="DN25" s="15">
        <v>3.708281829419036E-3</v>
      </c>
      <c r="DO25" s="14"/>
      <c r="DP25" s="16"/>
      <c r="DQ25" s="14">
        <v>0</v>
      </c>
      <c r="DR25" s="15">
        <v>0</v>
      </c>
      <c r="DS25" s="14">
        <v>9</v>
      </c>
      <c r="DT25" s="15">
        <v>9.11854103343465E-3</v>
      </c>
      <c r="DU25" s="14"/>
      <c r="DV25" s="16"/>
      <c r="DW25" s="14"/>
      <c r="DX25" s="16"/>
      <c r="DY25" s="14">
        <v>13</v>
      </c>
      <c r="DZ25" s="15">
        <v>6.7392431311560398E-3</v>
      </c>
      <c r="EA25" s="14"/>
      <c r="EB25" s="16"/>
      <c r="EC25" s="14">
        <v>1</v>
      </c>
      <c r="ED25" s="15">
        <v>2.6954177897574125E-3</v>
      </c>
      <c r="EE25" s="14"/>
      <c r="EF25" s="16"/>
      <c r="EG25" s="14"/>
      <c r="EH25" s="16"/>
      <c r="EI25" s="14">
        <v>0</v>
      </c>
      <c r="EJ25" s="15">
        <v>0</v>
      </c>
      <c r="EK25" s="14">
        <v>1</v>
      </c>
      <c r="EL25" s="15">
        <v>1.1494252873563218E-2</v>
      </c>
      <c r="EM25" s="14"/>
      <c r="EN25" s="16"/>
      <c r="EO25" s="14"/>
      <c r="EP25" s="16"/>
      <c r="EQ25" s="14">
        <v>1</v>
      </c>
      <c r="ER25" s="15">
        <v>2.6315789473684209E-2</v>
      </c>
      <c r="ES25" s="14"/>
      <c r="ET25" s="16"/>
      <c r="EU25" s="14"/>
      <c r="EV25" s="16"/>
      <c r="EW25" s="14">
        <v>6</v>
      </c>
      <c r="EX25" s="15">
        <v>2.7560863573725309E-3</v>
      </c>
      <c r="EY25" s="14">
        <v>9</v>
      </c>
      <c r="EZ25" s="15">
        <v>3.3457249070631971E-3</v>
      </c>
      <c r="FA25" s="14">
        <v>0</v>
      </c>
      <c r="FB25" s="15">
        <v>0</v>
      </c>
      <c r="FC25" s="14">
        <v>0</v>
      </c>
      <c r="FD25" s="15">
        <v>0</v>
      </c>
      <c r="FE25" s="14"/>
      <c r="FF25" s="16"/>
      <c r="FG25" s="14"/>
      <c r="FH25" s="16"/>
      <c r="FI25" s="14">
        <v>0</v>
      </c>
      <c r="FJ25" s="15">
        <v>0</v>
      </c>
      <c r="FK25" s="14">
        <v>3</v>
      </c>
      <c r="FL25" s="15">
        <v>1.3452914798206279E-2</v>
      </c>
      <c r="FM25" s="14">
        <v>14</v>
      </c>
      <c r="FN25" s="15">
        <v>3.8514442916093533E-3</v>
      </c>
      <c r="FO25" s="14">
        <v>0</v>
      </c>
      <c r="FP25" s="15">
        <v>0</v>
      </c>
      <c r="FQ25" s="14">
        <v>1</v>
      </c>
      <c r="FR25" s="15">
        <v>5.8823529411764705E-3</v>
      </c>
      <c r="FS25" s="14">
        <v>5</v>
      </c>
      <c r="FT25" s="15">
        <v>2.8089887640449437E-2</v>
      </c>
      <c r="FU25" s="14">
        <v>12</v>
      </c>
      <c r="FV25" s="15">
        <v>5.4298642533936649E-3</v>
      </c>
      <c r="FW25" s="14">
        <v>0</v>
      </c>
      <c r="FX25" s="15">
        <v>0</v>
      </c>
      <c r="FY25" s="14"/>
      <c r="FZ25" s="16"/>
      <c r="GA25" s="14">
        <v>4</v>
      </c>
      <c r="GB25" s="15">
        <v>2.6143790849673201E-3</v>
      </c>
      <c r="GC25" s="14">
        <v>4</v>
      </c>
      <c r="GD25" s="15">
        <v>8.2474226804123713E-3</v>
      </c>
      <c r="GE25" s="14">
        <v>36</v>
      </c>
      <c r="GF25" s="15">
        <v>4.0304523063143752E-3</v>
      </c>
      <c r="GG25" s="14">
        <v>0</v>
      </c>
      <c r="GH25" s="15">
        <v>0</v>
      </c>
      <c r="GI25" s="17">
        <v>215</v>
      </c>
      <c r="GJ25" s="18">
        <v>4.2952751972829889E-3</v>
      </c>
    </row>
    <row r="26" spans="1:192" x14ac:dyDescent="0.25">
      <c r="A26" s="2" t="s">
        <v>160</v>
      </c>
      <c r="B26" s="3" t="s">
        <v>104</v>
      </c>
      <c r="C26" s="14">
        <v>0</v>
      </c>
      <c r="D26" s="15">
        <v>0</v>
      </c>
      <c r="E26" s="14">
        <v>0</v>
      </c>
      <c r="F26" s="15">
        <v>0</v>
      </c>
      <c r="G26" s="14"/>
      <c r="H26" s="16"/>
      <c r="I26" s="14">
        <v>1</v>
      </c>
      <c r="J26" s="15">
        <v>5.5555555555555552E-2</v>
      </c>
      <c r="K26" s="14">
        <v>1</v>
      </c>
      <c r="L26" s="15">
        <v>9.9009900990099011E-3</v>
      </c>
      <c r="M26" s="14">
        <v>0</v>
      </c>
      <c r="N26" s="15">
        <v>0</v>
      </c>
      <c r="O26" s="14">
        <v>1</v>
      </c>
      <c r="P26" s="15">
        <v>2.4691358024691358E-3</v>
      </c>
      <c r="Q26" s="14">
        <v>0</v>
      </c>
      <c r="R26" s="15">
        <v>0</v>
      </c>
      <c r="S26" s="14">
        <v>0</v>
      </c>
      <c r="T26" s="15">
        <v>0</v>
      </c>
      <c r="U26" s="14"/>
      <c r="V26" s="16"/>
      <c r="W26" s="14"/>
      <c r="X26" s="16"/>
      <c r="Y26" s="14">
        <v>1</v>
      </c>
      <c r="Z26" s="15">
        <v>2.0833333333333332E-2</v>
      </c>
      <c r="AA26" s="14">
        <v>0</v>
      </c>
      <c r="AB26" s="15">
        <v>0</v>
      </c>
      <c r="AC26" s="14">
        <v>2</v>
      </c>
      <c r="AD26" s="15">
        <v>6.41025641025641E-3</v>
      </c>
      <c r="AE26" s="14">
        <v>6</v>
      </c>
      <c r="AF26" s="15">
        <v>2.5564550489987218E-3</v>
      </c>
      <c r="AG26" s="14"/>
      <c r="AH26" s="16"/>
      <c r="AI26" s="14"/>
      <c r="AJ26" s="16"/>
      <c r="AK26" s="14">
        <v>0</v>
      </c>
      <c r="AL26" s="15">
        <v>0</v>
      </c>
      <c r="AM26" s="14">
        <v>0</v>
      </c>
      <c r="AN26" s="15">
        <v>0</v>
      </c>
      <c r="AO26" s="14">
        <v>4</v>
      </c>
      <c r="AP26" s="15">
        <v>3.4042553191489361E-3</v>
      </c>
      <c r="AQ26" s="14">
        <v>0</v>
      </c>
      <c r="AR26" s="15">
        <v>0</v>
      </c>
      <c r="AS26" s="14">
        <v>3</v>
      </c>
      <c r="AT26" s="15">
        <v>3.9215686274509803E-3</v>
      </c>
      <c r="AU26" s="14">
        <v>1</v>
      </c>
      <c r="AV26" s="15">
        <v>2.2222222222222223E-2</v>
      </c>
      <c r="AW26" s="14">
        <v>4</v>
      </c>
      <c r="AX26" s="15">
        <v>3.0280090840272521E-3</v>
      </c>
      <c r="AY26" s="14">
        <v>6</v>
      </c>
      <c r="AZ26" s="15">
        <v>2.7573529411764708E-3</v>
      </c>
      <c r="BA26" s="14">
        <v>0</v>
      </c>
      <c r="BB26" s="15">
        <v>0</v>
      </c>
      <c r="BC26" s="14">
        <v>1</v>
      </c>
      <c r="BD26" s="15">
        <v>1.5384615384615385E-2</v>
      </c>
      <c r="BE26" s="14">
        <v>0</v>
      </c>
      <c r="BF26" s="15">
        <v>0</v>
      </c>
      <c r="BG26" s="14"/>
      <c r="BH26" s="16"/>
      <c r="BI26" s="14">
        <v>2</v>
      </c>
      <c r="BJ26" s="15">
        <v>1.1668611435239206E-3</v>
      </c>
      <c r="BK26" s="14"/>
      <c r="BL26" s="16"/>
      <c r="BM26" s="14"/>
      <c r="BN26" s="16"/>
      <c r="BO26" s="14">
        <v>0</v>
      </c>
      <c r="BP26" s="15">
        <v>0</v>
      </c>
      <c r="BQ26" s="14">
        <v>12</v>
      </c>
      <c r="BR26" s="15">
        <v>5.3452115812917594E-3</v>
      </c>
      <c r="BS26" s="14"/>
      <c r="BT26" s="16"/>
      <c r="BU26" s="14"/>
      <c r="BV26" s="16"/>
      <c r="BW26" s="14"/>
      <c r="BX26" s="16"/>
      <c r="BY26" s="14"/>
      <c r="BZ26" s="16"/>
      <c r="CA26" s="14">
        <v>3</v>
      </c>
      <c r="CB26" s="15">
        <v>2.3219814241486067E-3</v>
      </c>
      <c r="CC26" s="14">
        <v>0</v>
      </c>
      <c r="CD26" s="15">
        <v>0</v>
      </c>
      <c r="CE26" s="14"/>
      <c r="CF26" s="16"/>
      <c r="CG26" s="14">
        <v>0</v>
      </c>
      <c r="CH26" s="15">
        <v>0</v>
      </c>
      <c r="CI26" s="14">
        <v>0</v>
      </c>
      <c r="CJ26" s="15">
        <v>0</v>
      </c>
      <c r="CK26" s="14">
        <v>0</v>
      </c>
      <c r="CL26" s="15">
        <v>0</v>
      </c>
      <c r="CM26" s="14">
        <v>0</v>
      </c>
      <c r="CN26" s="15">
        <v>0</v>
      </c>
      <c r="CO26" s="14">
        <v>2</v>
      </c>
      <c r="CP26" s="15">
        <v>1.282051282051282E-2</v>
      </c>
      <c r="CQ26" s="14"/>
      <c r="CR26" s="16"/>
      <c r="CS26" s="14">
        <v>0</v>
      </c>
      <c r="CT26" s="15">
        <v>0</v>
      </c>
      <c r="CU26" s="14">
        <v>8</v>
      </c>
      <c r="CV26" s="15">
        <v>4.1862899005756151E-3</v>
      </c>
      <c r="CW26" s="14">
        <v>0</v>
      </c>
      <c r="CX26" s="15">
        <v>0</v>
      </c>
      <c r="CY26" s="14">
        <v>5</v>
      </c>
      <c r="CZ26" s="15">
        <v>3.2237266279819469E-3</v>
      </c>
      <c r="DA26" s="14">
        <v>1</v>
      </c>
      <c r="DB26" s="15">
        <v>1.0101010101010102E-2</v>
      </c>
      <c r="DC26" s="14">
        <v>0</v>
      </c>
      <c r="DD26" s="15">
        <v>0</v>
      </c>
      <c r="DE26" s="14"/>
      <c r="DF26" s="16"/>
      <c r="DG26" s="14"/>
      <c r="DH26" s="16"/>
      <c r="DI26" s="14">
        <v>2</v>
      </c>
      <c r="DJ26" s="15">
        <v>1.4461315979754157E-3</v>
      </c>
      <c r="DK26" s="14">
        <v>5</v>
      </c>
      <c r="DL26" s="15">
        <v>3.1152647975077881E-3</v>
      </c>
      <c r="DM26" s="14">
        <v>8</v>
      </c>
      <c r="DN26" s="15">
        <v>3.296250515039143E-3</v>
      </c>
      <c r="DO26" s="14"/>
      <c r="DP26" s="16"/>
      <c r="DQ26" s="14">
        <v>0</v>
      </c>
      <c r="DR26" s="15">
        <v>0</v>
      </c>
      <c r="DS26" s="14">
        <v>2</v>
      </c>
      <c r="DT26" s="15">
        <v>2.0263424518743669E-3</v>
      </c>
      <c r="DU26" s="14"/>
      <c r="DV26" s="16"/>
      <c r="DW26" s="14"/>
      <c r="DX26" s="16"/>
      <c r="DY26" s="14">
        <v>8</v>
      </c>
      <c r="DZ26" s="15">
        <v>4.1472265422498704E-3</v>
      </c>
      <c r="EA26" s="14"/>
      <c r="EB26" s="16"/>
      <c r="EC26" s="14">
        <v>0</v>
      </c>
      <c r="ED26" s="15">
        <v>0</v>
      </c>
      <c r="EE26" s="14"/>
      <c r="EF26" s="16"/>
      <c r="EG26" s="14"/>
      <c r="EH26" s="16"/>
      <c r="EI26" s="14">
        <v>0</v>
      </c>
      <c r="EJ26" s="15">
        <v>0</v>
      </c>
      <c r="EK26" s="14">
        <v>1</v>
      </c>
      <c r="EL26" s="15">
        <v>1.1494252873563218E-2</v>
      </c>
      <c r="EM26" s="14"/>
      <c r="EN26" s="16"/>
      <c r="EO26" s="14"/>
      <c r="EP26" s="16"/>
      <c r="EQ26" s="14">
        <v>0</v>
      </c>
      <c r="ER26" s="15">
        <v>0</v>
      </c>
      <c r="ES26" s="14"/>
      <c r="ET26" s="16"/>
      <c r="EU26" s="14"/>
      <c r="EV26" s="16"/>
      <c r="EW26" s="14">
        <v>5</v>
      </c>
      <c r="EX26" s="15">
        <v>2.2967386311437757E-3</v>
      </c>
      <c r="EY26" s="14">
        <v>5</v>
      </c>
      <c r="EZ26" s="15">
        <v>1.8587360594795538E-3</v>
      </c>
      <c r="FA26" s="14">
        <v>0</v>
      </c>
      <c r="FB26" s="15">
        <v>0</v>
      </c>
      <c r="FC26" s="14">
        <v>1</v>
      </c>
      <c r="FD26" s="15">
        <v>3.2258064516129031E-2</v>
      </c>
      <c r="FE26" s="14"/>
      <c r="FF26" s="16"/>
      <c r="FG26" s="14"/>
      <c r="FH26" s="16"/>
      <c r="FI26" s="14">
        <v>2</v>
      </c>
      <c r="FJ26" s="15">
        <v>7.1428571428571425E-2</v>
      </c>
      <c r="FK26" s="14">
        <v>1</v>
      </c>
      <c r="FL26" s="15">
        <v>4.4843049327354259E-3</v>
      </c>
      <c r="FM26" s="14">
        <v>21</v>
      </c>
      <c r="FN26" s="15">
        <v>5.7771664374140306E-3</v>
      </c>
      <c r="FO26" s="14">
        <v>1</v>
      </c>
      <c r="FP26" s="15">
        <v>2.3809523809523808E-2</v>
      </c>
      <c r="FQ26" s="14">
        <v>1</v>
      </c>
      <c r="FR26" s="15">
        <v>5.8823529411764705E-3</v>
      </c>
      <c r="FS26" s="14">
        <v>1</v>
      </c>
      <c r="FT26" s="15">
        <v>5.6179775280898875E-3</v>
      </c>
      <c r="FU26" s="14">
        <v>5</v>
      </c>
      <c r="FV26" s="15">
        <v>2.2624434389140274E-3</v>
      </c>
      <c r="FW26" s="14">
        <v>0</v>
      </c>
      <c r="FX26" s="15">
        <v>0</v>
      </c>
      <c r="FY26" s="14"/>
      <c r="FZ26" s="16"/>
      <c r="GA26" s="14">
        <v>4</v>
      </c>
      <c r="GB26" s="15">
        <v>2.6143790849673201E-3</v>
      </c>
      <c r="GC26" s="14">
        <v>1</v>
      </c>
      <c r="GD26" s="15">
        <v>2.0618556701030928E-3</v>
      </c>
      <c r="GE26" s="14">
        <v>28</v>
      </c>
      <c r="GF26" s="15">
        <v>3.134796238244514E-3</v>
      </c>
      <c r="GG26" s="14">
        <v>0</v>
      </c>
      <c r="GH26" s="15">
        <v>0</v>
      </c>
      <c r="GI26" s="17">
        <v>166</v>
      </c>
      <c r="GJ26" s="18">
        <v>3.3163520127859353E-3</v>
      </c>
    </row>
    <row r="27" spans="1:192" x14ac:dyDescent="0.25">
      <c r="A27" s="2" t="s">
        <v>161</v>
      </c>
      <c r="B27" s="3" t="s">
        <v>104</v>
      </c>
      <c r="C27" s="14">
        <v>0</v>
      </c>
      <c r="D27" s="15">
        <v>0</v>
      </c>
      <c r="E27" s="14">
        <v>0</v>
      </c>
      <c r="F27" s="15">
        <v>0</v>
      </c>
      <c r="G27" s="14"/>
      <c r="H27" s="16"/>
      <c r="I27" s="14">
        <v>0</v>
      </c>
      <c r="J27" s="15">
        <v>0</v>
      </c>
      <c r="K27" s="14">
        <v>1</v>
      </c>
      <c r="L27" s="15">
        <v>9.9009900990099011E-3</v>
      </c>
      <c r="M27" s="14">
        <v>0</v>
      </c>
      <c r="N27" s="15">
        <v>0</v>
      </c>
      <c r="O27" s="14">
        <v>1</v>
      </c>
      <c r="P27" s="15">
        <v>2.4691358024691358E-3</v>
      </c>
      <c r="Q27" s="14">
        <v>0</v>
      </c>
      <c r="R27" s="15">
        <v>0</v>
      </c>
      <c r="S27" s="14">
        <v>0</v>
      </c>
      <c r="T27" s="15">
        <v>0</v>
      </c>
      <c r="U27" s="14"/>
      <c r="V27" s="16"/>
      <c r="W27" s="14"/>
      <c r="X27" s="16"/>
      <c r="Y27" s="14">
        <v>1</v>
      </c>
      <c r="Z27" s="15">
        <v>2.0833333333333332E-2</v>
      </c>
      <c r="AA27" s="14">
        <v>0</v>
      </c>
      <c r="AB27" s="15">
        <v>0</v>
      </c>
      <c r="AC27" s="14">
        <v>1</v>
      </c>
      <c r="AD27" s="15">
        <v>3.205128205128205E-3</v>
      </c>
      <c r="AE27" s="14">
        <v>8</v>
      </c>
      <c r="AF27" s="15">
        <v>3.4086067319982955E-3</v>
      </c>
      <c r="AG27" s="14"/>
      <c r="AH27" s="16"/>
      <c r="AI27" s="14"/>
      <c r="AJ27" s="16"/>
      <c r="AK27" s="14">
        <v>0</v>
      </c>
      <c r="AL27" s="15">
        <v>0</v>
      </c>
      <c r="AM27" s="14">
        <v>0</v>
      </c>
      <c r="AN27" s="15">
        <v>0</v>
      </c>
      <c r="AO27" s="14">
        <v>3</v>
      </c>
      <c r="AP27" s="15">
        <v>2.553191489361702E-3</v>
      </c>
      <c r="AQ27" s="14">
        <v>1</v>
      </c>
      <c r="AR27" s="15">
        <v>1.5384615384615385E-2</v>
      </c>
      <c r="AS27" s="14">
        <v>1</v>
      </c>
      <c r="AT27" s="15">
        <v>1.30718954248366E-3</v>
      </c>
      <c r="AU27" s="14">
        <v>0</v>
      </c>
      <c r="AV27" s="15">
        <v>0</v>
      </c>
      <c r="AW27" s="14">
        <v>3</v>
      </c>
      <c r="AX27" s="15">
        <v>2.2710068130204391E-3</v>
      </c>
      <c r="AY27" s="14">
        <v>4</v>
      </c>
      <c r="AZ27" s="15">
        <v>1.838235294117647E-3</v>
      </c>
      <c r="BA27" s="14">
        <v>0</v>
      </c>
      <c r="BB27" s="15">
        <v>0</v>
      </c>
      <c r="BC27" s="14">
        <v>0</v>
      </c>
      <c r="BD27" s="15">
        <v>0</v>
      </c>
      <c r="BE27" s="14">
        <v>0</v>
      </c>
      <c r="BF27" s="15">
        <v>0</v>
      </c>
      <c r="BG27" s="14"/>
      <c r="BH27" s="16"/>
      <c r="BI27" s="14">
        <v>5</v>
      </c>
      <c r="BJ27" s="15">
        <v>2.9171528588098016E-3</v>
      </c>
      <c r="BK27" s="14"/>
      <c r="BL27" s="16"/>
      <c r="BM27" s="14"/>
      <c r="BN27" s="16"/>
      <c r="BO27" s="14">
        <v>0</v>
      </c>
      <c r="BP27" s="15">
        <v>0</v>
      </c>
      <c r="BQ27" s="14">
        <v>6</v>
      </c>
      <c r="BR27" s="15">
        <v>2.6726057906458797E-3</v>
      </c>
      <c r="BS27" s="14"/>
      <c r="BT27" s="16"/>
      <c r="BU27" s="14"/>
      <c r="BV27" s="16"/>
      <c r="BW27" s="14"/>
      <c r="BX27" s="16"/>
      <c r="BY27" s="14"/>
      <c r="BZ27" s="16"/>
      <c r="CA27" s="14">
        <v>2</v>
      </c>
      <c r="CB27" s="15">
        <v>1.5479876160990713E-3</v>
      </c>
      <c r="CC27" s="14">
        <v>0</v>
      </c>
      <c r="CD27" s="15">
        <v>0</v>
      </c>
      <c r="CE27" s="14"/>
      <c r="CF27" s="16"/>
      <c r="CG27" s="14">
        <v>0</v>
      </c>
      <c r="CH27" s="15">
        <v>0</v>
      </c>
      <c r="CI27" s="14">
        <v>0</v>
      </c>
      <c r="CJ27" s="15">
        <v>0</v>
      </c>
      <c r="CK27" s="14">
        <v>1</v>
      </c>
      <c r="CL27" s="15">
        <v>1.4285714285714285E-2</v>
      </c>
      <c r="CM27" s="14">
        <v>0</v>
      </c>
      <c r="CN27" s="15">
        <v>0</v>
      </c>
      <c r="CO27" s="14">
        <v>0</v>
      </c>
      <c r="CP27" s="15">
        <v>0</v>
      </c>
      <c r="CQ27" s="14"/>
      <c r="CR27" s="16"/>
      <c r="CS27" s="14">
        <v>0</v>
      </c>
      <c r="CT27" s="15">
        <v>0</v>
      </c>
      <c r="CU27" s="14">
        <v>3</v>
      </c>
      <c r="CV27" s="15">
        <v>1.5698587127158557E-3</v>
      </c>
      <c r="CW27" s="14">
        <v>0</v>
      </c>
      <c r="CX27" s="15">
        <v>0</v>
      </c>
      <c r="CY27" s="14">
        <v>3</v>
      </c>
      <c r="CZ27" s="15">
        <v>1.9342359767891683E-3</v>
      </c>
      <c r="DA27" s="14">
        <v>2</v>
      </c>
      <c r="DB27" s="15">
        <v>2.0202020202020204E-2</v>
      </c>
      <c r="DC27" s="14">
        <v>0</v>
      </c>
      <c r="DD27" s="15">
        <v>0</v>
      </c>
      <c r="DE27" s="14"/>
      <c r="DF27" s="16"/>
      <c r="DG27" s="14"/>
      <c r="DH27" s="16"/>
      <c r="DI27" s="14">
        <v>4</v>
      </c>
      <c r="DJ27" s="15">
        <v>2.8922631959508315E-3</v>
      </c>
      <c r="DK27" s="14">
        <v>1</v>
      </c>
      <c r="DL27" s="15">
        <v>6.2305295950155766E-4</v>
      </c>
      <c r="DM27" s="14">
        <v>6</v>
      </c>
      <c r="DN27" s="15">
        <v>2.472187886279357E-3</v>
      </c>
      <c r="DO27" s="14"/>
      <c r="DP27" s="16"/>
      <c r="DQ27" s="14">
        <v>0</v>
      </c>
      <c r="DR27" s="15">
        <v>0</v>
      </c>
      <c r="DS27" s="14">
        <v>2</v>
      </c>
      <c r="DT27" s="15">
        <v>2.0263424518743669E-3</v>
      </c>
      <c r="DU27" s="14"/>
      <c r="DV27" s="16"/>
      <c r="DW27" s="14"/>
      <c r="DX27" s="16"/>
      <c r="DY27" s="14">
        <v>3</v>
      </c>
      <c r="DZ27" s="15">
        <v>1.5552099533437014E-3</v>
      </c>
      <c r="EA27" s="14"/>
      <c r="EB27" s="16"/>
      <c r="EC27" s="14">
        <v>2</v>
      </c>
      <c r="ED27" s="15">
        <v>5.3908355795148251E-3</v>
      </c>
      <c r="EE27" s="14"/>
      <c r="EF27" s="16"/>
      <c r="EG27" s="14"/>
      <c r="EH27" s="16"/>
      <c r="EI27" s="14">
        <v>0</v>
      </c>
      <c r="EJ27" s="15">
        <v>0</v>
      </c>
      <c r="EK27" s="14">
        <v>0</v>
      </c>
      <c r="EL27" s="15">
        <v>0</v>
      </c>
      <c r="EM27" s="14"/>
      <c r="EN27" s="16"/>
      <c r="EO27" s="14"/>
      <c r="EP27" s="16"/>
      <c r="EQ27" s="14">
        <v>0</v>
      </c>
      <c r="ER27" s="15">
        <v>0</v>
      </c>
      <c r="ES27" s="14"/>
      <c r="ET27" s="16"/>
      <c r="EU27" s="14"/>
      <c r="EV27" s="16"/>
      <c r="EW27" s="14">
        <v>4</v>
      </c>
      <c r="EX27" s="15">
        <v>1.8373909049150207E-3</v>
      </c>
      <c r="EY27" s="14">
        <v>6</v>
      </c>
      <c r="EZ27" s="15">
        <v>2.2304832713754648E-3</v>
      </c>
      <c r="FA27" s="14">
        <v>0</v>
      </c>
      <c r="FB27" s="15">
        <v>0</v>
      </c>
      <c r="FC27" s="14">
        <v>0</v>
      </c>
      <c r="FD27" s="15">
        <v>0</v>
      </c>
      <c r="FE27" s="14"/>
      <c r="FF27" s="16"/>
      <c r="FG27" s="14"/>
      <c r="FH27" s="16"/>
      <c r="FI27" s="14">
        <v>0</v>
      </c>
      <c r="FJ27" s="15">
        <v>0</v>
      </c>
      <c r="FK27" s="14">
        <v>3</v>
      </c>
      <c r="FL27" s="15">
        <v>1.3452914798206279E-2</v>
      </c>
      <c r="FM27" s="14">
        <v>18</v>
      </c>
      <c r="FN27" s="15">
        <v>4.9518569463548835E-3</v>
      </c>
      <c r="FO27" s="14">
        <v>0</v>
      </c>
      <c r="FP27" s="15">
        <v>0</v>
      </c>
      <c r="FQ27" s="14">
        <v>2</v>
      </c>
      <c r="FR27" s="15">
        <v>1.1764705882352941E-2</v>
      </c>
      <c r="FS27" s="14">
        <v>0</v>
      </c>
      <c r="FT27" s="15">
        <v>0</v>
      </c>
      <c r="FU27" s="14">
        <v>2</v>
      </c>
      <c r="FV27" s="15">
        <v>9.049773755656109E-4</v>
      </c>
      <c r="FW27" s="14">
        <v>0</v>
      </c>
      <c r="FX27" s="15">
        <v>0</v>
      </c>
      <c r="FY27" s="14"/>
      <c r="FZ27" s="16"/>
      <c r="GA27" s="14">
        <v>5</v>
      </c>
      <c r="GB27" s="15">
        <v>3.2679738562091504E-3</v>
      </c>
      <c r="GC27" s="14">
        <v>1</v>
      </c>
      <c r="GD27" s="15">
        <v>2.0618556701030928E-3</v>
      </c>
      <c r="GE27" s="14">
        <v>33</v>
      </c>
      <c r="GF27" s="15">
        <v>3.6945812807881772E-3</v>
      </c>
      <c r="GG27" s="14">
        <v>0</v>
      </c>
      <c r="GH27" s="15">
        <v>0</v>
      </c>
      <c r="GI27" s="17">
        <v>138</v>
      </c>
      <c r="GJ27" s="18">
        <v>2.7569673359304765E-3</v>
      </c>
    </row>
    <row r="28" spans="1:192" x14ac:dyDescent="0.25">
      <c r="A28" s="19" t="s">
        <v>139</v>
      </c>
      <c r="B28" s="27"/>
      <c r="C28" s="20">
        <v>1</v>
      </c>
      <c r="D28" s="21">
        <v>1.9230769230769232E-2</v>
      </c>
      <c r="E28" s="20">
        <v>1</v>
      </c>
      <c r="F28" s="21">
        <v>3.8461538461538464E-2</v>
      </c>
      <c r="G28" s="20"/>
      <c r="H28" s="22"/>
      <c r="I28" s="20">
        <v>1</v>
      </c>
      <c r="J28" s="21">
        <v>5.5555555555555552E-2</v>
      </c>
      <c r="K28" s="20">
        <v>4</v>
      </c>
      <c r="L28" s="21">
        <v>3.9603960396039604E-2</v>
      </c>
      <c r="M28" s="20">
        <v>0</v>
      </c>
      <c r="N28" s="21">
        <v>0</v>
      </c>
      <c r="O28" s="20">
        <v>4</v>
      </c>
      <c r="P28" s="21">
        <v>9.876543209876543E-3</v>
      </c>
      <c r="Q28" s="20">
        <v>0</v>
      </c>
      <c r="R28" s="21">
        <v>0</v>
      </c>
      <c r="S28" s="20">
        <v>0</v>
      </c>
      <c r="T28" s="21">
        <v>0</v>
      </c>
      <c r="U28" s="20"/>
      <c r="V28" s="22"/>
      <c r="W28" s="20"/>
      <c r="X28" s="22"/>
      <c r="Y28" s="20">
        <v>2</v>
      </c>
      <c r="Z28" s="21">
        <v>4.1666666666666664E-2</v>
      </c>
      <c r="AA28" s="20">
        <v>2</v>
      </c>
      <c r="AB28" s="21">
        <v>5.2631578947368418E-2</v>
      </c>
      <c r="AC28" s="20">
        <v>9</v>
      </c>
      <c r="AD28" s="21">
        <v>2.8846153846153848E-2</v>
      </c>
      <c r="AE28" s="20">
        <v>37</v>
      </c>
      <c r="AF28" s="21">
        <v>1.5764806135492117E-2</v>
      </c>
      <c r="AG28" s="20"/>
      <c r="AH28" s="22"/>
      <c r="AI28" s="20"/>
      <c r="AJ28" s="22"/>
      <c r="AK28" s="20">
        <v>0</v>
      </c>
      <c r="AL28" s="21">
        <v>0</v>
      </c>
      <c r="AM28" s="20">
        <v>2</v>
      </c>
      <c r="AN28" s="21">
        <v>2.7777777777777776E-2</v>
      </c>
      <c r="AO28" s="20">
        <v>13</v>
      </c>
      <c r="AP28" s="21">
        <v>1.1063829787234043E-2</v>
      </c>
      <c r="AQ28" s="20">
        <v>1</v>
      </c>
      <c r="AR28" s="21">
        <v>1.5384615384615385E-2</v>
      </c>
      <c r="AS28" s="20">
        <v>14</v>
      </c>
      <c r="AT28" s="21">
        <v>1.8300653594771243E-2</v>
      </c>
      <c r="AU28" s="20">
        <v>4</v>
      </c>
      <c r="AV28" s="21">
        <v>8.8888888888888892E-2</v>
      </c>
      <c r="AW28" s="20">
        <v>15</v>
      </c>
      <c r="AX28" s="21">
        <v>1.1355034065102196E-2</v>
      </c>
      <c r="AY28" s="20">
        <v>20</v>
      </c>
      <c r="AZ28" s="21">
        <v>9.1911764705882356E-3</v>
      </c>
      <c r="BA28" s="20">
        <v>0</v>
      </c>
      <c r="BB28" s="21">
        <v>0</v>
      </c>
      <c r="BC28" s="20">
        <v>2</v>
      </c>
      <c r="BD28" s="21">
        <v>3.0769230769230771E-2</v>
      </c>
      <c r="BE28" s="20">
        <v>0</v>
      </c>
      <c r="BF28" s="21">
        <v>0</v>
      </c>
      <c r="BG28" s="20"/>
      <c r="BH28" s="22"/>
      <c r="BI28" s="20">
        <v>18</v>
      </c>
      <c r="BJ28" s="21">
        <v>1.0501750291715286E-2</v>
      </c>
      <c r="BK28" s="20"/>
      <c r="BL28" s="22"/>
      <c r="BM28" s="20"/>
      <c r="BN28" s="22"/>
      <c r="BO28" s="20">
        <v>1</v>
      </c>
      <c r="BP28" s="21">
        <v>3.2258064516129031E-2</v>
      </c>
      <c r="BQ28" s="20">
        <v>40</v>
      </c>
      <c r="BR28" s="21">
        <v>1.7817371937639197E-2</v>
      </c>
      <c r="BS28" s="20"/>
      <c r="BT28" s="22"/>
      <c r="BU28" s="20"/>
      <c r="BV28" s="22"/>
      <c r="BW28" s="20"/>
      <c r="BX28" s="22"/>
      <c r="BY28" s="20"/>
      <c r="BZ28" s="22"/>
      <c r="CA28" s="20">
        <v>19</v>
      </c>
      <c r="CB28" s="21">
        <v>1.4705882352941176E-2</v>
      </c>
      <c r="CC28" s="20">
        <v>3</v>
      </c>
      <c r="CD28" s="21">
        <v>7.8947368421052627E-2</v>
      </c>
      <c r="CE28" s="20"/>
      <c r="CF28" s="22"/>
      <c r="CG28" s="20">
        <v>0</v>
      </c>
      <c r="CH28" s="21">
        <v>0</v>
      </c>
      <c r="CI28" s="20">
        <v>1</v>
      </c>
      <c r="CJ28" s="21">
        <v>1.6949152542372881E-2</v>
      </c>
      <c r="CK28" s="20">
        <v>3</v>
      </c>
      <c r="CL28" s="21">
        <v>4.2857142857142858E-2</v>
      </c>
      <c r="CM28" s="20">
        <v>1</v>
      </c>
      <c r="CN28" s="21">
        <v>3.3333333333333333E-2</v>
      </c>
      <c r="CO28" s="20">
        <v>3</v>
      </c>
      <c r="CP28" s="21">
        <v>1.9230769230769232E-2</v>
      </c>
      <c r="CQ28" s="20"/>
      <c r="CR28" s="22"/>
      <c r="CS28" s="20">
        <v>0</v>
      </c>
      <c r="CT28" s="21">
        <v>0</v>
      </c>
      <c r="CU28" s="20">
        <v>21</v>
      </c>
      <c r="CV28" s="21">
        <v>1.098901098901099E-2</v>
      </c>
      <c r="CW28" s="20">
        <v>0</v>
      </c>
      <c r="CX28" s="21">
        <v>0</v>
      </c>
      <c r="CY28" s="20">
        <v>21</v>
      </c>
      <c r="CZ28" s="21">
        <v>1.3539651837524178E-2</v>
      </c>
      <c r="DA28" s="20">
        <v>5</v>
      </c>
      <c r="DB28" s="21">
        <v>5.0505050505050504E-2</v>
      </c>
      <c r="DC28" s="20">
        <v>1</v>
      </c>
      <c r="DD28" s="21">
        <v>0.02</v>
      </c>
      <c r="DE28" s="20"/>
      <c r="DF28" s="22"/>
      <c r="DG28" s="20"/>
      <c r="DH28" s="22"/>
      <c r="DI28" s="20">
        <v>28</v>
      </c>
      <c r="DJ28" s="21">
        <v>2.0245842371655821E-2</v>
      </c>
      <c r="DK28" s="20">
        <v>17</v>
      </c>
      <c r="DL28" s="21">
        <v>1.059190031152648E-2</v>
      </c>
      <c r="DM28" s="20">
        <v>35</v>
      </c>
      <c r="DN28" s="21">
        <v>1.442109600329625E-2</v>
      </c>
      <c r="DO28" s="20"/>
      <c r="DP28" s="22"/>
      <c r="DQ28" s="20">
        <v>0</v>
      </c>
      <c r="DR28" s="21">
        <v>0</v>
      </c>
      <c r="DS28" s="20">
        <v>19</v>
      </c>
      <c r="DT28" s="21">
        <v>1.9250253292806486E-2</v>
      </c>
      <c r="DU28" s="20"/>
      <c r="DV28" s="22"/>
      <c r="DW28" s="20"/>
      <c r="DX28" s="22"/>
      <c r="DY28" s="20">
        <v>37</v>
      </c>
      <c r="DZ28" s="21">
        <v>1.9180922757905651E-2</v>
      </c>
      <c r="EA28" s="20"/>
      <c r="EB28" s="22"/>
      <c r="EC28" s="20">
        <v>9</v>
      </c>
      <c r="ED28" s="21">
        <v>2.4258760107816711E-2</v>
      </c>
      <c r="EE28" s="20"/>
      <c r="EF28" s="22"/>
      <c r="EG28" s="20"/>
      <c r="EH28" s="22"/>
      <c r="EI28" s="20">
        <v>0</v>
      </c>
      <c r="EJ28" s="21">
        <v>0</v>
      </c>
      <c r="EK28" s="20">
        <v>3</v>
      </c>
      <c r="EL28" s="21">
        <v>3.4482758620689655E-2</v>
      </c>
      <c r="EM28" s="20"/>
      <c r="EN28" s="22"/>
      <c r="EO28" s="20"/>
      <c r="EP28" s="22"/>
      <c r="EQ28" s="20">
        <v>1</v>
      </c>
      <c r="ER28" s="21">
        <v>2.6315789473684209E-2</v>
      </c>
      <c r="ES28" s="20"/>
      <c r="ET28" s="22"/>
      <c r="EU28" s="20"/>
      <c r="EV28" s="22"/>
      <c r="EW28" s="20">
        <v>25</v>
      </c>
      <c r="EX28" s="21">
        <v>1.1483693155718878E-2</v>
      </c>
      <c r="EY28" s="20">
        <v>32</v>
      </c>
      <c r="EZ28" s="21">
        <v>1.1895910780669145E-2</v>
      </c>
      <c r="FA28" s="20">
        <v>2</v>
      </c>
      <c r="FB28" s="21">
        <v>2.7027027027027029E-2</v>
      </c>
      <c r="FC28" s="20">
        <v>1</v>
      </c>
      <c r="FD28" s="21">
        <v>3.2258064516129031E-2</v>
      </c>
      <c r="FE28" s="20"/>
      <c r="FF28" s="22"/>
      <c r="FG28" s="20"/>
      <c r="FH28" s="22"/>
      <c r="FI28" s="20">
        <v>2</v>
      </c>
      <c r="FJ28" s="21">
        <v>7.1428571428571425E-2</v>
      </c>
      <c r="FK28" s="20">
        <v>9</v>
      </c>
      <c r="FL28" s="21">
        <v>4.0358744394618833E-2</v>
      </c>
      <c r="FM28" s="20">
        <v>81</v>
      </c>
      <c r="FN28" s="21">
        <v>2.2283356258596974E-2</v>
      </c>
      <c r="FO28" s="20">
        <v>2</v>
      </c>
      <c r="FP28" s="21">
        <v>4.7619047619047616E-2</v>
      </c>
      <c r="FQ28" s="20">
        <v>5</v>
      </c>
      <c r="FR28" s="21">
        <v>2.9411764705882353E-2</v>
      </c>
      <c r="FS28" s="20">
        <v>12</v>
      </c>
      <c r="FT28" s="21">
        <v>6.741573033707865E-2</v>
      </c>
      <c r="FU28" s="20">
        <v>24</v>
      </c>
      <c r="FV28" s="21">
        <v>1.085972850678733E-2</v>
      </c>
      <c r="FW28" s="20">
        <v>1</v>
      </c>
      <c r="FX28" s="21">
        <v>0.05</v>
      </c>
      <c r="FY28" s="20"/>
      <c r="FZ28" s="22"/>
      <c r="GA28" s="20">
        <v>21</v>
      </c>
      <c r="GB28" s="21">
        <v>1.3725490196078431E-2</v>
      </c>
      <c r="GC28" s="20">
        <v>8</v>
      </c>
      <c r="GD28" s="21">
        <v>1.6494845360824743E-2</v>
      </c>
      <c r="GE28" s="20">
        <v>168</v>
      </c>
      <c r="GF28" s="21">
        <v>1.8808777429467086E-2</v>
      </c>
      <c r="GG28" s="20">
        <v>2</v>
      </c>
      <c r="GH28" s="21">
        <v>1.9417475728155338E-2</v>
      </c>
      <c r="GI28" s="20">
        <v>813</v>
      </c>
      <c r="GJ28" s="21">
        <v>1.624213365298172E-2</v>
      </c>
    </row>
    <row r="29" spans="1:192" x14ac:dyDescent="0.25">
      <c r="A29" s="2" t="s">
        <v>162</v>
      </c>
      <c r="B29" s="3" t="s">
        <v>132</v>
      </c>
      <c r="C29" s="14">
        <v>1</v>
      </c>
      <c r="D29" s="15">
        <v>1.9230769230769232E-2</v>
      </c>
      <c r="E29" s="14">
        <v>0</v>
      </c>
      <c r="F29" s="15">
        <v>0</v>
      </c>
      <c r="G29" s="14"/>
      <c r="H29" s="16"/>
      <c r="I29" s="14">
        <v>0</v>
      </c>
      <c r="J29" s="15">
        <v>0</v>
      </c>
      <c r="K29" s="14">
        <v>1</v>
      </c>
      <c r="L29" s="15">
        <v>9.9009900990099011E-3</v>
      </c>
      <c r="M29" s="14">
        <v>0</v>
      </c>
      <c r="N29" s="15">
        <v>0</v>
      </c>
      <c r="O29" s="14">
        <v>4</v>
      </c>
      <c r="P29" s="15">
        <v>9.876543209876543E-3</v>
      </c>
      <c r="Q29" s="14">
        <v>1</v>
      </c>
      <c r="R29" s="15">
        <v>6.25E-2</v>
      </c>
      <c r="S29" s="14">
        <v>0</v>
      </c>
      <c r="T29" s="15">
        <v>0</v>
      </c>
      <c r="U29" s="14"/>
      <c r="V29" s="16"/>
      <c r="W29" s="14"/>
      <c r="X29" s="16"/>
      <c r="Y29" s="14">
        <v>0</v>
      </c>
      <c r="Z29" s="15">
        <v>0</v>
      </c>
      <c r="AA29" s="14">
        <v>1</v>
      </c>
      <c r="AB29" s="15">
        <v>2.6315789473684209E-2</v>
      </c>
      <c r="AC29" s="14">
        <v>7</v>
      </c>
      <c r="AD29" s="15">
        <v>2.2435897435897436E-2</v>
      </c>
      <c r="AE29" s="14">
        <v>13</v>
      </c>
      <c r="AF29" s="15">
        <v>5.5389859394972306E-3</v>
      </c>
      <c r="AG29" s="14"/>
      <c r="AH29" s="16"/>
      <c r="AI29" s="14"/>
      <c r="AJ29" s="16"/>
      <c r="AK29" s="14">
        <v>0</v>
      </c>
      <c r="AL29" s="15">
        <v>0</v>
      </c>
      <c r="AM29" s="14">
        <v>2</v>
      </c>
      <c r="AN29" s="15">
        <v>2.7777777777777776E-2</v>
      </c>
      <c r="AO29" s="14">
        <v>8</v>
      </c>
      <c r="AP29" s="15">
        <v>6.8085106382978723E-3</v>
      </c>
      <c r="AQ29" s="14">
        <v>1</v>
      </c>
      <c r="AR29" s="15">
        <v>1.5384615384615385E-2</v>
      </c>
      <c r="AS29" s="14">
        <v>4</v>
      </c>
      <c r="AT29" s="15">
        <v>5.2287581699346402E-3</v>
      </c>
      <c r="AU29" s="14">
        <v>0</v>
      </c>
      <c r="AV29" s="15">
        <v>0</v>
      </c>
      <c r="AW29" s="14">
        <v>12</v>
      </c>
      <c r="AX29" s="15">
        <v>9.0840272520817562E-3</v>
      </c>
      <c r="AY29" s="14">
        <v>27</v>
      </c>
      <c r="AZ29" s="15">
        <v>1.2408088235294117E-2</v>
      </c>
      <c r="BA29" s="14">
        <v>0</v>
      </c>
      <c r="BB29" s="15">
        <v>0</v>
      </c>
      <c r="BC29" s="14">
        <v>2</v>
      </c>
      <c r="BD29" s="15">
        <v>3.0769230769230771E-2</v>
      </c>
      <c r="BE29" s="14">
        <v>0</v>
      </c>
      <c r="BF29" s="15">
        <v>0</v>
      </c>
      <c r="BG29" s="14"/>
      <c r="BH29" s="16"/>
      <c r="BI29" s="14">
        <v>13</v>
      </c>
      <c r="BJ29" s="15">
        <v>7.5845974329054842E-3</v>
      </c>
      <c r="BK29" s="14"/>
      <c r="BL29" s="16"/>
      <c r="BM29" s="14"/>
      <c r="BN29" s="16"/>
      <c r="BO29" s="14">
        <v>0</v>
      </c>
      <c r="BP29" s="15">
        <v>0</v>
      </c>
      <c r="BQ29" s="14">
        <v>27</v>
      </c>
      <c r="BR29" s="15">
        <v>1.2026726057906459E-2</v>
      </c>
      <c r="BS29" s="14"/>
      <c r="BT29" s="16"/>
      <c r="BU29" s="14"/>
      <c r="BV29" s="16"/>
      <c r="BW29" s="14"/>
      <c r="BX29" s="16"/>
      <c r="BY29" s="14"/>
      <c r="BZ29" s="16"/>
      <c r="CA29" s="14">
        <v>11</v>
      </c>
      <c r="CB29" s="15">
        <v>8.5139318885448911E-3</v>
      </c>
      <c r="CC29" s="14">
        <v>1</v>
      </c>
      <c r="CD29" s="15">
        <v>2.6315789473684209E-2</v>
      </c>
      <c r="CE29" s="14"/>
      <c r="CF29" s="16"/>
      <c r="CG29" s="14">
        <v>3</v>
      </c>
      <c r="CH29" s="15">
        <v>4.7619047619047616E-2</v>
      </c>
      <c r="CI29" s="14">
        <v>1</v>
      </c>
      <c r="CJ29" s="15">
        <v>1.6949152542372881E-2</v>
      </c>
      <c r="CK29" s="14">
        <v>1</v>
      </c>
      <c r="CL29" s="15">
        <v>1.4285714285714285E-2</v>
      </c>
      <c r="CM29" s="14">
        <v>0</v>
      </c>
      <c r="CN29" s="15">
        <v>0</v>
      </c>
      <c r="CO29" s="14">
        <v>5</v>
      </c>
      <c r="CP29" s="15">
        <v>3.2051282051282048E-2</v>
      </c>
      <c r="CQ29" s="14"/>
      <c r="CR29" s="16"/>
      <c r="CS29" s="14">
        <v>0</v>
      </c>
      <c r="CT29" s="15">
        <v>0</v>
      </c>
      <c r="CU29" s="14">
        <v>19</v>
      </c>
      <c r="CV29" s="15">
        <v>9.9424385138670857E-3</v>
      </c>
      <c r="CW29" s="14">
        <v>0</v>
      </c>
      <c r="CX29" s="15">
        <v>0</v>
      </c>
      <c r="CY29" s="14">
        <v>17</v>
      </c>
      <c r="CZ29" s="15">
        <v>1.096067053513862E-2</v>
      </c>
      <c r="DA29" s="14">
        <v>3</v>
      </c>
      <c r="DB29" s="15">
        <v>3.0303030303030304E-2</v>
      </c>
      <c r="DC29" s="14">
        <v>1</v>
      </c>
      <c r="DD29" s="15">
        <v>0.02</v>
      </c>
      <c r="DE29" s="14"/>
      <c r="DF29" s="16"/>
      <c r="DG29" s="14"/>
      <c r="DH29" s="16"/>
      <c r="DI29" s="14">
        <v>12</v>
      </c>
      <c r="DJ29" s="15">
        <v>8.6767895878524948E-3</v>
      </c>
      <c r="DK29" s="14">
        <v>29</v>
      </c>
      <c r="DL29" s="15">
        <v>1.8068535825545171E-2</v>
      </c>
      <c r="DM29" s="14">
        <v>29</v>
      </c>
      <c r="DN29" s="15">
        <v>1.1948908117016894E-2</v>
      </c>
      <c r="DO29" s="14"/>
      <c r="DP29" s="16"/>
      <c r="DQ29" s="14">
        <v>0</v>
      </c>
      <c r="DR29" s="15">
        <v>0</v>
      </c>
      <c r="DS29" s="14">
        <v>11</v>
      </c>
      <c r="DT29" s="15">
        <v>1.1144883485309016E-2</v>
      </c>
      <c r="DU29" s="14"/>
      <c r="DV29" s="16"/>
      <c r="DW29" s="14"/>
      <c r="DX29" s="16"/>
      <c r="DY29" s="14">
        <v>23</v>
      </c>
      <c r="DZ29" s="15">
        <v>1.1923276308968377E-2</v>
      </c>
      <c r="EA29" s="14"/>
      <c r="EB29" s="16"/>
      <c r="EC29" s="14">
        <v>0</v>
      </c>
      <c r="ED29" s="15">
        <v>0</v>
      </c>
      <c r="EE29" s="14"/>
      <c r="EF29" s="16"/>
      <c r="EG29" s="14"/>
      <c r="EH29" s="16"/>
      <c r="EI29" s="14">
        <v>1</v>
      </c>
      <c r="EJ29" s="15">
        <v>1.9607843137254902E-2</v>
      </c>
      <c r="EK29" s="14">
        <v>1</v>
      </c>
      <c r="EL29" s="15">
        <v>1.1494252873563218E-2</v>
      </c>
      <c r="EM29" s="14"/>
      <c r="EN29" s="16"/>
      <c r="EO29" s="14"/>
      <c r="EP29" s="16"/>
      <c r="EQ29" s="14">
        <v>3</v>
      </c>
      <c r="ER29" s="15">
        <v>7.8947368421052627E-2</v>
      </c>
      <c r="ES29" s="14"/>
      <c r="ET29" s="16"/>
      <c r="EU29" s="14"/>
      <c r="EV29" s="16"/>
      <c r="EW29" s="14">
        <v>15</v>
      </c>
      <c r="EX29" s="15">
        <v>6.8902158934313279E-3</v>
      </c>
      <c r="EY29" s="14">
        <v>37</v>
      </c>
      <c r="EZ29" s="15">
        <v>1.3754646840148699E-2</v>
      </c>
      <c r="FA29" s="14">
        <v>1</v>
      </c>
      <c r="FB29" s="15">
        <v>1.3513513513513514E-2</v>
      </c>
      <c r="FC29" s="14">
        <v>1</v>
      </c>
      <c r="FD29" s="15">
        <v>3.2258064516129031E-2</v>
      </c>
      <c r="FE29" s="14"/>
      <c r="FF29" s="16"/>
      <c r="FG29" s="14"/>
      <c r="FH29" s="16"/>
      <c r="FI29" s="14">
        <v>1</v>
      </c>
      <c r="FJ29" s="15">
        <v>3.5714285714285712E-2</v>
      </c>
      <c r="FK29" s="14">
        <v>4</v>
      </c>
      <c r="FL29" s="15">
        <v>1.7937219730941704E-2</v>
      </c>
      <c r="FM29" s="14">
        <v>51</v>
      </c>
      <c r="FN29" s="15">
        <v>1.4030261348005502E-2</v>
      </c>
      <c r="FO29" s="14">
        <v>0</v>
      </c>
      <c r="FP29" s="15">
        <v>0</v>
      </c>
      <c r="FQ29" s="14">
        <v>4</v>
      </c>
      <c r="FR29" s="15">
        <v>2.3529411764705882E-2</v>
      </c>
      <c r="FS29" s="14">
        <v>7</v>
      </c>
      <c r="FT29" s="15">
        <v>3.9325842696629212E-2</v>
      </c>
      <c r="FU29" s="14">
        <v>26</v>
      </c>
      <c r="FV29" s="15">
        <v>1.1764705882352941E-2</v>
      </c>
      <c r="FW29" s="14">
        <v>0</v>
      </c>
      <c r="FX29" s="15">
        <v>0</v>
      </c>
      <c r="FY29" s="14"/>
      <c r="FZ29" s="16"/>
      <c r="GA29" s="14">
        <v>14</v>
      </c>
      <c r="GB29" s="15">
        <v>9.1503267973856214E-3</v>
      </c>
      <c r="GC29" s="14">
        <v>8</v>
      </c>
      <c r="GD29" s="15">
        <v>1.6494845360824743E-2</v>
      </c>
      <c r="GE29" s="14">
        <v>103</v>
      </c>
      <c r="GF29" s="15">
        <v>1.1531571876399463E-2</v>
      </c>
      <c r="GG29" s="14">
        <v>0</v>
      </c>
      <c r="GH29" s="15">
        <v>0</v>
      </c>
      <c r="GI29" s="17">
        <v>567</v>
      </c>
      <c r="GJ29" s="18">
        <v>1.1327539706323045E-2</v>
      </c>
    </row>
    <row r="30" spans="1:192" x14ac:dyDescent="0.25">
      <c r="A30" s="2" t="s">
        <v>163</v>
      </c>
      <c r="B30" s="3" t="s">
        <v>132</v>
      </c>
      <c r="C30" s="14">
        <v>2</v>
      </c>
      <c r="D30" s="15">
        <v>3.8461538461538464E-2</v>
      </c>
      <c r="E30" s="14">
        <v>0</v>
      </c>
      <c r="F30" s="15">
        <v>0</v>
      </c>
      <c r="G30" s="14"/>
      <c r="H30" s="16"/>
      <c r="I30" s="14">
        <v>0</v>
      </c>
      <c r="J30" s="15">
        <v>0</v>
      </c>
      <c r="K30" s="14">
        <v>1</v>
      </c>
      <c r="L30" s="15">
        <v>9.9009900990099011E-3</v>
      </c>
      <c r="M30" s="14">
        <v>0</v>
      </c>
      <c r="N30" s="15">
        <v>0</v>
      </c>
      <c r="O30" s="14">
        <v>3</v>
      </c>
      <c r="P30" s="15">
        <v>7.4074074074074077E-3</v>
      </c>
      <c r="Q30" s="14">
        <v>0</v>
      </c>
      <c r="R30" s="15">
        <v>0</v>
      </c>
      <c r="S30" s="14">
        <v>0</v>
      </c>
      <c r="T30" s="15">
        <v>0</v>
      </c>
      <c r="U30" s="14"/>
      <c r="V30" s="16"/>
      <c r="W30" s="14"/>
      <c r="X30" s="16"/>
      <c r="Y30" s="14">
        <v>1</v>
      </c>
      <c r="Z30" s="15">
        <v>2.0833333333333332E-2</v>
      </c>
      <c r="AA30" s="14">
        <v>0</v>
      </c>
      <c r="AB30" s="15">
        <v>0</v>
      </c>
      <c r="AC30" s="14">
        <v>5</v>
      </c>
      <c r="AD30" s="15">
        <v>1.6025641025641024E-2</v>
      </c>
      <c r="AE30" s="14">
        <v>20</v>
      </c>
      <c r="AF30" s="15">
        <v>8.5215168299957386E-3</v>
      </c>
      <c r="AG30" s="14"/>
      <c r="AH30" s="16"/>
      <c r="AI30" s="14"/>
      <c r="AJ30" s="16"/>
      <c r="AK30" s="14">
        <v>1</v>
      </c>
      <c r="AL30" s="15">
        <v>3.0303030303030304E-2</v>
      </c>
      <c r="AM30" s="14">
        <v>2</v>
      </c>
      <c r="AN30" s="15">
        <v>2.7777777777777776E-2</v>
      </c>
      <c r="AO30" s="14">
        <v>14</v>
      </c>
      <c r="AP30" s="15">
        <v>1.1914893617021277E-2</v>
      </c>
      <c r="AQ30" s="14">
        <v>3</v>
      </c>
      <c r="AR30" s="15">
        <v>4.6153846153846156E-2</v>
      </c>
      <c r="AS30" s="14">
        <v>8</v>
      </c>
      <c r="AT30" s="15">
        <v>1.045751633986928E-2</v>
      </c>
      <c r="AU30" s="14">
        <v>3</v>
      </c>
      <c r="AV30" s="15">
        <v>6.6666666666666666E-2</v>
      </c>
      <c r="AW30" s="14">
        <v>12</v>
      </c>
      <c r="AX30" s="15">
        <v>9.0840272520817562E-3</v>
      </c>
      <c r="AY30" s="14">
        <v>22</v>
      </c>
      <c r="AZ30" s="15">
        <v>1.0110294117647059E-2</v>
      </c>
      <c r="BA30" s="14">
        <v>1</v>
      </c>
      <c r="BB30" s="15">
        <v>1.3157894736842105E-2</v>
      </c>
      <c r="BC30" s="14">
        <v>1</v>
      </c>
      <c r="BD30" s="15">
        <v>1.5384615384615385E-2</v>
      </c>
      <c r="BE30" s="14">
        <v>0</v>
      </c>
      <c r="BF30" s="15">
        <v>0</v>
      </c>
      <c r="BG30" s="14"/>
      <c r="BH30" s="16"/>
      <c r="BI30" s="14">
        <v>8</v>
      </c>
      <c r="BJ30" s="15">
        <v>4.6674445740956822E-3</v>
      </c>
      <c r="BK30" s="14"/>
      <c r="BL30" s="16"/>
      <c r="BM30" s="14"/>
      <c r="BN30" s="16"/>
      <c r="BO30" s="14">
        <v>0</v>
      </c>
      <c r="BP30" s="15">
        <v>0</v>
      </c>
      <c r="BQ30" s="14">
        <v>16</v>
      </c>
      <c r="BR30" s="15">
        <v>7.1269487750556795E-3</v>
      </c>
      <c r="BS30" s="14"/>
      <c r="BT30" s="16"/>
      <c r="BU30" s="14"/>
      <c r="BV30" s="16"/>
      <c r="BW30" s="14"/>
      <c r="BX30" s="16"/>
      <c r="BY30" s="14"/>
      <c r="BZ30" s="16"/>
      <c r="CA30" s="14">
        <v>13</v>
      </c>
      <c r="CB30" s="15">
        <v>1.0061919504643963E-2</v>
      </c>
      <c r="CC30" s="14">
        <v>1</v>
      </c>
      <c r="CD30" s="15">
        <v>2.6315789473684209E-2</v>
      </c>
      <c r="CE30" s="14"/>
      <c r="CF30" s="16"/>
      <c r="CG30" s="14">
        <v>0</v>
      </c>
      <c r="CH30" s="15">
        <v>0</v>
      </c>
      <c r="CI30" s="14">
        <v>0</v>
      </c>
      <c r="CJ30" s="15">
        <v>0</v>
      </c>
      <c r="CK30" s="14">
        <v>1</v>
      </c>
      <c r="CL30" s="15">
        <v>1.4285714285714285E-2</v>
      </c>
      <c r="CM30" s="14">
        <v>0</v>
      </c>
      <c r="CN30" s="15">
        <v>0</v>
      </c>
      <c r="CO30" s="14">
        <v>4</v>
      </c>
      <c r="CP30" s="15">
        <v>2.564102564102564E-2</v>
      </c>
      <c r="CQ30" s="14"/>
      <c r="CR30" s="16"/>
      <c r="CS30" s="14">
        <v>2</v>
      </c>
      <c r="CT30" s="15">
        <v>9.5238095238095233E-2</v>
      </c>
      <c r="CU30" s="14">
        <v>12</v>
      </c>
      <c r="CV30" s="15">
        <v>6.2794348508634227E-3</v>
      </c>
      <c r="CW30" s="14">
        <v>0</v>
      </c>
      <c r="CX30" s="15">
        <v>0</v>
      </c>
      <c r="CY30" s="14">
        <v>9</v>
      </c>
      <c r="CZ30" s="15">
        <v>5.8027079303675051E-3</v>
      </c>
      <c r="DA30" s="14">
        <v>2</v>
      </c>
      <c r="DB30" s="15">
        <v>2.0202020202020204E-2</v>
      </c>
      <c r="DC30" s="14">
        <v>0</v>
      </c>
      <c r="DD30" s="15">
        <v>0</v>
      </c>
      <c r="DE30" s="14"/>
      <c r="DF30" s="16"/>
      <c r="DG30" s="14"/>
      <c r="DH30" s="16"/>
      <c r="DI30" s="14">
        <v>17</v>
      </c>
      <c r="DJ30" s="15">
        <v>1.2292118582791034E-2</v>
      </c>
      <c r="DK30" s="14">
        <v>27</v>
      </c>
      <c r="DL30" s="15">
        <v>1.6822429906542057E-2</v>
      </c>
      <c r="DM30" s="14">
        <v>26</v>
      </c>
      <c r="DN30" s="15">
        <v>1.0712814173877214E-2</v>
      </c>
      <c r="DO30" s="14"/>
      <c r="DP30" s="16"/>
      <c r="DQ30" s="14">
        <v>0</v>
      </c>
      <c r="DR30" s="15">
        <v>0</v>
      </c>
      <c r="DS30" s="14">
        <v>10</v>
      </c>
      <c r="DT30" s="15">
        <v>1.0131712259371834E-2</v>
      </c>
      <c r="DU30" s="14"/>
      <c r="DV30" s="16"/>
      <c r="DW30" s="14"/>
      <c r="DX30" s="16"/>
      <c r="DY30" s="14">
        <v>21</v>
      </c>
      <c r="DZ30" s="15">
        <v>1.088646967340591E-2</v>
      </c>
      <c r="EA30" s="14"/>
      <c r="EB30" s="16"/>
      <c r="EC30" s="14">
        <v>4</v>
      </c>
      <c r="ED30" s="15">
        <v>1.078167115902965E-2</v>
      </c>
      <c r="EE30" s="14"/>
      <c r="EF30" s="16"/>
      <c r="EG30" s="14"/>
      <c r="EH30" s="16"/>
      <c r="EI30" s="14">
        <v>1</v>
      </c>
      <c r="EJ30" s="15">
        <v>1.9607843137254902E-2</v>
      </c>
      <c r="EK30" s="14">
        <v>6</v>
      </c>
      <c r="EL30" s="15">
        <v>6.8965517241379309E-2</v>
      </c>
      <c r="EM30" s="14"/>
      <c r="EN30" s="16"/>
      <c r="EO30" s="14"/>
      <c r="EP30" s="16"/>
      <c r="EQ30" s="14">
        <v>0</v>
      </c>
      <c r="ER30" s="15">
        <v>0</v>
      </c>
      <c r="ES30" s="14"/>
      <c r="ET30" s="16"/>
      <c r="EU30" s="14"/>
      <c r="EV30" s="16"/>
      <c r="EW30" s="14">
        <v>15</v>
      </c>
      <c r="EX30" s="15">
        <v>6.8902158934313279E-3</v>
      </c>
      <c r="EY30" s="14">
        <v>34</v>
      </c>
      <c r="EZ30" s="15">
        <v>1.2639405204460967E-2</v>
      </c>
      <c r="FA30" s="14">
        <v>0</v>
      </c>
      <c r="FB30" s="15">
        <v>0</v>
      </c>
      <c r="FC30" s="14">
        <v>1</v>
      </c>
      <c r="FD30" s="15">
        <v>3.2258064516129031E-2</v>
      </c>
      <c r="FE30" s="14"/>
      <c r="FF30" s="16"/>
      <c r="FG30" s="14"/>
      <c r="FH30" s="16"/>
      <c r="FI30" s="14">
        <v>1</v>
      </c>
      <c r="FJ30" s="15">
        <v>3.5714285714285712E-2</v>
      </c>
      <c r="FK30" s="14">
        <v>4</v>
      </c>
      <c r="FL30" s="15">
        <v>1.7937219730941704E-2</v>
      </c>
      <c r="FM30" s="14">
        <v>31</v>
      </c>
      <c r="FN30" s="15">
        <v>8.5281980742778537E-3</v>
      </c>
      <c r="FO30" s="14">
        <v>0</v>
      </c>
      <c r="FP30" s="15">
        <v>0</v>
      </c>
      <c r="FQ30" s="14">
        <v>7</v>
      </c>
      <c r="FR30" s="15">
        <v>4.1176470588235294E-2</v>
      </c>
      <c r="FS30" s="14">
        <v>3</v>
      </c>
      <c r="FT30" s="15">
        <v>1.6853932584269662E-2</v>
      </c>
      <c r="FU30" s="14">
        <v>23</v>
      </c>
      <c r="FV30" s="15">
        <v>1.0407239819004524E-2</v>
      </c>
      <c r="FW30" s="14">
        <v>0</v>
      </c>
      <c r="FX30" s="15">
        <v>0</v>
      </c>
      <c r="FY30" s="14"/>
      <c r="FZ30" s="16"/>
      <c r="GA30" s="14">
        <v>15</v>
      </c>
      <c r="GB30" s="15">
        <v>9.8039215686274508E-3</v>
      </c>
      <c r="GC30" s="14">
        <v>9</v>
      </c>
      <c r="GD30" s="15">
        <v>1.8556701030927835E-2</v>
      </c>
      <c r="GE30" s="14">
        <v>82</v>
      </c>
      <c r="GF30" s="15">
        <v>9.1804746977160769E-3</v>
      </c>
      <c r="GG30" s="14">
        <v>0</v>
      </c>
      <c r="GH30" s="15">
        <v>0</v>
      </c>
      <c r="GI30" s="17">
        <v>504</v>
      </c>
      <c r="GJ30" s="18">
        <v>1.0068924183398262E-2</v>
      </c>
    </row>
    <row r="31" spans="1:192" x14ac:dyDescent="0.25">
      <c r="A31" s="19" t="s">
        <v>139</v>
      </c>
      <c r="B31" s="27"/>
      <c r="C31" s="20">
        <v>3</v>
      </c>
      <c r="D31" s="21">
        <v>5.7692307692307696E-2</v>
      </c>
      <c r="E31" s="20">
        <v>0</v>
      </c>
      <c r="F31" s="21">
        <v>0</v>
      </c>
      <c r="G31" s="20"/>
      <c r="H31" s="22"/>
      <c r="I31" s="20">
        <v>0</v>
      </c>
      <c r="J31" s="21">
        <v>0</v>
      </c>
      <c r="K31" s="20">
        <v>2</v>
      </c>
      <c r="L31" s="21">
        <v>1.9801980198019802E-2</v>
      </c>
      <c r="M31" s="20">
        <v>0</v>
      </c>
      <c r="N31" s="21">
        <v>0</v>
      </c>
      <c r="O31" s="20">
        <v>7</v>
      </c>
      <c r="P31" s="21">
        <v>1.7283950617283949E-2</v>
      </c>
      <c r="Q31" s="20">
        <v>1</v>
      </c>
      <c r="R31" s="21">
        <v>6.25E-2</v>
      </c>
      <c r="S31" s="20">
        <v>0</v>
      </c>
      <c r="T31" s="21">
        <v>0</v>
      </c>
      <c r="U31" s="20"/>
      <c r="V31" s="22"/>
      <c r="W31" s="20"/>
      <c r="X31" s="22"/>
      <c r="Y31" s="20">
        <v>1</v>
      </c>
      <c r="Z31" s="21">
        <v>2.0833333333333332E-2</v>
      </c>
      <c r="AA31" s="20">
        <v>1</v>
      </c>
      <c r="AB31" s="21">
        <v>2.6315789473684209E-2</v>
      </c>
      <c r="AC31" s="20">
        <v>12</v>
      </c>
      <c r="AD31" s="21">
        <v>3.8461538461538464E-2</v>
      </c>
      <c r="AE31" s="20">
        <v>33</v>
      </c>
      <c r="AF31" s="21">
        <v>1.406050276949297E-2</v>
      </c>
      <c r="AG31" s="20"/>
      <c r="AH31" s="22"/>
      <c r="AI31" s="20"/>
      <c r="AJ31" s="22"/>
      <c r="AK31" s="20">
        <v>1</v>
      </c>
      <c r="AL31" s="21">
        <v>3.0303030303030304E-2</v>
      </c>
      <c r="AM31" s="20">
        <v>4</v>
      </c>
      <c r="AN31" s="21">
        <v>5.5555555555555552E-2</v>
      </c>
      <c r="AO31" s="20">
        <v>22</v>
      </c>
      <c r="AP31" s="21">
        <v>1.872340425531915E-2</v>
      </c>
      <c r="AQ31" s="20">
        <v>4</v>
      </c>
      <c r="AR31" s="21">
        <v>6.1538461538461542E-2</v>
      </c>
      <c r="AS31" s="20">
        <v>12</v>
      </c>
      <c r="AT31" s="21">
        <v>1.5686274509803921E-2</v>
      </c>
      <c r="AU31" s="20">
        <v>3</v>
      </c>
      <c r="AV31" s="21">
        <v>6.6666666666666666E-2</v>
      </c>
      <c r="AW31" s="20">
        <v>24</v>
      </c>
      <c r="AX31" s="21">
        <v>1.8168054504163512E-2</v>
      </c>
      <c r="AY31" s="20">
        <v>49</v>
      </c>
      <c r="AZ31" s="21">
        <v>2.2518382352941176E-2</v>
      </c>
      <c r="BA31" s="20">
        <v>1</v>
      </c>
      <c r="BB31" s="21">
        <v>1.3157894736842105E-2</v>
      </c>
      <c r="BC31" s="20">
        <v>3</v>
      </c>
      <c r="BD31" s="21">
        <v>4.6153846153846156E-2</v>
      </c>
      <c r="BE31" s="20">
        <v>0</v>
      </c>
      <c r="BF31" s="21">
        <v>0</v>
      </c>
      <c r="BG31" s="20"/>
      <c r="BH31" s="22"/>
      <c r="BI31" s="20">
        <v>21</v>
      </c>
      <c r="BJ31" s="21">
        <v>1.2252042007001166E-2</v>
      </c>
      <c r="BK31" s="20"/>
      <c r="BL31" s="22"/>
      <c r="BM31" s="20"/>
      <c r="BN31" s="22"/>
      <c r="BO31" s="20">
        <v>0</v>
      </c>
      <c r="BP31" s="21">
        <v>0</v>
      </c>
      <c r="BQ31" s="20">
        <v>43</v>
      </c>
      <c r="BR31" s="21">
        <v>1.9153674832962139E-2</v>
      </c>
      <c r="BS31" s="20"/>
      <c r="BT31" s="22"/>
      <c r="BU31" s="20"/>
      <c r="BV31" s="22"/>
      <c r="BW31" s="20"/>
      <c r="BX31" s="22"/>
      <c r="BY31" s="20"/>
      <c r="BZ31" s="22"/>
      <c r="CA31" s="20">
        <v>24</v>
      </c>
      <c r="CB31" s="21">
        <v>1.8575851393188854E-2</v>
      </c>
      <c r="CC31" s="20">
        <v>2</v>
      </c>
      <c r="CD31" s="21">
        <v>5.2631578947368418E-2</v>
      </c>
      <c r="CE31" s="20"/>
      <c r="CF31" s="22"/>
      <c r="CG31" s="20">
        <v>3</v>
      </c>
      <c r="CH31" s="21">
        <v>4.7619047619047616E-2</v>
      </c>
      <c r="CI31" s="20">
        <v>1</v>
      </c>
      <c r="CJ31" s="21">
        <v>1.6949152542372881E-2</v>
      </c>
      <c r="CK31" s="20">
        <v>2</v>
      </c>
      <c r="CL31" s="21">
        <v>2.8571428571428571E-2</v>
      </c>
      <c r="CM31" s="20">
        <v>0</v>
      </c>
      <c r="CN31" s="21">
        <v>0</v>
      </c>
      <c r="CO31" s="20">
        <v>9</v>
      </c>
      <c r="CP31" s="21">
        <v>5.7692307692307696E-2</v>
      </c>
      <c r="CQ31" s="20"/>
      <c r="CR31" s="22"/>
      <c r="CS31" s="20">
        <v>2</v>
      </c>
      <c r="CT31" s="21">
        <v>9.5238095238095233E-2</v>
      </c>
      <c r="CU31" s="20">
        <v>31</v>
      </c>
      <c r="CV31" s="21">
        <v>1.6221873364730507E-2</v>
      </c>
      <c r="CW31" s="20">
        <v>0</v>
      </c>
      <c r="CX31" s="21">
        <v>0</v>
      </c>
      <c r="CY31" s="20">
        <v>26</v>
      </c>
      <c r="CZ31" s="21">
        <v>1.6763378465506126E-2</v>
      </c>
      <c r="DA31" s="20">
        <v>5</v>
      </c>
      <c r="DB31" s="21">
        <v>5.0505050505050504E-2</v>
      </c>
      <c r="DC31" s="20">
        <v>1</v>
      </c>
      <c r="DD31" s="21">
        <v>0.02</v>
      </c>
      <c r="DE31" s="20"/>
      <c r="DF31" s="22"/>
      <c r="DG31" s="20"/>
      <c r="DH31" s="22"/>
      <c r="DI31" s="20">
        <v>29</v>
      </c>
      <c r="DJ31" s="21">
        <v>2.0968908170643528E-2</v>
      </c>
      <c r="DK31" s="20">
        <v>56</v>
      </c>
      <c r="DL31" s="21">
        <v>3.4890965732087227E-2</v>
      </c>
      <c r="DM31" s="20">
        <v>55</v>
      </c>
      <c r="DN31" s="21">
        <v>2.266172229089411E-2</v>
      </c>
      <c r="DO31" s="20"/>
      <c r="DP31" s="22"/>
      <c r="DQ31" s="20">
        <v>0</v>
      </c>
      <c r="DR31" s="21">
        <v>0</v>
      </c>
      <c r="DS31" s="20">
        <v>21</v>
      </c>
      <c r="DT31" s="21">
        <v>2.1276595744680851E-2</v>
      </c>
      <c r="DU31" s="20"/>
      <c r="DV31" s="22"/>
      <c r="DW31" s="20"/>
      <c r="DX31" s="22"/>
      <c r="DY31" s="20">
        <v>44</v>
      </c>
      <c r="DZ31" s="21">
        <v>2.2809745982374289E-2</v>
      </c>
      <c r="EA31" s="20"/>
      <c r="EB31" s="22"/>
      <c r="EC31" s="20">
        <v>4</v>
      </c>
      <c r="ED31" s="21">
        <v>1.078167115902965E-2</v>
      </c>
      <c r="EE31" s="20"/>
      <c r="EF31" s="22"/>
      <c r="EG31" s="20"/>
      <c r="EH31" s="22"/>
      <c r="EI31" s="20">
        <v>2</v>
      </c>
      <c r="EJ31" s="21">
        <v>3.9215686274509803E-2</v>
      </c>
      <c r="EK31" s="20">
        <v>7</v>
      </c>
      <c r="EL31" s="21">
        <v>8.0459770114942528E-2</v>
      </c>
      <c r="EM31" s="20"/>
      <c r="EN31" s="22"/>
      <c r="EO31" s="20"/>
      <c r="EP31" s="22"/>
      <c r="EQ31" s="20">
        <v>3</v>
      </c>
      <c r="ER31" s="21">
        <v>7.8947368421052627E-2</v>
      </c>
      <c r="ES31" s="20"/>
      <c r="ET31" s="22"/>
      <c r="EU31" s="20"/>
      <c r="EV31" s="22"/>
      <c r="EW31" s="20">
        <v>30</v>
      </c>
      <c r="EX31" s="21">
        <v>1.3780431786862656E-2</v>
      </c>
      <c r="EY31" s="20">
        <v>71</v>
      </c>
      <c r="EZ31" s="21">
        <v>2.6394052044609664E-2</v>
      </c>
      <c r="FA31" s="20">
        <v>1</v>
      </c>
      <c r="FB31" s="21">
        <v>1.3513513513513514E-2</v>
      </c>
      <c r="FC31" s="20">
        <v>2</v>
      </c>
      <c r="FD31" s="21">
        <v>6.4516129032258063E-2</v>
      </c>
      <c r="FE31" s="20"/>
      <c r="FF31" s="22"/>
      <c r="FG31" s="20"/>
      <c r="FH31" s="22"/>
      <c r="FI31" s="20">
        <v>2</v>
      </c>
      <c r="FJ31" s="21">
        <v>7.1428571428571425E-2</v>
      </c>
      <c r="FK31" s="20">
        <v>8</v>
      </c>
      <c r="FL31" s="21">
        <v>3.5874439461883408E-2</v>
      </c>
      <c r="FM31" s="20">
        <v>82</v>
      </c>
      <c r="FN31" s="21">
        <v>2.2558459422283357E-2</v>
      </c>
      <c r="FO31" s="20">
        <v>0</v>
      </c>
      <c r="FP31" s="21">
        <v>0</v>
      </c>
      <c r="FQ31" s="20">
        <v>11</v>
      </c>
      <c r="FR31" s="21">
        <v>6.4705882352941183E-2</v>
      </c>
      <c r="FS31" s="20">
        <v>10</v>
      </c>
      <c r="FT31" s="21">
        <v>5.6179775280898875E-2</v>
      </c>
      <c r="FU31" s="20">
        <v>49</v>
      </c>
      <c r="FV31" s="21">
        <v>2.2171945701357467E-2</v>
      </c>
      <c r="FW31" s="20">
        <v>0</v>
      </c>
      <c r="FX31" s="21">
        <v>0</v>
      </c>
      <c r="FY31" s="20"/>
      <c r="FZ31" s="22"/>
      <c r="GA31" s="20">
        <v>29</v>
      </c>
      <c r="GB31" s="21">
        <v>1.895424836601307E-2</v>
      </c>
      <c r="GC31" s="20">
        <v>17</v>
      </c>
      <c r="GD31" s="21">
        <v>3.5051546391752578E-2</v>
      </c>
      <c r="GE31" s="20">
        <v>185</v>
      </c>
      <c r="GF31" s="21">
        <v>2.0712046574115541E-2</v>
      </c>
      <c r="GG31" s="20">
        <v>0</v>
      </c>
      <c r="GH31" s="21">
        <v>0</v>
      </c>
      <c r="GI31" s="20">
        <v>1071</v>
      </c>
      <c r="GJ31" s="21">
        <v>2.1396463889721308E-2</v>
      </c>
    </row>
    <row r="32" spans="1:192" x14ac:dyDescent="0.25">
      <c r="A32" s="2" t="s">
        <v>164</v>
      </c>
      <c r="B32" s="3" t="s">
        <v>125</v>
      </c>
      <c r="C32" s="14">
        <v>2</v>
      </c>
      <c r="D32" s="15">
        <v>3.8461538461538464E-2</v>
      </c>
      <c r="E32" s="14">
        <v>2</v>
      </c>
      <c r="F32" s="15">
        <v>7.6923076923076927E-2</v>
      </c>
      <c r="G32" s="14"/>
      <c r="H32" s="16"/>
      <c r="I32" s="14">
        <v>1</v>
      </c>
      <c r="J32" s="15">
        <v>5.5555555555555552E-2</v>
      </c>
      <c r="K32" s="14">
        <v>6</v>
      </c>
      <c r="L32" s="15">
        <v>5.9405940594059403E-2</v>
      </c>
      <c r="M32" s="14">
        <v>2</v>
      </c>
      <c r="N32" s="15">
        <v>3.5714285714285712E-2</v>
      </c>
      <c r="O32" s="14">
        <v>19</v>
      </c>
      <c r="P32" s="15">
        <v>4.6913580246913583E-2</v>
      </c>
      <c r="Q32" s="14">
        <v>0</v>
      </c>
      <c r="R32" s="15">
        <v>0</v>
      </c>
      <c r="S32" s="14">
        <v>1</v>
      </c>
      <c r="T32" s="15">
        <v>3.4482758620689655E-2</v>
      </c>
      <c r="U32" s="14"/>
      <c r="V32" s="16"/>
      <c r="W32" s="14"/>
      <c r="X32" s="16"/>
      <c r="Y32" s="14">
        <v>0</v>
      </c>
      <c r="Z32" s="15">
        <v>0</v>
      </c>
      <c r="AA32" s="14">
        <v>0</v>
      </c>
      <c r="AB32" s="15">
        <v>0</v>
      </c>
      <c r="AC32" s="14">
        <v>6</v>
      </c>
      <c r="AD32" s="15">
        <v>1.9230769230769232E-2</v>
      </c>
      <c r="AE32" s="14">
        <v>35</v>
      </c>
      <c r="AF32" s="15">
        <v>1.4912654452492544E-2</v>
      </c>
      <c r="AG32" s="14"/>
      <c r="AH32" s="16"/>
      <c r="AI32" s="14"/>
      <c r="AJ32" s="16"/>
      <c r="AK32" s="14">
        <v>2</v>
      </c>
      <c r="AL32" s="15">
        <v>6.0606060606060608E-2</v>
      </c>
      <c r="AM32" s="14">
        <v>1</v>
      </c>
      <c r="AN32" s="15">
        <v>1.3888888888888888E-2</v>
      </c>
      <c r="AO32" s="14">
        <v>42</v>
      </c>
      <c r="AP32" s="15">
        <v>3.5744680851063831E-2</v>
      </c>
      <c r="AQ32" s="14">
        <v>3</v>
      </c>
      <c r="AR32" s="15">
        <v>4.6153846153846156E-2</v>
      </c>
      <c r="AS32" s="14">
        <v>31</v>
      </c>
      <c r="AT32" s="15">
        <v>4.0522875816993466E-2</v>
      </c>
      <c r="AU32" s="14">
        <v>2</v>
      </c>
      <c r="AV32" s="15">
        <v>4.4444444444444446E-2</v>
      </c>
      <c r="AW32" s="14">
        <v>31</v>
      </c>
      <c r="AX32" s="15">
        <v>2.3467070401211203E-2</v>
      </c>
      <c r="AY32" s="14">
        <v>78</v>
      </c>
      <c r="AZ32" s="15">
        <v>3.5845588235294115E-2</v>
      </c>
      <c r="BA32" s="14">
        <v>3</v>
      </c>
      <c r="BB32" s="15">
        <v>3.9473684210526314E-2</v>
      </c>
      <c r="BC32" s="14">
        <v>2</v>
      </c>
      <c r="BD32" s="15">
        <v>3.0769230769230771E-2</v>
      </c>
      <c r="BE32" s="14">
        <v>2</v>
      </c>
      <c r="BF32" s="15">
        <v>9.0909090909090912E-2</v>
      </c>
      <c r="BG32" s="14"/>
      <c r="BH32" s="16"/>
      <c r="BI32" s="14">
        <v>51</v>
      </c>
      <c r="BJ32" s="15">
        <v>2.9754959159859977E-2</v>
      </c>
      <c r="BK32" s="14"/>
      <c r="BL32" s="16"/>
      <c r="BM32" s="14"/>
      <c r="BN32" s="16"/>
      <c r="BO32" s="14">
        <v>0</v>
      </c>
      <c r="BP32" s="15">
        <v>0</v>
      </c>
      <c r="BQ32" s="14">
        <v>40</v>
      </c>
      <c r="BR32" s="15">
        <v>1.7817371937639197E-2</v>
      </c>
      <c r="BS32" s="14"/>
      <c r="BT32" s="16"/>
      <c r="BU32" s="14"/>
      <c r="BV32" s="16"/>
      <c r="BW32" s="14"/>
      <c r="BX32" s="16"/>
      <c r="BY32" s="14"/>
      <c r="BZ32" s="16"/>
      <c r="CA32" s="14">
        <v>22</v>
      </c>
      <c r="CB32" s="15">
        <v>1.7027863777089782E-2</v>
      </c>
      <c r="CC32" s="14">
        <v>2</v>
      </c>
      <c r="CD32" s="15">
        <v>5.2631578947368418E-2</v>
      </c>
      <c r="CE32" s="14"/>
      <c r="CF32" s="16"/>
      <c r="CG32" s="14">
        <v>1</v>
      </c>
      <c r="CH32" s="15">
        <v>1.5873015873015872E-2</v>
      </c>
      <c r="CI32" s="14">
        <v>1</v>
      </c>
      <c r="CJ32" s="15">
        <v>1.6949152542372881E-2</v>
      </c>
      <c r="CK32" s="14">
        <v>4</v>
      </c>
      <c r="CL32" s="15">
        <v>5.7142857142857141E-2</v>
      </c>
      <c r="CM32" s="14">
        <v>3</v>
      </c>
      <c r="CN32" s="15">
        <v>0.1</v>
      </c>
      <c r="CO32" s="14">
        <v>7</v>
      </c>
      <c r="CP32" s="15">
        <v>4.4871794871794872E-2</v>
      </c>
      <c r="CQ32" s="14"/>
      <c r="CR32" s="16"/>
      <c r="CS32" s="14">
        <v>1</v>
      </c>
      <c r="CT32" s="15">
        <v>4.7619047619047616E-2</v>
      </c>
      <c r="CU32" s="14">
        <v>38</v>
      </c>
      <c r="CV32" s="15">
        <v>1.9884877027734171E-2</v>
      </c>
      <c r="CW32" s="14">
        <v>0</v>
      </c>
      <c r="CX32" s="15">
        <v>0</v>
      </c>
      <c r="CY32" s="14">
        <v>42</v>
      </c>
      <c r="CZ32" s="15">
        <v>2.7079303675048357E-2</v>
      </c>
      <c r="DA32" s="14">
        <v>1</v>
      </c>
      <c r="DB32" s="15">
        <v>1.0101010101010102E-2</v>
      </c>
      <c r="DC32" s="14">
        <v>3</v>
      </c>
      <c r="DD32" s="15">
        <v>0.06</v>
      </c>
      <c r="DE32" s="14"/>
      <c r="DF32" s="16"/>
      <c r="DG32" s="14"/>
      <c r="DH32" s="16"/>
      <c r="DI32" s="14">
        <v>30</v>
      </c>
      <c r="DJ32" s="15">
        <v>2.1691973969631236E-2</v>
      </c>
      <c r="DK32" s="14">
        <v>45</v>
      </c>
      <c r="DL32" s="15">
        <v>2.8037383177570093E-2</v>
      </c>
      <c r="DM32" s="14">
        <v>40</v>
      </c>
      <c r="DN32" s="15">
        <v>1.6481252575195716E-2</v>
      </c>
      <c r="DO32" s="14"/>
      <c r="DP32" s="16"/>
      <c r="DQ32" s="14">
        <v>4</v>
      </c>
      <c r="DR32" s="15">
        <v>0.10526315789473684</v>
      </c>
      <c r="DS32" s="14">
        <v>32</v>
      </c>
      <c r="DT32" s="15">
        <v>3.242147922998987E-2</v>
      </c>
      <c r="DU32" s="14"/>
      <c r="DV32" s="16"/>
      <c r="DW32" s="14"/>
      <c r="DX32" s="16"/>
      <c r="DY32" s="14">
        <v>47</v>
      </c>
      <c r="DZ32" s="15">
        <v>2.436495593571799E-2</v>
      </c>
      <c r="EA32" s="14"/>
      <c r="EB32" s="16"/>
      <c r="EC32" s="14">
        <v>4</v>
      </c>
      <c r="ED32" s="15">
        <v>1.078167115902965E-2</v>
      </c>
      <c r="EE32" s="14"/>
      <c r="EF32" s="16"/>
      <c r="EG32" s="14"/>
      <c r="EH32" s="16"/>
      <c r="EI32" s="14">
        <v>1</v>
      </c>
      <c r="EJ32" s="15">
        <v>1.9607843137254902E-2</v>
      </c>
      <c r="EK32" s="14">
        <v>2</v>
      </c>
      <c r="EL32" s="15">
        <v>2.2988505747126436E-2</v>
      </c>
      <c r="EM32" s="14"/>
      <c r="EN32" s="16"/>
      <c r="EO32" s="14"/>
      <c r="EP32" s="16"/>
      <c r="EQ32" s="14">
        <v>2</v>
      </c>
      <c r="ER32" s="15">
        <v>5.2631578947368418E-2</v>
      </c>
      <c r="ES32" s="14"/>
      <c r="ET32" s="16"/>
      <c r="EU32" s="14"/>
      <c r="EV32" s="16"/>
      <c r="EW32" s="14">
        <v>37</v>
      </c>
      <c r="EX32" s="15">
        <v>1.6995865870463943E-2</v>
      </c>
      <c r="EY32" s="14">
        <v>49</v>
      </c>
      <c r="EZ32" s="15">
        <v>1.8215613382899627E-2</v>
      </c>
      <c r="FA32" s="14">
        <v>2</v>
      </c>
      <c r="FB32" s="15">
        <v>2.7027027027027029E-2</v>
      </c>
      <c r="FC32" s="14">
        <v>0</v>
      </c>
      <c r="FD32" s="15">
        <v>0</v>
      </c>
      <c r="FE32" s="14"/>
      <c r="FF32" s="16"/>
      <c r="FG32" s="14"/>
      <c r="FH32" s="16"/>
      <c r="FI32" s="14">
        <v>0</v>
      </c>
      <c r="FJ32" s="15">
        <v>0</v>
      </c>
      <c r="FK32" s="14">
        <v>9</v>
      </c>
      <c r="FL32" s="15">
        <v>4.0358744394618833E-2</v>
      </c>
      <c r="FM32" s="14">
        <v>61</v>
      </c>
      <c r="FN32" s="15">
        <v>1.6781292984869325E-2</v>
      </c>
      <c r="FO32" s="14">
        <v>5</v>
      </c>
      <c r="FP32" s="15">
        <v>0.11904761904761904</v>
      </c>
      <c r="FQ32" s="14">
        <v>4</v>
      </c>
      <c r="FR32" s="15">
        <v>2.3529411764705882E-2</v>
      </c>
      <c r="FS32" s="14">
        <v>5</v>
      </c>
      <c r="FT32" s="15">
        <v>2.8089887640449437E-2</v>
      </c>
      <c r="FU32" s="14">
        <v>58</v>
      </c>
      <c r="FV32" s="15">
        <v>2.6244343891402715E-2</v>
      </c>
      <c r="FW32" s="14">
        <v>0</v>
      </c>
      <c r="FX32" s="15">
        <v>0</v>
      </c>
      <c r="FY32" s="14"/>
      <c r="FZ32" s="16"/>
      <c r="GA32" s="14">
        <v>44</v>
      </c>
      <c r="GB32" s="15">
        <v>2.8758169934640521E-2</v>
      </c>
      <c r="GC32" s="14">
        <v>19</v>
      </c>
      <c r="GD32" s="15">
        <v>3.9175257731958762E-2</v>
      </c>
      <c r="GE32" s="14">
        <v>182</v>
      </c>
      <c r="GF32" s="15">
        <v>2.037617554858934E-2</v>
      </c>
      <c r="GG32" s="14">
        <v>2</v>
      </c>
      <c r="GH32" s="15">
        <v>1.9417475728155338E-2</v>
      </c>
      <c r="GI32" s="17">
        <v>1171</v>
      </c>
      <c r="GJ32" s="18">
        <v>2.339426630706223E-2</v>
      </c>
    </row>
    <row r="33" spans="1:192" x14ac:dyDescent="0.25">
      <c r="A33" s="2" t="s">
        <v>165</v>
      </c>
      <c r="B33" s="3" t="s">
        <v>125</v>
      </c>
      <c r="C33" s="14">
        <v>3</v>
      </c>
      <c r="D33" s="15">
        <v>5.7692307692307696E-2</v>
      </c>
      <c r="E33" s="14">
        <v>1</v>
      </c>
      <c r="F33" s="15">
        <v>3.8461538461538464E-2</v>
      </c>
      <c r="G33" s="14"/>
      <c r="H33" s="16"/>
      <c r="I33" s="14">
        <v>0</v>
      </c>
      <c r="J33" s="15">
        <v>0</v>
      </c>
      <c r="K33" s="14">
        <v>1</v>
      </c>
      <c r="L33" s="15">
        <v>9.9009900990099011E-3</v>
      </c>
      <c r="M33" s="14">
        <v>2</v>
      </c>
      <c r="N33" s="15">
        <v>3.5714285714285712E-2</v>
      </c>
      <c r="O33" s="14">
        <v>13</v>
      </c>
      <c r="P33" s="15">
        <v>3.2098765432098768E-2</v>
      </c>
      <c r="Q33" s="14">
        <v>0</v>
      </c>
      <c r="R33" s="15">
        <v>0</v>
      </c>
      <c r="S33" s="14">
        <v>1</v>
      </c>
      <c r="T33" s="15">
        <v>3.4482758620689655E-2</v>
      </c>
      <c r="U33" s="14"/>
      <c r="V33" s="16"/>
      <c r="W33" s="14"/>
      <c r="X33" s="16"/>
      <c r="Y33" s="14">
        <v>1</v>
      </c>
      <c r="Z33" s="15">
        <v>2.0833333333333332E-2</v>
      </c>
      <c r="AA33" s="14">
        <v>1</v>
      </c>
      <c r="AB33" s="15">
        <v>2.6315789473684209E-2</v>
      </c>
      <c r="AC33" s="14">
        <v>8</v>
      </c>
      <c r="AD33" s="15">
        <v>2.564102564102564E-2</v>
      </c>
      <c r="AE33" s="14">
        <v>37</v>
      </c>
      <c r="AF33" s="15">
        <v>1.5764806135492117E-2</v>
      </c>
      <c r="AG33" s="14"/>
      <c r="AH33" s="16"/>
      <c r="AI33" s="14"/>
      <c r="AJ33" s="16"/>
      <c r="AK33" s="14">
        <v>1</v>
      </c>
      <c r="AL33" s="15">
        <v>3.0303030303030304E-2</v>
      </c>
      <c r="AM33" s="14">
        <v>2</v>
      </c>
      <c r="AN33" s="15">
        <v>2.7777777777777776E-2</v>
      </c>
      <c r="AO33" s="14">
        <v>40</v>
      </c>
      <c r="AP33" s="15">
        <v>3.4042553191489362E-2</v>
      </c>
      <c r="AQ33" s="14">
        <v>1</v>
      </c>
      <c r="AR33" s="15">
        <v>1.5384615384615385E-2</v>
      </c>
      <c r="AS33" s="14">
        <v>20</v>
      </c>
      <c r="AT33" s="15">
        <v>2.6143790849673203E-2</v>
      </c>
      <c r="AU33" s="14">
        <v>1</v>
      </c>
      <c r="AV33" s="15">
        <v>2.2222222222222223E-2</v>
      </c>
      <c r="AW33" s="14">
        <v>29</v>
      </c>
      <c r="AX33" s="15">
        <v>2.1953065859197578E-2</v>
      </c>
      <c r="AY33" s="14">
        <v>51</v>
      </c>
      <c r="AZ33" s="15">
        <v>2.34375E-2</v>
      </c>
      <c r="BA33" s="14">
        <v>0</v>
      </c>
      <c r="BB33" s="15">
        <v>0</v>
      </c>
      <c r="BC33" s="14">
        <v>0</v>
      </c>
      <c r="BD33" s="15">
        <v>0</v>
      </c>
      <c r="BE33" s="14">
        <v>2</v>
      </c>
      <c r="BF33" s="15">
        <v>9.0909090909090912E-2</v>
      </c>
      <c r="BG33" s="14"/>
      <c r="BH33" s="16"/>
      <c r="BI33" s="14">
        <v>43</v>
      </c>
      <c r="BJ33" s="15">
        <v>2.5087514585764293E-2</v>
      </c>
      <c r="BK33" s="14"/>
      <c r="BL33" s="16"/>
      <c r="BM33" s="14"/>
      <c r="BN33" s="16"/>
      <c r="BO33" s="14">
        <v>0</v>
      </c>
      <c r="BP33" s="15">
        <v>0</v>
      </c>
      <c r="BQ33" s="14">
        <v>36</v>
      </c>
      <c r="BR33" s="15">
        <v>1.6035634743875277E-2</v>
      </c>
      <c r="BS33" s="14"/>
      <c r="BT33" s="16"/>
      <c r="BU33" s="14"/>
      <c r="BV33" s="16"/>
      <c r="BW33" s="14"/>
      <c r="BX33" s="16"/>
      <c r="BY33" s="14"/>
      <c r="BZ33" s="16"/>
      <c r="CA33" s="14">
        <v>25</v>
      </c>
      <c r="CB33" s="15">
        <v>1.9349845201238391E-2</v>
      </c>
      <c r="CC33" s="14">
        <v>0</v>
      </c>
      <c r="CD33" s="15">
        <v>0</v>
      </c>
      <c r="CE33" s="14"/>
      <c r="CF33" s="16"/>
      <c r="CG33" s="14">
        <v>1</v>
      </c>
      <c r="CH33" s="15">
        <v>1.5873015873015872E-2</v>
      </c>
      <c r="CI33" s="14">
        <v>1</v>
      </c>
      <c r="CJ33" s="15">
        <v>1.6949152542372881E-2</v>
      </c>
      <c r="CK33" s="14">
        <v>3</v>
      </c>
      <c r="CL33" s="15">
        <v>4.2857142857142858E-2</v>
      </c>
      <c r="CM33" s="14">
        <v>1</v>
      </c>
      <c r="CN33" s="15">
        <v>3.3333333333333333E-2</v>
      </c>
      <c r="CO33" s="14">
        <v>1</v>
      </c>
      <c r="CP33" s="15">
        <v>6.41025641025641E-3</v>
      </c>
      <c r="CQ33" s="14"/>
      <c r="CR33" s="16"/>
      <c r="CS33" s="14">
        <v>1</v>
      </c>
      <c r="CT33" s="15">
        <v>4.7619047619047616E-2</v>
      </c>
      <c r="CU33" s="14">
        <v>31</v>
      </c>
      <c r="CV33" s="15">
        <v>1.6221873364730507E-2</v>
      </c>
      <c r="CW33" s="14">
        <v>1</v>
      </c>
      <c r="CX33" s="15">
        <v>5.5555555555555552E-2</v>
      </c>
      <c r="CY33" s="14">
        <v>27</v>
      </c>
      <c r="CZ33" s="15">
        <v>1.7408123791102514E-2</v>
      </c>
      <c r="DA33" s="14">
        <v>4</v>
      </c>
      <c r="DB33" s="15">
        <v>4.0404040404040407E-2</v>
      </c>
      <c r="DC33" s="14">
        <v>2</v>
      </c>
      <c r="DD33" s="15">
        <v>0.04</v>
      </c>
      <c r="DE33" s="14"/>
      <c r="DF33" s="16"/>
      <c r="DG33" s="14"/>
      <c r="DH33" s="16"/>
      <c r="DI33" s="14">
        <v>20</v>
      </c>
      <c r="DJ33" s="15">
        <v>1.4461315979754157E-2</v>
      </c>
      <c r="DK33" s="14">
        <v>28</v>
      </c>
      <c r="DL33" s="15">
        <v>1.7445482866043614E-2</v>
      </c>
      <c r="DM33" s="14">
        <v>37</v>
      </c>
      <c r="DN33" s="15">
        <v>1.5245158632056036E-2</v>
      </c>
      <c r="DO33" s="14"/>
      <c r="DP33" s="16"/>
      <c r="DQ33" s="14">
        <v>1</v>
      </c>
      <c r="DR33" s="15">
        <v>2.6315789473684209E-2</v>
      </c>
      <c r="DS33" s="14">
        <v>23</v>
      </c>
      <c r="DT33" s="15">
        <v>2.3302938196555219E-2</v>
      </c>
      <c r="DU33" s="14"/>
      <c r="DV33" s="16"/>
      <c r="DW33" s="14"/>
      <c r="DX33" s="16"/>
      <c r="DY33" s="14">
        <v>39</v>
      </c>
      <c r="DZ33" s="15">
        <v>2.0217729393468119E-2</v>
      </c>
      <c r="EA33" s="14"/>
      <c r="EB33" s="16"/>
      <c r="EC33" s="14">
        <v>2</v>
      </c>
      <c r="ED33" s="15">
        <v>5.3908355795148251E-3</v>
      </c>
      <c r="EE33" s="14"/>
      <c r="EF33" s="16"/>
      <c r="EG33" s="14"/>
      <c r="EH33" s="16"/>
      <c r="EI33" s="14">
        <v>0</v>
      </c>
      <c r="EJ33" s="15">
        <v>0</v>
      </c>
      <c r="EK33" s="14">
        <v>1</v>
      </c>
      <c r="EL33" s="15">
        <v>1.1494252873563218E-2</v>
      </c>
      <c r="EM33" s="14"/>
      <c r="EN33" s="16"/>
      <c r="EO33" s="14"/>
      <c r="EP33" s="16"/>
      <c r="EQ33" s="14">
        <v>2</v>
      </c>
      <c r="ER33" s="15">
        <v>5.2631578947368418E-2</v>
      </c>
      <c r="ES33" s="14"/>
      <c r="ET33" s="16"/>
      <c r="EU33" s="14"/>
      <c r="EV33" s="16"/>
      <c r="EW33" s="14">
        <v>21</v>
      </c>
      <c r="EX33" s="15">
        <v>9.6463022508038593E-3</v>
      </c>
      <c r="EY33" s="14">
        <v>47</v>
      </c>
      <c r="EZ33" s="15">
        <v>1.7472118959107805E-2</v>
      </c>
      <c r="FA33" s="14">
        <v>4</v>
      </c>
      <c r="FB33" s="15">
        <v>5.4054054054054057E-2</v>
      </c>
      <c r="FC33" s="14">
        <v>1</v>
      </c>
      <c r="FD33" s="15">
        <v>3.2258064516129031E-2</v>
      </c>
      <c r="FE33" s="14"/>
      <c r="FF33" s="16"/>
      <c r="FG33" s="14"/>
      <c r="FH33" s="16"/>
      <c r="FI33" s="14">
        <v>1</v>
      </c>
      <c r="FJ33" s="15">
        <v>3.5714285714285712E-2</v>
      </c>
      <c r="FK33" s="14">
        <v>10</v>
      </c>
      <c r="FL33" s="15">
        <v>4.4843049327354258E-2</v>
      </c>
      <c r="FM33" s="14">
        <v>43</v>
      </c>
      <c r="FN33" s="15">
        <v>1.1829436038514442E-2</v>
      </c>
      <c r="FO33" s="14">
        <v>1</v>
      </c>
      <c r="FP33" s="15">
        <v>2.3809523809523808E-2</v>
      </c>
      <c r="FQ33" s="14">
        <v>2</v>
      </c>
      <c r="FR33" s="15">
        <v>1.1764705882352941E-2</v>
      </c>
      <c r="FS33" s="14">
        <v>3</v>
      </c>
      <c r="FT33" s="15">
        <v>1.6853932584269662E-2</v>
      </c>
      <c r="FU33" s="14">
        <v>45</v>
      </c>
      <c r="FV33" s="15">
        <v>2.0361990950226245E-2</v>
      </c>
      <c r="FW33" s="14">
        <v>2</v>
      </c>
      <c r="FX33" s="15">
        <v>0.1</v>
      </c>
      <c r="FY33" s="14"/>
      <c r="FZ33" s="16"/>
      <c r="GA33" s="14">
        <v>25</v>
      </c>
      <c r="GB33" s="15">
        <v>1.6339869281045753E-2</v>
      </c>
      <c r="GC33" s="14">
        <v>13</v>
      </c>
      <c r="GD33" s="15">
        <v>2.6804123711340205E-2</v>
      </c>
      <c r="GE33" s="14">
        <v>141</v>
      </c>
      <c r="GF33" s="15">
        <v>1.5785938199731304E-2</v>
      </c>
      <c r="GG33" s="14">
        <v>2</v>
      </c>
      <c r="GH33" s="15">
        <v>1.9417475728155338E-2</v>
      </c>
      <c r="GI33" s="17">
        <v>906</v>
      </c>
      <c r="GJ33" s="18">
        <v>1.8100089901108781E-2</v>
      </c>
    </row>
    <row r="34" spans="1:192" x14ac:dyDescent="0.25">
      <c r="A34" s="2" t="s">
        <v>166</v>
      </c>
      <c r="B34" s="3" t="s">
        <v>125</v>
      </c>
      <c r="C34" s="14">
        <v>8</v>
      </c>
      <c r="D34" s="15">
        <v>0.15384615384615385</v>
      </c>
      <c r="E34" s="14">
        <v>1</v>
      </c>
      <c r="F34" s="15">
        <v>3.8461538461538464E-2</v>
      </c>
      <c r="G34" s="14"/>
      <c r="H34" s="16"/>
      <c r="I34" s="14">
        <v>1</v>
      </c>
      <c r="J34" s="15">
        <v>5.5555555555555552E-2</v>
      </c>
      <c r="K34" s="14">
        <v>9</v>
      </c>
      <c r="L34" s="15">
        <v>8.9108910891089105E-2</v>
      </c>
      <c r="M34" s="14">
        <v>5</v>
      </c>
      <c r="N34" s="15">
        <v>8.9285714285714288E-2</v>
      </c>
      <c r="O34" s="14">
        <v>24</v>
      </c>
      <c r="P34" s="15">
        <v>5.9259259259259262E-2</v>
      </c>
      <c r="Q34" s="14">
        <v>1</v>
      </c>
      <c r="R34" s="15">
        <v>6.25E-2</v>
      </c>
      <c r="S34" s="14">
        <v>0</v>
      </c>
      <c r="T34" s="15">
        <v>0</v>
      </c>
      <c r="U34" s="14"/>
      <c r="V34" s="16"/>
      <c r="W34" s="14"/>
      <c r="X34" s="16"/>
      <c r="Y34" s="14">
        <v>0</v>
      </c>
      <c r="Z34" s="15">
        <v>0</v>
      </c>
      <c r="AA34" s="14">
        <v>2</v>
      </c>
      <c r="AB34" s="15">
        <v>5.2631578947368418E-2</v>
      </c>
      <c r="AC34" s="14">
        <v>14</v>
      </c>
      <c r="AD34" s="15">
        <v>4.4871794871794872E-2</v>
      </c>
      <c r="AE34" s="14">
        <v>186</v>
      </c>
      <c r="AF34" s="15">
        <v>7.9250106518960375E-2</v>
      </c>
      <c r="AG34" s="14"/>
      <c r="AH34" s="16"/>
      <c r="AI34" s="14"/>
      <c r="AJ34" s="16"/>
      <c r="AK34" s="14">
        <v>3</v>
      </c>
      <c r="AL34" s="15">
        <v>9.0909090909090912E-2</v>
      </c>
      <c r="AM34" s="14">
        <v>5</v>
      </c>
      <c r="AN34" s="15">
        <v>6.9444444444444448E-2</v>
      </c>
      <c r="AO34" s="14">
        <v>95</v>
      </c>
      <c r="AP34" s="15">
        <v>8.085106382978724E-2</v>
      </c>
      <c r="AQ34" s="14">
        <v>5</v>
      </c>
      <c r="AR34" s="15">
        <v>7.6923076923076927E-2</v>
      </c>
      <c r="AS34" s="14">
        <v>71</v>
      </c>
      <c r="AT34" s="15">
        <v>9.2810457516339873E-2</v>
      </c>
      <c r="AU34" s="14">
        <v>0</v>
      </c>
      <c r="AV34" s="15">
        <v>0</v>
      </c>
      <c r="AW34" s="14">
        <v>78</v>
      </c>
      <c r="AX34" s="15">
        <v>5.9046177138531414E-2</v>
      </c>
      <c r="AY34" s="14">
        <v>194</v>
      </c>
      <c r="AZ34" s="15">
        <v>8.9154411764705885E-2</v>
      </c>
      <c r="BA34" s="14">
        <v>3</v>
      </c>
      <c r="BB34" s="15">
        <v>3.9473684210526314E-2</v>
      </c>
      <c r="BC34" s="14">
        <v>3</v>
      </c>
      <c r="BD34" s="15">
        <v>4.6153846153846156E-2</v>
      </c>
      <c r="BE34" s="14">
        <v>3</v>
      </c>
      <c r="BF34" s="15">
        <v>0.13636363636363635</v>
      </c>
      <c r="BG34" s="14"/>
      <c r="BH34" s="16"/>
      <c r="BI34" s="14">
        <v>154</v>
      </c>
      <c r="BJ34" s="15">
        <v>8.9848308051341891E-2</v>
      </c>
      <c r="BK34" s="14"/>
      <c r="BL34" s="16"/>
      <c r="BM34" s="14"/>
      <c r="BN34" s="16"/>
      <c r="BO34" s="14">
        <v>2</v>
      </c>
      <c r="BP34" s="15">
        <v>6.4516129032258063E-2</v>
      </c>
      <c r="BQ34" s="14">
        <v>131</v>
      </c>
      <c r="BR34" s="15">
        <v>5.8351893095768374E-2</v>
      </c>
      <c r="BS34" s="14"/>
      <c r="BT34" s="16"/>
      <c r="BU34" s="14"/>
      <c r="BV34" s="16"/>
      <c r="BW34" s="14"/>
      <c r="BX34" s="16"/>
      <c r="BY34" s="14"/>
      <c r="BZ34" s="16"/>
      <c r="CA34" s="14">
        <v>82</v>
      </c>
      <c r="CB34" s="15">
        <v>6.3467492260061917E-2</v>
      </c>
      <c r="CC34" s="14">
        <v>1</v>
      </c>
      <c r="CD34" s="15">
        <v>2.6315789473684209E-2</v>
      </c>
      <c r="CE34" s="14"/>
      <c r="CF34" s="16"/>
      <c r="CG34" s="14">
        <v>1</v>
      </c>
      <c r="CH34" s="15">
        <v>1.5873015873015872E-2</v>
      </c>
      <c r="CI34" s="14">
        <v>4</v>
      </c>
      <c r="CJ34" s="15">
        <v>6.7796610169491525E-2</v>
      </c>
      <c r="CK34" s="14">
        <v>3</v>
      </c>
      <c r="CL34" s="15">
        <v>4.2857142857142858E-2</v>
      </c>
      <c r="CM34" s="14">
        <v>0</v>
      </c>
      <c r="CN34" s="15">
        <v>0</v>
      </c>
      <c r="CO34" s="14">
        <v>4</v>
      </c>
      <c r="CP34" s="15">
        <v>2.564102564102564E-2</v>
      </c>
      <c r="CQ34" s="14"/>
      <c r="CR34" s="16"/>
      <c r="CS34" s="14">
        <v>0</v>
      </c>
      <c r="CT34" s="15">
        <v>0</v>
      </c>
      <c r="CU34" s="14">
        <v>129</v>
      </c>
      <c r="CV34" s="15">
        <v>6.7503924646781788E-2</v>
      </c>
      <c r="CW34" s="14">
        <v>4</v>
      </c>
      <c r="CX34" s="15">
        <v>0.22222222222222221</v>
      </c>
      <c r="CY34" s="14">
        <v>152</v>
      </c>
      <c r="CZ34" s="15">
        <v>9.8001289490651192E-2</v>
      </c>
      <c r="DA34" s="14">
        <v>11</v>
      </c>
      <c r="DB34" s="15">
        <v>0.1111111111111111</v>
      </c>
      <c r="DC34" s="14">
        <v>4</v>
      </c>
      <c r="DD34" s="15">
        <v>0.08</v>
      </c>
      <c r="DE34" s="14"/>
      <c r="DF34" s="16"/>
      <c r="DG34" s="14"/>
      <c r="DH34" s="16"/>
      <c r="DI34" s="14">
        <v>79</v>
      </c>
      <c r="DJ34" s="15">
        <v>5.7122198120028923E-2</v>
      </c>
      <c r="DK34" s="14">
        <v>74</v>
      </c>
      <c r="DL34" s="15">
        <v>4.6105919003115267E-2</v>
      </c>
      <c r="DM34" s="14">
        <v>119</v>
      </c>
      <c r="DN34" s="15">
        <v>4.9031726411207253E-2</v>
      </c>
      <c r="DO34" s="14"/>
      <c r="DP34" s="16"/>
      <c r="DQ34" s="14">
        <v>3</v>
      </c>
      <c r="DR34" s="15">
        <v>7.8947368421052627E-2</v>
      </c>
      <c r="DS34" s="14">
        <v>91</v>
      </c>
      <c r="DT34" s="15">
        <v>9.2198581560283682E-2</v>
      </c>
      <c r="DU34" s="14"/>
      <c r="DV34" s="16"/>
      <c r="DW34" s="14"/>
      <c r="DX34" s="16"/>
      <c r="DY34" s="14">
        <v>118</v>
      </c>
      <c r="DZ34" s="15">
        <v>6.1171591498185587E-2</v>
      </c>
      <c r="EA34" s="14"/>
      <c r="EB34" s="16"/>
      <c r="EC34" s="14">
        <v>8</v>
      </c>
      <c r="ED34" s="15">
        <v>2.15633423180593E-2</v>
      </c>
      <c r="EE34" s="14"/>
      <c r="EF34" s="16"/>
      <c r="EG34" s="14"/>
      <c r="EH34" s="16"/>
      <c r="EI34" s="14">
        <v>4</v>
      </c>
      <c r="EJ34" s="15">
        <v>7.8431372549019607E-2</v>
      </c>
      <c r="EK34" s="14">
        <v>2</v>
      </c>
      <c r="EL34" s="15">
        <v>2.2988505747126436E-2</v>
      </c>
      <c r="EM34" s="14"/>
      <c r="EN34" s="16"/>
      <c r="EO34" s="14"/>
      <c r="EP34" s="16"/>
      <c r="EQ34" s="14">
        <v>1</v>
      </c>
      <c r="ER34" s="15">
        <v>2.6315789473684209E-2</v>
      </c>
      <c r="ES34" s="14"/>
      <c r="ET34" s="16"/>
      <c r="EU34" s="14"/>
      <c r="EV34" s="16"/>
      <c r="EW34" s="14">
        <v>126</v>
      </c>
      <c r="EX34" s="15">
        <v>5.7877813504823149E-2</v>
      </c>
      <c r="EY34" s="14">
        <v>140</v>
      </c>
      <c r="EZ34" s="15">
        <v>5.204460966542751E-2</v>
      </c>
      <c r="FA34" s="14">
        <v>9</v>
      </c>
      <c r="FB34" s="15">
        <v>0.12162162162162163</v>
      </c>
      <c r="FC34" s="14">
        <v>2</v>
      </c>
      <c r="FD34" s="15">
        <v>6.4516129032258063E-2</v>
      </c>
      <c r="FE34" s="14"/>
      <c r="FF34" s="16"/>
      <c r="FG34" s="14"/>
      <c r="FH34" s="16"/>
      <c r="FI34" s="14">
        <v>1</v>
      </c>
      <c r="FJ34" s="15">
        <v>3.5714285714285712E-2</v>
      </c>
      <c r="FK34" s="14">
        <v>9</v>
      </c>
      <c r="FL34" s="15">
        <v>4.0358744394618833E-2</v>
      </c>
      <c r="FM34" s="14">
        <v>147</v>
      </c>
      <c r="FN34" s="15">
        <v>4.0440165061898209E-2</v>
      </c>
      <c r="FO34" s="14">
        <v>4</v>
      </c>
      <c r="FP34" s="15">
        <v>9.5238095238095233E-2</v>
      </c>
      <c r="FQ34" s="14">
        <v>7</v>
      </c>
      <c r="FR34" s="15">
        <v>4.1176470588235294E-2</v>
      </c>
      <c r="FS34" s="14">
        <v>8</v>
      </c>
      <c r="FT34" s="15">
        <v>4.49438202247191E-2</v>
      </c>
      <c r="FU34" s="14">
        <v>190</v>
      </c>
      <c r="FV34" s="15">
        <v>8.5972850678733032E-2</v>
      </c>
      <c r="FW34" s="14">
        <v>6</v>
      </c>
      <c r="FX34" s="15">
        <v>0.3</v>
      </c>
      <c r="FY34" s="14"/>
      <c r="FZ34" s="16"/>
      <c r="GA34" s="14">
        <v>128</v>
      </c>
      <c r="GB34" s="15">
        <v>8.3660130718954243E-2</v>
      </c>
      <c r="GC34" s="14">
        <v>43</v>
      </c>
      <c r="GD34" s="15">
        <v>8.8659793814432994E-2</v>
      </c>
      <c r="GE34" s="14">
        <v>528</v>
      </c>
      <c r="GF34" s="15">
        <v>5.9113300492610835E-2</v>
      </c>
      <c r="GG34" s="14">
        <v>8</v>
      </c>
      <c r="GH34" s="15">
        <v>7.7669902912621352E-2</v>
      </c>
      <c r="GI34" s="17">
        <v>3248</v>
      </c>
      <c r="GJ34" s="18">
        <v>6.4888622515233238E-2</v>
      </c>
    </row>
    <row r="35" spans="1:192" x14ac:dyDescent="0.25">
      <c r="A35" s="19" t="s">
        <v>139</v>
      </c>
      <c r="B35" s="27"/>
      <c r="C35" s="20">
        <v>13</v>
      </c>
      <c r="D35" s="21">
        <v>0.25</v>
      </c>
      <c r="E35" s="20">
        <v>4</v>
      </c>
      <c r="F35" s="21">
        <v>0.15384615384615385</v>
      </c>
      <c r="G35" s="20"/>
      <c r="H35" s="22"/>
      <c r="I35" s="20">
        <v>2</v>
      </c>
      <c r="J35" s="21">
        <v>0.1111111111111111</v>
      </c>
      <c r="K35" s="20">
        <v>16</v>
      </c>
      <c r="L35" s="21">
        <v>0.15841584158415842</v>
      </c>
      <c r="M35" s="20">
        <v>9</v>
      </c>
      <c r="N35" s="21">
        <v>0.16071428571428573</v>
      </c>
      <c r="O35" s="20">
        <v>56</v>
      </c>
      <c r="P35" s="21">
        <v>0.13827160493827159</v>
      </c>
      <c r="Q35" s="20">
        <v>1</v>
      </c>
      <c r="R35" s="21">
        <v>6.25E-2</v>
      </c>
      <c r="S35" s="20">
        <v>2</v>
      </c>
      <c r="T35" s="21">
        <v>6.8965517241379309E-2</v>
      </c>
      <c r="U35" s="20"/>
      <c r="V35" s="22"/>
      <c r="W35" s="20"/>
      <c r="X35" s="22"/>
      <c r="Y35" s="20">
        <v>1</v>
      </c>
      <c r="Z35" s="21">
        <v>2.0833333333333332E-2</v>
      </c>
      <c r="AA35" s="20">
        <v>3</v>
      </c>
      <c r="AB35" s="21">
        <v>7.8947368421052627E-2</v>
      </c>
      <c r="AC35" s="20">
        <v>28</v>
      </c>
      <c r="AD35" s="21">
        <v>8.9743589743589744E-2</v>
      </c>
      <c r="AE35" s="20">
        <v>258</v>
      </c>
      <c r="AF35" s="21">
        <v>0.10992756710694504</v>
      </c>
      <c r="AG35" s="20"/>
      <c r="AH35" s="22"/>
      <c r="AI35" s="20"/>
      <c r="AJ35" s="22"/>
      <c r="AK35" s="20">
        <v>6</v>
      </c>
      <c r="AL35" s="21">
        <v>0.18181818181818182</v>
      </c>
      <c r="AM35" s="20">
        <v>8</v>
      </c>
      <c r="AN35" s="21">
        <v>0.1111111111111111</v>
      </c>
      <c r="AO35" s="20">
        <v>177</v>
      </c>
      <c r="AP35" s="21">
        <v>0.15063829787234043</v>
      </c>
      <c r="AQ35" s="20">
        <v>9</v>
      </c>
      <c r="AR35" s="21">
        <v>0.13846153846153847</v>
      </c>
      <c r="AS35" s="20">
        <v>122</v>
      </c>
      <c r="AT35" s="21">
        <v>0.15947712418300652</v>
      </c>
      <c r="AU35" s="20">
        <v>3</v>
      </c>
      <c r="AV35" s="21">
        <v>6.6666666666666666E-2</v>
      </c>
      <c r="AW35" s="20">
        <v>138</v>
      </c>
      <c r="AX35" s="21">
        <v>0.10446631339894019</v>
      </c>
      <c r="AY35" s="20">
        <v>323</v>
      </c>
      <c r="AZ35" s="21">
        <v>0.1484375</v>
      </c>
      <c r="BA35" s="20">
        <v>6</v>
      </c>
      <c r="BB35" s="21">
        <v>7.8947368421052627E-2</v>
      </c>
      <c r="BC35" s="20">
        <v>5</v>
      </c>
      <c r="BD35" s="21">
        <v>7.6923076923076927E-2</v>
      </c>
      <c r="BE35" s="20">
        <v>7</v>
      </c>
      <c r="BF35" s="21">
        <v>0.31818181818181818</v>
      </c>
      <c r="BG35" s="20"/>
      <c r="BH35" s="22"/>
      <c r="BI35" s="20">
        <v>248</v>
      </c>
      <c r="BJ35" s="21">
        <v>0.14469078179696615</v>
      </c>
      <c r="BK35" s="20"/>
      <c r="BL35" s="22"/>
      <c r="BM35" s="20"/>
      <c r="BN35" s="22"/>
      <c r="BO35" s="20">
        <v>2</v>
      </c>
      <c r="BP35" s="21">
        <v>6.4516129032258063E-2</v>
      </c>
      <c r="BQ35" s="20">
        <v>207</v>
      </c>
      <c r="BR35" s="21">
        <v>9.2204899777282856E-2</v>
      </c>
      <c r="BS35" s="20"/>
      <c r="BT35" s="22"/>
      <c r="BU35" s="20"/>
      <c r="BV35" s="22"/>
      <c r="BW35" s="20"/>
      <c r="BX35" s="22"/>
      <c r="BY35" s="20"/>
      <c r="BZ35" s="22"/>
      <c r="CA35" s="20">
        <v>129</v>
      </c>
      <c r="CB35" s="21">
        <v>9.9845201238390094E-2</v>
      </c>
      <c r="CC35" s="20">
        <v>3</v>
      </c>
      <c r="CD35" s="21">
        <v>7.8947368421052627E-2</v>
      </c>
      <c r="CE35" s="20"/>
      <c r="CF35" s="22"/>
      <c r="CG35" s="20">
        <v>3</v>
      </c>
      <c r="CH35" s="21">
        <v>4.7619047619047616E-2</v>
      </c>
      <c r="CI35" s="20">
        <v>6</v>
      </c>
      <c r="CJ35" s="21">
        <v>0.10169491525423729</v>
      </c>
      <c r="CK35" s="20">
        <v>10</v>
      </c>
      <c r="CL35" s="21">
        <v>0.14285714285714285</v>
      </c>
      <c r="CM35" s="20">
        <v>4</v>
      </c>
      <c r="CN35" s="21">
        <v>0.13333333333333333</v>
      </c>
      <c r="CO35" s="20">
        <v>12</v>
      </c>
      <c r="CP35" s="21">
        <v>7.6923076923076927E-2</v>
      </c>
      <c r="CQ35" s="20"/>
      <c r="CR35" s="22"/>
      <c r="CS35" s="20">
        <v>2</v>
      </c>
      <c r="CT35" s="21">
        <v>9.5238095238095233E-2</v>
      </c>
      <c r="CU35" s="20">
        <v>198</v>
      </c>
      <c r="CV35" s="21">
        <v>0.10361067503924647</v>
      </c>
      <c r="CW35" s="20">
        <v>5</v>
      </c>
      <c r="CX35" s="21">
        <v>0.27777777777777779</v>
      </c>
      <c r="CY35" s="20">
        <v>221</v>
      </c>
      <c r="CZ35" s="21">
        <v>0.14248871695680207</v>
      </c>
      <c r="DA35" s="20">
        <v>16</v>
      </c>
      <c r="DB35" s="21">
        <v>0.16161616161616163</v>
      </c>
      <c r="DC35" s="20">
        <v>9</v>
      </c>
      <c r="DD35" s="21">
        <v>0.18</v>
      </c>
      <c r="DE35" s="20"/>
      <c r="DF35" s="22"/>
      <c r="DG35" s="20"/>
      <c r="DH35" s="22"/>
      <c r="DI35" s="20">
        <v>129</v>
      </c>
      <c r="DJ35" s="21">
        <v>9.3275488069414311E-2</v>
      </c>
      <c r="DK35" s="20">
        <v>147</v>
      </c>
      <c r="DL35" s="21">
        <v>9.1588785046728974E-2</v>
      </c>
      <c r="DM35" s="20">
        <v>196</v>
      </c>
      <c r="DN35" s="21">
        <v>8.0758137618459E-2</v>
      </c>
      <c r="DO35" s="20"/>
      <c r="DP35" s="22"/>
      <c r="DQ35" s="20">
        <v>8</v>
      </c>
      <c r="DR35" s="21">
        <v>0.21052631578947367</v>
      </c>
      <c r="DS35" s="20">
        <v>146</v>
      </c>
      <c r="DT35" s="21">
        <v>0.14792299898682879</v>
      </c>
      <c r="DU35" s="20"/>
      <c r="DV35" s="22"/>
      <c r="DW35" s="20"/>
      <c r="DX35" s="22"/>
      <c r="DY35" s="20">
        <v>204</v>
      </c>
      <c r="DZ35" s="21">
        <v>0.10575427682737169</v>
      </c>
      <c r="EA35" s="20"/>
      <c r="EB35" s="22"/>
      <c r="EC35" s="20">
        <v>14</v>
      </c>
      <c r="ED35" s="21">
        <v>3.7735849056603772E-2</v>
      </c>
      <c r="EE35" s="20"/>
      <c r="EF35" s="22"/>
      <c r="EG35" s="20"/>
      <c r="EH35" s="22"/>
      <c r="EI35" s="20">
        <v>5</v>
      </c>
      <c r="EJ35" s="21">
        <v>9.8039215686274508E-2</v>
      </c>
      <c r="EK35" s="20">
        <v>5</v>
      </c>
      <c r="EL35" s="21">
        <v>5.7471264367816091E-2</v>
      </c>
      <c r="EM35" s="20"/>
      <c r="EN35" s="22"/>
      <c r="EO35" s="20"/>
      <c r="EP35" s="22"/>
      <c r="EQ35" s="20">
        <v>5</v>
      </c>
      <c r="ER35" s="21">
        <v>0.13157894736842105</v>
      </c>
      <c r="ES35" s="20"/>
      <c r="ET35" s="22"/>
      <c r="EU35" s="20"/>
      <c r="EV35" s="22"/>
      <c r="EW35" s="20">
        <v>184</v>
      </c>
      <c r="EX35" s="21">
        <v>8.4519981626090951E-2</v>
      </c>
      <c r="EY35" s="20">
        <v>236</v>
      </c>
      <c r="EZ35" s="21">
        <v>8.7732342007434946E-2</v>
      </c>
      <c r="FA35" s="20">
        <v>15</v>
      </c>
      <c r="FB35" s="21">
        <v>0.20270270270270271</v>
      </c>
      <c r="FC35" s="20">
        <v>3</v>
      </c>
      <c r="FD35" s="21">
        <v>9.6774193548387094E-2</v>
      </c>
      <c r="FE35" s="20"/>
      <c r="FF35" s="22"/>
      <c r="FG35" s="20"/>
      <c r="FH35" s="22"/>
      <c r="FI35" s="20">
        <v>2</v>
      </c>
      <c r="FJ35" s="21">
        <v>7.1428571428571425E-2</v>
      </c>
      <c r="FK35" s="20">
        <v>28</v>
      </c>
      <c r="FL35" s="21">
        <v>0.12556053811659193</v>
      </c>
      <c r="FM35" s="20">
        <v>251</v>
      </c>
      <c r="FN35" s="21">
        <v>6.9050894085281977E-2</v>
      </c>
      <c r="FO35" s="20">
        <v>10</v>
      </c>
      <c r="FP35" s="21">
        <v>0.23809523809523808</v>
      </c>
      <c r="FQ35" s="20">
        <v>13</v>
      </c>
      <c r="FR35" s="21">
        <v>7.6470588235294124E-2</v>
      </c>
      <c r="FS35" s="20">
        <v>16</v>
      </c>
      <c r="FT35" s="21">
        <v>8.98876404494382E-2</v>
      </c>
      <c r="FU35" s="20">
        <v>293</v>
      </c>
      <c r="FV35" s="21">
        <v>0.13257918552036199</v>
      </c>
      <c r="FW35" s="20">
        <v>8</v>
      </c>
      <c r="FX35" s="21">
        <v>0.4</v>
      </c>
      <c r="FY35" s="20"/>
      <c r="FZ35" s="22"/>
      <c r="GA35" s="20">
        <v>197</v>
      </c>
      <c r="GB35" s="21">
        <v>0.12875816993464051</v>
      </c>
      <c r="GC35" s="20">
        <v>75</v>
      </c>
      <c r="GD35" s="21">
        <v>0.15463917525773196</v>
      </c>
      <c r="GE35" s="20">
        <v>851</v>
      </c>
      <c r="GF35" s="21">
        <v>9.5275414240931486E-2</v>
      </c>
      <c r="GG35" s="20">
        <v>12</v>
      </c>
      <c r="GH35" s="21">
        <v>0.11650485436893204</v>
      </c>
      <c r="GI35" s="20">
        <v>5325</v>
      </c>
      <c r="GJ35" s="21">
        <v>0.10638297872340426</v>
      </c>
    </row>
    <row r="36" spans="1:192" x14ac:dyDescent="0.25">
      <c r="A36" s="2" t="s">
        <v>167</v>
      </c>
      <c r="B36" s="3" t="s">
        <v>129</v>
      </c>
      <c r="C36" s="14">
        <v>2</v>
      </c>
      <c r="D36" s="15">
        <v>3.8461538461538464E-2</v>
      </c>
      <c r="E36" s="14">
        <v>1</v>
      </c>
      <c r="F36" s="15">
        <v>3.8461538461538464E-2</v>
      </c>
      <c r="G36" s="14"/>
      <c r="H36" s="16"/>
      <c r="I36" s="14">
        <v>1</v>
      </c>
      <c r="J36" s="15">
        <v>5.5555555555555552E-2</v>
      </c>
      <c r="K36" s="14">
        <v>3</v>
      </c>
      <c r="L36" s="15">
        <v>2.9702970297029702E-2</v>
      </c>
      <c r="M36" s="14">
        <v>5</v>
      </c>
      <c r="N36" s="15">
        <v>8.9285714285714288E-2</v>
      </c>
      <c r="O36" s="14">
        <v>22</v>
      </c>
      <c r="P36" s="15">
        <v>5.4320987654320987E-2</v>
      </c>
      <c r="Q36" s="14">
        <v>0</v>
      </c>
      <c r="R36" s="15">
        <v>0</v>
      </c>
      <c r="S36" s="14">
        <v>0</v>
      </c>
      <c r="T36" s="15">
        <v>0</v>
      </c>
      <c r="U36" s="14"/>
      <c r="V36" s="16"/>
      <c r="W36" s="14"/>
      <c r="X36" s="16"/>
      <c r="Y36" s="14">
        <v>6</v>
      </c>
      <c r="Z36" s="15">
        <v>0.125</v>
      </c>
      <c r="AA36" s="14">
        <v>4</v>
      </c>
      <c r="AB36" s="15">
        <v>0.10526315789473684</v>
      </c>
      <c r="AC36" s="14">
        <v>22</v>
      </c>
      <c r="AD36" s="15">
        <v>7.0512820512820512E-2</v>
      </c>
      <c r="AE36" s="14">
        <v>74</v>
      </c>
      <c r="AF36" s="15">
        <v>3.1529612270984234E-2</v>
      </c>
      <c r="AG36" s="14"/>
      <c r="AH36" s="16"/>
      <c r="AI36" s="14"/>
      <c r="AJ36" s="16"/>
      <c r="AK36" s="14">
        <v>4</v>
      </c>
      <c r="AL36" s="15">
        <v>0.12121212121212122</v>
      </c>
      <c r="AM36" s="14">
        <v>5</v>
      </c>
      <c r="AN36" s="15">
        <v>6.9444444444444448E-2</v>
      </c>
      <c r="AO36" s="14">
        <v>32</v>
      </c>
      <c r="AP36" s="15">
        <v>2.7234042553191489E-2</v>
      </c>
      <c r="AQ36" s="14">
        <v>3</v>
      </c>
      <c r="AR36" s="15">
        <v>4.6153846153846156E-2</v>
      </c>
      <c r="AS36" s="14">
        <v>22</v>
      </c>
      <c r="AT36" s="15">
        <v>2.8758169934640521E-2</v>
      </c>
      <c r="AU36" s="14">
        <v>4</v>
      </c>
      <c r="AV36" s="15">
        <v>8.8888888888888892E-2</v>
      </c>
      <c r="AW36" s="14">
        <v>32</v>
      </c>
      <c r="AX36" s="15">
        <v>2.4224072672218017E-2</v>
      </c>
      <c r="AY36" s="14">
        <v>59</v>
      </c>
      <c r="AZ36" s="15">
        <v>2.7113970588235295E-2</v>
      </c>
      <c r="BA36" s="14">
        <v>1</v>
      </c>
      <c r="BB36" s="15">
        <v>1.3157894736842105E-2</v>
      </c>
      <c r="BC36" s="14">
        <v>7</v>
      </c>
      <c r="BD36" s="15">
        <v>0.1076923076923077</v>
      </c>
      <c r="BE36" s="14">
        <v>1</v>
      </c>
      <c r="BF36" s="15">
        <v>4.5454545454545456E-2</v>
      </c>
      <c r="BG36" s="14"/>
      <c r="BH36" s="16"/>
      <c r="BI36" s="14">
        <v>64</v>
      </c>
      <c r="BJ36" s="15">
        <v>3.7339556592765458E-2</v>
      </c>
      <c r="BK36" s="14"/>
      <c r="BL36" s="16"/>
      <c r="BM36" s="14"/>
      <c r="BN36" s="16"/>
      <c r="BO36" s="14">
        <v>2</v>
      </c>
      <c r="BP36" s="15">
        <v>6.4516129032258063E-2</v>
      </c>
      <c r="BQ36" s="14">
        <v>72</v>
      </c>
      <c r="BR36" s="15">
        <v>3.2071269487750555E-2</v>
      </c>
      <c r="BS36" s="14"/>
      <c r="BT36" s="16"/>
      <c r="BU36" s="14"/>
      <c r="BV36" s="16"/>
      <c r="BW36" s="14"/>
      <c r="BX36" s="16"/>
      <c r="BY36" s="14"/>
      <c r="BZ36" s="16"/>
      <c r="CA36" s="14">
        <v>22</v>
      </c>
      <c r="CB36" s="15">
        <v>1.7027863777089782E-2</v>
      </c>
      <c r="CC36" s="14">
        <v>5</v>
      </c>
      <c r="CD36" s="15">
        <v>0.13157894736842105</v>
      </c>
      <c r="CE36" s="14"/>
      <c r="CF36" s="16"/>
      <c r="CG36" s="14">
        <v>5</v>
      </c>
      <c r="CH36" s="15">
        <v>7.9365079365079361E-2</v>
      </c>
      <c r="CI36" s="14">
        <v>10</v>
      </c>
      <c r="CJ36" s="15">
        <v>0.16949152542372881</v>
      </c>
      <c r="CK36" s="14">
        <v>7</v>
      </c>
      <c r="CL36" s="15">
        <v>0.1</v>
      </c>
      <c r="CM36" s="14">
        <v>1</v>
      </c>
      <c r="CN36" s="15">
        <v>3.3333333333333333E-2</v>
      </c>
      <c r="CO36" s="14">
        <v>7</v>
      </c>
      <c r="CP36" s="15">
        <v>4.4871794871794872E-2</v>
      </c>
      <c r="CQ36" s="14"/>
      <c r="CR36" s="16"/>
      <c r="CS36" s="14">
        <v>3</v>
      </c>
      <c r="CT36" s="15">
        <v>0.14285714285714285</v>
      </c>
      <c r="CU36" s="14">
        <v>57</v>
      </c>
      <c r="CV36" s="15">
        <v>2.9827315541601257E-2</v>
      </c>
      <c r="CW36" s="14">
        <v>0</v>
      </c>
      <c r="CX36" s="15">
        <v>0</v>
      </c>
      <c r="CY36" s="14">
        <v>42</v>
      </c>
      <c r="CZ36" s="15">
        <v>2.7079303675048357E-2</v>
      </c>
      <c r="DA36" s="14">
        <v>0</v>
      </c>
      <c r="DB36" s="15">
        <v>0</v>
      </c>
      <c r="DC36" s="14">
        <v>5</v>
      </c>
      <c r="DD36" s="15">
        <v>0.1</v>
      </c>
      <c r="DE36" s="14"/>
      <c r="DF36" s="16"/>
      <c r="DG36" s="14"/>
      <c r="DH36" s="16"/>
      <c r="DI36" s="14">
        <v>58</v>
      </c>
      <c r="DJ36" s="15">
        <v>4.1937816341287057E-2</v>
      </c>
      <c r="DK36" s="14">
        <v>125</v>
      </c>
      <c r="DL36" s="15">
        <v>7.7881619937694699E-2</v>
      </c>
      <c r="DM36" s="14">
        <v>121</v>
      </c>
      <c r="DN36" s="15">
        <v>4.9855789039967034E-2</v>
      </c>
      <c r="DO36" s="14"/>
      <c r="DP36" s="16"/>
      <c r="DQ36" s="14">
        <v>2</v>
      </c>
      <c r="DR36" s="15">
        <v>5.2631578947368418E-2</v>
      </c>
      <c r="DS36" s="14">
        <v>32</v>
      </c>
      <c r="DT36" s="15">
        <v>3.242147922998987E-2</v>
      </c>
      <c r="DU36" s="14"/>
      <c r="DV36" s="16"/>
      <c r="DW36" s="14"/>
      <c r="DX36" s="16"/>
      <c r="DY36" s="14">
        <v>51</v>
      </c>
      <c r="DZ36" s="15">
        <v>2.6438569206842923E-2</v>
      </c>
      <c r="EA36" s="14"/>
      <c r="EB36" s="16"/>
      <c r="EC36" s="14">
        <v>5</v>
      </c>
      <c r="ED36" s="15">
        <v>1.3477088948787063E-2</v>
      </c>
      <c r="EE36" s="14"/>
      <c r="EF36" s="16"/>
      <c r="EG36" s="14"/>
      <c r="EH36" s="16"/>
      <c r="EI36" s="14">
        <v>2</v>
      </c>
      <c r="EJ36" s="15">
        <v>3.9215686274509803E-2</v>
      </c>
      <c r="EK36" s="14">
        <v>10</v>
      </c>
      <c r="EL36" s="15">
        <v>0.11494252873563218</v>
      </c>
      <c r="EM36" s="14"/>
      <c r="EN36" s="16"/>
      <c r="EO36" s="14"/>
      <c r="EP36" s="16"/>
      <c r="EQ36" s="14">
        <v>5</v>
      </c>
      <c r="ER36" s="15">
        <v>0.13157894736842105</v>
      </c>
      <c r="ES36" s="14"/>
      <c r="ET36" s="16"/>
      <c r="EU36" s="14"/>
      <c r="EV36" s="16"/>
      <c r="EW36" s="14">
        <v>88</v>
      </c>
      <c r="EX36" s="15">
        <v>4.0422599908130456E-2</v>
      </c>
      <c r="EY36" s="14">
        <v>67</v>
      </c>
      <c r="EZ36" s="15">
        <v>2.4907063197026021E-2</v>
      </c>
      <c r="FA36" s="14">
        <v>3</v>
      </c>
      <c r="FB36" s="15">
        <v>4.0540540540540543E-2</v>
      </c>
      <c r="FC36" s="14">
        <v>8</v>
      </c>
      <c r="FD36" s="15">
        <v>0.25806451612903225</v>
      </c>
      <c r="FE36" s="14"/>
      <c r="FF36" s="16"/>
      <c r="FG36" s="14"/>
      <c r="FH36" s="16"/>
      <c r="FI36" s="14">
        <v>6</v>
      </c>
      <c r="FJ36" s="15">
        <v>0.21428571428571427</v>
      </c>
      <c r="FK36" s="14">
        <v>19</v>
      </c>
      <c r="FL36" s="15">
        <v>8.520179372197309E-2</v>
      </c>
      <c r="FM36" s="14">
        <v>142</v>
      </c>
      <c r="FN36" s="15">
        <v>3.9064649243466303E-2</v>
      </c>
      <c r="FO36" s="14">
        <v>2</v>
      </c>
      <c r="FP36" s="15">
        <v>4.7619047619047616E-2</v>
      </c>
      <c r="FQ36" s="14">
        <v>16</v>
      </c>
      <c r="FR36" s="15">
        <v>9.4117647058823528E-2</v>
      </c>
      <c r="FS36" s="14">
        <v>8</v>
      </c>
      <c r="FT36" s="15">
        <v>4.49438202247191E-2</v>
      </c>
      <c r="FU36" s="14">
        <v>78</v>
      </c>
      <c r="FV36" s="15">
        <v>3.5294117647058823E-2</v>
      </c>
      <c r="FW36" s="14">
        <v>2</v>
      </c>
      <c r="FX36" s="15">
        <v>0.1</v>
      </c>
      <c r="FY36" s="14"/>
      <c r="FZ36" s="16"/>
      <c r="GA36" s="14">
        <v>58</v>
      </c>
      <c r="GB36" s="15">
        <v>3.7908496732026141E-2</v>
      </c>
      <c r="GC36" s="14">
        <v>32</v>
      </c>
      <c r="GD36" s="15">
        <v>6.5979381443298971E-2</v>
      </c>
      <c r="GE36" s="14">
        <v>190</v>
      </c>
      <c r="GF36" s="15">
        <v>2.1271831616659204E-2</v>
      </c>
      <c r="GG36" s="14">
        <v>4</v>
      </c>
      <c r="GH36" s="15">
        <v>3.8834951456310676E-2</v>
      </c>
      <c r="GI36" s="17">
        <v>1746</v>
      </c>
      <c r="GJ36" s="18">
        <v>3.4881630206772547E-2</v>
      </c>
    </row>
    <row r="37" spans="1:192" x14ac:dyDescent="0.25">
      <c r="A37" s="19" t="s">
        <v>139</v>
      </c>
      <c r="B37" s="27"/>
      <c r="C37" s="20">
        <v>2</v>
      </c>
      <c r="D37" s="21">
        <v>3.8461538461538464E-2</v>
      </c>
      <c r="E37" s="20">
        <v>1</v>
      </c>
      <c r="F37" s="21">
        <v>3.8461538461538464E-2</v>
      </c>
      <c r="G37" s="20"/>
      <c r="H37" s="22"/>
      <c r="I37" s="20">
        <v>1</v>
      </c>
      <c r="J37" s="21">
        <v>5.5555555555555552E-2</v>
      </c>
      <c r="K37" s="20">
        <v>3</v>
      </c>
      <c r="L37" s="21">
        <v>2.9702970297029702E-2</v>
      </c>
      <c r="M37" s="20">
        <v>5</v>
      </c>
      <c r="N37" s="21">
        <v>8.9285714285714288E-2</v>
      </c>
      <c r="O37" s="20">
        <v>22</v>
      </c>
      <c r="P37" s="21">
        <v>5.4320987654320987E-2</v>
      </c>
      <c r="Q37" s="20">
        <v>0</v>
      </c>
      <c r="R37" s="21">
        <v>0</v>
      </c>
      <c r="S37" s="20">
        <v>0</v>
      </c>
      <c r="T37" s="21">
        <v>0</v>
      </c>
      <c r="U37" s="20"/>
      <c r="V37" s="22"/>
      <c r="W37" s="20"/>
      <c r="X37" s="22"/>
      <c r="Y37" s="20">
        <v>6</v>
      </c>
      <c r="Z37" s="21">
        <v>0.125</v>
      </c>
      <c r="AA37" s="20">
        <v>4</v>
      </c>
      <c r="AB37" s="21">
        <v>0.10526315789473684</v>
      </c>
      <c r="AC37" s="20">
        <v>22</v>
      </c>
      <c r="AD37" s="21">
        <v>7.0512820512820512E-2</v>
      </c>
      <c r="AE37" s="20">
        <v>74</v>
      </c>
      <c r="AF37" s="21">
        <v>3.1529612270984234E-2</v>
      </c>
      <c r="AG37" s="20"/>
      <c r="AH37" s="22"/>
      <c r="AI37" s="20"/>
      <c r="AJ37" s="22"/>
      <c r="AK37" s="20">
        <v>4</v>
      </c>
      <c r="AL37" s="21">
        <v>0.12121212121212122</v>
      </c>
      <c r="AM37" s="20">
        <v>5</v>
      </c>
      <c r="AN37" s="21">
        <v>6.9444444444444448E-2</v>
      </c>
      <c r="AO37" s="20">
        <v>32</v>
      </c>
      <c r="AP37" s="21">
        <v>2.7234042553191489E-2</v>
      </c>
      <c r="AQ37" s="20">
        <v>3</v>
      </c>
      <c r="AR37" s="21">
        <v>4.6153846153846156E-2</v>
      </c>
      <c r="AS37" s="20">
        <v>22</v>
      </c>
      <c r="AT37" s="21">
        <v>2.8758169934640521E-2</v>
      </c>
      <c r="AU37" s="20">
        <v>4</v>
      </c>
      <c r="AV37" s="21">
        <v>8.8888888888888892E-2</v>
      </c>
      <c r="AW37" s="20">
        <v>32</v>
      </c>
      <c r="AX37" s="21">
        <v>2.4224072672218017E-2</v>
      </c>
      <c r="AY37" s="20">
        <v>59</v>
      </c>
      <c r="AZ37" s="21">
        <v>2.7113970588235295E-2</v>
      </c>
      <c r="BA37" s="20">
        <v>1</v>
      </c>
      <c r="BB37" s="21">
        <v>1.3157894736842105E-2</v>
      </c>
      <c r="BC37" s="20">
        <v>7</v>
      </c>
      <c r="BD37" s="21">
        <v>0.1076923076923077</v>
      </c>
      <c r="BE37" s="20">
        <v>1</v>
      </c>
      <c r="BF37" s="21">
        <v>4.5454545454545456E-2</v>
      </c>
      <c r="BG37" s="20"/>
      <c r="BH37" s="22"/>
      <c r="BI37" s="20">
        <v>64</v>
      </c>
      <c r="BJ37" s="21">
        <v>3.7339556592765458E-2</v>
      </c>
      <c r="BK37" s="20"/>
      <c r="BL37" s="22"/>
      <c r="BM37" s="20"/>
      <c r="BN37" s="22"/>
      <c r="BO37" s="20">
        <v>2</v>
      </c>
      <c r="BP37" s="21">
        <v>6.4516129032258063E-2</v>
      </c>
      <c r="BQ37" s="20">
        <v>72</v>
      </c>
      <c r="BR37" s="21">
        <v>3.2071269487750555E-2</v>
      </c>
      <c r="BS37" s="20"/>
      <c r="BT37" s="22"/>
      <c r="BU37" s="20"/>
      <c r="BV37" s="22"/>
      <c r="BW37" s="20"/>
      <c r="BX37" s="22"/>
      <c r="BY37" s="20"/>
      <c r="BZ37" s="22"/>
      <c r="CA37" s="20">
        <v>22</v>
      </c>
      <c r="CB37" s="21">
        <v>1.7027863777089782E-2</v>
      </c>
      <c r="CC37" s="20">
        <v>5</v>
      </c>
      <c r="CD37" s="21">
        <v>0.13157894736842105</v>
      </c>
      <c r="CE37" s="20"/>
      <c r="CF37" s="22"/>
      <c r="CG37" s="20">
        <v>5</v>
      </c>
      <c r="CH37" s="21">
        <v>7.9365079365079361E-2</v>
      </c>
      <c r="CI37" s="20">
        <v>10</v>
      </c>
      <c r="CJ37" s="21">
        <v>0.16949152542372881</v>
      </c>
      <c r="CK37" s="20">
        <v>7</v>
      </c>
      <c r="CL37" s="21">
        <v>0.1</v>
      </c>
      <c r="CM37" s="20">
        <v>1</v>
      </c>
      <c r="CN37" s="21">
        <v>3.3333333333333333E-2</v>
      </c>
      <c r="CO37" s="20">
        <v>7</v>
      </c>
      <c r="CP37" s="21">
        <v>4.4871794871794872E-2</v>
      </c>
      <c r="CQ37" s="20"/>
      <c r="CR37" s="22"/>
      <c r="CS37" s="20">
        <v>3</v>
      </c>
      <c r="CT37" s="21">
        <v>0.14285714285714285</v>
      </c>
      <c r="CU37" s="20">
        <v>57</v>
      </c>
      <c r="CV37" s="21">
        <v>2.9827315541601257E-2</v>
      </c>
      <c r="CW37" s="20">
        <v>0</v>
      </c>
      <c r="CX37" s="21">
        <v>0</v>
      </c>
      <c r="CY37" s="20">
        <v>42</v>
      </c>
      <c r="CZ37" s="21">
        <v>2.7079303675048357E-2</v>
      </c>
      <c r="DA37" s="20">
        <v>0</v>
      </c>
      <c r="DB37" s="21">
        <v>0</v>
      </c>
      <c r="DC37" s="20">
        <v>5</v>
      </c>
      <c r="DD37" s="21">
        <v>0.1</v>
      </c>
      <c r="DE37" s="20"/>
      <c r="DF37" s="22"/>
      <c r="DG37" s="20"/>
      <c r="DH37" s="22"/>
      <c r="DI37" s="20">
        <v>58</v>
      </c>
      <c r="DJ37" s="21">
        <v>4.1937816341287057E-2</v>
      </c>
      <c r="DK37" s="20">
        <v>125</v>
      </c>
      <c r="DL37" s="21">
        <v>7.7881619937694699E-2</v>
      </c>
      <c r="DM37" s="20">
        <v>121</v>
      </c>
      <c r="DN37" s="21">
        <v>4.9855789039967034E-2</v>
      </c>
      <c r="DO37" s="20"/>
      <c r="DP37" s="22"/>
      <c r="DQ37" s="20">
        <v>2</v>
      </c>
      <c r="DR37" s="21">
        <v>5.2631578947368418E-2</v>
      </c>
      <c r="DS37" s="20">
        <v>32</v>
      </c>
      <c r="DT37" s="21">
        <v>3.242147922998987E-2</v>
      </c>
      <c r="DU37" s="20"/>
      <c r="DV37" s="22"/>
      <c r="DW37" s="20"/>
      <c r="DX37" s="22"/>
      <c r="DY37" s="20">
        <v>51</v>
      </c>
      <c r="DZ37" s="21">
        <v>2.6438569206842923E-2</v>
      </c>
      <c r="EA37" s="20"/>
      <c r="EB37" s="22"/>
      <c r="EC37" s="20">
        <v>5</v>
      </c>
      <c r="ED37" s="21">
        <v>1.3477088948787063E-2</v>
      </c>
      <c r="EE37" s="20"/>
      <c r="EF37" s="22"/>
      <c r="EG37" s="20"/>
      <c r="EH37" s="22"/>
      <c r="EI37" s="20">
        <v>2</v>
      </c>
      <c r="EJ37" s="21">
        <v>3.9215686274509803E-2</v>
      </c>
      <c r="EK37" s="20">
        <v>10</v>
      </c>
      <c r="EL37" s="21">
        <v>0.11494252873563218</v>
      </c>
      <c r="EM37" s="20"/>
      <c r="EN37" s="22"/>
      <c r="EO37" s="20"/>
      <c r="EP37" s="22"/>
      <c r="EQ37" s="20">
        <v>5</v>
      </c>
      <c r="ER37" s="21">
        <v>0.13157894736842105</v>
      </c>
      <c r="ES37" s="20"/>
      <c r="ET37" s="22"/>
      <c r="EU37" s="20"/>
      <c r="EV37" s="22"/>
      <c r="EW37" s="20">
        <v>88</v>
      </c>
      <c r="EX37" s="21">
        <v>4.0422599908130456E-2</v>
      </c>
      <c r="EY37" s="20">
        <v>67</v>
      </c>
      <c r="EZ37" s="21">
        <v>2.4907063197026021E-2</v>
      </c>
      <c r="FA37" s="20">
        <v>3</v>
      </c>
      <c r="FB37" s="21">
        <v>4.0540540540540543E-2</v>
      </c>
      <c r="FC37" s="20">
        <v>8</v>
      </c>
      <c r="FD37" s="21">
        <v>0.25806451612903225</v>
      </c>
      <c r="FE37" s="20"/>
      <c r="FF37" s="22"/>
      <c r="FG37" s="20"/>
      <c r="FH37" s="22"/>
      <c r="FI37" s="20">
        <v>6</v>
      </c>
      <c r="FJ37" s="21">
        <v>0.21428571428571427</v>
      </c>
      <c r="FK37" s="20">
        <v>19</v>
      </c>
      <c r="FL37" s="21">
        <v>8.520179372197309E-2</v>
      </c>
      <c r="FM37" s="20">
        <v>142</v>
      </c>
      <c r="FN37" s="21">
        <v>3.9064649243466303E-2</v>
      </c>
      <c r="FO37" s="20">
        <v>2</v>
      </c>
      <c r="FP37" s="21">
        <v>4.7619047619047616E-2</v>
      </c>
      <c r="FQ37" s="20">
        <v>16</v>
      </c>
      <c r="FR37" s="21">
        <v>9.4117647058823528E-2</v>
      </c>
      <c r="FS37" s="20">
        <v>8</v>
      </c>
      <c r="FT37" s="21">
        <v>4.49438202247191E-2</v>
      </c>
      <c r="FU37" s="20">
        <v>78</v>
      </c>
      <c r="FV37" s="21">
        <v>3.5294117647058823E-2</v>
      </c>
      <c r="FW37" s="20">
        <v>2</v>
      </c>
      <c r="FX37" s="21">
        <v>0.1</v>
      </c>
      <c r="FY37" s="20"/>
      <c r="FZ37" s="22"/>
      <c r="GA37" s="20">
        <v>58</v>
      </c>
      <c r="GB37" s="21">
        <v>3.7908496732026141E-2</v>
      </c>
      <c r="GC37" s="20">
        <v>32</v>
      </c>
      <c r="GD37" s="21">
        <v>6.5979381443298971E-2</v>
      </c>
      <c r="GE37" s="20">
        <v>190</v>
      </c>
      <c r="GF37" s="21">
        <v>2.1271831616659204E-2</v>
      </c>
      <c r="GG37" s="20">
        <v>4</v>
      </c>
      <c r="GH37" s="21">
        <v>3.8834951456310676E-2</v>
      </c>
      <c r="GI37" s="20">
        <v>1746</v>
      </c>
      <c r="GJ37" s="21">
        <v>3.4881630206772547E-2</v>
      </c>
    </row>
    <row r="38" spans="1:192" x14ac:dyDescent="0.25">
      <c r="A38" s="2" t="s">
        <v>168</v>
      </c>
      <c r="B38" s="3" t="s">
        <v>134</v>
      </c>
      <c r="C38" s="14">
        <v>2</v>
      </c>
      <c r="D38" s="15">
        <v>3.8461538461538464E-2</v>
      </c>
      <c r="E38" s="14">
        <v>0</v>
      </c>
      <c r="F38" s="15">
        <v>0</v>
      </c>
      <c r="G38" s="14"/>
      <c r="H38" s="16"/>
      <c r="I38" s="14">
        <v>0</v>
      </c>
      <c r="J38" s="15">
        <v>0</v>
      </c>
      <c r="K38" s="14">
        <v>0</v>
      </c>
      <c r="L38" s="15">
        <v>0</v>
      </c>
      <c r="M38" s="14">
        <v>0</v>
      </c>
      <c r="N38" s="15">
        <v>0</v>
      </c>
      <c r="O38" s="14">
        <v>2</v>
      </c>
      <c r="P38" s="15">
        <v>4.9382716049382715E-3</v>
      </c>
      <c r="Q38" s="14">
        <v>0</v>
      </c>
      <c r="R38" s="15">
        <v>0</v>
      </c>
      <c r="S38" s="14">
        <v>1</v>
      </c>
      <c r="T38" s="15">
        <v>3.4482758620689655E-2</v>
      </c>
      <c r="U38" s="14"/>
      <c r="V38" s="16"/>
      <c r="W38" s="14"/>
      <c r="X38" s="16"/>
      <c r="Y38" s="14">
        <v>1</v>
      </c>
      <c r="Z38" s="15">
        <v>2.0833333333333332E-2</v>
      </c>
      <c r="AA38" s="14">
        <v>1</v>
      </c>
      <c r="AB38" s="15">
        <v>2.6315789473684209E-2</v>
      </c>
      <c r="AC38" s="14">
        <v>4</v>
      </c>
      <c r="AD38" s="15">
        <v>1.282051282051282E-2</v>
      </c>
      <c r="AE38" s="14">
        <v>22</v>
      </c>
      <c r="AF38" s="15">
        <v>9.3736685129953128E-3</v>
      </c>
      <c r="AG38" s="14"/>
      <c r="AH38" s="16"/>
      <c r="AI38" s="14"/>
      <c r="AJ38" s="16"/>
      <c r="AK38" s="14">
        <v>1</v>
      </c>
      <c r="AL38" s="15">
        <v>3.0303030303030304E-2</v>
      </c>
      <c r="AM38" s="14">
        <v>1</v>
      </c>
      <c r="AN38" s="15">
        <v>1.3888888888888888E-2</v>
      </c>
      <c r="AO38" s="14">
        <v>8</v>
      </c>
      <c r="AP38" s="15">
        <v>6.8085106382978723E-3</v>
      </c>
      <c r="AQ38" s="14">
        <v>0</v>
      </c>
      <c r="AR38" s="15">
        <v>0</v>
      </c>
      <c r="AS38" s="14">
        <v>5</v>
      </c>
      <c r="AT38" s="15">
        <v>6.5359477124183009E-3</v>
      </c>
      <c r="AU38" s="14">
        <v>0</v>
      </c>
      <c r="AV38" s="15">
        <v>0</v>
      </c>
      <c r="AW38" s="14">
        <v>6</v>
      </c>
      <c r="AX38" s="15">
        <v>4.5420136260408781E-3</v>
      </c>
      <c r="AY38" s="14">
        <v>17</v>
      </c>
      <c r="AZ38" s="15">
        <v>7.8125E-3</v>
      </c>
      <c r="BA38" s="14">
        <v>0</v>
      </c>
      <c r="BB38" s="15">
        <v>0</v>
      </c>
      <c r="BC38" s="14">
        <v>0</v>
      </c>
      <c r="BD38" s="15">
        <v>0</v>
      </c>
      <c r="BE38" s="14">
        <v>0</v>
      </c>
      <c r="BF38" s="15">
        <v>0</v>
      </c>
      <c r="BG38" s="14"/>
      <c r="BH38" s="16"/>
      <c r="BI38" s="14">
        <v>12</v>
      </c>
      <c r="BJ38" s="15">
        <v>7.0011668611435242E-3</v>
      </c>
      <c r="BK38" s="14"/>
      <c r="BL38" s="16"/>
      <c r="BM38" s="14"/>
      <c r="BN38" s="16"/>
      <c r="BO38" s="14">
        <v>0</v>
      </c>
      <c r="BP38" s="15">
        <v>0</v>
      </c>
      <c r="BQ38" s="14">
        <v>15</v>
      </c>
      <c r="BR38" s="15">
        <v>6.6815144766146995E-3</v>
      </c>
      <c r="BS38" s="14"/>
      <c r="BT38" s="16"/>
      <c r="BU38" s="14"/>
      <c r="BV38" s="16"/>
      <c r="BW38" s="14"/>
      <c r="BX38" s="16"/>
      <c r="BY38" s="14"/>
      <c r="BZ38" s="16"/>
      <c r="CA38" s="14">
        <v>6</v>
      </c>
      <c r="CB38" s="15">
        <v>4.6439628482972135E-3</v>
      </c>
      <c r="CC38" s="14">
        <v>0</v>
      </c>
      <c r="CD38" s="15">
        <v>0</v>
      </c>
      <c r="CE38" s="14"/>
      <c r="CF38" s="16"/>
      <c r="CG38" s="14">
        <v>0</v>
      </c>
      <c r="CH38" s="15">
        <v>0</v>
      </c>
      <c r="CI38" s="14">
        <v>0</v>
      </c>
      <c r="CJ38" s="15">
        <v>0</v>
      </c>
      <c r="CK38" s="14">
        <v>1</v>
      </c>
      <c r="CL38" s="15">
        <v>1.4285714285714285E-2</v>
      </c>
      <c r="CM38" s="14">
        <v>0</v>
      </c>
      <c r="CN38" s="15">
        <v>0</v>
      </c>
      <c r="CO38" s="14">
        <v>1</v>
      </c>
      <c r="CP38" s="15">
        <v>6.41025641025641E-3</v>
      </c>
      <c r="CQ38" s="14"/>
      <c r="CR38" s="16"/>
      <c r="CS38" s="14">
        <v>0</v>
      </c>
      <c r="CT38" s="15">
        <v>0</v>
      </c>
      <c r="CU38" s="14">
        <v>19</v>
      </c>
      <c r="CV38" s="15">
        <v>9.9424385138670857E-3</v>
      </c>
      <c r="CW38" s="14">
        <v>0</v>
      </c>
      <c r="CX38" s="15">
        <v>0</v>
      </c>
      <c r="CY38" s="14">
        <v>10</v>
      </c>
      <c r="CZ38" s="15">
        <v>6.4474532559638939E-3</v>
      </c>
      <c r="DA38" s="14">
        <v>1</v>
      </c>
      <c r="DB38" s="15">
        <v>1.0101010101010102E-2</v>
      </c>
      <c r="DC38" s="14">
        <v>0</v>
      </c>
      <c r="DD38" s="15">
        <v>0</v>
      </c>
      <c r="DE38" s="14"/>
      <c r="DF38" s="16"/>
      <c r="DG38" s="14"/>
      <c r="DH38" s="16"/>
      <c r="DI38" s="14">
        <v>10</v>
      </c>
      <c r="DJ38" s="15">
        <v>7.2306579898770785E-3</v>
      </c>
      <c r="DK38" s="14">
        <v>14</v>
      </c>
      <c r="DL38" s="15">
        <v>8.7227414330218068E-3</v>
      </c>
      <c r="DM38" s="14">
        <v>17</v>
      </c>
      <c r="DN38" s="15">
        <v>7.0045323444581789E-3</v>
      </c>
      <c r="DO38" s="14"/>
      <c r="DP38" s="16"/>
      <c r="DQ38" s="14">
        <v>0</v>
      </c>
      <c r="DR38" s="15">
        <v>0</v>
      </c>
      <c r="DS38" s="14">
        <v>13</v>
      </c>
      <c r="DT38" s="15">
        <v>1.3171225937183385E-2</v>
      </c>
      <c r="DU38" s="14"/>
      <c r="DV38" s="16"/>
      <c r="DW38" s="14"/>
      <c r="DX38" s="16"/>
      <c r="DY38" s="14">
        <v>16</v>
      </c>
      <c r="DZ38" s="15">
        <v>8.2944530844997408E-3</v>
      </c>
      <c r="EA38" s="14"/>
      <c r="EB38" s="16"/>
      <c r="EC38" s="14">
        <v>0</v>
      </c>
      <c r="ED38" s="15">
        <v>0</v>
      </c>
      <c r="EE38" s="14"/>
      <c r="EF38" s="16"/>
      <c r="EG38" s="14"/>
      <c r="EH38" s="16"/>
      <c r="EI38" s="14">
        <v>1</v>
      </c>
      <c r="EJ38" s="15">
        <v>1.9607843137254902E-2</v>
      </c>
      <c r="EK38" s="14">
        <v>1</v>
      </c>
      <c r="EL38" s="15">
        <v>1.1494252873563218E-2</v>
      </c>
      <c r="EM38" s="14"/>
      <c r="EN38" s="16"/>
      <c r="EO38" s="14"/>
      <c r="EP38" s="16"/>
      <c r="EQ38" s="14">
        <v>0</v>
      </c>
      <c r="ER38" s="15">
        <v>0</v>
      </c>
      <c r="ES38" s="14"/>
      <c r="ET38" s="16"/>
      <c r="EU38" s="14"/>
      <c r="EV38" s="16"/>
      <c r="EW38" s="14">
        <v>14</v>
      </c>
      <c r="EX38" s="15">
        <v>6.4308681672025723E-3</v>
      </c>
      <c r="EY38" s="14">
        <v>16</v>
      </c>
      <c r="EZ38" s="15">
        <v>5.9479553903345724E-3</v>
      </c>
      <c r="FA38" s="14">
        <v>2</v>
      </c>
      <c r="FB38" s="15">
        <v>2.7027027027027029E-2</v>
      </c>
      <c r="FC38" s="14">
        <v>0</v>
      </c>
      <c r="FD38" s="15">
        <v>0</v>
      </c>
      <c r="FE38" s="14"/>
      <c r="FF38" s="16"/>
      <c r="FG38" s="14"/>
      <c r="FH38" s="16"/>
      <c r="FI38" s="14">
        <v>0</v>
      </c>
      <c r="FJ38" s="15">
        <v>0</v>
      </c>
      <c r="FK38" s="14">
        <v>3</v>
      </c>
      <c r="FL38" s="15">
        <v>1.3452914798206279E-2</v>
      </c>
      <c r="FM38" s="14">
        <v>17</v>
      </c>
      <c r="FN38" s="15">
        <v>4.6767537826685008E-3</v>
      </c>
      <c r="FO38" s="14">
        <v>0</v>
      </c>
      <c r="FP38" s="15">
        <v>0</v>
      </c>
      <c r="FQ38" s="14">
        <v>1</v>
      </c>
      <c r="FR38" s="15">
        <v>5.8823529411764705E-3</v>
      </c>
      <c r="FS38" s="14">
        <v>1</v>
      </c>
      <c r="FT38" s="15">
        <v>5.6179775280898875E-3</v>
      </c>
      <c r="FU38" s="14">
        <v>28</v>
      </c>
      <c r="FV38" s="15">
        <v>1.2669683257918552E-2</v>
      </c>
      <c r="FW38" s="14">
        <v>0</v>
      </c>
      <c r="FX38" s="15">
        <v>0</v>
      </c>
      <c r="FY38" s="14"/>
      <c r="FZ38" s="16"/>
      <c r="GA38" s="14">
        <v>12</v>
      </c>
      <c r="GB38" s="15">
        <v>7.8431372549019607E-3</v>
      </c>
      <c r="GC38" s="14">
        <v>8</v>
      </c>
      <c r="GD38" s="15">
        <v>1.6494845360824743E-2</v>
      </c>
      <c r="GE38" s="14">
        <v>60</v>
      </c>
      <c r="GF38" s="15">
        <v>6.717420510523959E-3</v>
      </c>
      <c r="GG38" s="14">
        <v>2</v>
      </c>
      <c r="GH38" s="15">
        <v>1.9417475728155338E-2</v>
      </c>
      <c r="GI38" s="17">
        <v>372</v>
      </c>
      <c r="GJ38" s="18">
        <v>7.4318249925082406E-3</v>
      </c>
    </row>
    <row r="39" spans="1:192" x14ac:dyDescent="0.25">
      <c r="A39" s="2" t="s">
        <v>169</v>
      </c>
      <c r="B39" s="3" t="s">
        <v>134</v>
      </c>
      <c r="C39" s="14">
        <v>0</v>
      </c>
      <c r="D39" s="15">
        <v>0</v>
      </c>
      <c r="E39" s="14">
        <v>0</v>
      </c>
      <c r="F39" s="15">
        <v>0</v>
      </c>
      <c r="G39" s="14"/>
      <c r="H39" s="16"/>
      <c r="I39" s="14">
        <v>0</v>
      </c>
      <c r="J39" s="15">
        <v>0</v>
      </c>
      <c r="K39" s="14">
        <v>0</v>
      </c>
      <c r="L39" s="15">
        <v>0</v>
      </c>
      <c r="M39" s="14">
        <v>1</v>
      </c>
      <c r="N39" s="15">
        <v>1.7857142857142856E-2</v>
      </c>
      <c r="O39" s="14">
        <v>3</v>
      </c>
      <c r="P39" s="15">
        <v>7.4074074074074077E-3</v>
      </c>
      <c r="Q39" s="14">
        <v>0</v>
      </c>
      <c r="R39" s="15">
        <v>0</v>
      </c>
      <c r="S39" s="14">
        <v>1</v>
      </c>
      <c r="T39" s="15">
        <v>3.4482758620689655E-2</v>
      </c>
      <c r="U39" s="14"/>
      <c r="V39" s="16"/>
      <c r="W39" s="14"/>
      <c r="X39" s="16"/>
      <c r="Y39" s="14">
        <v>0</v>
      </c>
      <c r="Z39" s="15">
        <v>0</v>
      </c>
      <c r="AA39" s="14">
        <v>0</v>
      </c>
      <c r="AB39" s="15">
        <v>0</v>
      </c>
      <c r="AC39" s="14">
        <v>2</v>
      </c>
      <c r="AD39" s="15">
        <v>6.41025641025641E-3</v>
      </c>
      <c r="AE39" s="14">
        <v>21</v>
      </c>
      <c r="AF39" s="15">
        <v>8.9475926714955266E-3</v>
      </c>
      <c r="AG39" s="14"/>
      <c r="AH39" s="16"/>
      <c r="AI39" s="14"/>
      <c r="AJ39" s="16"/>
      <c r="AK39" s="14">
        <v>0</v>
      </c>
      <c r="AL39" s="15">
        <v>0</v>
      </c>
      <c r="AM39" s="14">
        <v>1</v>
      </c>
      <c r="AN39" s="15">
        <v>1.3888888888888888E-2</v>
      </c>
      <c r="AO39" s="14">
        <v>10</v>
      </c>
      <c r="AP39" s="15">
        <v>8.5106382978723406E-3</v>
      </c>
      <c r="AQ39" s="14">
        <v>2</v>
      </c>
      <c r="AR39" s="15">
        <v>3.0769230769230771E-2</v>
      </c>
      <c r="AS39" s="14">
        <v>5</v>
      </c>
      <c r="AT39" s="15">
        <v>6.5359477124183009E-3</v>
      </c>
      <c r="AU39" s="14">
        <v>0</v>
      </c>
      <c r="AV39" s="15">
        <v>0</v>
      </c>
      <c r="AW39" s="14">
        <v>7</v>
      </c>
      <c r="AX39" s="15">
        <v>5.2990158970476911E-3</v>
      </c>
      <c r="AY39" s="14">
        <v>11</v>
      </c>
      <c r="AZ39" s="15">
        <v>5.0551470588235297E-3</v>
      </c>
      <c r="BA39" s="14">
        <v>0</v>
      </c>
      <c r="BB39" s="15">
        <v>0</v>
      </c>
      <c r="BC39" s="14">
        <v>1</v>
      </c>
      <c r="BD39" s="15">
        <v>1.5384615384615385E-2</v>
      </c>
      <c r="BE39" s="14">
        <v>0</v>
      </c>
      <c r="BF39" s="15">
        <v>0</v>
      </c>
      <c r="BG39" s="14"/>
      <c r="BH39" s="16"/>
      <c r="BI39" s="14">
        <v>8</v>
      </c>
      <c r="BJ39" s="15">
        <v>4.6674445740956822E-3</v>
      </c>
      <c r="BK39" s="14"/>
      <c r="BL39" s="16"/>
      <c r="BM39" s="14"/>
      <c r="BN39" s="16"/>
      <c r="BO39" s="14">
        <v>2</v>
      </c>
      <c r="BP39" s="15">
        <v>6.4516129032258063E-2</v>
      </c>
      <c r="BQ39" s="14">
        <v>6</v>
      </c>
      <c r="BR39" s="15">
        <v>2.6726057906458797E-3</v>
      </c>
      <c r="BS39" s="14"/>
      <c r="BT39" s="16"/>
      <c r="BU39" s="14"/>
      <c r="BV39" s="16"/>
      <c r="BW39" s="14"/>
      <c r="BX39" s="16"/>
      <c r="BY39" s="14"/>
      <c r="BZ39" s="16"/>
      <c r="CA39" s="14">
        <v>9</v>
      </c>
      <c r="CB39" s="15">
        <v>6.9659442724458202E-3</v>
      </c>
      <c r="CC39" s="14">
        <v>1</v>
      </c>
      <c r="CD39" s="15">
        <v>2.6315789473684209E-2</v>
      </c>
      <c r="CE39" s="14"/>
      <c r="CF39" s="16"/>
      <c r="CG39" s="14">
        <v>3</v>
      </c>
      <c r="CH39" s="15">
        <v>4.7619047619047616E-2</v>
      </c>
      <c r="CI39" s="14">
        <v>0</v>
      </c>
      <c r="CJ39" s="15">
        <v>0</v>
      </c>
      <c r="CK39" s="14">
        <v>2</v>
      </c>
      <c r="CL39" s="15">
        <v>2.8571428571428571E-2</v>
      </c>
      <c r="CM39" s="14">
        <v>0</v>
      </c>
      <c r="CN39" s="15">
        <v>0</v>
      </c>
      <c r="CO39" s="14">
        <v>1</v>
      </c>
      <c r="CP39" s="15">
        <v>6.41025641025641E-3</v>
      </c>
      <c r="CQ39" s="14"/>
      <c r="CR39" s="16"/>
      <c r="CS39" s="14">
        <v>0</v>
      </c>
      <c r="CT39" s="15">
        <v>0</v>
      </c>
      <c r="CU39" s="14">
        <v>8</v>
      </c>
      <c r="CV39" s="15">
        <v>4.1862899005756151E-3</v>
      </c>
      <c r="CW39" s="14">
        <v>0</v>
      </c>
      <c r="CX39" s="15">
        <v>0</v>
      </c>
      <c r="CY39" s="14">
        <v>10</v>
      </c>
      <c r="CZ39" s="15">
        <v>6.4474532559638939E-3</v>
      </c>
      <c r="DA39" s="14">
        <v>1</v>
      </c>
      <c r="DB39" s="15">
        <v>1.0101010101010102E-2</v>
      </c>
      <c r="DC39" s="14">
        <v>0</v>
      </c>
      <c r="DD39" s="15">
        <v>0</v>
      </c>
      <c r="DE39" s="14"/>
      <c r="DF39" s="16"/>
      <c r="DG39" s="14"/>
      <c r="DH39" s="16"/>
      <c r="DI39" s="14">
        <v>7</v>
      </c>
      <c r="DJ39" s="15">
        <v>5.0614605929139552E-3</v>
      </c>
      <c r="DK39" s="14">
        <v>12</v>
      </c>
      <c r="DL39" s="15">
        <v>7.4766355140186919E-3</v>
      </c>
      <c r="DM39" s="14">
        <v>17</v>
      </c>
      <c r="DN39" s="15">
        <v>7.0045323444581789E-3</v>
      </c>
      <c r="DO39" s="14"/>
      <c r="DP39" s="16"/>
      <c r="DQ39" s="14">
        <v>0</v>
      </c>
      <c r="DR39" s="15">
        <v>0</v>
      </c>
      <c r="DS39" s="14">
        <v>8</v>
      </c>
      <c r="DT39" s="15">
        <v>8.1053698074974676E-3</v>
      </c>
      <c r="DU39" s="14"/>
      <c r="DV39" s="16"/>
      <c r="DW39" s="14"/>
      <c r="DX39" s="16"/>
      <c r="DY39" s="14">
        <v>11</v>
      </c>
      <c r="DZ39" s="15">
        <v>5.7024364955935722E-3</v>
      </c>
      <c r="EA39" s="14"/>
      <c r="EB39" s="16"/>
      <c r="EC39" s="14">
        <v>0</v>
      </c>
      <c r="ED39" s="15">
        <v>0</v>
      </c>
      <c r="EE39" s="14"/>
      <c r="EF39" s="16"/>
      <c r="EG39" s="14"/>
      <c r="EH39" s="16"/>
      <c r="EI39" s="14">
        <v>0</v>
      </c>
      <c r="EJ39" s="15">
        <v>0</v>
      </c>
      <c r="EK39" s="14">
        <v>1</v>
      </c>
      <c r="EL39" s="15">
        <v>1.1494252873563218E-2</v>
      </c>
      <c r="EM39" s="14"/>
      <c r="EN39" s="16"/>
      <c r="EO39" s="14"/>
      <c r="EP39" s="16"/>
      <c r="EQ39" s="14">
        <v>0</v>
      </c>
      <c r="ER39" s="15">
        <v>0</v>
      </c>
      <c r="ES39" s="14"/>
      <c r="ET39" s="16"/>
      <c r="EU39" s="14"/>
      <c r="EV39" s="16"/>
      <c r="EW39" s="14">
        <v>17</v>
      </c>
      <c r="EX39" s="15">
        <v>7.8089113458888375E-3</v>
      </c>
      <c r="EY39" s="14">
        <v>20</v>
      </c>
      <c r="EZ39" s="15">
        <v>7.4349442379182153E-3</v>
      </c>
      <c r="FA39" s="14">
        <v>1</v>
      </c>
      <c r="FB39" s="15">
        <v>1.3513513513513514E-2</v>
      </c>
      <c r="FC39" s="14">
        <v>0</v>
      </c>
      <c r="FD39" s="15">
        <v>0</v>
      </c>
      <c r="FE39" s="14"/>
      <c r="FF39" s="16"/>
      <c r="FG39" s="14"/>
      <c r="FH39" s="16"/>
      <c r="FI39" s="14">
        <v>1</v>
      </c>
      <c r="FJ39" s="15">
        <v>3.5714285714285712E-2</v>
      </c>
      <c r="FK39" s="14">
        <v>4</v>
      </c>
      <c r="FL39" s="15">
        <v>1.7937219730941704E-2</v>
      </c>
      <c r="FM39" s="14">
        <v>27</v>
      </c>
      <c r="FN39" s="15">
        <v>7.4277854195323248E-3</v>
      </c>
      <c r="FO39" s="14">
        <v>1</v>
      </c>
      <c r="FP39" s="15">
        <v>2.3809523809523808E-2</v>
      </c>
      <c r="FQ39" s="14">
        <v>1</v>
      </c>
      <c r="FR39" s="15">
        <v>5.8823529411764705E-3</v>
      </c>
      <c r="FS39" s="14">
        <v>1</v>
      </c>
      <c r="FT39" s="15">
        <v>5.6179775280898875E-3</v>
      </c>
      <c r="FU39" s="14">
        <v>12</v>
      </c>
      <c r="FV39" s="15">
        <v>5.4298642533936649E-3</v>
      </c>
      <c r="FW39" s="14">
        <v>0</v>
      </c>
      <c r="FX39" s="15">
        <v>0</v>
      </c>
      <c r="FY39" s="14"/>
      <c r="FZ39" s="16"/>
      <c r="GA39" s="14">
        <v>7</v>
      </c>
      <c r="GB39" s="15">
        <v>4.5751633986928107E-3</v>
      </c>
      <c r="GC39" s="14">
        <v>2</v>
      </c>
      <c r="GD39" s="15">
        <v>4.1237113402061857E-3</v>
      </c>
      <c r="GE39" s="14">
        <v>46</v>
      </c>
      <c r="GF39" s="15">
        <v>5.1500223914017016E-3</v>
      </c>
      <c r="GG39" s="14">
        <v>3</v>
      </c>
      <c r="GH39" s="15">
        <v>2.9126213592233011E-2</v>
      </c>
      <c r="GI39" s="17">
        <v>315</v>
      </c>
      <c r="GJ39" s="18">
        <v>6.2930776146239136E-3</v>
      </c>
    </row>
    <row r="40" spans="1:192" x14ac:dyDescent="0.25">
      <c r="A40" s="19" t="s">
        <v>139</v>
      </c>
      <c r="B40" s="27"/>
      <c r="C40" s="20">
        <v>2</v>
      </c>
      <c r="D40" s="21">
        <v>3.8461538461538464E-2</v>
      </c>
      <c r="E40" s="20">
        <v>0</v>
      </c>
      <c r="F40" s="21">
        <v>0</v>
      </c>
      <c r="G40" s="20"/>
      <c r="H40" s="22"/>
      <c r="I40" s="20">
        <v>0</v>
      </c>
      <c r="J40" s="21">
        <v>0</v>
      </c>
      <c r="K40" s="20">
        <v>0</v>
      </c>
      <c r="L40" s="21">
        <v>0</v>
      </c>
      <c r="M40" s="20">
        <v>1</v>
      </c>
      <c r="N40" s="21">
        <v>1.7857142857142856E-2</v>
      </c>
      <c r="O40" s="20">
        <v>5</v>
      </c>
      <c r="P40" s="21">
        <v>1.2345679012345678E-2</v>
      </c>
      <c r="Q40" s="20">
        <v>0</v>
      </c>
      <c r="R40" s="21">
        <v>0</v>
      </c>
      <c r="S40" s="20">
        <v>2</v>
      </c>
      <c r="T40" s="21">
        <v>6.8965517241379309E-2</v>
      </c>
      <c r="U40" s="20"/>
      <c r="V40" s="22"/>
      <c r="W40" s="20"/>
      <c r="X40" s="22"/>
      <c r="Y40" s="20">
        <v>1</v>
      </c>
      <c r="Z40" s="21">
        <v>2.0833333333333332E-2</v>
      </c>
      <c r="AA40" s="20">
        <v>1</v>
      </c>
      <c r="AB40" s="21">
        <v>2.6315789473684209E-2</v>
      </c>
      <c r="AC40" s="20">
        <v>6</v>
      </c>
      <c r="AD40" s="21">
        <v>1.9230769230769232E-2</v>
      </c>
      <c r="AE40" s="20">
        <v>43</v>
      </c>
      <c r="AF40" s="21">
        <v>1.8321261184490838E-2</v>
      </c>
      <c r="AG40" s="20"/>
      <c r="AH40" s="22"/>
      <c r="AI40" s="20"/>
      <c r="AJ40" s="22"/>
      <c r="AK40" s="20">
        <v>1</v>
      </c>
      <c r="AL40" s="21">
        <v>3.0303030303030304E-2</v>
      </c>
      <c r="AM40" s="20">
        <v>2</v>
      </c>
      <c r="AN40" s="21">
        <v>2.7777777777777776E-2</v>
      </c>
      <c r="AO40" s="20">
        <v>18</v>
      </c>
      <c r="AP40" s="21">
        <v>1.5319148936170212E-2</v>
      </c>
      <c r="AQ40" s="20">
        <v>2</v>
      </c>
      <c r="AR40" s="21">
        <v>3.0769230769230771E-2</v>
      </c>
      <c r="AS40" s="20">
        <v>10</v>
      </c>
      <c r="AT40" s="21">
        <v>1.3071895424836602E-2</v>
      </c>
      <c r="AU40" s="20">
        <v>0</v>
      </c>
      <c r="AV40" s="21">
        <v>0</v>
      </c>
      <c r="AW40" s="20">
        <v>13</v>
      </c>
      <c r="AX40" s="21">
        <v>9.8410295230885701E-3</v>
      </c>
      <c r="AY40" s="20">
        <v>28</v>
      </c>
      <c r="AZ40" s="21">
        <v>1.2867647058823529E-2</v>
      </c>
      <c r="BA40" s="20">
        <v>0</v>
      </c>
      <c r="BB40" s="21">
        <v>0</v>
      </c>
      <c r="BC40" s="20">
        <v>1</v>
      </c>
      <c r="BD40" s="21">
        <v>1.5384615384615385E-2</v>
      </c>
      <c r="BE40" s="20">
        <v>0</v>
      </c>
      <c r="BF40" s="21">
        <v>0</v>
      </c>
      <c r="BG40" s="20"/>
      <c r="BH40" s="22"/>
      <c r="BI40" s="20">
        <v>20</v>
      </c>
      <c r="BJ40" s="21">
        <v>1.1668611435239206E-2</v>
      </c>
      <c r="BK40" s="20"/>
      <c r="BL40" s="22"/>
      <c r="BM40" s="20"/>
      <c r="BN40" s="22"/>
      <c r="BO40" s="20">
        <v>2</v>
      </c>
      <c r="BP40" s="21">
        <v>6.4516129032258063E-2</v>
      </c>
      <c r="BQ40" s="20">
        <v>21</v>
      </c>
      <c r="BR40" s="21">
        <v>9.3541202672605787E-3</v>
      </c>
      <c r="BS40" s="20"/>
      <c r="BT40" s="22"/>
      <c r="BU40" s="20"/>
      <c r="BV40" s="22"/>
      <c r="BW40" s="20"/>
      <c r="BX40" s="22"/>
      <c r="BY40" s="20"/>
      <c r="BZ40" s="22"/>
      <c r="CA40" s="20">
        <v>15</v>
      </c>
      <c r="CB40" s="21">
        <v>1.1609907120743035E-2</v>
      </c>
      <c r="CC40" s="20">
        <v>1</v>
      </c>
      <c r="CD40" s="21">
        <v>2.6315789473684209E-2</v>
      </c>
      <c r="CE40" s="20"/>
      <c r="CF40" s="22"/>
      <c r="CG40" s="20">
        <v>3</v>
      </c>
      <c r="CH40" s="21">
        <v>4.7619047619047616E-2</v>
      </c>
      <c r="CI40" s="20">
        <v>0</v>
      </c>
      <c r="CJ40" s="21">
        <v>0</v>
      </c>
      <c r="CK40" s="20">
        <v>3</v>
      </c>
      <c r="CL40" s="21">
        <v>4.2857142857142858E-2</v>
      </c>
      <c r="CM40" s="20">
        <v>0</v>
      </c>
      <c r="CN40" s="21">
        <v>0</v>
      </c>
      <c r="CO40" s="20">
        <v>2</v>
      </c>
      <c r="CP40" s="21">
        <v>1.282051282051282E-2</v>
      </c>
      <c r="CQ40" s="20"/>
      <c r="CR40" s="22"/>
      <c r="CS40" s="20">
        <v>0</v>
      </c>
      <c r="CT40" s="21">
        <v>0</v>
      </c>
      <c r="CU40" s="20">
        <v>27</v>
      </c>
      <c r="CV40" s="21">
        <v>1.4128728414442701E-2</v>
      </c>
      <c r="CW40" s="20">
        <v>0</v>
      </c>
      <c r="CX40" s="21">
        <v>0</v>
      </c>
      <c r="CY40" s="20">
        <v>20</v>
      </c>
      <c r="CZ40" s="21">
        <v>1.2894906511927788E-2</v>
      </c>
      <c r="DA40" s="20">
        <v>2</v>
      </c>
      <c r="DB40" s="21">
        <v>2.0202020202020204E-2</v>
      </c>
      <c r="DC40" s="20">
        <v>0</v>
      </c>
      <c r="DD40" s="21">
        <v>0</v>
      </c>
      <c r="DE40" s="20"/>
      <c r="DF40" s="22"/>
      <c r="DG40" s="20"/>
      <c r="DH40" s="22"/>
      <c r="DI40" s="20">
        <v>17</v>
      </c>
      <c r="DJ40" s="21">
        <v>1.2292118582791034E-2</v>
      </c>
      <c r="DK40" s="20">
        <v>26</v>
      </c>
      <c r="DL40" s="21">
        <v>1.61993769470405E-2</v>
      </c>
      <c r="DM40" s="20">
        <v>34</v>
      </c>
      <c r="DN40" s="21">
        <v>1.4009064688916358E-2</v>
      </c>
      <c r="DO40" s="20"/>
      <c r="DP40" s="22"/>
      <c r="DQ40" s="20">
        <v>0</v>
      </c>
      <c r="DR40" s="21">
        <v>0</v>
      </c>
      <c r="DS40" s="20">
        <v>21</v>
      </c>
      <c r="DT40" s="21">
        <v>2.1276595744680851E-2</v>
      </c>
      <c r="DU40" s="20"/>
      <c r="DV40" s="22"/>
      <c r="DW40" s="20"/>
      <c r="DX40" s="22"/>
      <c r="DY40" s="20">
        <v>27</v>
      </c>
      <c r="DZ40" s="21">
        <v>1.3996889580093312E-2</v>
      </c>
      <c r="EA40" s="20"/>
      <c r="EB40" s="22"/>
      <c r="EC40" s="20">
        <v>0</v>
      </c>
      <c r="ED40" s="21">
        <v>0</v>
      </c>
      <c r="EE40" s="20"/>
      <c r="EF40" s="22"/>
      <c r="EG40" s="20"/>
      <c r="EH40" s="22"/>
      <c r="EI40" s="20">
        <v>1</v>
      </c>
      <c r="EJ40" s="21">
        <v>1.9607843137254902E-2</v>
      </c>
      <c r="EK40" s="20">
        <v>2</v>
      </c>
      <c r="EL40" s="21">
        <v>2.2988505747126436E-2</v>
      </c>
      <c r="EM40" s="20"/>
      <c r="EN40" s="22"/>
      <c r="EO40" s="20"/>
      <c r="EP40" s="22"/>
      <c r="EQ40" s="20">
        <v>0</v>
      </c>
      <c r="ER40" s="21">
        <v>0</v>
      </c>
      <c r="ES40" s="20"/>
      <c r="ET40" s="22"/>
      <c r="EU40" s="20"/>
      <c r="EV40" s="22"/>
      <c r="EW40" s="20">
        <v>31</v>
      </c>
      <c r="EX40" s="21">
        <v>1.4239779513091411E-2</v>
      </c>
      <c r="EY40" s="20">
        <v>36</v>
      </c>
      <c r="EZ40" s="21">
        <v>1.3382899628252789E-2</v>
      </c>
      <c r="FA40" s="20">
        <v>3</v>
      </c>
      <c r="FB40" s="21">
        <v>4.0540540540540543E-2</v>
      </c>
      <c r="FC40" s="20">
        <v>0</v>
      </c>
      <c r="FD40" s="21">
        <v>0</v>
      </c>
      <c r="FE40" s="20"/>
      <c r="FF40" s="22"/>
      <c r="FG40" s="20"/>
      <c r="FH40" s="22"/>
      <c r="FI40" s="20">
        <v>1</v>
      </c>
      <c r="FJ40" s="21">
        <v>3.5714285714285712E-2</v>
      </c>
      <c r="FK40" s="20">
        <v>7</v>
      </c>
      <c r="FL40" s="21">
        <v>3.1390134529147982E-2</v>
      </c>
      <c r="FM40" s="20">
        <v>44</v>
      </c>
      <c r="FN40" s="21">
        <v>1.2104539202200825E-2</v>
      </c>
      <c r="FO40" s="20">
        <v>1</v>
      </c>
      <c r="FP40" s="21">
        <v>2.3809523809523808E-2</v>
      </c>
      <c r="FQ40" s="20">
        <v>2</v>
      </c>
      <c r="FR40" s="21">
        <v>1.1764705882352941E-2</v>
      </c>
      <c r="FS40" s="20">
        <v>2</v>
      </c>
      <c r="FT40" s="21">
        <v>1.1235955056179775E-2</v>
      </c>
      <c r="FU40" s="20">
        <v>40</v>
      </c>
      <c r="FV40" s="21">
        <v>1.8099547511312219E-2</v>
      </c>
      <c r="FW40" s="20">
        <v>0</v>
      </c>
      <c r="FX40" s="21">
        <v>0</v>
      </c>
      <c r="FY40" s="20"/>
      <c r="FZ40" s="22"/>
      <c r="GA40" s="20">
        <v>19</v>
      </c>
      <c r="GB40" s="21">
        <v>1.241830065359477E-2</v>
      </c>
      <c r="GC40" s="20">
        <v>10</v>
      </c>
      <c r="GD40" s="21">
        <v>2.0618556701030927E-2</v>
      </c>
      <c r="GE40" s="20">
        <v>106</v>
      </c>
      <c r="GF40" s="21">
        <v>1.186744290192566E-2</v>
      </c>
      <c r="GG40" s="20">
        <v>5</v>
      </c>
      <c r="GH40" s="21">
        <v>4.8543689320388349E-2</v>
      </c>
      <c r="GI40" s="20">
        <v>687</v>
      </c>
      <c r="GJ40" s="21">
        <v>1.3724902607132154E-2</v>
      </c>
    </row>
    <row r="41" spans="1:192" x14ac:dyDescent="0.25">
      <c r="A41" s="2" t="s">
        <v>137</v>
      </c>
      <c r="B41" s="3"/>
      <c r="C41" s="14">
        <v>52</v>
      </c>
      <c r="D41" s="15">
        <v>1</v>
      </c>
      <c r="E41" s="14">
        <v>26</v>
      </c>
      <c r="F41" s="15">
        <v>1</v>
      </c>
      <c r="G41" s="14"/>
      <c r="H41" s="16"/>
      <c r="I41" s="14">
        <v>18</v>
      </c>
      <c r="J41" s="15">
        <v>0.9</v>
      </c>
      <c r="K41" s="14">
        <v>101</v>
      </c>
      <c r="L41" s="15">
        <v>0.98058252427184467</v>
      </c>
      <c r="M41" s="14">
        <v>56</v>
      </c>
      <c r="N41" s="15">
        <v>0.98245614035087714</v>
      </c>
      <c r="O41" s="14">
        <v>405</v>
      </c>
      <c r="P41" s="15">
        <v>0.98540145985401462</v>
      </c>
      <c r="Q41" s="14">
        <v>16</v>
      </c>
      <c r="R41" s="15">
        <v>0.8</v>
      </c>
      <c r="S41" s="14">
        <v>29</v>
      </c>
      <c r="T41" s="15">
        <v>0.96666666666666667</v>
      </c>
      <c r="U41" s="14"/>
      <c r="V41" s="16"/>
      <c r="W41" s="14"/>
      <c r="X41" s="16"/>
      <c r="Y41" s="14">
        <v>48</v>
      </c>
      <c r="Z41" s="15">
        <v>0.90566037735849059</v>
      </c>
      <c r="AA41" s="14">
        <v>38</v>
      </c>
      <c r="AB41" s="15">
        <v>0.97435897435897434</v>
      </c>
      <c r="AC41" s="14">
        <v>312</v>
      </c>
      <c r="AD41" s="15">
        <v>0.96296296296296291</v>
      </c>
      <c r="AE41" s="14">
        <v>2347</v>
      </c>
      <c r="AF41" s="15">
        <v>0.97914059240717566</v>
      </c>
      <c r="AG41" s="14"/>
      <c r="AH41" s="16"/>
      <c r="AI41" s="14"/>
      <c r="AJ41" s="16"/>
      <c r="AK41" s="14">
        <v>33</v>
      </c>
      <c r="AL41" s="15">
        <v>0.97058823529411764</v>
      </c>
      <c r="AM41" s="14">
        <v>72</v>
      </c>
      <c r="AN41" s="15">
        <v>0.96</v>
      </c>
      <c r="AO41" s="14">
        <v>1175</v>
      </c>
      <c r="AP41" s="15">
        <v>0.98905723905723908</v>
      </c>
      <c r="AQ41" s="14">
        <v>65</v>
      </c>
      <c r="AR41" s="15">
        <v>1</v>
      </c>
      <c r="AS41" s="14">
        <v>765</v>
      </c>
      <c r="AT41" s="15">
        <v>0.98709677419354835</v>
      </c>
      <c r="AU41" s="14">
        <v>45</v>
      </c>
      <c r="AV41" s="15">
        <v>0.9</v>
      </c>
      <c r="AW41" s="14">
        <v>1321</v>
      </c>
      <c r="AX41" s="15">
        <v>0.97203826342899191</v>
      </c>
      <c r="AY41" s="14">
        <v>2176</v>
      </c>
      <c r="AZ41" s="15">
        <v>0.98062190175754849</v>
      </c>
      <c r="BA41" s="14">
        <v>76</v>
      </c>
      <c r="BB41" s="15">
        <v>0.98701298701298701</v>
      </c>
      <c r="BC41" s="14">
        <v>65</v>
      </c>
      <c r="BD41" s="15">
        <v>0.95588235294117652</v>
      </c>
      <c r="BE41" s="14">
        <v>22</v>
      </c>
      <c r="BF41" s="15">
        <v>0.95652173913043481</v>
      </c>
      <c r="BG41" s="14"/>
      <c r="BH41" s="16"/>
      <c r="BI41" s="14">
        <v>1714</v>
      </c>
      <c r="BJ41" s="15">
        <v>0.9788692175899486</v>
      </c>
      <c r="BK41" s="14"/>
      <c r="BL41" s="16"/>
      <c r="BM41" s="14"/>
      <c r="BN41" s="16"/>
      <c r="BO41" s="14">
        <v>31</v>
      </c>
      <c r="BP41" s="15">
        <v>1</v>
      </c>
      <c r="BQ41" s="14">
        <v>2245</v>
      </c>
      <c r="BR41" s="15">
        <v>0.97693646649260224</v>
      </c>
      <c r="BS41" s="14"/>
      <c r="BT41" s="16"/>
      <c r="BU41" s="14"/>
      <c r="BV41" s="16"/>
      <c r="BW41" s="14"/>
      <c r="BX41" s="16"/>
      <c r="BY41" s="14"/>
      <c r="BZ41" s="16"/>
      <c r="CA41" s="14">
        <v>1292</v>
      </c>
      <c r="CB41" s="15">
        <v>0.97509433962264147</v>
      </c>
      <c r="CC41" s="14">
        <v>38</v>
      </c>
      <c r="CD41" s="15">
        <v>0.90476190476190477</v>
      </c>
      <c r="CE41" s="14"/>
      <c r="CF41" s="16"/>
      <c r="CG41" s="14">
        <v>63</v>
      </c>
      <c r="CH41" s="15">
        <v>0.96923076923076923</v>
      </c>
      <c r="CI41" s="14">
        <v>59</v>
      </c>
      <c r="CJ41" s="15">
        <v>0.93650793650793651</v>
      </c>
      <c r="CK41" s="14">
        <v>70</v>
      </c>
      <c r="CL41" s="15">
        <v>0.9859154929577465</v>
      </c>
      <c r="CM41" s="14">
        <v>30</v>
      </c>
      <c r="CN41" s="15">
        <v>0.90909090909090906</v>
      </c>
      <c r="CO41" s="14">
        <v>156</v>
      </c>
      <c r="CP41" s="15">
        <v>0.98113207547169812</v>
      </c>
      <c r="CQ41" s="14"/>
      <c r="CR41" s="16"/>
      <c r="CS41" s="14">
        <v>21</v>
      </c>
      <c r="CT41" s="15">
        <v>1</v>
      </c>
      <c r="CU41" s="14">
        <v>1911</v>
      </c>
      <c r="CV41" s="15">
        <v>0.98</v>
      </c>
      <c r="CW41" s="14">
        <v>18</v>
      </c>
      <c r="CX41" s="15">
        <v>0.9</v>
      </c>
      <c r="CY41" s="14">
        <v>1551</v>
      </c>
      <c r="CZ41" s="15">
        <v>0.97670025188916876</v>
      </c>
      <c r="DA41" s="14">
        <v>99</v>
      </c>
      <c r="DB41" s="15">
        <v>0.97058823529411764</v>
      </c>
      <c r="DC41" s="14">
        <v>50</v>
      </c>
      <c r="DD41" s="15">
        <v>0.94339622641509435</v>
      </c>
      <c r="DE41" s="14"/>
      <c r="DF41" s="16"/>
      <c r="DG41" s="14"/>
      <c r="DH41" s="16"/>
      <c r="DI41" s="14">
        <v>1383</v>
      </c>
      <c r="DJ41" s="15">
        <v>0.97257383966244726</v>
      </c>
      <c r="DK41" s="14">
        <v>1605</v>
      </c>
      <c r="DL41" s="15">
        <v>0.963963963963964</v>
      </c>
      <c r="DM41" s="14">
        <v>2427</v>
      </c>
      <c r="DN41" s="15">
        <v>0.96654719235364395</v>
      </c>
      <c r="DO41" s="14"/>
      <c r="DP41" s="16"/>
      <c r="DQ41" s="14">
        <v>38</v>
      </c>
      <c r="DR41" s="15">
        <v>0.97435897435897434</v>
      </c>
      <c r="DS41" s="14">
        <v>987</v>
      </c>
      <c r="DT41" s="15">
        <v>0.96954813359528491</v>
      </c>
      <c r="DU41" s="14"/>
      <c r="DV41" s="16"/>
      <c r="DW41" s="14"/>
      <c r="DX41" s="16"/>
      <c r="DY41" s="14">
        <v>1929</v>
      </c>
      <c r="DZ41" s="15">
        <v>0.97081026673376947</v>
      </c>
      <c r="EA41" s="14"/>
      <c r="EB41" s="16"/>
      <c r="EC41" s="14">
        <v>371</v>
      </c>
      <c r="ED41" s="15">
        <v>0.93686868686868685</v>
      </c>
      <c r="EE41" s="14"/>
      <c r="EF41" s="16"/>
      <c r="EG41" s="14"/>
      <c r="EH41" s="16"/>
      <c r="EI41" s="14">
        <v>51</v>
      </c>
      <c r="EJ41" s="15">
        <v>0.92727272727272725</v>
      </c>
      <c r="EK41" s="14">
        <v>87</v>
      </c>
      <c r="EL41" s="15">
        <v>0.94565217391304346</v>
      </c>
      <c r="EM41" s="14"/>
      <c r="EN41" s="16"/>
      <c r="EO41" s="14"/>
      <c r="EP41" s="16"/>
      <c r="EQ41" s="14">
        <v>38</v>
      </c>
      <c r="ER41" s="15">
        <v>0.92682926829268297</v>
      </c>
      <c r="ES41" s="14"/>
      <c r="ET41" s="16"/>
      <c r="EU41" s="14"/>
      <c r="EV41" s="16"/>
      <c r="EW41" s="14">
        <v>2177</v>
      </c>
      <c r="EX41" s="15">
        <v>0.97579560735096371</v>
      </c>
      <c r="EY41" s="14">
        <v>2690</v>
      </c>
      <c r="EZ41" s="15">
        <v>0.98426637394804239</v>
      </c>
      <c r="FA41" s="14">
        <v>74</v>
      </c>
      <c r="FB41" s="15">
        <v>0.94871794871794868</v>
      </c>
      <c r="FC41" s="14">
        <v>31</v>
      </c>
      <c r="FD41" s="15">
        <v>1</v>
      </c>
      <c r="FE41" s="14"/>
      <c r="FF41" s="16"/>
      <c r="FG41" s="14"/>
      <c r="FH41" s="16"/>
      <c r="FI41" s="14">
        <v>28</v>
      </c>
      <c r="FJ41" s="15">
        <v>0.96551724137931039</v>
      </c>
      <c r="FK41" s="14">
        <v>223</v>
      </c>
      <c r="FL41" s="15">
        <v>0.9570815450643777</v>
      </c>
      <c r="FM41" s="14">
        <v>3635</v>
      </c>
      <c r="FN41" s="15">
        <v>0.97374765604071789</v>
      </c>
      <c r="FO41" s="14">
        <v>42</v>
      </c>
      <c r="FP41" s="15">
        <v>0.93333333333333335</v>
      </c>
      <c r="FQ41" s="14">
        <v>170</v>
      </c>
      <c r="FR41" s="15">
        <v>0.91891891891891897</v>
      </c>
      <c r="FS41" s="14">
        <v>178</v>
      </c>
      <c r="FT41" s="15">
        <v>0.95187165775401072</v>
      </c>
      <c r="FU41" s="14">
        <v>2210</v>
      </c>
      <c r="FV41" s="15">
        <v>0.97442680776014112</v>
      </c>
      <c r="FW41" s="14">
        <v>20</v>
      </c>
      <c r="FX41" s="15">
        <v>0.90909090909090906</v>
      </c>
      <c r="FY41" s="14"/>
      <c r="FZ41" s="16"/>
      <c r="GA41" s="14">
        <v>1530</v>
      </c>
      <c r="GB41" s="15">
        <v>0.96408317580340264</v>
      </c>
      <c r="GC41" s="14">
        <v>485</v>
      </c>
      <c r="GD41" s="15">
        <v>0.98979591836734693</v>
      </c>
      <c r="GE41" s="14">
        <v>8932</v>
      </c>
      <c r="GF41" s="15">
        <v>0.98402555910543132</v>
      </c>
      <c r="GG41" s="14">
        <v>103</v>
      </c>
      <c r="GH41" s="15">
        <v>0.99038461538461542</v>
      </c>
      <c r="GI41" s="17">
        <v>50055</v>
      </c>
      <c r="GJ41" s="18">
        <v>0.97580708047411102</v>
      </c>
    </row>
    <row r="42" spans="1:192" x14ac:dyDescent="0.25">
      <c r="A42" s="2" t="s">
        <v>136</v>
      </c>
      <c r="B42" s="3"/>
      <c r="C42" s="14">
        <v>0</v>
      </c>
      <c r="D42" s="15">
        <v>0</v>
      </c>
      <c r="E42" s="14">
        <v>0</v>
      </c>
      <c r="F42" s="15">
        <v>0</v>
      </c>
      <c r="G42" s="14"/>
      <c r="H42" s="16"/>
      <c r="I42" s="14">
        <v>2</v>
      </c>
      <c r="J42" s="15">
        <v>0.1</v>
      </c>
      <c r="K42" s="14">
        <v>2</v>
      </c>
      <c r="L42" s="15">
        <v>1.9417475728155338E-2</v>
      </c>
      <c r="M42" s="14">
        <v>1</v>
      </c>
      <c r="N42" s="15">
        <v>1.7543859649122806E-2</v>
      </c>
      <c r="O42" s="14">
        <v>6</v>
      </c>
      <c r="P42" s="15">
        <v>1.4598540145985401E-2</v>
      </c>
      <c r="Q42" s="14">
        <v>4</v>
      </c>
      <c r="R42" s="15">
        <v>0.2</v>
      </c>
      <c r="S42" s="14">
        <v>1</v>
      </c>
      <c r="T42" s="15">
        <v>3.3333333333333333E-2</v>
      </c>
      <c r="U42" s="14"/>
      <c r="V42" s="16"/>
      <c r="W42" s="14"/>
      <c r="X42" s="16"/>
      <c r="Y42" s="14">
        <v>5</v>
      </c>
      <c r="Z42" s="15">
        <v>9.4339622641509441E-2</v>
      </c>
      <c r="AA42" s="14">
        <v>1</v>
      </c>
      <c r="AB42" s="15">
        <v>2.564102564102564E-2</v>
      </c>
      <c r="AC42" s="14">
        <v>12</v>
      </c>
      <c r="AD42" s="15">
        <v>3.7037037037037035E-2</v>
      </c>
      <c r="AE42" s="14">
        <v>50</v>
      </c>
      <c r="AF42" s="15">
        <v>2.0859407592824362E-2</v>
      </c>
      <c r="AG42" s="14"/>
      <c r="AH42" s="16"/>
      <c r="AI42" s="14"/>
      <c r="AJ42" s="16"/>
      <c r="AK42" s="14">
        <v>1</v>
      </c>
      <c r="AL42" s="15">
        <v>2.9411764705882353E-2</v>
      </c>
      <c r="AM42" s="14">
        <v>3</v>
      </c>
      <c r="AN42" s="15">
        <v>0.04</v>
      </c>
      <c r="AO42" s="14">
        <v>13</v>
      </c>
      <c r="AP42" s="15">
        <v>1.0942760942760943E-2</v>
      </c>
      <c r="AQ42" s="14">
        <v>0</v>
      </c>
      <c r="AR42" s="15">
        <v>0</v>
      </c>
      <c r="AS42" s="14">
        <v>10</v>
      </c>
      <c r="AT42" s="15">
        <v>1.2903225806451613E-2</v>
      </c>
      <c r="AU42" s="14">
        <v>5</v>
      </c>
      <c r="AV42" s="15">
        <v>0.1</v>
      </c>
      <c r="AW42" s="14">
        <v>38</v>
      </c>
      <c r="AX42" s="15">
        <v>2.7961736571008096E-2</v>
      </c>
      <c r="AY42" s="14">
        <v>43</v>
      </c>
      <c r="AZ42" s="15">
        <v>1.9378098242451555E-2</v>
      </c>
      <c r="BA42" s="14">
        <v>1</v>
      </c>
      <c r="BB42" s="15">
        <v>1.2987012987012988E-2</v>
      </c>
      <c r="BC42" s="14">
        <v>3</v>
      </c>
      <c r="BD42" s="15">
        <v>4.4117647058823532E-2</v>
      </c>
      <c r="BE42" s="14">
        <v>1</v>
      </c>
      <c r="BF42" s="15">
        <v>4.3478260869565216E-2</v>
      </c>
      <c r="BG42" s="14"/>
      <c r="BH42" s="16"/>
      <c r="BI42" s="14">
        <v>37</v>
      </c>
      <c r="BJ42" s="15">
        <v>2.11307824100514E-2</v>
      </c>
      <c r="BK42" s="14"/>
      <c r="BL42" s="16"/>
      <c r="BM42" s="14"/>
      <c r="BN42" s="16"/>
      <c r="BO42" s="14">
        <v>0</v>
      </c>
      <c r="BP42" s="15">
        <v>0</v>
      </c>
      <c r="BQ42" s="14">
        <v>53</v>
      </c>
      <c r="BR42" s="15">
        <v>2.3063533507397736E-2</v>
      </c>
      <c r="BS42" s="14"/>
      <c r="BT42" s="16"/>
      <c r="BU42" s="14"/>
      <c r="BV42" s="16"/>
      <c r="BW42" s="14"/>
      <c r="BX42" s="16"/>
      <c r="BY42" s="14"/>
      <c r="BZ42" s="16"/>
      <c r="CA42" s="14">
        <v>33</v>
      </c>
      <c r="CB42" s="15">
        <v>2.4905660377358491E-2</v>
      </c>
      <c r="CC42" s="14">
        <v>4</v>
      </c>
      <c r="CD42" s="15">
        <v>9.5238095238095233E-2</v>
      </c>
      <c r="CE42" s="14"/>
      <c r="CF42" s="16"/>
      <c r="CG42" s="14">
        <v>2</v>
      </c>
      <c r="CH42" s="15">
        <v>3.0769230769230771E-2</v>
      </c>
      <c r="CI42" s="14">
        <v>4</v>
      </c>
      <c r="CJ42" s="15">
        <v>6.3492063492063489E-2</v>
      </c>
      <c r="CK42" s="14">
        <v>1</v>
      </c>
      <c r="CL42" s="15">
        <v>1.4084507042253521E-2</v>
      </c>
      <c r="CM42" s="14">
        <v>3</v>
      </c>
      <c r="CN42" s="15">
        <v>9.0909090909090912E-2</v>
      </c>
      <c r="CO42" s="14">
        <v>3</v>
      </c>
      <c r="CP42" s="15">
        <v>1.8867924528301886E-2</v>
      </c>
      <c r="CQ42" s="14"/>
      <c r="CR42" s="16"/>
      <c r="CS42" s="14">
        <v>0</v>
      </c>
      <c r="CT42" s="15">
        <v>0</v>
      </c>
      <c r="CU42" s="14">
        <v>39</v>
      </c>
      <c r="CV42" s="15">
        <v>0.02</v>
      </c>
      <c r="CW42" s="14">
        <v>2</v>
      </c>
      <c r="CX42" s="15">
        <v>0.1</v>
      </c>
      <c r="CY42" s="14">
        <v>37</v>
      </c>
      <c r="CZ42" s="15">
        <v>2.3299748110831235E-2</v>
      </c>
      <c r="DA42" s="14">
        <v>3</v>
      </c>
      <c r="DB42" s="15">
        <v>2.9411764705882353E-2</v>
      </c>
      <c r="DC42" s="14">
        <v>3</v>
      </c>
      <c r="DD42" s="15">
        <v>5.6603773584905662E-2</v>
      </c>
      <c r="DE42" s="14"/>
      <c r="DF42" s="16"/>
      <c r="DG42" s="14"/>
      <c r="DH42" s="16"/>
      <c r="DI42" s="14">
        <v>39</v>
      </c>
      <c r="DJ42" s="15">
        <v>2.7426160337552744E-2</v>
      </c>
      <c r="DK42" s="14">
        <v>60</v>
      </c>
      <c r="DL42" s="15">
        <v>3.6036036036036036E-2</v>
      </c>
      <c r="DM42" s="14">
        <v>84</v>
      </c>
      <c r="DN42" s="15">
        <v>3.3452807646356032E-2</v>
      </c>
      <c r="DO42" s="14"/>
      <c r="DP42" s="16"/>
      <c r="DQ42" s="14">
        <v>1</v>
      </c>
      <c r="DR42" s="15">
        <v>2.564102564102564E-2</v>
      </c>
      <c r="DS42" s="14">
        <v>31</v>
      </c>
      <c r="DT42" s="15">
        <v>3.0451866404715127E-2</v>
      </c>
      <c r="DU42" s="14"/>
      <c r="DV42" s="16"/>
      <c r="DW42" s="14"/>
      <c r="DX42" s="16"/>
      <c r="DY42" s="14">
        <v>58</v>
      </c>
      <c r="DZ42" s="15">
        <v>2.9189733266230498E-2</v>
      </c>
      <c r="EA42" s="14"/>
      <c r="EB42" s="16"/>
      <c r="EC42" s="14">
        <v>25</v>
      </c>
      <c r="ED42" s="15">
        <v>6.3131313131313135E-2</v>
      </c>
      <c r="EE42" s="14"/>
      <c r="EF42" s="16"/>
      <c r="EG42" s="14"/>
      <c r="EH42" s="16"/>
      <c r="EI42" s="14">
        <v>4</v>
      </c>
      <c r="EJ42" s="15">
        <v>7.2727272727272724E-2</v>
      </c>
      <c r="EK42" s="14">
        <v>5</v>
      </c>
      <c r="EL42" s="15">
        <v>5.434782608695652E-2</v>
      </c>
      <c r="EM42" s="14"/>
      <c r="EN42" s="16"/>
      <c r="EO42" s="14"/>
      <c r="EP42" s="16"/>
      <c r="EQ42" s="14">
        <v>3</v>
      </c>
      <c r="ER42" s="15">
        <v>7.3170731707317069E-2</v>
      </c>
      <c r="ES42" s="14"/>
      <c r="ET42" s="16"/>
      <c r="EU42" s="14"/>
      <c r="EV42" s="16"/>
      <c r="EW42" s="14">
        <v>54</v>
      </c>
      <c r="EX42" s="15">
        <v>2.4204392649036306E-2</v>
      </c>
      <c r="EY42" s="14">
        <v>43</v>
      </c>
      <c r="EZ42" s="15">
        <v>1.5733626051957557E-2</v>
      </c>
      <c r="FA42" s="14">
        <v>4</v>
      </c>
      <c r="FB42" s="15">
        <v>5.128205128205128E-2</v>
      </c>
      <c r="FC42" s="14">
        <v>0</v>
      </c>
      <c r="FD42" s="15">
        <v>0</v>
      </c>
      <c r="FE42" s="14"/>
      <c r="FF42" s="16"/>
      <c r="FG42" s="14"/>
      <c r="FH42" s="16"/>
      <c r="FI42" s="14">
        <v>1</v>
      </c>
      <c r="FJ42" s="15">
        <v>3.4482758620689655E-2</v>
      </c>
      <c r="FK42" s="14">
        <v>10</v>
      </c>
      <c r="FL42" s="15">
        <v>4.2918454935622317E-2</v>
      </c>
      <c r="FM42" s="14">
        <v>98</v>
      </c>
      <c r="FN42" s="15">
        <v>2.6252343959282078E-2</v>
      </c>
      <c r="FO42" s="14">
        <v>3</v>
      </c>
      <c r="FP42" s="15">
        <v>6.6666666666666666E-2</v>
      </c>
      <c r="FQ42" s="14">
        <v>15</v>
      </c>
      <c r="FR42" s="15">
        <v>8.1081081081081086E-2</v>
      </c>
      <c r="FS42" s="14">
        <v>9</v>
      </c>
      <c r="FT42" s="15">
        <v>4.8128342245989303E-2</v>
      </c>
      <c r="FU42" s="14">
        <v>58</v>
      </c>
      <c r="FV42" s="15">
        <v>2.5573192239858905E-2</v>
      </c>
      <c r="FW42" s="14">
        <v>2</v>
      </c>
      <c r="FX42" s="15">
        <v>9.0909090909090912E-2</v>
      </c>
      <c r="FY42" s="14"/>
      <c r="FZ42" s="16"/>
      <c r="GA42" s="14">
        <v>57</v>
      </c>
      <c r="GB42" s="15">
        <v>3.5916824196597356E-2</v>
      </c>
      <c r="GC42" s="14">
        <v>5</v>
      </c>
      <c r="GD42" s="15">
        <v>1.020408163265306E-2</v>
      </c>
      <c r="GE42" s="14">
        <v>145</v>
      </c>
      <c r="GF42" s="15">
        <v>1.5974440894568689E-2</v>
      </c>
      <c r="GG42" s="14">
        <v>1</v>
      </c>
      <c r="GH42" s="15">
        <v>9.6153846153846159E-3</v>
      </c>
      <c r="GI42" s="17">
        <v>1241</v>
      </c>
      <c r="GJ42" s="18">
        <v>2.4192919525888958E-2</v>
      </c>
    </row>
    <row r="43" spans="1:192" x14ac:dyDescent="0.25">
      <c r="A43" s="4" t="s">
        <v>138</v>
      </c>
      <c r="B43" s="5"/>
      <c r="C43" s="23">
        <v>52</v>
      </c>
      <c r="D43" s="24">
        <v>1.0137242669993761E-3</v>
      </c>
      <c r="E43" s="23">
        <v>26</v>
      </c>
      <c r="F43" s="24">
        <v>5.0686213349968804E-4</v>
      </c>
      <c r="G43" s="23"/>
      <c r="H43" s="25"/>
      <c r="I43" s="23">
        <v>20</v>
      </c>
      <c r="J43" s="24">
        <v>3.8989394884591394E-4</v>
      </c>
      <c r="K43" s="23">
        <v>103</v>
      </c>
      <c r="L43" s="24">
        <v>2.0079538365564567E-3</v>
      </c>
      <c r="M43" s="23">
        <v>57</v>
      </c>
      <c r="N43" s="24">
        <v>1.1111977542108545E-3</v>
      </c>
      <c r="O43" s="23">
        <v>411</v>
      </c>
      <c r="P43" s="24">
        <v>8.0123206487835302E-3</v>
      </c>
      <c r="Q43" s="23">
        <v>20</v>
      </c>
      <c r="R43" s="24">
        <v>3.8989394884591394E-4</v>
      </c>
      <c r="S43" s="23">
        <v>30</v>
      </c>
      <c r="T43" s="24">
        <v>5.8484092326887085E-4</v>
      </c>
      <c r="U43" s="23"/>
      <c r="V43" s="25"/>
      <c r="W43" s="23"/>
      <c r="X43" s="25"/>
      <c r="Y43" s="23">
        <v>53</v>
      </c>
      <c r="Z43" s="24">
        <v>1.033218964441672E-3</v>
      </c>
      <c r="AA43" s="23">
        <v>39</v>
      </c>
      <c r="AB43" s="24">
        <v>7.6029320024953212E-4</v>
      </c>
      <c r="AC43" s="23">
        <v>324</v>
      </c>
      <c r="AD43" s="24">
        <v>6.3162819713038056E-3</v>
      </c>
      <c r="AE43" s="23">
        <v>2397</v>
      </c>
      <c r="AF43" s="24">
        <v>4.672878976918278E-2</v>
      </c>
      <c r="AG43" s="23"/>
      <c r="AH43" s="25"/>
      <c r="AI43" s="23"/>
      <c r="AJ43" s="25"/>
      <c r="AK43" s="23">
        <v>34</v>
      </c>
      <c r="AL43" s="24">
        <v>6.6281971303805366E-4</v>
      </c>
      <c r="AM43" s="23">
        <v>75</v>
      </c>
      <c r="AN43" s="24">
        <v>1.4621023081721771E-3</v>
      </c>
      <c r="AO43" s="23">
        <v>1188</v>
      </c>
      <c r="AP43" s="24">
        <v>2.3159700561447286E-2</v>
      </c>
      <c r="AQ43" s="23">
        <v>65</v>
      </c>
      <c r="AR43" s="24">
        <v>1.2671553337492202E-3</v>
      </c>
      <c r="AS43" s="23">
        <v>775</v>
      </c>
      <c r="AT43" s="24">
        <v>1.5108390517779164E-2</v>
      </c>
      <c r="AU43" s="23">
        <v>50</v>
      </c>
      <c r="AV43" s="24">
        <v>9.7473487211478479E-4</v>
      </c>
      <c r="AW43" s="23">
        <v>1359</v>
      </c>
      <c r="AX43" s="24">
        <v>2.6493293824079851E-2</v>
      </c>
      <c r="AY43" s="23">
        <v>2219</v>
      </c>
      <c r="AZ43" s="24">
        <v>4.3258733624454149E-2</v>
      </c>
      <c r="BA43" s="23">
        <v>77</v>
      </c>
      <c r="BB43" s="24">
        <v>1.5010917030567686E-3</v>
      </c>
      <c r="BC43" s="23">
        <v>68</v>
      </c>
      <c r="BD43" s="24">
        <v>1.3256394260761073E-3</v>
      </c>
      <c r="BE43" s="23">
        <v>23</v>
      </c>
      <c r="BF43" s="24">
        <v>4.4837804117280099E-4</v>
      </c>
      <c r="BG43" s="23"/>
      <c r="BH43" s="25"/>
      <c r="BI43" s="23">
        <v>1751</v>
      </c>
      <c r="BJ43" s="24">
        <v>3.4135215221459764E-2</v>
      </c>
      <c r="BK43" s="23"/>
      <c r="BL43" s="25"/>
      <c r="BM43" s="23"/>
      <c r="BN43" s="25"/>
      <c r="BO43" s="23">
        <v>31</v>
      </c>
      <c r="BP43" s="24">
        <v>6.0433562071116661E-4</v>
      </c>
      <c r="BQ43" s="23">
        <v>2298</v>
      </c>
      <c r="BR43" s="24">
        <v>4.4798814722395511E-2</v>
      </c>
      <c r="BS43" s="23"/>
      <c r="BT43" s="25"/>
      <c r="BU43" s="23"/>
      <c r="BV43" s="25"/>
      <c r="BW43" s="23"/>
      <c r="BX43" s="25"/>
      <c r="BY43" s="23"/>
      <c r="BZ43" s="25"/>
      <c r="CA43" s="23">
        <v>1325</v>
      </c>
      <c r="CB43" s="24">
        <v>2.5830474111041796E-2</v>
      </c>
      <c r="CC43" s="23">
        <v>42</v>
      </c>
      <c r="CD43" s="24">
        <v>8.1877729257641917E-4</v>
      </c>
      <c r="CE43" s="23"/>
      <c r="CF43" s="25"/>
      <c r="CG43" s="23">
        <v>65</v>
      </c>
      <c r="CH43" s="24">
        <v>1.2671553337492202E-3</v>
      </c>
      <c r="CI43" s="23">
        <v>63</v>
      </c>
      <c r="CJ43" s="24">
        <v>1.2281659388646289E-3</v>
      </c>
      <c r="CK43" s="23">
        <v>71</v>
      </c>
      <c r="CL43" s="24">
        <v>1.3841235184029945E-3</v>
      </c>
      <c r="CM43" s="23">
        <v>33</v>
      </c>
      <c r="CN43" s="24">
        <v>6.433250155957579E-4</v>
      </c>
      <c r="CO43" s="23">
        <v>159</v>
      </c>
      <c r="CP43" s="24">
        <v>3.0996568933250156E-3</v>
      </c>
      <c r="CQ43" s="23"/>
      <c r="CR43" s="25"/>
      <c r="CS43" s="23">
        <v>21</v>
      </c>
      <c r="CT43" s="24">
        <v>4.0938864628820959E-4</v>
      </c>
      <c r="CU43" s="23">
        <v>1950</v>
      </c>
      <c r="CV43" s="24">
        <v>3.8014660012476609E-2</v>
      </c>
      <c r="CW43" s="23">
        <v>20</v>
      </c>
      <c r="CX43" s="24">
        <v>3.8989394884591394E-4</v>
      </c>
      <c r="CY43" s="23">
        <v>1588</v>
      </c>
      <c r="CZ43" s="24">
        <v>3.0957579538365563E-2</v>
      </c>
      <c r="DA43" s="23">
        <v>102</v>
      </c>
      <c r="DB43" s="24">
        <v>1.9884591391141609E-3</v>
      </c>
      <c r="DC43" s="23">
        <v>53</v>
      </c>
      <c r="DD43" s="24">
        <v>1.033218964441672E-3</v>
      </c>
      <c r="DE43" s="23"/>
      <c r="DF43" s="25"/>
      <c r="DG43" s="23"/>
      <c r="DH43" s="25"/>
      <c r="DI43" s="23">
        <v>1422</v>
      </c>
      <c r="DJ43" s="24">
        <v>2.7721459762944479E-2</v>
      </c>
      <c r="DK43" s="23">
        <v>1665</v>
      </c>
      <c r="DL43" s="24">
        <v>3.2458671241422335E-2</v>
      </c>
      <c r="DM43" s="23">
        <v>2511</v>
      </c>
      <c r="DN43" s="24">
        <v>4.8951185277604489E-2</v>
      </c>
      <c r="DO43" s="23"/>
      <c r="DP43" s="25"/>
      <c r="DQ43" s="23">
        <v>39</v>
      </c>
      <c r="DR43" s="24">
        <v>7.6029320024953212E-4</v>
      </c>
      <c r="DS43" s="23">
        <v>1018</v>
      </c>
      <c r="DT43" s="24">
        <v>1.9845601996257019E-2</v>
      </c>
      <c r="DU43" s="23"/>
      <c r="DV43" s="25"/>
      <c r="DW43" s="23"/>
      <c r="DX43" s="25"/>
      <c r="DY43" s="23">
        <v>1987</v>
      </c>
      <c r="DZ43" s="24">
        <v>3.873596381784155E-2</v>
      </c>
      <c r="EA43" s="23"/>
      <c r="EB43" s="25"/>
      <c r="EC43" s="23">
        <v>396</v>
      </c>
      <c r="ED43" s="24">
        <v>7.7199001871490957E-3</v>
      </c>
      <c r="EE43" s="23"/>
      <c r="EF43" s="25"/>
      <c r="EG43" s="23"/>
      <c r="EH43" s="25"/>
      <c r="EI43" s="23">
        <v>55</v>
      </c>
      <c r="EJ43" s="24">
        <v>1.0722083593262632E-3</v>
      </c>
      <c r="EK43" s="23">
        <v>92</v>
      </c>
      <c r="EL43" s="24">
        <v>1.793512164691204E-3</v>
      </c>
      <c r="EM43" s="23"/>
      <c r="EN43" s="25"/>
      <c r="EO43" s="23"/>
      <c r="EP43" s="25"/>
      <c r="EQ43" s="23">
        <v>41</v>
      </c>
      <c r="ER43" s="24">
        <v>7.9928259513412352E-4</v>
      </c>
      <c r="ES43" s="23"/>
      <c r="ET43" s="25"/>
      <c r="EU43" s="23"/>
      <c r="EV43" s="25"/>
      <c r="EW43" s="23">
        <v>2231</v>
      </c>
      <c r="EX43" s="24">
        <v>4.3492669993761696E-2</v>
      </c>
      <c r="EY43" s="23">
        <v>2733</v>
      </c>
      <c r="EZ43" s="24">
        <v>5.3279008109794135E-2</v>
      </c>
      <c r="FA43" s="23">
        <v>78</v>
      </c>
      <c r="FB43" s="24">
        <v>1.5205864004990642E-3</v>
      </c>
      <c r="FC43" s="23">
        <v>31</v>
      </c>
      <c r="FD43" s="24">
        <v>6.0433562071116661E-4</v>
      </c>
      <c r="FE43" s="23"/>
      <c r="FF43" s="25"/>
      <c r="FG43" s="23"/>
      <c r="FH43" s="25"/>
      <c r="FI43" s="23">
        <v>29</v>
      </c>
      <c r="FJ43" s="24">
        <v>5.653462258265752E-4</v>
      </c>
      <c r="FK43" s="23">
        <v>233</v>
      </c>
      <c r="FL43" s="24">
        <v>4.5422645040548975E-3</v>
      </c>
      <c r="FM43" s="23">
        <v>3733</v>
      </c>
      <c r="FN43" s="24">
        <v>7.2773705552089826E-2</v>
      </c>
      <c r="FO43" s="23">
        <v>45</v>
      </c>
      <c r="FP43" s="24">
        <v>8.7726138490330633E-4</v>
      </c>
      <c r="FQ43" s="23">
        <v>185</v>
      </c>
      <c r="FR43" s="24">
        <v>3.6065190268247038E-3</v>
      </c>
      <c r="FS43" s="23">
        <v>187</v>
      </c>
      <c r="FT43" s="24">
        <v>3.6455084217092951E-3</v>
      </c>
      <c r="FU43" s="23">
        <v>2268</v>
      </c>
      <c r="FV43" s="24">
        <v>4.4213973799126637E-2</v>
      </c>
      <c r="FW43" s="23">
        <v>22</v>
      </c>
      <c r="FX43" s="24">
        <v>4.2888334373050529E-4</v>
      </c>
      <c r="FY43" s="23"/>
      <c r="FZ43" s="25"/>
      <c r="GA43" s="23">
        <v>1587</v>
      </c>
      <c r="GB43" s="24">
        <v>3.093808484092327E-2</v>
      </c>
      <c r="GC43" s="23">
        <v>490</v>
      </c>
      <c r="GD43" s="24">
        <v>9.5524017467248905E-3</v>
      </c>
      <c r="GE43" s="23">
        <v>9077</v>
      </c>
      <c r="GF43" s="24">
        <v>0.17695336868371803</v>
      </c>
      <c r="GG43" s="23">
        <v>104</v>
      </c>
      <c r="GH43" s="24">
        <v>2.0274485339987522E-3</v>
      </c>
      <c r="GI43" s="23">
        <v>51296</v>
      </c>
      <c r="GJ43" s="24">
        <v>0.89901503733043575</v>
      </c>
    </row>
  </sheetData>
  <mergeCells count="95">
    <mergeCell ref="GA1:GB1"/>
    <mergeCell ref="GC1:GD1"/>
    <mergeCell ref="GE1:GF1"/>
    <mergeCell ref="GG1:GH1"/>
    <mergeCell ref="GI1:GJ1"/>
    <mergeCell ref="FY1:FZ1"/>
    <mergeCell ref="FC1:FD1"/>
    <mergeCell ref="FE1:FF1"/>
    <mergeCell ref="FG1:FH1"/>
    <mergeCell ref="FI1:FJ1"/>
    <mergeCell ref="FK1:FL1"/>
    <mergeCell ref="FM1:FN1"/>
    <mergeCell ref="FO1:FP1"/>
    <mergeCell ref="FQ1:FR1"/>
    <mergeCell ref="FS1:FT1"/>
    <mergeCell ref="FU1:FV1"/>
    <mergeCell ref="FW1:FX1"/>
    <mergeCell ref="FA1:FB1"/>
    <mergeCell ref="EE1:EF1"/>
    <mergeCell ref="EG1:EH1"/>
    <mergeCell ref="EI1:EJ1"/>
    <mergeCell ref="EK1:EL1"/>
    <mergeCell ref="EM1:EN1"/>
    <mergeCell ref="EO1:EP1"/>
    <mergeCell ref="EQ1:ER1"/>
    <mergeCell ref="ES1:ET1"/>
    <mergeCell ref="EU1:EV1"/>
    <mergeCell ref="EW1:EX1"/>
    <mergeCell ref="EY1:EZ1"/>
    <mergeCell ref="EC1:ED1"/>
    <mergeCell ref="DG1:DH1"/>
    <mergeCell ref="DI1:DJ1"/>
    <mergeCell ref="DK1:DL1"/>
    <mergeCell ref="DM1:DN1"/>
    <mergeCell ref="DO1:DP1"/>
    <mergeCell ref="DQ1:DR1"/>
    <mergeCell ref="DS1:DT1"/>
    <mergeCell ref="DU1:DV1"/>
    <mergeCell ref="DW1:DX1"/>
    <mergeCell ref="DY1:DZ1"/>
    <mergeCell ref="EA1:EB1"/>
    <mergeCell ref="DE1:DF1"/>
    <mergeCell ref="CI1:CJ1"/>
    <mergeCell ref="CK1:CL1"/>
    <mergeCell ref="CM1:CN1"/>
    <mergeCell ref="CO1:CP1"/>
    <mergeCell ref="CQ1:CR1"/>
    <mergeCell ref="CS1:CT1"/>
    <mergeCell ref="CU1:CV1"/>
    <mergeCell ref="CW1:CX1"/>
    <mergeCell ref="CY1:CZ1"/>
    <mergeCell ref="DA1:DB1"/>
    <mergeCell ref="DC1:DD1"/>
    <mergeCell ref="CG1:CH1"/>
    <mergeCell ref="BK1:BL1"/>
    <mergeCell ref="BM1:BN1"/>
    <mergeCell ref="BO1:BP1"/>
    <mergeCell ref="BQ1:BR1"/>
    <mergeCell ref="BS1:BT1"/>
    <mergeCell ref="BU1:BV1"/>
    <mergeCell ref="BW1:BX1"/>
    <mergeCell ref="BY1:BZ1"/>
    <mergeCell ref="CA1:CB1"/>
    <mergeCell ref="CC1:CD1"/>
    <mergeCell ref="CE1:CF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fitToWidth="90" orientation="portrait" r:id="rId1"/>
  <headerFooter>
    <oddHeader xml:space="preserve">&amp;C&amp;"Tahoma"&amp;9 ACT Legislative Assembly Election — 15 October 2016_x000D_
&amp;"Tahoma,Bold"&amp;11Table 2.4 First preference votes by polling place: Murrumbidgee_x000D_
</oddHeader>
    <oddFooter>&amp;C&amp;"Tahoma"&amp;9 ACT Electoral Commission — 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GJ3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2.140625" bestFit="1" customWidth="1"/>
    <col min="2" max="2" width="6.7109375" style="28" customWidth="1"/>
    <col min="3" max="192" width="6.7109375" customWidth="1"/>
  </cols>
  <sheetData>
    <row r="1" spans="1:192" s="1" customFormat="1" ht="23.25" customHeight="1" x14ac:dyDescent="0.25">
      <c r="A1" s="13" t="s">
        <v>79</v>
      </c>
      <c r="B1" s="26" t="s">
        <v>80</v>
      </c>
      <c r="C1" s="68" t="s">
        <v>81</v>
      </c>
      <c r="D1" s="69"/>
      <c r="E1" s="68" t="s">
        <v>82</v>
      </c>
      <c r="F1" s="69"/>
      <c r="G1" s="68" t="s">
        <v>6</v>
      </c>
      <c r="H1" s="69"/>
      <c r="I1" s="68" t="s">
        <v>7</v>
      </c>
      <c r="J1" s="69"/>
      <c r="K1" s="68" t="s">
        <v>83</v>
      </c>
      <c r="L1" s="69"/>
      <c r="M1" s="68" t="s">
        <v>8</v>
      </c>
      <c r="N1" s="69"/>
      <c r="O1" s="68" t="s">
        <v>9</v>
      </c>
      <c r="P1" s="69"/>
      <c r="Q1" s="68" t="s">
        <v>84</v>
      </c>
      <c r="R1" s="69"/>
      <c r="S1" s="68" t="s">
        <v>10</v>
      </c>
      <c r="T1" s="69"/>
      <c r="U1" s="68" t="s">
        <v>11</v>
      </c>
      <c r="V1" s="69"/>
      <c r="W1" s="68" t="s">
        <v>12</v>
      </c>
      <c r="X1" s="69"/>
      <c r="Y1" s="68" t="s">
        <v>13</v>
      </c>
      <c r="Z1" s="69"/>
      <c r="AA1" s="68" t="s">
        <v>85</v>
      </c>
      <c r="AB1" s="69"/>
      <c r="AC1" s="68" t="s">
        <v>86</v>
      </c>
      <c r="AD1" s="69"/>
      <c r="AE1" s="68" t="s">
        <v>14</v>
      </c>
      <c r="AF1" s="69"/>
      <c r="AG1" s="68" t="s">
        <v>15</v>
      </c>
      <c r="AH1" s="69"/>
      <c r="AI1" s="68" t="s">
        <v>16</v>
      </c>
      <c r="AJ1" s="69"/>
      <c r="AK1" s="68" t="s">
        <v>17</v>
      </c>
      <c r="AL1" s="69"/>
      <c r="AM1" s="68" t="s">
        <v>18</v>
      </c>
      <c r="AN1" s="69"/>
      <c r="AO1" s="68" t="s">
        <v>87</v>
      </c>
      <c r="AP1" s="69"/>
      <c r="AQ1" s="68" t="s">
        <v>19</v>
      </c>
      <c r="AR1" s="69"/>
      <c r="AS1" s="68" t="s">
        <v>20</v>
      </c>
      <c r="AT1" s="69"/>
      <c r="AU1" s="68" t="s">
        <v>21</v>
      </c>
      <c r="AV1" s="69"/>
      <c r="AW1" s="68" t="s">
        <v>88</v>
      </c>
      <c r="AX1" s="69"/>
      <c r="AY1" s="68" t="s">
        <v>89</v>
      </c>
      <c r="AZ1" s="69"/>
      <c r="BA1" s="68" t="s">
        <v>22</v>
      </c>
      <c r="BB1" s="69"/>
      <c r="BC1" s="68" t="s">
        <v>90</v>
      </c>
      <c r="BD1" s="69"/>
      <c r="BE1" s="68" t="s">
        <v>23</v>
      </c>
      <c r="BF1" s="69"/>
      <c r="BG1" s="68" t="s">
        <v>24</v>
      </c>
      <c r="BH1" s="69"/>
      <c r="BI1" s="68" t="s">
        <v>25</v>
      </c>
      <c r="BJ1" s="69"/>
      <c r="BK1" s="68" t="s">
        <v>26</v>
      </c>
      <c r="BL1" s="69"/>
      <c r="BM1" s="68" t="s">
        <v>27</v>
      </c>
      <c r="BN1" s="69"/>
      <c r="BO1" s="68" t="s">
        <v>28</v>
      </c>
      <c r="BP1" s="69"/>
      <c r="BQ1" s="68" t="s">
        <v>29</v>
      </c>
      <c r="BR1" s="69"/>
      <c r="BS1" s="68" t="s">
        <v>30</v>
      </c>
      <c r="BT1" s="69"/>
      <c r="BU1" s="68" t="s">
        <v>31</v>
      </c>
      <c r="BV1" s="69"/>
      <c r="BW1" s="68" t="s">
        <v>32</v>
      </c>
      <c r="BX1" s="69"/>
      <c r="BY1" s="68" t="s">
        <v>33</v>
      </c>
      <c r="BZ1" s="69"/>
      <c r="CA1" s="68" t="s">
        <v>91</v>
      </c>
      <c r="CB1" s="69"/>
      <c r="CC1" s="68" t="s">
        <v>34</v>
      </c>
      <c r="CD1" s="69"/>
      <c r="CE1" s="68" t="s">
        <v>35</v>
      </c>
      <c r="CF1" s="69"/>
      <c r="CG1" s="68" t="s">
        <v>36</v>
      </c>
      <c r="CH1" s="69"/>
      <c r="CI1" s="68" t="s">
        <v>37</v>
      </c>
      <c r="CJ1" s="69"/>
      <c r="CK1" s="68" t="s">
        <v>92</v>
      </c>
      <c r="CL1" s="69"/>
      <c r="CM1" s="68" t="s">
        <v>38</v>
      </c>
      <c r="CN1" s="69"/>
      <c r="CO1" s="68" t="s">
        <v>39</v>
      </c>
      <c r="CP1" s="69"/>
      <c r="CQ1" s="68" t="s">
        <v>40</v>
      </c>
      <c r="CR1" s="69"/>
      <c r="CS1" s="68" t="s">
        <v>41</v>
      </c>
      <c r="CT1" s="69"/>
      <c r="CU1" s="68" t="s">
        <v>42</v>
      </c>
      <c r="CV1" s="69"/>
      <c r="CW1" s="68" t="s">
        <v>43</v>
      </c>
      <c r="CX1" s="69"/>
      <c r="CY1" s="68" t="s">
        <v>44</v>
      </c>
      <c r="CZ1" s="69"/>
      <c r="DA1" s="68" t="s">
        <v>93</v>
      </c>
      <c r="DB1" s="69"/>
      <c r="DC1" s="68" t="s">
        <v>45</v>
      </c>
      <c r="DD1" s="69"/>
      <c r="DE1" s="68" t="s">
        <v>46</v>
      </c>
      <c r="DF1" s="69"/>
      <c r="DG1" s="68" t="s">
        <v>47</v>
      </c>
      <c r="DH1" s="69"/>
      <c r="DI1" s="68" t="s">
        <v>48</v>
      </c>
      <c r="DJ1" s="69"/>
      <c r="DK1" s="68" t="s">
        <v>49</v>
      </c>
      <c r="DL1" s="69"/>
      <c r="DM1" s="68" t="s">
        <v>50</v>
      </c>
      <c r="DN1" s="69"/>
      <c r="DO1" s="68" t="s">
        <v>51</v>
      </c>
      <c r="DP1" s="69"/>
      <c r="DQ1" s="68" t="s">
        <v>94</v>
      </c>
      <c r="DR1" s="69"/>
      <c r="DS1" s="68" t="s">
        <v>52</v>
      </c>
      <c r="DT1" s="69"/>
      <c r="DU1" s="68" t="s">
        <v>53</v>
      </c>
      <c r="DV1" s="69"/>
      <c r="DW1" s="68" t="s">
        <v>54</v>
      </c>
      <c r="DX1" s="69"/>
      <c r="DY1" s="68" t="s">
        <v>55</v>
      </c>
      <c r="DZ1" s="69"/>
      <c r="EA1" s="68" t="s">
        <v>56</v>
      </c>
      <c r="EB1" s="69"/>
      <c r="EC1" s="68" t="s">
        <v>95</v>
      </c>
      <c r="ED1" s="69"/>
      <c r="EE1" s="68" t="s">
        <v>96</v>
      </c>
      <c r="EF1" s="69"/>
      <c r="EG1" s="68" t="s">
        <v>97</v>
      </c>
      <c r="EH1" s="69"/>
      <c r="EI1" s="68" t="s">
        <v>57</v>
      </c>
      <c r="EJ1" s="69"/>
      <c r="EK1" s="68" t="s">
        <v>98</v>
      </c>
      <c r="EL1" s="69"/>
      <c r="EM1" s="68" t="s">
        <v>58</v>
      </c>
      <c r="EN1" s="69"/>
      <c r="EO1" s="68" t="s">
        <v>59</v>
      </c>
      <c r="EP1" s="69"/>
      <c r="EQ1" s="68" t="s">
        <v>60</v>
      </c>
      <c r="ER1" s="69"/>
      <c r="ES1" s="68" t="s">
        <v>61</v>
      </c>
      <c r="ET1" s="69"/>
      <c r="EU1" s="68" t="s">
        <v>62</v>
      </c>
      <c r="EV1" s="69"/>
      <c r="EW1" s="68" t="s">
        <v>63</v>
      </c>
      <c r="EX1" s="69"/>
      <c r="EY1" s="68" t="s">
        <v>99</v>
      </c>
      <c r="EZ1" s="69"/>
      <c r="FA1" s="68" t="s">
        <v>100</v>
      </c>
      <c r="FB1" s="69"/>
      <c r="FC1" s="68" t="s">
        <v>64</v>
      </c>
      <c r="FD1" s="69"/>
      <c r="FE1" s="68" t="s">
        <v>65</v>
      </c>
      <c r="FF1" s="69"/>
      <c r="FG1" s="68" t="s">
        <v>66</v>
      </c>
      <c r="FH1" s="69"/>
      <c r="FI1" s="68" t="s">
        <v>67</v>
      </c>
      <c r="FJ1" s="69"/>
      <c r="FK1" s="68" t="s">
        <v>68</v>
      </c>
      <c r="FL1" s="69"/>
      <c r="FM1" s="68" t="s">
        <v>69</v>
      </c>
      <c r="FN1" s="69"/>
      <c r="FO1" s="68" t="s">
        <v>70</v>
      </c>
      <c r="FP1" s="69"/>
      <c r="FQ1" s="68" t="s">
        <v>71</v>
      </c>
      <c r="FR1" s="69"/>
      <c r="FS1" s="68" t="s">
        <v>72</v>
      </c>
      <c r="FT1" s="69"/>
      <c r="FU1" s="68" t="s">
        <v>73</v>
      </c>
      <c r="FV1" s="69"/>
      <c r="FW1" s="68" t="s">
        <v>101</v>
      </c>
      <c r="FX1" s="69"/>
      <c r="FY1" s="68" t="s">
        <v>74</v>
      </c>
      <c r="FZ1" s="69"/>
      <c r="GA1" s="68" t="s">
        <v>102</v>
      </c>
      <c r="GB1" s="69"/>
      <c r="GC1" s="68" t="s">
        <v>75</v>
      </c>
      <c r="GD1" s="69"/>
      <c r="GE1" s="68" t="s">
        <v>76</v>
      </c>
      <c r="GF1" s="69"/>
      <c r="GG1" s="68" t="s">
        <v>77</v>
      </c>
      <c r="GH1" s="69"/>
      <c r="GI1" s="68" t="s">
        <v>78</v>
      </c>
      <c r="GJ1" s="69"/>
    </row>
    <row r="2" spans="1:192" x14ac:dyDescent="0.25">
      <c r="A2" s="2" t="s">
        <v>103</v>
      </c>
      <c r="B2" s="3" t="s">
        <v>104</v>
      </c>
      <c r="C2" s="14">
        <v>0</v>
      </c>
      <c r="D2" s="15">
        <v>0</v>
      </c>
      <c r="E2" s="14">
        <v>1</v>
      </c>
      <c r="F2" s="15">
        <v>1.8518518518518517E-2</v>
      </c>
      <c r="G2" s="14">
        <v>21</v>
      </c>
      <c r="H2" s="15">
        <v>1.0763710917478216E-2</v>
      </c>
      <c r="I2" s="14">
        <v>1</v>
      </c>
      <c r="J2" s="15">
        <v>1.6129032258064516E-2</v>
      </c>
      <c r="K2" s="14">
        <v>0</v>
      </c>
      <c r="L2" s="15">
        <v>0</v>
      </c>
      <c r="M2" s="14">
        <v>6</v>
      </c>
      <c r="N2" s="15">
        <v>2.0202020202020204E-2</v>
      </c>
      <c r="O2" s="14">
        <v>71</v>
      </c>
      <c r="P2" s="15">
        <v>1.7661691542288558E-2</v>
      </c>
      <c r="Q2" s="14">
        <v>21</v>
      </c>
      <c r="R2" s="15">
        <v>1.1589403973509934E-2</v>
      </c>
      <c r="S2" s="14"/>
      <c r="T2" s="16"/>
      <c r="U2" s="14">
        <v>0</v>
      </c>
      <c r="V2" s="15">
        <v>0</v>
      </c>
      <c r="W2" s="14">
        <v>1</v>
      </c>
      <c r="X2" s="15">
        <v>2.4390243902439025E-2</v>
      </c>
      <c r="Y2" s="14"/>
      <c r="Z2" s="16"/>
      <c r="AA2" s="14">
        <v>0</v>
      </c>
      <c r="AB2" s="15">
        <v>0</v>
      </c>
      <c r="AC2" s="14">
        <v>5</v>
      </c>
      <c r="AD2" s="15">
        <v>1.5723270440251572E-2</v>
      </c>
      <c r="AE2" s="14"/>
      <c r="AF2" s="16"/>
      <c r="AG2" s="14">
        <v>0</v>
      </c>
      <c r="AH2" s="15">
        <v>0</v>
      </c>
      <c r="AI2" s="14">
        <v>0</v>
      </c>
      <c r="AJ2" s="15">
        <v>0</v>
      </c>
      <c r="AK2" s="14"/>
      <c r="AL2" s="16"/>
      <c r="AM2" s="14">
        <v>1</v>
      </c>
      <c r="AN2" s="15">
        <v>1.1235955056179775E-2</v>
      </c>
      <c r="AO2" s="14">
        <v>34</v>
      </c>
      <c r="AP2" s="15">
        <v>1.7960908610670893E-2</v>
      </c>
      <c r="AQ2" s="14">
        <v>2</v>
      </c>
      <c r="AR2" s="15">
        <v>2.9411764705882353E-2</v>
      </c>
      <c r="AS2" s="14">
        <v>11</v>
      </c>
      <c r="AT2" s="15">
        <v>9.683098591549295E-3</v>
      </c>
      <c r="AU2" s="14"/>
      <c r="AV2" s="16"/>
      <c r="AW2" s="14">
        <v>1</v>
      </c>
      <c r="AX2" s="15">
        <v>4.1666666666666664E-2</v>
      </c>
      <c r="AY2" s="14">
        <v>1</v>
      </c>
      <c r="AZ2" s="15">
        <v>3.5714285714285712E-2</v>
      </c>
      <c r="BA2" s="14"/>
      <c r="BB2" s="16"/>
      <c r="BC2" s="14">
        <v>2</v>
      </c>
      <c r="BD2" s="15">
        <v>2.564102564102564E-2</v>
      </c>
      <c r="BE2" s="14">
        <v>1</v>
      </c>
      <c r="BF2" s="15">
        <v>1.8181818181818181E-2</v>
      </c>
      <c r="BG2" s="14">
        <v>0</v>
      </c>
      <c r="BH2" s="15">
        <v>0</v>
      </c>
      <c r="BI2" s="14"/>
      <c r="BJ2" s="16"/>
      <c r="BK2" s="14">
        <v>23</v>
      </c>
      <c r="BL2" s="15">
        <v>1.2582056892778994E-2</v>
      </c>
      <c r="BM2" s="14">
        <v>5</v>
      </c>
      <c r="BN2" s="15">
        <v>5.7736720554272519E-3</v>
      </c>
      <c r="BO2" s="14"/>
      <c r="BP2" s="16"/>
      <c r="BQ2" s="14"/>
      <c r="BR2" s="16"/>
      <c r="BS2" s="14">
        <v>2</v>
      </c>
      <c r="BT2" s="15">
        <v>3.0303030303030304E-2</v>
      </c>
      <c r="BU2" s="14">
        <v>10</v>
      </c>
      <c r="BV2" s="15">
        <v>7.1787508973438618E-3</v>
      </c>
      <c r="BW2" s="14">
        <v>11</v>
      </c>
      <c r="BX2" s="15">
        <v>1.0073260073260074E-2</v>
      </c>
      <c r="BY2" s="14">
        <v>1</v>
      </c>
      <c r="BZ2" s="15">
        <v>1.2658227848101266E-2</v>
      </c>
      <c r="CA2" s="14">
        <v>1</v>
      </c>
      <c r="CB2" s="15">
        <v>2.3809523809523808E-2</v>
      </c>
      <c r="CC2" s="14"/>
      <c r="CD2" s="16"/>
      <c r="CE2" s="14">
        <v>16</v>
      </c>
      <c r="CF2" s="15">
        <v>1.1851851851851851E-2</v>
      </c>
      <c r="CG2" s="14"/>
      <c r="CH2" s="16"/>
      <c r="CI2" s="14"/>
      <c r="CJ2" s="16"/>
      <c r="CK2" s="14">
        <v>2</v>
      </c>
      <c r="CL2" s="15">
        <v>9.5238095238095233E-2</v>
      </c>
      <c r="CM2" s="14">
        <v>47</v>
      </c>
      <c r="CN2" s="15">
        <v>2.06140350877193E-2</v>
      </c>
      <c r="CO2" s="14">
        <v>223</v>
      </c>
      <c r="CP2" s="15">
        <v>1.8454154253558425E-2</v>
      </c>
      <c r="CQ2" s="14">
        <v>1</v>
      </c>
      <c r="CR2" s="15">
        <v>4.3668122270742356E-3</v>
      </c>
      <c r="CS2" s="14">
        <v>24</v>
      </c>
      <c r="CT2" s="15">
        <v>1.1656143759106362E-2</v>
      </c>
      <c r="CU2" s="14"/>
      <c r="CV2" s="16"/>
      <c r="CW2" s="14">
        <v>2</v>
      </c>
      <c r="CX2" s="15">
        <v>2.7397260273972601E-2</v>
      </c>
      <c r="CY2" s="14"/>
      <c r="CZ2" s="16"/>
      <c r="DA2" s="14">
        <v>2</v>
      </c>
      <c r="DB2" s="15">
        <v>1.8691588785046728E-2</v>
      </c>
      <c r="DC2" s="14"/>
      <c r="DD2" s="16"/>
      <c r="DE2" s="14">
        <v>26</v>
      </c>
      <c r="DF2" s="15">
        <v>1.4161220043572984E-2</v>
      </c>
      <c r="DG2" s="14">
        <v>12</v>
      </c>
      <c r="DH2" s="15">
        <v>9.7560975609756097E-3</v>
      </c>
      <c r="DI2" s="14"/>
      <c r="DJ2" s="16"/>
      <c r="DK2" s="14"/>
      <c r="DL2" s="16"/>
      <c r="DM2" s="14"/>
      <c r="DN2" s="16"/>
      <c r="DO2" s="14">
        <v>1</v>
      </c>
      <c r="DP2" s="15">
        <v>2.0833333333333332E-2</v>
      </c>
      <c r="DQ2" s="14">
        <v>1</v>
      </c>
      <c r="DR2" s="15">
        <v>9.5238095238095247E-3</v>
      </c>
      <c r="DS2" s="14"/>
      <c r="DT2" s="16"/>
      <c r="DU2" s="14">
        <v>1</v>
      </c>
      <c r="DV2" s="15">
        <v>1.8181818181818181E-2</v>
      </c>
      <c r="DW2" s="14">
        <v>2</v>
      </c>
      <c r="DX2" s="15">
        <v>6.4516129032258063E-2</v>
      </c>
      <c r="DY2" s="14"/>
      <c r="DZ2" s="16"/>
      <c r="EA2" s="14">
        <v>1</v>
      </c>
      <c r="EB2" s="15">
        <v>1.7543859649122806E-2</v>
      </c>
      <c r="EC2" s="14">
        <v>0</v>
      </c>
      <c r="ED2" s="15">
        <v>0</v>
      </c>
      <c r="EE2" s="14"/>
      <c r="EF2" s="16"/>
      <c r="EG2" s="14"/>
      <c r="EH2" s="16"/>
      <c r="EI2" s="14"/>
      <c r="EJ2" s="16"/>
      <c r="EK2" s="14">
        <v>0</v>
      </c>
      <c r="EL2" s="15">
        <v>0</v>
      </c>
      <c r="EM2" s="14">
        <v>40</v>
      </c>
      <c r="EN2" s="15">
        <v>1.4809329877823029E-2</v>
      </c>
      <c r="EO2" s="14">
        <v>37</v>
      </c>
      <c r="EP2" s="15">
        <v>1.1874197689345315E-2</v>
      </c>
      <c r="EQ2" s="14"/>
      <c r="ER2" s="16"/>
      <c r="ES2" s="14">
        <v>1</v>
      </c>
      <c r="ET2" s="15">
        <v>2.0833333333333332E-2</v>
      </c>
      <c r="EU2" s="14">
        <v>32</v>
      </c>
      <c r="EV2" s="15">
        <v>1.2955465587044534E-2</v>
      </c>
      <c r="EW2" s="14">
        <v>0</v>
      </c>
      <c r="EX2" s="15">
        <v>0</v>
      </c>
      <c r="EY2" s="14">
        <v>37</v>
      </c>
      <c r="EZ2" s="15">
        <v>1.5423092955398083E-2</v>
      </c>
      <c r="FA2" s="14">
        <v>0</v>
      </c>
      <c r="FB2" s="15">
        <v>0</v>
      </c>
      <c r="FC2" s="14"/>
      <c r="FD2" s="16"/>
      <c r="FE2" s="14">
        <v>0</v>
      </c>
      <c r="FF2" s="15">
        <v>0</v>
      </c>
      <c r="FG2" s="14"/>
      <c r="FH2" s="16"/>
      <c r="FI2" s="14"/>
      <c r="FJ2" s="16"/>
      <c r="FK2" s="14">
        <v>0</v>
      </c>
      <c r="FL2" s="15">
        <v>0</v>
      </c>
      <c r="FM2" s="14">
        <v>13</v>
      </c>
      <c r="FN2" s="15">
        <v>3.1476997578692496E-2</v>
      </c>
      <c r="FO2" s="14">
        <v>1</v>
      </c>
      <c r="FP2" s="15">
        <v>1.9607843137254902E-2</v>
      </c>
      <c r="FQ2" s="14"/>
      <c r="FR2" s="16"/>
      <c r="FS2" s="14"/>
      <c r="FT2" s="16"/>
      <c r="FU2" s="14"/>
      <c r="FV2" s="16"/>
      <c r="FW2" s="14">
        <v>1</v>
      </c>
      <c r="FX2" s="15">
        <v>1.3698630136986301E-2</v>
      </c>
      <c r="FY2" s="14">
        <v>1</v>
      </c>
      <c r="FZ2" s="15">
        <v>3.3333333333333333E-2</v>
      </c>
      <c r="GA2" s="14">
        <v>0</v>
      </c>
      <c r="GB2" s="15">
        <v>0</v>
      </c>
      <c r="GC2" s="14">
        <v>1</v>
      </c>
      <c r="GD2" s="15">
        <v>3.8461538461538464E-2</v>
      </c>
      <c r="GE2" s="14">
        <v>8</v>
      </c>
      <c r="GF2" s="15">
        <v>1.5503875968992248E-2</v>
      </c>
      <c r="GG2" s="14">
        <v>0</v>
      </c>
      <c r="GH2" s="15">
        <v>0</v>
      </c>
      <c r="GI2" s="17">
        <v>766</v>
      </c>
      <c r="GJ2" s="18">
        <v>1.4945466606832771E-2</v>
      </c>
    </row>
    <row r="3" spans="1:192" x14ac:dyDescent="0.25">
      <c r="A3" s="2" t="s">
        <v>105</v>
      </c>
      <c r="B3" s="3" t="s">
        <v>104</v>
      </c>
      <c r="C3" s="14">
        <v>1</v>
      </c>
      <c r="D3" s="15">
        <v>1.5873015873015872E-2</v>
      </c>
      <c r="E3" s="14">
        <v>0</v>
      </c>
      <c r="F3" s="15">
        <v>0</v>
      </c>
      <c r="G3" s="14">
        <v>25</v>
      </c>
      <c r="H3" s="15">
        <v>1.2813941568426449E-2</v>
      </c>
      <c r="I3" s="14">
        <v>0</v>
      </c>
      <c r="J3" s="15">
        <v>0</v>
      </c>
      <c r="K3" s="14">
        <v>0</v>
      </c>
      <c r="L3" s="15">
        <v>0</v>
      </c>
      <c r="M3" s="14">
        <v>11</v>
      </c>
      <c r="N3" s="15">
        <v>3.7037037037037035E-2</v>
      </c>
      <c r="O3" s="14">
        <v>75</v>
      </c>
      <c r="P3" s="15">
        <v>1.8656716417910446E-2</v>
      </c>
      <c r="Q3" s="14">
        <v>21</v>
      </c>
      <c r="R3" s="15">
        <v>1.1589403973509934E-2</v>
      </c>
      <c r="S3" s="14"/>
      <c r="T3" s="16"/>
      <c r="U3" s="14">
        <v>1</v>
      </c>
      <c r="V3" s="15">
        <v>1.9230769230769232E-2</v>
      </c>
      <c r="W3" s="14">
        <v>1</v>
      </c>
      <c r="X3" s="15">
        <v>2.4390243902439025E-2</v>
      </c>
      <c r="Y3" s="14"/>
      <c r="Z3" s="16"/>
      <c r="AA3" s="14">
        <v>0</v>
      </c>
      <c r="AB3" s="15">
        <v>0</v>
      </c>
      <c r="AC3" s="14">
        <v>2</v>
      </c>
      <c r="AD3" s="15">
        <v>6.2893081761006293E-3</v>
      </c>
      <c r="AE3" s="14"/>
      <c r="AF3" s="16"/>
      <c r="AG3" s="14">
        <v>1</v>
      </c>
      <c r="AH3" s="15">
        <v>1.3157894736842105E-2</v>
      </c>
      <c r="AI3" s="14">
        <v>1</v>
      </c>
      <c r="AJ3" s="15">
        <v>5.2631578947368418E-2</v>
      </c>
      <c r="AK3" s="14"/>
      <c r="AL3" s="16"/>
      <c r="AM3" s="14">
        <v>3</v>
      </c>
      <c r="AN3" s="15">
        <v>3.3707865168539325E-2</v>
      </c>
      <c r="AO3" s="14">
        <v>22</v>
      </c>
      <c r="AP3" s="15">
        <v>1.162176439513999E-2</v>
      </c>
      <c r="AQ3" s="14">
        <v>0</v>
      </c>
      <c r="AR3" s="15">
        <v>0</v>
      </c>
      <c r="AS3" s="14">
        <v>13</v>
      </c>
      <c r="AT3" s="15">
        <v>1.1443661971830986E-2</v>
      </c>
      <c r="AU3" s="14"/>
      <c r="AV3" s="16"/>
      <c r="AW3" s="14">
        <v>0</v>
      </c>
      <c r="AX3" s="15">
        <v>0</v>
      </c>
      <c r="AY3" s="14">
        <v>0</v>
      </c>
      <c r="AZ3" s="15">
        <v>0</v>
      </c>
      <c r="BA3" s="14"/>
      <c r="BB3" s="16"/>
      <c r="BC3" s="14">
        <v>2</v>
      </c>
      <c r="BD3" s="15">
        <v>2.564102564102564E-2</v>
      </c>
      <c r="BE3" s="14">
        <v>2</v>
      </c>
      <c r="BF3" s="15">
        <v>3.6363636363636362E-2</v>
      </c>
      <c r="BG3" s="14">
        <v>0</v>
      </c>
      <c r="BH3" s="15">
        <v>0</v>
      </c>
      <c r="BI3" s="14"/>
      <c r="BJ3" s="16"/>
      <c r="BK3" s="14">
        <v>18</v>
      </c>
      <c r="BL3" s="15">
        <v>9.8468271334792128E-3</v>
      </c>
      <c r="BM3" s="14">
        <v>4</v>
      </c>
      <c r="BN3" s="15">
        <v>4.6189376443418013E-3</v>
      </c>
      <c r="BO3" s="14"/>
      <c r="BP3" s="16"/>
      <c r="BQ3" s="14"/>
      <c r="BR3" s="16"/>
      <c r="BS3" s="14">
        <v>0</v>
      </c>
      <c r="BT3" s="15">
        <v>0</v>
      </c>
      <c r="BU3" s="14">
        <v>16</v>
      </c>
      <c r="BV3" s="15">
        <v>1.148600143575018E-2</v>
      </c>
      <c r="BW3" s="14">
        <v>9</v>
      </c>
      <c r="BX3" s="15">
        <v>8.241758241758242E-3</v>
      </c>
      <c r="BY3" s="14">
        <v>0</v>
      </c>
      <c r="BZ3" s="15">
        <v>0</v>
      </c>
      <c r="CA3" s="14">
        <v>0</v>
      </c>
      <c r="CB3" s="15">
        <v>0</v>
      </c>
      <c r="CC3" s="14"/>
      <c r="CD3" s="16"/>
      <c r="CE3" s="14">
        <v>18</v>
      </c>
      <c r="CF3" s="15">
        <v>1.3333333333333334E-2</v>
      </c>
      <c r="CG3" s="14"/>
      <c r="CH3" s="16"/>
      <c r="CI3" s="14"/>
      <c r="CJ3" s="16"/>
      <c r="CK3" s="14">
        <v>0</v>
      </c>
      <c r="CL3" s="15">
        <v>0</v>
      </c>
      <c r="CM3" s="14">
        <v>38</v>
      </c>
      <c r="CN3" s="15">
        <v>1.6666666666666666E-2</v>
      </c>
      <c r="CO3" s="14">
        <v>171</v>
      </c>
      <c r="CP3" s="15">
        <v>1.4150943396226415E-2</v>
      </c>
      <c r="CQ3" s="14">
        <v>2</v>
      </c>
      <c r="CR3" s="15">
        <v>8.7336244541484712E-3</v>
      </c>
      <c r="CS3" s="14">
        <v>14</v>
      </c>
      <c r="CT3" s="15">
        <v>6.7994171928120444E-3</v>
      </c>
      <c r="CU3" s="14"/>
      <c r="CV3" s="16"/>
      <c r="CW3" s="14">
        <v>3</v>
      </c>
      <c r="CX3" s="15">
        <v>4.1095890410958902E-2</v>
      </c>
      <c r="CY3" s="14"/>
      <c r="CZ3" s="16"/>
      <c r="DA3" s="14">
        <v>5</v>
      </c>
      <c r="DB3" s="15">
        <v>4.6728971962616821E-2</v>
      </c>
      <c r="DC3" s="14"/>
      <c r="DD3" s="16"/>
      <c r="DE3" s="14">
        <v>21</v>
      </c>
      <c r="DF3" s="15">
        <v>1.1437908496732025E-2</v>
      </c>
      <c r="DG3" s="14">
        <v>10</v>
      </c>
      <c r="DH3" s="15">
        <v>8.130081300813009E-3</v>
      </c>
      <c r="DI3" s="14"/>
      <c r="DJ3" s="16"/>
      <c r="DK3" s="14"/>
      <c r="DL3" s="16"/>
      <c r="DM3" s="14"/>
      <c r="DN3" s="16"/>
      <c r="DO3" s="14">
        <v>1</v>
      </c>
      <c r="DP3" s="15">
        <v>2.0833333333333332E-2</v>
      </c>
      <c r="DQ3" s="14">
        <v>1</v>
      </c>
      <c r="DR3" s="15">
        <v>9.5238095238095247E-3</v>
      </c>
      <c r="DS3" s="14"/>
      <c r="DT3" s="16"/>
      <c r="DU3" s="14">
        <v>2</v>
      </c>
      <c r="DV3" s="15">
        <v>3.6363636363636362E-2</v>
      </c>
      <c r="DW3" s="14">
        <v>0</v>
      </c>
      <c r="DX3" s="15">
        <v>0</v>
      </c>
      <c r="DY3" s="14"/>
      <c r="DZ3" s="16"/>
      <c r="EA3" s="14">
        <v>0</v>
      </c>
      <c r="EB3" s="15">
        <v>0</v>
      </c>
      <c r="EC3" s="14">
        <v>0</v>
      </c>
      <c r="ED3" s="15">
        <v>0</v>
      </c>
      <c r="EE3" s="14"/>
      <c r="EF3" s="16"/>
      <c r="EG3" s="14"/>
      <c r="EH3" s="16"/>
      <c r="EI3" s="14"/>
      <c r="EJ3" s="16"/>
      <c r="EK3" s="14">
        <v>1</v>
      </c>
      <c r="EL3" s="15">
        <v>3.2258064516129031E-2</v>
      </c>
      <c r="EM3" s="14">
        <v>30</v>
      </c>
      <c r="EN3" s="15">
        <v>1.1106997408367271E-2</v>
      </c>
      <c r="EO3" s="14">
        <v>22</v>
      </c>
      <c r="EP3" s="15">
        <v>7.0603337612323491E-3</v>
      </c>
      <c r="EQ3" s="14"/>
      <c r="ER3" s="16"/>
      <c r="ES3" s="14">
        <v>0</v>
      </c>
      <c r="ET3" s="15">
        <v>0</v>
      </c>
      <c r="EU3" s="14">
        <v>24</v>
      </c>
      <c r="EV3" s="15">
        <v>9.7165991902834013E-3</v>
      </c>
      <c r="EW3" s="14">
        <v>0</v>
      </c>
      <c r="EX3" s="15">
        <v>0</v>
      </c>
      <c r="EY3" s="14">
        <v>20</v>
      </c>
      <c r="EZ3" s="15">
        <v>8.3368070029178828E-3</v>
      </c>
      <c r="FA3" s="14">
        <v>0</v>
      </c>
      <c r="FB3" s="15">
        <v>0</v>
      </c>
      <c r="FC3" s="14"/>
      <c r="FD3" s="16"/>
      <c r="FE3" s="14">
        <v>0</v>
      </c>
      <c r="FF3" s="15">
        <v>0</v>
      </c>
      <c r="FG3" s="14"/>
      <c r="FH3" s="16"/>
      <c r="FI3" s="14"/>
      <c r="FJ3" s="16"/>
      <c r="FK3" s="14">
        <v>0</v>
      </c>
      <c r="FL3" s="15">
        <v>0</v>
      </c>
      <c r="FM3" s="14">
        <v>9</v>
      </c>
      <c r="FN3" s="15">
        <v>2.1791767554479417E-2</v>
      </c>
      <c r="FO3" s="14">
        <v>1</v>
      </c>
      <c r="FP3" s="15">
        <v>1.9607843137254902E-2</v>
      </c>
      <c r="FQ3" s="14"/>
      <c r="FR3" s="16"/>
      <c r="FS3" s="14"/>
      <c r="FT3" s="16"/>
      <c r="FU3" s="14"/>
      <c r="FV3" s="16"/>
      <c r="FW3" s="14">
        <v>0</v>
      </c>
      <c r="FX3" s="15">
        <v>0</v>
      </c>
      <c r="FY3" s="14">
        <v>0</v>
      </c>
      <c r="FZ3" s="15">
        <v>0</v>
      </c>
      <c r="GA3" s="14">
        <v>1</v>
      </c>
      <c r="GB3" s="15">
        <v>4.5454545454545456E-2</v>
      </c>
      <c r="GC3" s="14">
        <v>0</v>
      </c>
      <c r="GD3" s="15">
        <v>0</v>
      </c>
      <c r="GE3" s="14">
        <v>7</v>
      </c>
      <c r="GF3" s="15">
        <v>1.3565891472868217E-2</v>
      </c>
      <c r="GG3" s="14">
        <v>1</v>
      </c>
      <c r="GH3" s="15">
        <v>3.8461538461538464E-2</v>
      </c>
      <c r="GI3" s="17">
        <v>630</v>
      </c>
      <c r="GJ3" s="18">
        <v>1.2291963397264551E-2</v>
      </c>
    </row>
    <row r="4" spans="1:192" x14ac:dyDescent="0.25">
      <c r="A4" s="19" t="s">
        <v>139</v>
      </c>
      <c r="B4" s="27"/>
      <c r="C4" s="20">
        <v>1</v>
      </c>
      <c r="D4" s="21">
        <v>1.5873015873015872E-2</v>
      </c>
      <c r="E4" s="20">
        <v>1</v>
      </c>
      <c r="F4" s="21">
        <v>1.8518518518518517E-2</v>
      </c>
      <c r="G4" s="20">
        <v>46</v>
      </c>
      <c r="H4" s="21">
        <v>2.3577652485904665E-2</v>
      </c>
      <c r="I4" s="20">
        <v>1</v>
      </c>
      <c r="J4" s="21">
        <v>1.6129032258064516E-2</v>
      </c>
      <c r="K4" s="20">
        <v>0</v>
      </c>
      <c r="L4" s="21">
        <v>0</v>
      </c>
      <c r="M4" s="20">
        <v>17</v>
      </c>
      <c r="N4" s="21">
        <v>5.7239057239057242E-2</v>
      </c>
      <c r="O4" s="20">
        <v>146</v>
      </c>
      <c r="P4" s="21">
        <v>3.6318407960199008E-2</v>
      </c>
      <c r="Q4" s="20">
        <v>42</v>
      </c>
      <c r="R4" s="21">
        <v>2.3178807947019868E-2</v>
      </c>
      <c r="S4" s="20"/>
      <c r="T4" s="22"/>
      <c r="U4" s="20">
        <v>1</v>
      </c>
      <c r="V4" s="21">
        <v>1.9230769230769232E-2</v>
      </c>
      <c r="W4" s="20">
        <v>2</v>
      </c>
      <c r="X4" s="21">
        <v>4.878048780487805E-2</v>
      </c>
      <c r="Y4" s="20"/>
      <c r="Z4" s="22"/>
      <c r="AA4" s="20">
        <v>0</v>
      </c>
      <c r="AB4" s="21">
        <v>0</v>
      </c>
      <c r="AC4" s="20">
        <v>7</v>
      </c>
      <c r="AD4" s="21">
        <v>2.20125786163522E-2</v>
      </c>
      <c r="AE4" s="20"/>
      <c r="AF4" s="22"/>
      <c r="AG4" s="20">
        <v>1</v>
      </c>
      <c r="AH4" s="21">
        <v>1.3157894736842105E-2</v>
      </c>
      <c r="AI4" s="20">
        <v>1</v>
      </c>
      <c r="AJ4" s="21">
        <v>5.2631578947368418E-2</v>
      </c>
      <c r="AK4" s="20"/>
      <c r="AL4" s="22"/>
      <c r="AM4" s="20">
        <v>4</v>
      </c>
      <c r="AN4" s="21">
        <v>4.49438202247191E-2</v>
      </c>
      <c r="AO4" s="20">
        <v>56</v>
      </c>
      <c r="AP4" s="21">
        <v>2.9582673005810883E-2</v>
      </c>
      <c r="AQ4" s="20">
        <v>2</v>
      </c>
      <c r="AR4" s="21">
        <v>2.9411764705882353E-2</v>
      </c>
      <c r="AS4" s="20">
        <v>24</v>
      </c>
      <c r="AT4" s="21">
        <v>2.1126760563380281E-2</v>
      </c>
      <c r="AU4" s="20"/>
      <c r="AV4" s="22"/>
      <c r="AW4" s="20">
        <v>1</v>
      </c>
      <c r="AX4" s="21">
        <v>4.1666666666666664E-2</v>
      </c>
      <c r="AY4" s="20">
        <v>1</v>
      </c>
      <c r="AZ4" s="21">
        <v>3.5714285714285712E-2</v>
      </c>
      <c r="BA4" s="20"/>
      <c r="BB4" s="22"/>
      <c r="BC4" s="20">
        <v>4</v>
      </c>
      <c r="BD4" s="21">
        <v>5.128205128205128E-2</v>
      </c>
      <c r="BE4" s="20">
        <v>3</v>
      </c>
      <c r="BF4" s="21">
        <v>5.4545454545454543E-2</v>
      </c>
      <c r="BG4" s="20">
        <v>0</v>
      </c>
      <c r="BH4" s="21">
        <v>0</v>
      </c>
      <c r="BI4" s="20"/>
      <c r="BJ4" s="22"/>
      <c r="BK4" s="20">
        <v>41</v>
      </c>
      <c r="BL4" s="21">
        <v>2.2428884026258207E-2</v>
      </c>
      <c r="BM4" s="20">
        <v>9</v>
      </c>
      <c r="BN4" s="21">
        <v>1.0392609699769052E-2</v>
      </c>
      <c r="BO4" s="20"/>
      <c r="BP4" s="22"/>
      <c r="BQ4" s="20"/>
      <c r="BR4" s="22"/>
      <c r="BS4" s="20">
        <v>2</v>
      </c>
      <c r="BT4" s="21">
        <v>3.0303030303030304E-2</v>
      </c>
      <c r="BU4" s="20">
        <v>26</v>
      </c>
      <c r="BV4" s="21">
        <v>1.8664752333094042E-2</v>
      </c>
      <c r="BW4" s="20">
        <v>20</v>
      </c>
      <c r="BX4" s="21">
        <v>1.8315018315018316E-2</v>
      </c>
      <c r="BY4" s="20">
        <v>1</v>
      </c>
      <c r="BZ4" s="21">
        <v>1.2658227848101266E-2</v>
      </c>
      <c r="CA4" s="20">
        <v>1</v>
      </c>
      <c r="CB4" s="21">
        <v>2.3809523809523808E-2</v>
      </c>
      <c r="CC4" s="20"/>
      <c r="CD4" s="22"/>
      <c r="CE4" s="20">
        <v>34</v>
      </c>
      <c r="CF4" s="21">
        <v>2.5185185185185185E-2</v>
      </c>
      <c r="CG4" s="20"/>
      <c r="CH4" s="22"/>
      <c r="CI4" s="20"/>
      <c r="CJ4" s="22"/>
      <c r="CK4" s="20">
        <v>2</v>
      </c>
      <c r="CL4" s="21">
        <v>9.5238095238095233E-2</v>
      </c>
      <c r="CM4" s="20">
        <v>85</v>
      </c>
      <c r="CN4" s="21">
        <v>3.7280701754385963E-2</v>
      </c>
      <c r="CO4" s="20">
        <v>394</v>
      </c>
      <c r="CP4" s="21">
        <v>3.2605097649784837E-2</v>
      </c>
      <c r="CQ4" s="20">
        <v>3</v>
      </c>
      <c r="CR4" s="21">
        <v>1.3100436681222707E-2</v>
      </c>
      <c r="CS4" s="20">
        <v>38</v>
      </c>
      <c r="CT4" s="21">
        <v>1.8455560951918408E-2</v>
      </c>
      <c r="CU4" s="20"/>
      <c r="CV4" s="22"/>
      <c r="CW4" s="20">
        <v>5</v>
      </c>
      <c r="CX4" s="21">
        <v>6.8493150684931503E-2</v>
      </c>
      <c r="CY4" s="20"/>
      <c r="CZ4" s="22"/>
      <c r="DA4" s="20">
        <v>7</v>
      </c>
      <c r="DB4" s="21">
        <v>6.5420560747663545E-2</v>
      </c>
      <c r="DC4" s="20"/>
      <c r="DD4" s="22"/>
      <c r="DE4" s="20">
        <v>47</v>
      </c>
      <c r="DF4" s="21">
        <v>2.5599128540305011E-2</v>
      </c>
      <c r="DG4" s="20">
        <v>22</v>
      </c>
      <c r="DH4" s="21">
        <v>1.7886178861788619E-2</v>
      </c>
      <c r="DI4" s="20"/>
      <c r="DJ4" s="22"/>
      <c r="DK4" s="20"/>
      <c r="DL4" s="22"/>
      <c r="DM4" s="20"/>
      <c r="DN4" s="22"/>
      <c r="DO4" s="20">
        <v>2</v>
      </c>
      <c r="DP4" s="21">
        <v>4.1666666666666664E-2</v>
      </c>
      <c r="DQ4" s="20">
        <v>2</v>
      </c>
      <c r="DR4" s="21">
        <v>1.9047619047619049E-2</v>
      </c>
      <c r="DS4" s="20"/>
      <c r="DT4" s="22"/>
      <c r="DU4" s="20">
        <v>3</v>
      </c>
      <c r="DV4" s="21">
        <v>5.4545454545454543E-2</v>
      </c>
      <c r="DW4" s="20">
        <v>2</v>
      </c>
      <c r="DX4" s="21">
        <v>6.4516129032258063E-2</v>
      </c>
      <c r="DY4" s="20"/>
      <c r="DZ4" s="22"/>
      <c r="EA4" s="20">
        <v>1</v>
      </c>
      <c r="EB4" s="21">
        <v>1.7543859649122806E-2</v>
      </c>
      <c r="EC4" s="20">
        <v>0</v>
      </c>
      <c r="ED4" s="21">
        <v>0</v>
      </c>
      <c r="EE4" s="20"/>
      <c r="EF4" s="22"/>
      <c r="EG4" s="20"/>
      <c r="EH4" s="22"/>
      <c r="EI4" s="20"/>
      <c r="EJ4" s="22"/>
      <c r="EK4" s="20">
        <v>1</v>
      </c>
      <c r="EL4" s="21">
        <v>3.2258064516129031E-2</v>
      </c>
      <c r="EM4" s="20">
        <v>70</v>
      </c>
      <c r="EN4" s="21">
        <v>2.59163272861903E-2</v>
      </c>
      <c r="EO4" s="20">
        <v>59</v>
      </c>
      <c r="EP4" s="21">
        <v>1.8934531450577663E-2</v>
      </c>
      <c r="EQ4" s="20"/>
      <c r="ER4" s="22"/>
      <c r="ES4" s="20">
        <v>1</v>
      </c>
      <c r="ET4" s="21">
        <v>2.0833333333333332E-2</v>
      </c>
      <c r="EU4" s="20">
        <v>56</v>
      </c>
      <c r="EV4" s="21">
        <v>2.2672064777327937E-2</v>
      </c>
      <c r="EW4" s="20">
        <v>0</v>
      </c>
      <c r="EX4" s="21">
        <v>0</v>
      </c>
      <c r="EY4" s="20">
        <v>57</v>
      </c>
      <c r="EZ4" s="21">
        <v>2.3759899958315966E-2</v>
      </c>
      <c r="FA4" s="20">
        <v>0</v>
      </c>
      <c r="FB4" s="21">
        <v>0</v>
      </c>
      <c r="FC4" s="20"/>
      <c r="FD4" s="22"/>
      <c r="FE4" s="20">
        <v>0</v>
      </c>
      <c r="FF4" s="21">
        <v>0</v>
      </c>
      <c r="FG4" s="20"/>
      <c r="FH4" s="22"/>
      <c r="FI4" s="20"/>
      <c r="FJ4" s="22"/>
      <c r="FK4" s="20">
        <v>0</v>
      </c>
      <c r="FL4" s="21">
        <v>0</v>
      </c>
      <c r="FM4" s="20">
        <v>22</v>
      </c>
      <c r="FN4" s="21">
        <v>5.3268765133171914E-2</v>
      </c>
      <c r="FO4" s="20">
        <v>2</v>
      </c>
      <c r="FP4" s="21">
        <v>3.9215686274509803E-2</v>
      </c>
      <c r="FQ4" s="20"/>
      <c r="FR4" s="22"/>
      <c r="FS4" s="20"/>
      <c r="FT4" s="22"/>
      <c r="FU4" s="20"/>
      <c r="FV4" s="22"/>
      <c r="FW4" s="20">
        <v>1</v>
      </c>
      <c r="FX4" s="21">
        <v>1.3698630136986301E-2</v>
      </c>
      <c r="FY4" s="20">
        <v>1</v>
      </c>
      <c r="FZ4" s="21">
        <v>3.3333333333333333E-2</v>
      </c>
      <c r="GA4" s="20">
        <v>1</v>
      </c>
      <c r="GB4" s="21">
        <v>4.5454545454545456E-2</v>
      </c>
      <c r="GC4" s="20">
        <v>1</v>
      </c>
      <c r="GD4" s="21">
        <v>3.8461538461538464E-2</v>
      </c>
      <c r="GE4" s="20">
        <v>15</v>
      </c>
      <c r="GF4" s="21">
        <v>2.9069767441860465E-2</v>
      </c>
      <c r="GG4" s="20">
        <v>1</v>
      </c>
      <c r="GH4" s="21">
        <v>3.8461538461538464E-2</v>
      </c>
      <c r="GI4" s="20">
        <v>1396</v>
      </c>
      <c r="GJ4" s="21">
        <v>2.723743000409732E-2</v>
      </c>
    </row>
    <row r="5" spans="1:192" x14ac:dyDescent="0.25">
      <c r="A5" s="2" t="s">
        <v>106</v>
      </c>
      <c r="B5" s="3" t="s">
        <v>107</v>
      </c>
      <c r="C5" s="14">
        <v>5</v>
      </c>
      <c r="D5" s="15">
        <v>7.9365079365079361E-2</v>
      </c>
      <c r="E5" s="14">
        <v>1</v>
      </c>
      <c r="F5" s="15">
        <v>1.8518518518518517E-2</v>
      </c>
      <c r="G5" s="14">
        <v>192</v>
      </c>
      <c r="H5" s="15">
        <v>9.8411071245515125E-2</v>
      </c>
      <c r="I5" s="14">
        <v>4</v>
      </c>
      <c r="J5" s="15">
        <v>6.4516129032258063E-2</v>
      </c>
      <c r="K5" s="14">
        <v>5</v>
      </c>
      <c r="L5" s="15">
        <v>0.1388888888888889</v>
      </c>
      <c r="M5" s="14">
        <v>42</v>
      </c>
      <c r="N5" s="15">
        <v>0.14141414141414141</v>
      </c>
      <c r="O5" s="14">
        <v>719</v>
      </c>
      <c r="P5" s="15">
        <v>0.17885572139303482</v>
      </c>
      <c r="Q5" s="14">
        <v>158</v>
      </c>
      <c r="R5" s="15">
        <v>8.7196467991169979E-2</v>
      </c>
      <c r="S5" s="14"/>
      <c r="T5" s="16"/>
      <c r="U5" s="14">
        <v>3</v>
      </c>
      <c r="V5" s="15">
        <v>5.7692307692307696E-2</v>
      </c>
      <c r="W5" s="14">
        <v>1</v>
      </c>
      <c r="X5" s="15">
        <v>2.4390243902439025E-2</v>
      </c>
      <c r="Y5" s="14"/>
      <c r="Z5" s="16"/>
      <c r="AA5" s="14">
        <v>4</v>
      </c>
      <c r="AB5" s="15">
        <v>9.7560975609756101E-2</v>
      </c>
      <c r="AC5" s="14">
        <v>47</v>
      </c>
      <c r="AD5" s="15">
        <v>0.14779874213836477</v>
      </c>
      <c r="AE5" s="14"/>
      <c r="AF5" s="16"/>
      <c r="AG5" s="14">
        <v>15</v>
      </c>
      <c r="AH5" s="15">
        <v>0.19736842105263158</v>
      </c>
      <c r="AI5" s="14">
        <v>3</v>
      </c>
      <c r="AJ5" s="15">
        <v>0.15789473684210525</v>
      </c>
      <c r="AK5" s="14"/>
      <c r="AL5" s="16"/>
      <c r="AM5" s="14">
        <v>4</v>
      </c>
      <c r="AN5" s="15">
        <v>4.49438202247191E-2</v>
      </c>
      <c r="AO5" s="14">
        <v>240</v>
      </c>
      <c r="AP5" s="15">
        <v>0.12678288431061807</v>
      </c>
      <c r="AQ5" s="14">
        <v>5</v>
      </c>
      <c r="AR5" s="15">
        <v>7.3529411764705885E-2</v>
      </c>
      <c r="AS5" s="14">
        <v>168</v>
      </c>
      <c r="AT5" s="15">
        <v>0.14788732394366197</v>
      </c>
      <c r="AU5" s="14"/>
      <c r="AV5" s="16"/>
      <c r="AW5" s="14">
        <v>2</v>
      </c>
      <c r="AX5" s="15">
        <v>8.3333333333333329E-2</v>
      </c>
      <c r="AY5" s="14">
        <v>2</v>
      </c>
      <c r="AZ5" s="15">
        <v>7.1428571428571425E-2</v>
      </c>
      <c r="BA5" s="14"/>
      <c r="BB5" s="16"/>
      <c r="BC5" s="14">
        <v>5</v>
      </c>
      <c r="BD5" s="15">
        <v>6.4102564102564097E-2</v>
      </c>
      <c r="BE5" s="14">
        <v>8</v>
      </c>
      <c r="BF5" s="15">
        <v>0.14545454545454545</v>
      </c>
      <c r="BG5" s="14">
        <v>0</v>
      </c>
      <c r="BH5" s="15">
        <v>0</v>
      </c>
      <c r="BI5" s="14"/>
      <c r="BJ5" s="16"/>
      <c r="BK5" s="14">
        <v>337</v>
      </c>
      <c r="BL5" s="15">
        <v>0.18435448577680524</v>
      </c>
      <c r="BM5" s="14">
        <v>162</v>
      </c>
      <c r="BN5" s="15">
        <v>0.18706697459584296</v>
      </c>
      <c r="BO5" s="14"/>
      <c r="BP5" s="16"/>
      <c r="BQ5" s="14"/>
      <c r="BR5" s="16"/>
      <c r="BS5" s="14">
        <v>12</v>
      </c>
      <c r="BT5" s="15">
        <v>0.18181818181818182</v>
      </c>
      <c r="BU5" s="14">
        <v>166</v>
      </c>
      <c r="BV5" s="15">
        <v>0.11916726489590811</v>
      </c>
      <c r="BW5" s="14">
        <v>69</v>
      </c>
      <c r="BX5" s="15">
        <v>6.3186813186813184E-2</v>
      </c>
      <c r="BY5" s="14">
        <v>10</v>
      </c>
      <c r="BZ5" s="15">
        <v>0.12658227848101267</v>
      </c>
      <c r="CA5" s="14">
        <v>4</v>
      </c>
      <c r="CB5" s="15">
        <v>9.5238095238095233E-2</v>
      </c>
      <c r="CC5" s="14"/>
      <c r="CD5" s="16"/>
      <c r="CE5" s="14">
        <v>262</v>
      </c>
      <c r="CF5" s="15">
        <v>0.19407407407407407</v>
      </c>
      <c r="CG5" s="14"/>
      <c r="CH5" s="16"/>
      <c r="CI5" s="14"/>
      <c r="CJ5" s="16"/>
      <c r="CK5" s="14">
        <v>0</v>
      </c>
      <c r="CL5" s="15">
        <v>0</v>
      </c>
      <c r="CM5" s="14">
        <v>209</v>
      </c>
      <c r="CN5" s="15">
        <v>9.166666666666666E-2</v>
      </c>
      <c r="CO5" s="14">
        <v>1629</v>
      </c>
      <c r="CP5" s="15">
        <v>0.13480635551142006</v>
      </c>
      <c r="CQ5" s="14">
        <v>52</v>
      </c>
      <c r="CR5" s="15">
        <v>0.22707423580786026</v>
      </c>
      <c r="CS5" s="14">
        <v>167</v>
      </c>
      <c r="CT5" s="15">
        <v>8.1107333657115102E-2</v>
      </c>
      <c r="CU5" s="14"/>
      <c r="CV5" s="16"/>
      <c r="CW5" s="14">
        <v>12</v>
      </c>
      <c r="CX5" s="15">
        <v>0.16438356164383561</v>
      </c>
      <c r="CY5" s="14"/>
      <c r="CZ5" s="16"/>
      <c r="DA5" s="14">
        <v>17</v>
      </c>
      <c r="DB5" s="15">
        <v>0.15887850467289719</v>
      </c>
      <c r="DC5" s="14"/>
      <c r="DD5" s="16"/>
      <c r="DE5" s="14">
        <v>357</v>
      </c>
      <c r="DF5" s="15">
        <v>0.19444444444444445</v>
      </c>
      <c r="DG5" s="14">
        <v>246</v>
      </c>
      <c r="DH5" s="15">
        <v>0.2</v>
      </c>
      <c r="DI5" s="14"/>
      <c r="DJ5" s="16"/>
      <c r="DK5" s="14"/>
      <c r="DL5" s="16"/>
      <c r="DM5" s="14"/>
      <c r="DN5" s="16"/>
      <c r="DO5" s="14">
        <v>3</v>
      </c>
      <c r="DP5" s="15">
        <v>6.25E-2</v>
      </c>
      <c r="DQ5" s="14">
        <v>10</v>
      </c>
      <c r="DR5" s="15">
        <v>9.5238095238095233E-2</v>
      </c>
      <c r="DS5" s="14"/>
      <c r="DT5" s="16"/>
      <c r="DU5" s="14">
        <v>4</v>
      </c>
      <c r="DV5" s="15">
        <v>7.2727272727272724E-2</v>
      </c>
      <c r="DW5" s="14">
        <v>3</v>
      </c>
      <c r="DX5" s="15">
        <v>9.6774193548387094E-2</v>
      </c>
      <c r="DY5" s="14"/>
      <c r="DZ5" s="16"/>
      <c r="EA5" s="14">
        <v>7</v>
      </c>
      <c r="EB5" s="15">
        <v>0.12280701754385964</v>
      </c>
      <c r="EC5" s="14">
        <v>5</v>
      </c>
      <c r="ED5" s="15">
        <v>9.8039215686274508E-2</v>
      </c>
      <c r="EE5" s="14"/>
      <c r="EF5" s="16"/>
      <c r="EG5" s="14"/>
      <c r="EH5" s="16"/>
      <c r="EI5" s="14"/>
      <c r="EJ5" s="16"/>
      <c r="EK5" s="14">
        <v>5</v>
      </c>
      <c r="EL5" s="15">
        <v>0.16129032258064516</v>
      </c>
      <c r="EM5" s="14">
        <v>224</v>
      </c>
      <c r="EN5" s="15">
        <v>8.2932247315808963E-2</v>
      </c>
      <c r="EO5" s="14">
        <v>785</v>
      </c>
      <c r="EP5" s="15">
        <v>0.25192554557124519</v>
      </c>
      <c r="EQ5" s="14"/>
      <c r="ER5" s="16"/>
      <c r="ES5" s="14">
        <v>7</v>
      </c>
      <c r="ET5" s="15">
        <v>0.14583333333333334</v>
      </c>
      <c r="EU5" s="14">
        <v>312</v>
      </c>
      <c r="EV5" s="15">
        <v>0.12631578947368421</v>
      </c>
      <c r="EW5" s="14">
        <v>2</v>
      </c>
      <c r="EX5" s="15">
        <v>9.5238095238095233E-2</v>
      </c>
      <c r="EY5" s="14">
        <v>396</v>
      </c>
      <c r="EZ5" s="15">
        <v>0.16506877865777408</v>
      </c>
      <c r="FA5" s="14">
        <v>3</v>
      </c>
      <c r="FB5" s="15">
        <v>0.125</v>
      </c>
      <c r="FC5" s="14"/>
      <c r="FD5" s="16"/>
      <c r="FE5" s="14">
        <v>5</v>
      </c>
      <c r="FF5" s="15">
        <v>0.11904761904761904</v>
      </c>
      <c r="FG5" s="14"/>
      <c r="FH5" s="16"/>
      <c r="FI5" s="14"/>
      <c r="FJ5" s="16"/>
      <c r="FK5" s="14">
        <v>2</v>
      </c>
      <c r="FL5" s="15">
        <v>8.6956521739130432E-2</v>
      </c>
      <c r="FM5" s="14">
        <v>53</v>
      </c>
      <c r="FN5" s="15">
        <v>0.12832929782082325</v>
      </c>
      <c r="FO5" s="14">
        <v>3</v>
      </c>
      <c r="FP5" s="15">
        <v>5.8823529411764705E-2</v>
      </c>
      <c r="FQ5" s="14"/>
      <c r="FR5" s="16"/>
      <c r="FS5" s="14"/>
      <c r="FT5" s="16"/>
      <c r="FU5" s="14"/>
      <c r="FV5" s="16"/>
      <c r="FW5" s="14">
        <v>3</v>
      </c>
      <c r="FX5" s="15">
        <v>4.1095890410958902E-2</v>
      </c>
      <c r="FY5" s="14">
        <v>6</v>
      </c>
      <c r="FZ5" s="15">
        <v>0.2</v>
      </c>
      <c r="GA5" s="14">
        <v>4</v>
      </c>
      <c r="GB5" s="15">
        <v>0.18181818181818182</v>
      </c>
      <c r="GC5" s="14">
        <v>3</v>
      </c>
      <c r="GD5" s="15">
        <v>0.11538461538461539</v>
      </c>
      <c r="GE5" s="14">
        <v>65</v>
      </c>
      <c r="GF5" s="15">
        <v>0.12596899224806202</v>
      </c>
      <c r="GG5" s="14">
        <v>5</v>
      </c>
      <c r="GH5" s="15">
        <v>0.19230769230769232</v>
      </c>
      <c r="GI5" s="17">
        <v>7259</v>
      </c>
      <c r="GJ5" s="18">
        <v>0.14163073381070376</v>
      </c>
    </row>
    <row r="6" spans="1:192" x14ac:dyDescent="0.25">
      <c r="A6" s="2" t="s">
        <v>108</v>
      </c>
      <c r="B6" s="3" t="s">
        <v>107</v>
      </c>
      <c r="C6" s="14">
        <v>2</v>
      </c>
      <c r="D6" s="15">
        <v>3.1746031746031744E-2</v>
      </c>
      <c r="E6" s="14">
        <v>1</v>
      </c>
      <c r="F6" s="15">
        <v>1.8518518518518517E-2</v>
      </c>
      <c r="G6" s="14">
        <v>142</v>
      </c>
      <c r="H6" s="15">
        <v>7.2783188108662231E-2</v>
      </c>
      <c r="I6" s="14">
        <v>2</v>
      </c>
      <c r="J6" s="15">
        <v>3.2258064516129031E-2</v>
      </c>
      <c r="K6" s="14">
        <v>1</v>
      </c>
      <c r="L6" s="15">
        <v>2.7777777777777776E-2</v>
      </c>
      <c r="M6" s="14">
        <v>16</v>
      </c>
      <c r="N6" s="15">
        <v>5.387205387205387E-2</v>
      </c>
      <c r="O6" s="14">
        <v>217</v>
      </c>
      <c r="P6" s="15">
        <v>5.3980099502487562E-2</v>
      </c>
      <c r="Q6" s="14">
        <v>82</v>
      </c>
      <c r="R6" s="15">
        <v>4.5253863134657839E-2</v>
      </c>
      <c r="S6" s="14"/>
      <c r="T6" s="16"/>
      <c r="U6" s="14">
        <v>1</v>
      </c>
      <c r="V6" s="15">
        <v>1.9230769230769232E-2</v>
      </c>
      <c r="W6" s="14">
        <v>5</v>
      </c>
      <c r="X6" s="15">
        <v>0.12195121951219512</v>
      </c>
      <c r="Y6" s="14"/>
      <c r="Z6" s="16"/>
      <c r="AA6" s="14">
        <v>0</v>
      </c>
      <c r="AB6" s="15">
        <v>0</v>
      </c>
      <c r="AC6" s="14">
        <v>11</v>
      </c>
      <c r="AD6" s="15">
        <v>3.4591194968553458E-2</v>
      </c>
      <c r="AE6" s="14"/>
      <c r="AF6" s="16"/>
      <c r="AG6" s="14">
        <v>3</v>
      </c>
      <c r="AH6" s="15">
        <v>3.9473684210526314E-2</v>
      </c>
      <c r="AI6" s="14">
        <v>0</v>
      </c>
      <c r="AJ6" s="15">
        <v>0</v>
      </c>
      <c r="AK6" s="14"/>
      <c r="AL6" s="16"/>
      <c r="AM6" s="14">
        <v>2</v>
      </c>
      <c r="AN6" s="15">
        <v>2.247191011235955E-2</v>
      </c>
      <c r="AO6" s="14">
        <v>105</v>
      </c>
      <c r="AP6" s="15">
        <v>5.5467511885895403E-2</v>
      </c>
      <c r="AQ6" s="14">
        <v>2</v>
      </c>
      <c r="AR6" s="15">
        <v>2.9411764705882353E-2</v>
      </c>
      <c r="AS6" s="14">
        <v>56</v>
      </c>
      <c r="AT6" s="15">
        <v>4.9295774647887321E-2</v>
      </c>
      <c r="AU6" s="14"/>
      <c r="AV6" s="16"/>
      <c r="AW6" s="14">
        <v>3</v>
      </c>
      <c r="AX6" s="15">
        <v>0.125</v>
      </c>
      <c r="AY6" s="14">
        <v>2</v>
      </c>
      <c r="AZ6" s="15">
        <v>7.1428571428571425E-2</v>
      </c>
      <c r="BA6" s="14"/>
      <c r="BB6" s="16"/>
      <c r="BC6" s="14">
        <v>4</v>
      </c>
      <c r="BD6" s="15">
        <v>5.128205128205128E-2</v>
      </c>
      <c r="BE6" s="14">
        <v>2</v>
      </c>
      <c r="BF6" s="15">
        <v>3.6363636363636362E-2</v>
      </c>
      <c r="BG6" s="14">
        <v>0</v>
      </c>
      <c r="BH6" s="15">
        <v>0</v>
      </c>
      <c r="BI6" s="14"/>
      <c r="BJ6" s="16"/>
      <c r="BK6" s="14">
        <v>112</v>
      </c>
      <c r="BL6" s="15">
        <v>6.1269146608315096E-2</v>
      </c>
      <c r="BM6" s="14">
        <v>39</v>
      </c>
      <c r="BN6" s="15">
        <v>4.5034642032332567E-2</v>
      </c>
      <c r="BO6" s="14"/>
      <c r="BP6" s="16"/>
      <c r="BQ6" s="14"/>
      <c r="BR6" s="16"/>
      <c r="BS6" s="14">
        <v>2</v>
      </c>
      <c r="BT6" s="15">
        <v>3.0303030303030304E-2</v>
      </c>
      <c r="BU6" s="14">
        <v>82</v>
      </c>
      <c r="BV6" s="15">
        <v>5.8865757358219667E-2</v>
      </c>
      <c r="BW6" s="14">
        <v>44</v>
      </c>
      <c r="BX6" s="15">
        <v>4.0293040293040296E-2</v>
      </c>
      <c r="BY6" s="14">
        <v>6</v>
      </c>
      <c r="BZ6" s="15">
        <v>7.5949367088607597E-2</v>
      </c>
      <c r="CA6" s="14">
        <v>0</v>
      </c>
      <c r="CB6" s="15">
        <v>0</v>
      </c>
      <c r="CC6" s="14"/>
      <c r="CD6" s="16"/>
      <c r="CE6" s="14">
        <v>55</v>
      </c>
      <c r="CF6" s="15">
        <v>4.0740740740740744E-2</v>
      </c>
      <c r="CG6" s="14"/>
      <c r="CH6" s="16"/>
      <c r="CI6" s="14"/>
      <c r="CJ6" s="16"/>
      <c r="CK6" s="14">
        <v>1</v>
      </c>
      <c r="CL6" s="15">
        <v>4.7619047619047616E-2</v>
      </c>
      <c r="CM6" s="14">
        <v>93</v>
      </c>
      <c r="CN6" s="15">
        <v>4.0789473684210528E-2</v>
      </c>
      <c r="CO6" s="14">
        <v>674</v>
      </c>
      <c r="CP6" s="15">
        <v>5.5776233035418739E-2</v>
      </c>
      <c r="CQ6" s="14">
        <v>20</v>
      </c>
      <c r="CR6" s="15">
        <v>8.7336244541484712E-2</v>
      </c>
      <c r="CS6" s="14">
        <v>95</v>
      </c>
      <c r="CT6" s="15">
        <v>4.6138902379796017E-2</v>
      </c>
      <c r="CU6" s="14"/>
      <c r="CV6" s="16"/>
      <c r="CW6" s="14">
        <v>2</v>
      </c>
      <c r="CX6" s="15">
        <v>2.7397260273972601E-2</v>
      </c>
      <c r="CY6" s="14"/>
      <c r="CZ6" s="16"/>
      <c r="DA6" s="14">
        <v>7</v>
      </c>
      <c r="DB6" s="15">
        <v>6.5420560747663545E-2</v>
      </c>
      <c r="DC6" s="14"/>
      <c r="DD6" s="16"/>
      <c r="DE6" s="14">
        <v>110</v>
      </c>
      <c r="DF6" s="15">
        <v>5.9912854030501089E-2</v>
      </c>
      <c r="DG6" s="14">
        <v>58</v>
      </c>
      <c r="DH6" s="15">
        <v>4.715447154471545E-2</v>
      </c>
      <c r="DI6" s="14"/>
      <c r="DJ6" s="16"/>
      <c r="DK6" s="14"/>
      <c r="DL6" s="16"/>
      <c r="DM6" s="14"/>
      <c r="DN6" s="16"/>
      <c r="DO6" s="14">
        <v>5</v>
      </c>
      <c r="DP6" s="15">
        <v>0.10416666666666667</v>
      </c>
      <c r="DQ6" s="14">
        <v>1</v>
      </c>
      <c r="DR6" s="15">
        <v>9.5238095238095247E-3</v>
      </c>
      <c r="DS6" s="14"/>
      <c r="DT6" s="16"/>
      <c r="DU6" s="14">
        <v>3</v>
      </c>
      <c r="DV6" s="15">
        <v>5.4545454545454543E-2</v>
      </c>
      <c r="DW6" s="14">
        <v>5</v>
      </c>
      <c r="DX6" s="15">
        <v>0.16129032258064516</v>
      </c>
      <c r="DY6" s="14"/>
      <c r="DZ6" s="16"/>
      <c r="EA6" s="14">
        <v>6</v>
      </c>
      <c r="EB6" s="15">
        <v>0.10526315789473684</v>
      </c>
      <c r="EC6" s="14">
        <v>1</v>
      </c>
      <c r="ED6" s="15">
        <v>1.9607843137254902E-2</v>
      </c>
      <c r="EE6" s="14"/>
      <c r="EF6" s="16"/>
      <c r="EG6" s="14"/>
      <c r="EH6" s="16"/>
      <c r="EI6" s="14"/>
      <c r="EJ6" s="16"/>
      <c r="EK6" s="14">
        <v>2</v>
      </c>
      <c r="EL6" s="15">
        <v>6.4516129032258063E-2</v>
      </c>
      <c r="EM6" s="14">
        <v>111</v>
      </c>
      <c r="EN6" s="15">
        <v>4.1095890410958902E-2</v>
      </c>
      <c r="EO6" s="14">
        <v>111</v>
      </c>
      <c r="EP6" s="15">
        <v>3.5622593068035946E-2</v>
      </c>
      <c r="EQ6" s="14"/>
      <c r="ER6" s="16"/>
      <c r="ES6" s="14">
        <v>3</v>
      </c>
      <c r="ET6" s="15">
        <v>6.25E-2</v>
      </c>
      <c r="EU6" s="14">
        <v>103</v>
      </c>
      <c r="EV6" s="15">
        <v>4.1700404858299595E-2</v>
      </c>
      <c r="EW6" s="14">
        <v>2</v>
      </c>
      <c r="EX6" s="15">
        <v>9.5238095238095233E-2</v>
      </c>
      <c r="EY6" s="14">
        <v>189</v>
      </c>
      <c r="EZ6" s="15">
        <v>7.8782826177573984E-2</v>
      </c>
      <c r="FA6" s="14">
        <v>3</v>
      </c>
      <c r="FB6" s="15">
        <v>0.125</v>
      </c>
      <c r="FC6" s="14"/>
      <c r="FD6" s="16"/>
      <c r="FE6" s="14">
        <v>0</v>
      </c>
      <c r="FF6" s="15">
        <v>0</v>
      </c>
      <c r="FG6" s="14"/>
      <c r="FH6" s="16"/>
      <c r="FI6" s="14"/>
      <c r="FJ6" s="16"/>
      <c r="FK6" s="14">
        <v>0</v>
      </c>
      <c r="FL6" s="15">
        <v>0</v>
      </c>
      <c r="FM6" s="14">
        <v>12</v>
      </c>
      <c r="FN6" s="15">
        <v>2.9055690072639227E-2</v>
      </c>
      <c r="FO6" s="14">
        <v>2</v>
      </c>
      <c r="FP6" s="15">
        <v>3.9215686274509803E-2</v>
      </c>
      <c r="FQ6" s="14"/>
      <c r="FR6" s="16"/>
      <c r="FS6" s="14"/>
      <c r="FT6" s="16"/>
      <c r="FU6" s="14"/>
      <c r="FV6" s="16"/>
      <c r="FW6" s="14">
        <v>2</v>
      </c>
      <c r="FX6" s="15">
        <v>2.7397260273972601E-2</v>
      </c>
      <c r="FY6" s="14">
        <v>1</v>
      </c>
      <c r="FZ6" s="15">
        <v>3.3333333333333333E-2</v>
      </c>
      <c r="GA6" s="14">
        <v>1</v>
      </c>
      <c r="GB6" s="15">
        <v>4.5454545454545456E-2</v>
      </c>
      <c r="GC6" s="14">
        <v>1</v>
      </c>
      <c r="GD6" s="15">
        <v>3.8461538461538464E-2</v>
      </c>
      <c r="GE6" s="14">
        <v>35</v>
      </c>
      <c r="GF6" s="15">
        <v>6.7829457364341081E-2</v>
      </c>
      <c r="GG6" s="14">
        <v>0</v>
      </c>
      <c r="GH6" s="15">
        <v>0</v>
      </c>
      <c r="GI6" s="17">
        <v>2658</v>
      </c>
      <c r="GJ6" s="18">
        <v>5.1860378904649486E-2</v>
      </c>
    </row>
    <row r="7" spans="1:192" x14ac:dyDescent="0.25">
      <c r="A7" s="2" t="s">
        <v>109</v>
      </c>
      <c r="B7" s="3" t="s">
        <v>107</v>
      </c>
      <c r="C7" s="14">
        <v>4</v>
      </c>
      <c r="D7" s="15">
        <v>6.3492063492063489E-2</v>
      </c>
      <c r="E7" s="14">
        <v>6</v>
      </c>
      <c r="F7" s="15">
        <v>0.1111111111111111</v>
      </c>
      <c r="G7" s="14">
        <v>164</v>
      </c>
      <c r="H7" s="15">
        <v>8.4059456688877501E-2</v>
      </c>
      <c r="I7" s="14">
        <v>3</v>
      </c>
      <c r="J7" s="15">
        <v>4.8387096774193547E-2</v>
      </c>
      <c r="K7" s="14">
        <v>2</v>
      </c>
      <c r="L7" s="15">
        <v>5.5555555555555552E-2</v>
      </c>
      <c r="M7" s="14">
        <v>13</v>
      </c>
      <c r="N7" s="15">
        <v>4.3771043771043773E-2</v>
      </c>
      <c r="O7" s="14">
        <v>266</v>
      </c>
      <c r="P7" s="15">
        <v>6.616915422885572E-2</v>
      </c>
      <c r="Q7" s="14">
        <v>124</v>
      </c>
      <c r="R7" s="15">
        <v>6.8432671081677707E-2</v>
      </c>
      <c r="S7" s="14"/>
      <c r="T7" s="16"/>
      <c r="U7" s="14">
        <v>3</v>
      </c>
      <c r="V7" s="15">
        <v>5.7692307692307696E-2</v>
      </c>
      <c r="W7" s="14">
        <v>5</v>
      </c>
      <c r="X7" s="15">
        <v>0.12195121951219512</v>
      </c>
      <c r="Y7" s="14"/>
      <c r="Z7" s="16"/>
      <c r="AA7" s="14">
        <v>2</v>
      </c>
      <c r="AB7" s="15">
        <v>4.878048780487805E-2</v>
      </c>
      <c r="AC7" s="14">
        <v>15</v>
      </c>
      <c r="AD7" s="15">
        <v>4.716981132075472E-2</v>
      </c>
      <c r="AE7" s="14"/>
      <c r="AF7" s="16"/>
      <c r="AG7" s="14">
        <v>6</v>
      </c>
      <c r="AH7" s="15">
        <v>7.8947368421052627E-2</v>
      </c>
      <c r="AI7" s="14">
        <v>1</v>
      </c>
      <c r="AJ7" s="15">
        <v>5.2631578947368418E-2</v>
      </c>
      <c r="AK7" s="14"/>
      <c r="AL7" s="16"/>
      <c r="AM7" s="14">
        <v>3</v>
      </c>
      <c r="AN7" s="15">
        <v>3.3707865168539325E-2</v>
      </c>
      <c r="AO7" s="14">
        <v>107</v>
      </c>
      <c r="AP7" s="15">
        <v>5.652403592181722E-2</v>
      </c>
      <c r="AQ7" s="14">
        <v>7</v>
      </c>
      <c r="AR7" s="15">
        <v>0.10294117647058823</v>
      </c>
      <c r="AS7" s="14">
        <v>51</v>
      </c>
      <c r="AT7" s="15">
        <v>4.4894366197183101E-2</v>
      </c>
      <c r="AU7" s="14"/>
      <c r="AV7" s="16"/>
      <c r="AW7" s="14">
        <v>1</v>
      </c>
      <c r="AX7" s="15">
        <v>4.1666666666666664E-2</v>
      </c>
      <c r="AY7" s="14">
        <v>2</v>
      </c>
      <c r="AZ7" s="15">
        <v>7.1428571428571425E-2</v>
      </c>
      <c r="BA7" s="14"/>
      <c r="BB7" s="16"/>
      <c r="BC7" s="14">
        <v>8</v>
      </c>
      <c r="BD7" s="15">
        <v>0.10256410256410256</v>
      </c>
      <c r="BE7" s="14">
        <v>5</v>
      </c>
      <c r="BF7" s="15">
        <v>9.0909090909090912E-2</v>
      </c>
      <c r="BG7" s="14">
        <v>1</v>
      </c>
      <c r="BH7" s="15">
        <v>3.8461538461538464E-2</v>
      </c>
      <c r="BI7" s="14"/>
      <c r="BJ7" s="16"/>
      <c r="BK7" s="14">
        <v>99</v>
      </c>
      <c r="BL7" s="15">
        <v>5.4157549234135668E-2</v>
      </c>
      <c r="BM7" s="14">
        <v>48</v>
      </c>
      <c r="BN7" s="15">
        <v>5.5427251732101619E-2</v>
      </c>
      <c r="BO7" s="14"/>
      <c r="BP7" s="16"/>
      <c r="BQ7" s="14"/>
      <c r="BR7" s="16"/>
      <c r="BS7" s="14">
        <v>3</v>
      </c>
      <c r="BT7" s="15">
        <v>4.5454545454545456E-2</v>
      </c>
      <c r="BU7" s="14">
        <v>124</v>
      </c>
      <c r="BV7" s="15">
        <v>8.9016511127063894E-2</v>
      </c>
      <c r="BW7" s="14">
        <v>55</v>
      </c>
      <c r="BX7" s="15">
        <v>5.0366300366300368E-2</v>
      </c>
      <c r="BY7" s="14">
        <v>8</v>
      </c>
      <c r="BZ7" s="15">
        <v>0.10126582278481013</v>
      </c>
      <c r="CA7" s="14">
        <v>8</v>
      </c>
      <c r="CB7" s="15">
        <v>0.19047619047619047</v>
      </c>
      <c r="CC7" s="14"/>
      <c r="CD7" s="16"/>
      <c r="CE7" s="14">
        <v>63</v>
      </c>
      <c r="CF7" s="15">
        <v>4.6666666666666669E-2</v>
      </c>
      <c r="CG7" s="14"/>
      <c r="CH7" s="16"/>
      <c r="CI7" s="14"/>
      <c r="CJ7" s="16"/>
      <c r="CK7" s="14">
        <v>1</v>
      </c>
      <c r="CL7" s="15">
        <v>4.7619047619047616E-2</v>
      </c>
      <c r="CM7" s="14">
        <v>198</v>
      </c>
      <c r="CN7" s="15">
        <v>8.6842105263157901E-2</v>
      </c>
      <c r="CO7" s="14">
        <v>1303</v>
      </c>
      <c r="CP7" s="15">
        <v>0.10782853359814631</v>
      </c>
      <c r="CQ7" s="14">
        <v>11</v>
      </c>
      <c r="CR7" s="15">
        <v>4.8034934497816595E-2</v>
      </c>
      <c r="CS7" s="14">
        <v>121</v>
      </c>
      <c r="CT7" s="15">
        <v>5.876639145216124E-2</v>
      </c>
      <c r="CU7" s="14"/>
      <c r="CV7" s="16"/>
      <c r="CW7" s="14">
        <v>2</v>
      </c>
      <c r="CX7" s="15">
        <v>2.7397260273972601E-2</v>
      </c>
      <c r="CY7" s="14"/>
      <c r="CZ7" s="16"/>
      <c r="DA7" s="14">
        <v>7</v>
      </c>
      <c r="DB7" s="15">
        <v>6.5420560747663545E-2</v>
      </c>
      <c r="DC7" s="14"/>
      <c r="DD7" s="16"/>
      <c r="DE7" s="14">
        <v>81</v>
      </c>
      <c r="DF7" s="15">
        <v>4.4117647058823532E-2</v>
      </c>
      <c r="DG7" s="14">
        <v>36</v>
      </c>
      <c r="DH7" s="15">
        <v>2.9268292682926831E-2</v>
      </c>
      <c r="DI7" s="14"/>
      <c r="DJ7" s="16"/>
      <c r="DK7" s="14"/>
      <c r="DL7" s="16"/>
      <c r="DM7" s="14"/>
      <c r="DN7" s="16"/>
      <c r="DO7" s="14">
        <v>1</v>
      </c>
      <c r="DP7" s="15">
        <v>2.0833333333333332E-2</v>
      </c>
      <c r="DQ7" s="14">
        <v>1</v>
      </c>
      <c r="DR7" s="15">
        <v>9.5238095238095247E-3</v>
      </c>
      <c r="DS7" s="14"/>
      <c r="DT7" s="16"/>
      <c r="DU7" s="14">
        <v>1</v>
      </c>
      <c r="DV7" s="15">
        <v>1.8181818181818181E-2</v>
      </c>
      <c r="DW7" s="14">
        <v>1</v>
      </c>
      <c r="DX7" s="15">
        <v>3.2258064516129031E-2</v>
      </c>
      <c r="DY7" s="14"/>
      <c r="DZ7" s="16"/>
      <c r="EA7" s="14">
        <v>1</v>
      </c>
      <c r="EB7" s="15">
        <v>1.7543859649122806E-2</v>
      </c>
      <c r="EC7" s="14">
        <v>5</v>
      </c>
      <c r="ED7" s="15">
        <v>9.8039215686274508E-2</v>
      </c>
      <c r="EE7" s="14"/>
      <c r="EF7" s="16"/>
      <c r="EG7" s="14"/>
      <c r="EH7" s="16"/>
      <c r="EI7" s="14"/>
      <c r="EJ7" s="16"/>
      <c r="EK7" s="14">
        <v>1</v>
      </c>
      <c r="EL7" s="15">
        <v>3.2258064516129031E-2</v>
      </c>
      <c r="EM7" s="14">
        <v>253</v>
      </c>
      <c r="EN7" s="15">
        <v>9.3669011477230654E-2</v>
      </c>
      <c r="EO7" s="14">
        <v>203</v>
      </c>
      <c r="EP7" s="15">
        <v>6.514762516046213E-2</v>
      </c>
      <c r="EQ7" s="14"/>
      <c r="ER7" s="16"/>
      <c r="ES7" s="14">
        <v>1</v>
      </c>
      <c r="ET7" s="15">
        <v>2.0833333333333332E-2</v>
      </c>
      <c r="EU7" s="14">
        <v>203</v>
      </c>
      <c r="EV7" s="15">
        <v>8.2186234817813772E-2</v>
      </c>
      <c r="EW7" s="14">
        <v>3</v>
      </c>
      <c r="EX7" s="15">
        <v>0.14285714285714285</v>
      </c>
      <c r="EY7" s="14">
        <v>166</v>
      </c>
      <c r="EZ7" s="15">
        <v>6.9195498124218421E-2</v>
      </c>
      <c r="FA7" s="14">
        <v>2</v>
      </c>
      <c r="FB7" s="15">
        <v>8.3333333333333329E-2</v>
      </c>
      <c r="FC7" s="14"/>
      <c r="FD7" s="16"/>
      <c r="FE7" s="14">
        <v>3</v>
      </c>
      <c r="FF7" s="15">
        <v>7.1428571428571425E-2</v>
      </c>
      <c r="FG7" s="14"/>
      <c r="FH7" s="16"/>
      <c r="FI7" s="14"/>
      <c r="FJ7" s="16"/>
      <c r="FK7" s="14">
        <v>1</v>
      </c>
      <c r="FL7" s="15">
        <v>4.3478260869565216E-2</v>
      </c>
      <c r="FM7" s="14">
        <v>18</v>
      </c>
      <c r="FN7" s="15">
        <v>4.3583535108958835E-2</v>
      </c>
      <c r="FO7" s="14">
        <v>3</v>
      </c>
      <c r="FP7" s="15">
        <v>5.8823529411764705E-2</v>
      </c>
      <c r="FQ7" s="14"/>
      <c r="FR7" s="16"/>
      <c r="FS7" s="14"/>
      <c r="FT7" s="16"/>
      <c r="FU7" s="14"/>
      <c r="FV7" s="16"/>
      <c r="FW7" s="14">
        <v>6</v>
      </c>
      <c r="FX7" s="15">
        <v>8.2191780821917804E-2</v>
      </c>
      <c r="FY7" s="14">
        <v>2</v>
      </c>
      <c r="FZ7" s="15">
        <v>6.6666666666666666E-2</v>
      </c>
      <c r="GA7" s="14">
        <v>1</v>
      </c>
      <c r="GB7" s="15">
        <v>4.5454545454545456E-2</v>
      </c>
      <c r="GC7" s="14">
        <v>1</v>
      </c>
      <c r="GD7" s="15">
        <v>3.8461538461538464E-2</v>
      </c>
      <c r="GE7" s="14">
        <v>23</v>
      </c>
      <c r="GF7" s="15">
        <v>4.4573643410852716E-2</v>
      </c>
      <c r="GG7" s="14">
        <v>5</v>
      </c>
      <c r="GH7" s="15">
        <v>0.19230769230769232</v>
      </c>
      <c r="GI7" s="17">
        <v>3872</v>
      </c>
      <c r="GJ7" s="18">
        <v>7.5546797260648155E-2</v>
      </c>
    </row>
    <row r="8" spans="1:192" x14ac:dyDescent="0.25">
      <c r="A8" s="2" t="s">
        <v>110</v>
      </c>
      <c r="B8" s="3" t="s">
        <v>107</v>
      </c>
      <c r="C8" s="14">
        <v>3</v>
      </c>
      <c r="D8" s="15">
        <v>4.7619047619047616E-2</v>
      </c>
      <c r="E8" s="14">
        <v>1</v>
      </c>
      <c r="F8" s="15">
        <v>1.8518518518518517E-2</v>
      </c>
      <c r="G8" s="14">
        <v>51</v>
      </c>
      <c r="H8" s="15">
        <v>2.6140440799589954E-2</v>
      </c>
      <c r="I8" s="14">
        <v>4</v>
      </c>
      <c r="J8" s="15">
        <v>6.4516129032258063E-2</v>
      </c>
      <c r="K8" s="14">
        <v>1</v>
      </c>
      <c r="L8" s="15">
        <v>2.7777777777777776E-2</v>
      </c>
      <c r="M8" s="14">
        <v>10</v>
      </c>
      <c r="N8" s="15">
        <v>3.3670033670033669E-2</v>
      </c>
      <c r="O8" s="14">
        <v>129</v>
      </c>
      <c r="P8" s="15">
        <v>3.2089552238805968E-2</v>
      </c>
      <c r="Q8" s="14">
        <v>56</v>
      </c>
      <c r="R8" s="15">
        <v>3.0905077262693158E-2</v>
      </c>
      <c r="S8" s="14"/>
      <c r="T8" s="16"/>
      <c r="U8" s="14">
        <v>1</v>
      </c>
      <c r="V8" s="15">
        <v>1.9230769230769232E-2</v>
      </c>
      <c r="W8" s="14">
        <v>2</v>
      </c>
      <c r="X8" s="15">
        <v>4.878048780487805E-2</v>
      </c>
      <c r="Y8" s="14"/>
      <c r="Z8" s="16"/>
      <c r="AA8" s="14">
        <v>1</v>
      </c>
      <c r="AB8" s="15">
        <v>2.4390243902439025E-2</v>
      </c>
      <c r="AC8" s="14">
        <v>15</v>
      </c>
      <c r="AD8" s="15">
        <v>4.716981132075472E-2</v>
      </c>
      <c r="AE8" s="14"/>
      <c r="AF8" s="16"/>
      <c r="AG8" s="14">
        <v>2</v>
      </c>
      <c r="AH8" s="15">
        <v>2.6315789473684209E-2</v>
      </c>
      <c r="AI8" s="14">
        <v>1</v>
      </c>
      <c r="AJ8" s="15">
        <v>5.2631578947368418E-2</v>
      </c>
      <c r="AK8" s="14"/>
      <c r="AL8" s="16"/>
      <c r="AM8" s="14">
        <v>5</v>
      </c>
      <c r="AN8" s="15">
        <v>5.6179775280898875E-2</v>
      </c>
      <c r="AO8" s="14">
        <v>33</v>
      </c>
      <c r="AP8" s="15">
        <v>1.7432646592709985E-2</v>
      </c>
      <c r="AQ8" s="14">
        <v>2</v>
      </c>
      <c r="AR8" s="15">
        <v>2.9411764705882353E-2</v>
      </c>
      <c r="AS8" s="14">
        <v>22</v>
      </c>
      <c r="AT8" s="15">
        <v>1.936619718309859E-2</v>
      </c>
      <c r="AU8" s="14"/>
      <c r="AV8" s="16"/>
      <c r="AW8" s="14">
        <v>2</v>
      </c>
      <c r="AX8" s="15">
        <v>8.3333333333333329E-2</v>
      </c>
      <c r="AY8" s="14">
        <v>2</v>
      </c>
      <c r="AZ8" s="15">
        <v>7.1428571428571425E-2</v>
      </c>
      <c r="BA8" s="14"/>
      <c r="BB8" s="16"/>
      <c r="BC8" s="14">
        <v>5</v>
      </c>
      <c r="BD8" s="15">
        <v>6.4102564102564097E-2</v>
      </c>
      <c r="BE8" s="14">
        <v>3</v>
      </c>
      <c r="BF8" s="15">
        <v>5.4545454545454543E-2</v>
      </c>
      <c r="BG8" s="14">
        <v>0</v>
      </c>
      <c r="BH8" s="15">
        <v>0</v>
      </c>
      <c r="BI8" s="14"/>
      <c r="BJ8" s="16"/>
      <c r="BK8" s="14">
        <v>46</v>
      </c>
      <c r="BL8" s="15">
        <v>2.5164113785557989E-2</v>
      </c>
      <c r="BM8" s="14">
        <v>18</v>
      </c>
      <c r="BN8" s="15">
        <v>2.0785219399538105E-2</v>
      </c>
      <c r="BO8" s="14"/>
      <c r="BP8" s="16"/>
      <c r="BQ8" s="14"/>
      <c r="BR8" s="16"/>
      <c r="BS8" s="14">
        <v>4</v>
      </c>
      <c r="BT8" s="15">
        <v>6.0606060606060608E-2</v>
      </c>
      <c r="BU8" s="14">
        <v>36</v>
      </c>
      <c r="BV8" s="15">
        <v>2.5843503230437905E-2</v>
      </c>
      <c r="BW8" s="14">
        <v>21</v>
      </c>
      <c r="BX8" s="15">
        <v>1.9230769230769232E-2</v>
      </c>
      <c r="BY8" s="14">
        <v>1</v>
      </c>
      <c r="BZ8" s="15">
        <v>1.2658227848101266E-2</v>
      </c>
      <c r="CA8" s="14">
        <v>0</v>
      </c>
      <c r="CB8" s="15">
        <v>0</v>
      </c>
      <c r="CC8" s="14"/>
      <c r="CD8" s="16"/>
      <c r="CE8" s="14">
        <v>34</v>
      </c>
      <c r="CF8" s="15">
        <v>2.5185185185185185E-2</v>
      </c>
      <c r="CG8" s="14"/>
      <c r="CH8" s="16"/>
      <c r="CI8" s="14"/>
      <c r="CJ8" s="16"/>
      <c r="CK8" s="14">
        <v>1</v>
      </c>
      <c r="CL8" s="15">
        <v>4.7619047619047616E-2</v>
      </c>
      <c r="CM8" s="14">
        <v>65</v>
      </c>
      <c r="CN8" s="15">
        <v>2.850877192982456E-2</v>
      </c>
      <c r="CO8" s="14">
        <v>383</v>
      </c>
      <c r="CP8" s="15">
        <v>3.1694803045349225E-2</v>
      </c>
      <c r="CQ8" s="14">
        <v>4</v>
      </c>
      <c r="CR8" s="15">
        <v>1.7467248908296942E-2</v>
      </c>
      <c r="CS8" s="14">
        <v>53</v>
      </c>
      <c r="CT8" s="15">
        <v>2.5740650801359885E-2</v>
      </c>
      <c r="CU8" s="14"/>
      <c r="CV8" s="16"/>
      <c r="CW8" s="14">
        <v>4</v>
      </c>
      <c r="CX8" s="15">
        <v>5.4794520547945202E-2</v>
      </c>
      <c r="CY8" s="14"/>
      <c r="CZ8" s="16"/>
      <c r="DA8" s="14">
        <v>3</v>
      </c>
      <c r="DB8" s="15">
        <v>2.8037383177570093E-2</v>
      </c>
      <c r="DC8" s="14"/>
      <c r="DD8" s="16"/>
      <c r="DE8" s="14">
        <v>55</v>
      </c>
      <c r="DF8" s="15">
        <v>2.9956427015250545E-2</v>
      </c>
      <c r="DG8" s="14">
        <v>28</v>
      </c>
      <c r="DH8" s="15">
        <v>2.2764227642276424E-2</v>
      </c>
      <c r="DI8" s="14"/>
      <c r="DJ8" s="16"/>
      <c r="DK8" s="14"/>
      <c r="DL8" s="16"/>
      <c r="DM8" s="14"/>
      <c r="DN8" s="16"/>
      <c r="DO8" s="14">
        <v>2</v>
      </c>
      <c r="DP8" s="15">
        <v>4.1666666666666664E-2</v>
      </c>
      <c r="DQ8" s="14">
        <v>3</v>
      </c>
      <c r="DR8" s="15">
        <v>2.8571428571428571E-2</v>
      </c>
      <c r="DS8" s="14"/>
      <c r="DT8" s="16"/>
      <c r="DU8" s="14">
        <v>1</v>
      </c>
      <c r="DV8" s="15">
        <v>1.8181818181818181E-2</v>
      </c>
      <c r="DW8" s="14">
        <v>1</v>
      </c>
      <c r="DX8" s="15">
        <v>3.2258064516129031E-2</v>
      </c>
      <c r="DY8" s="14"/>
      <c r="DZ8" s="16"/>
      <c r="EA8" s="14">
        <v>3</v>
      </c>
      <c r="EB8" s="15">
        <v>5.2631578947368418E-2</v>
      </c>
      <c r="EC8" s="14">
        <v>2</v>
      </c>
      <c r="ED8" s="15">
        <v>3.9215686274509803E-2</v>
      </c>
      <c r="EE8" s="14"/>
      <c r="EF8" s="16"/>
      <c r="EG8" s="14"/>
      <c r="EH8" s="16"/>
      <c r="EI8" s="14"/>
      <c r="EJ8" s="16"/>
      <c r="EK8" s="14">
        <v>2</v>
      </c>
      <c r="EL8" s="15">
        <v>6.4516129032258063E-2</v>
      </c>
      <c r="EM8" s="14">
        <v>57</v>
      </c>
      <c r="EN8" s="15">
        <v>2.1103295075897817E-2</v>
      </c>
      <c r="EO8" s="14">
        <v>70</v>
      </c>
      <c r="EP8" s="15">
        <v>2.2464698331193838E-2</v>
      </c>
      <c r="EQ8" s="14"/>
      <c r="ER8" s="16"/>
      <c r="ES8" s="14">
        <v>2</v>
      </c>
      <c r="ET8" s="15">
        <v>4.1666666666666664E-2</v>
      </c>
      <c r="EU8" s="14">
        <v>60</v>
      </c>
      <c r="EV8" s="15">
        <v>2.4291497975708502E-2</v>
      </c>
      <c r="EW8" s="14">
        <v>3</v>
      </c>
      <c r="EX8" s="15">
        <v>0.14285714285714285</v>
      </c>
      <c r="EY8" s="14">
        <v>78</v>
      </c>
      <c r="EZ8" s="15">
        <v>3.2513547311379738E-2</v>
      </c>
      <c r="FA8" s="14">
        <v>2</v>
      </c>
      <c r="FB8" s="15">
        <v>8.3333333333333329E-2</v>
      </c>
      <c r="FC8" s="14"/>
      <c r="FD8" s="16"/>
      <c r="FE8" s="14">
        <v>1</v>
      </c>
      <c r="FF8" s="15">
        <v>2.3809523809523808E-2</v>
      </c>
      <c r="FG8" s="14"/>
      <c r="FH8" s="16"/>
      <c r="FI8" s="14"/>
      <c r="FJ8" s="16"/>
      <c r="FK8" s="14">
        <v>0</v>
      </c>
      <c r="FL8" s="15">
        <v>0</v>
      </c>
      <c r="FM8" s="14">
        <v>9</v>
      </c>
      <c r="FN8" s="15">
        <v>2.1791767554479417E-2</v>
      </c>
      <c r="FO8" s="14">
        <v>3</v>
      </c>
      <c r="FP8" s="15">
        <v>5.8823529411764705E-2</v>
      </c>
      <c r="FQ8" s="14"/>
      <c r="FR8" s="16"/>
      <c r="FS8" s="14"/>
      <c r="FT8" s="16"/>
      <c r="FU8" s="14"/>
      <c r="FV8" s="16"/>
      <c r="FW8" s="14">
        <v>5</v>
      </c>
      <c r="FX8" s="15">
        <v>6.8493150684931503E-2</v>
      </c>
      <c r="FY8" s="14">
        <v>1</v>
      </c>
      <c r="FZ8" s="15">
        <v>3.3333333333333333E-2</v>
      </c>
      <c r="GA8" s="14">
        <v>0</v>
      </c>
      <c r="GB8" s="15">
        <v>0</v>
      </c>
      <c r="GC8" s="14">
        <v>1</v>
      </c>
      <c r="GD8" s="15">
        <v>3.8461538461538464E-2</v>
      </c>
      <c r="GE8" s="14">
        <v>16</v>
      </c>
      <c r="GF8" s="15">
        <v>3.1007751937984496E-2</v>
      </c>
      <c r="GG8" s="14">
        <v>2</v>
      </c>
      <c r="GH8" s="15">
        <v>7.6923076923076927E-2</v>
      </c>
      <c r="GI8" s="17">
        <v>1431</v>
      </c>
      <c r="GJ8" s="18">
        <v>2.7920316859500909E-2</v>
      </c>
    </row>
    <row r="9" spans="1:192" x14ac:dyDescent="0.25">
      <c r="A9" s="2" t="s">
        <v>111</v>
      </c>
      <c r="B9" s="3" t="s">
        <v>107</v>
      </c>
      <c r="C9" s="14">
        <v>4</v>
      </c>
      <c r="D9" s="15">
        <v>6.3492063492063489E-2</v>
      </c>
      <c r="E9" s="14">
        <v>5</v>
      </c>
      <c r="F9" s="15">
        <v>9.2592592592592587E-2</v>
      </c>
      <c r="G9" s="14">
        <v>119</v>
      </c>
      <c r="H9" s="15">
        <v>6.099436186570989E-2</v>
      </c>
      <c r="I9" s="14">
        <v>7</v>
      </c>
      <c r="J9" s="15">
        <v>0.11290322580645161</v>
      </c>
      <c r="K9" s="14">
        <v>2</v>
      </c>
      <c r="L9" s="15">
        <v>5.5555555555555552E-2</v>
      </c>
      <c r="M9" s="14">
        <v>22</v>
      </c>
      <c r="N9" s="15">
        <v>7.407407407407407E-2</v>
      </c>
      <c r="O9" s="14">
        <v>183</v>
      </c>
      <c r="P9" s="15">
        <v>4.5522388059701491E-2</v>
      </c>
      <c r="Q9" s="14">
        <v>220</v>
      </c>
      <c r="R9" s="15">
        <v>0.12141280353200883</v>
      </c>
      <c r="S9" s="14"/>
      <c r="T9" s="16"/>
      <c r="U9" s="14">
        <v>2</v>
      </c>
      <c r="V9" s="15">
        <v>3.8461538461538464E-2</v>
      </c>
      <c r="W9" s="14">
        <v>2</v>
      </c>
      <c r="X9" s="15">
        <v>4.878048780487805E-2</v>
      </c>
      <c r="Y9" s="14"/>
      <c r="Z9" s="16"/>
      <c r="AA9" s="14">
        <v>3</v>
      </c>
      <c r="AB9" s="15">
        <v>7.3170731707317069E-2</v>
      </c>
      <c r="AC9" s="14">
        <v>16</v>
      </c>
      <c r="AD9" s="15">
        <v>5.0314465408805034E-2</v>
      </c>
      <c r="AE9" s="14"/>
      <c r="AF9" s="16"/>
      <c r="AG9" s="14">
        <v>0</v>
      </c>
      <c r="AH9" s="15">
        <v>0</v>
      </c>
      <c r="AI9" s="14">
        <v>0</v>
      </c>
      <c r="AJ9" s="15">
        <v>0</v>
      </c>
      <c r="AK9" s="14"/>
      <c r="AL9" s="16"/>
      <c r="AM9" s="14">
        <v>3</v>
      </c>
      <c r="AN9" s="15">
        <v>3.3707865168539325E-2</v>
      </c>
      <c r="AO9" s="14">
        <v>119</v>
      </c>
      <c r="AP9" s="15">
        <v>6.2863180137348124E-2</v>
      </c>
      <c r="AQ9" s="14">
        <v>3</v>
      </c>
      <c r="AR9" s="15">
        <v>4.4117647058823532E-2</v>
      </c>
      <c r="AS9" s="14">
        <v>66</v>
      </c>
      <c r="AT9" s="15">
        <v>5.8098591549295774E-2</v>
      </c>
      <c r="AU9" s="14"/>
      <c r="AV9" s="16"/>
      <c r="AW9" s="14">
        <v>0</v>
      </c>
      <c r="AX9" s="15">
        <v>0</v>
      </c>
      <c r="AY9" s="14">
        <v>1</v>
      </c>
      <c r="AZ9" s="15">
        <v>3.5714285714285712E-2</v>
      </c>
      <c r="BA9" s="14"/>
      <c r="BB9" s="16"/>
      <c r="BC9" s="14">
        <v>8</v>
      </c>
      <c r="BD9" s="15">
        <v>0.10256410256410256</v>
      </c>
      <c r="BE9" s="14">
        <v>2</v>
      </c>
      <c r="BF9" s="15">
        <v>3.6363636363636362E-2</v>
      </c>
      <c r="BG9" s="14">
        <v>1</v>
      </c>
      <c r="BH9" s="15">
        <v>3.8461538461538464E-2</v>
      </c>
      <c r="BI9" s="14"/>
      <c r="BJ9" s="16"/>
      <c r="BK9" s="14">
        <v>76</v>
      </c>
      <c r="BL9" s="15">
        <v>4.1575492341356671E-2</v>
      </c>
      <c r="BM9" s="14">
        <v>25</v>
      </c>
      <c r="BN9" s="15">
        <v>2.8868360277136258E-2</v>
      </c>
      <c r="BO9" s="14"/>
      <c r="BP9" s="16"/>
      <c r="BQ9" s="14"/>
      <c r="BR9" s="16"/>
      <c r="BS9" s="14">
        <v>3</v>
      </c>
      <c r="BT9" s="15">
        <v>4.5454545454545456E-2</v>
      </c>
      <c r="BU9" s="14">
        <v>79</v>
      </c>
      <c r="BV9" s="15">
        <v>5.6712132089016508E-2</v>
      </c>
      <c r="BW9" s="14">
        <v>108</v>
      </c>
      <c r="BX9" s="15">
        <v>9.8901098901098897E-2</v>
      </c>
      <c r="BY9" s="14">
        <v>3</v>
      </c>
      <c r="BZ9" s="15">
        <v>3.7974683544303799E-2</v>
      </c>
      <c r="CA9" s="14">
        <v>2</v>
      </c>
      <c r="CB9" s="15">
        <v>4.7619047619047616E-2</v>
      </c>
      <c r="CC9" s="14"/>
      <c r="CD9" s="16"/>
      <c r="CE9" s="14">
        <v>46</v>
      </c>
      <c r="CF9" s="15">
        <v>3.4074074074074076E-2</v>
      </c>
      <c r="CG9" s="14"/>
      <c r="CH9" s="16"/>
      <c r="CI9" s="14"/>
      <c r="CJ9" s="16"/>
      <c r="CK9" s="14">
        <v>0</v>
      </c>
      <c r="CL9" s="15">
        <v>0</v>
      </c>
      <c r="CM9" s="14">
        <v>117</v>
      </c>
      <c r="CN9" s="15">
        <v>5.131578947368421E-2</v>
      </c>
      <c r="CO9" s="14">
        <v>832</v>
      </c>
      <c r="CP9" s="15">
        <v>6.8851373717312148E-2</v>
      </c>
      <c r="CQ9" s="14">
        <v>8</v>
      </c>
      <c r="CR9" s="15">
        <v>3.4934497816593885E-2</v>
      </c>
      <c r="CS9" s="14">
        <v>182</v>
      </c>
      <c r="CT9" s="15">
        <v>8.8392423506556586E-2</v>
      </c>
      <c r="CU9" s="14"/>
      <c r="CV9" s="16"/>
      <c r="CW9" s="14">
        <v>5</v>
      </c>
      <c r="CX9" s="15">
        <v>6.8493150684931503E-2</v>
      </c>
      <c r="CY9" s="14"/>
      <c r="CZ9" s="16"/>
      <c r="DA9" s="14">
        <v>8</v>
      </c>
      <c r="DB9" s="15">
        <v>7.476635514018691E-2</v>
      </c>
      <c r="DC9" s="14"/>
      <c r="DD9" s="16"/>
      <c r="DE9" s="14">
        <v>89</v>
      </c>
      <c r="DF9" s="15">
        <v>4.8474945533769062E-2</v>
      </c>
      <c r="DG9" s="14">
        <v>31</v>
      </c>
      <c r="DH9" s="15">
        <v>2.5203252032520326E-2</v>
      </c>
      <c r="DI9" s="14"/>
      <c r="DJ9" s="16"/>
      <c r="DK9" s="14"/>
      <c r="DL9" s="16"/>
      <c r="DM9" s="14"/>
      <c r="DN9" s="16"/>
      <c r="DO9" s="14">
        <v>0</v>
      </c>
      <c r="DP9" s="15">
        <v>0</v>
      </c>
      <c r="DQ9" s="14">
        <v>5</v>
      </c>
      <c r="DR9" s="15">
        <v>4.7619047619047616E-2</v>
      </c>
      <c r="DS9" s="14"/>
      <c r="DT9" s="16"/>
      <c r="DU9" s="14">
        <v>1</v>
      </c>
      <c r="DV9" s="15">
        <v>1.8181818181818181E-2</v>
      </c>
      <c r="DW9" s="14">
        <v>1</v>
      </c>
      <c r="DX9" s="15">
        <v>3.2258064516129031E-2</v>
      </c>
      <c r="DY9" s="14"/>
      <c r="DZ9" s="16"/>
      <c r="EA9" s="14">
        <v>0</v>
      </c>
      <c r="EB9" s="15">
        <v>0</v>
      </c>
      <c r="EC9" s="14">
        <v>7</v>
      </c>
      <c r="ED9" s="15">
        <v>0.13725490196078433</v>
      </c>
      <c r="EE9" s="14"/>
      <c r="EF9" s="16"/>
      <c r="EG9" s="14"/>
      <c r="EH9" s="16"/>
      <c r="EI9" s="14"/>
      <c r="EJ9" s="16"/>
      <c r="EK9" s="14">
        <v>3</v>
      </c>
      <c r="EL9" s="15">
        <v>9.6774193548387094E-2</v>
      </c>
      <c r="EM9" s="14">
        <v>126</v>
      </c>
      <c r="EN9" s="15">
        <v>4.6649389115142541E-2</v>
      </c>
      <c r="EO9" s="14">
        <v>264</v>
      </c>
      <c r="EP9" s="15">
        <v>8.4724005134788186E-2</v>
      </c>
      <c r="EQ9" s="14"/>
      <c r="ER9" s="16"/>
      <c r="ES9" s="14">
        <v>0</v>
      </c>
      <c r="ET9" s="15">
        <v>0</v>
      </c>
      <c r="EU9" s="14">
        <v>108</v>
      </c>
      <c r="EV9" s="15">
        <v>4.3724696356275301E-2</v>
      </c>
      <c r="EW9" s="14">
        <v>2</v>
      </c>
      <c r="EX9" s="15">
        <v>9.5238095238095233E-2</v>
      </c>
      <c r="EY9" s="14">
        <v>134</v>
      </c>
      <c r="EZ9" s="15">
        <v>5.5856606919549814E-2</v>
      </c>
      <c r="FA9" s="14">
        <v>0</v>
      </c>
      <c r="FB9" s="15">
        <v>0</v>
      </c>
      <c r="FC9" s="14"/>
      <c r="FD9" s="16"/>
      <c r="FE9" s="14">
        <v>1</v>
      </c>
      <c r="FF9" s="15">
        <v>2.3809523809523808E-2</v>
      </c>
      <c r="FG9" s="14"/>
      <c r="FH9" s="16"/>
      <c r="FI9" s="14"/>
      <c r="FJ9" s="16"/>
      <c r="FK9" s="14">
        <v>1</v>
      </c>
      <c r="FL9" s="15">
        <v>4.3478260869565216E-2</v>
      </c>
      <c r="FM9" s="14">
        <v>50</v>
      </c>
      <c r="FN9" s="15">
        <v>0.12106537530266344</v>
      </c>
      <c r="FO9" s="14">
        <v>1</v>
      </c>
      <c r="FP9" s="15">
        <v>1.9607843137254902E-2</v>
      </c>
      <c r="FQ9" s="14"/>
      <c r="FR9" s="16"/>
      <c r="FS9" s="14"/>
      <c r="FT9" s="16"/>
      <c r="FU9" s="14"/>
      <c r="FV9" s="16"/>
      <c r="FW9" s="14">
        <v>1</v>
      </c>
      <c r="FX9" s="15">
        <v>1.3698630136986301E-2</v>
      </c>
      <c r="FY9" s="14">
        <v>0</v>
      </c>
      <c r="FZ9" s="15">
        <v>0</v>
      </c>
      <c r="GA9" s="14">
        <v>0</v>
      </c>
      <c r="GB9" s="15">
        <v>0</v>
      </c>
      <c r="GC9" s="14">
        <v>1</v>
      </c>
      <c r="GD9" s="15">
        <v>3.8461538461538464E-2</v>
      </c>
      <c r="GE9" s="14">
        <v>37</v>
      </c>
      <c r="GF9" s="15">
        <v>7.170542635658915E-2</v>
      </c>
      <c r="GG9" s="14">
        <v>1</v>
      </c>
      <c r="GH9" s="15">
        <v>3.8461538461538464E-2</v>
      </c>
      <c r="GI9" s="17">
        <v>3146</v>
      </c>
      <c r="GJ9" s="18">
        <v>6.138177277427663E-2</v>
      </c>
    </row>
    <row r="10" spans="1:192" x14ac:dyDescent="0.25">
      <c r="A10" s="19" t="s">
        <v>139</v>
      </c>
      <c r="B10" s="27"/>
      <c r="C10" s="20">
        <v>18</v>
      </c>
      <c r="D10" s="21">
        <v>0.2857142857142857</v>
      </c>
      <c r="E10" s="20">
        <v>14</v>
      </c>
      <c r="F10" s="21">
        <v>0.25925925925925924</v>
      </c>
      <c r="G10" s="20">
        <v>668</v>
      </c>
      <c r="H10" s="21">
        <v>0.34238851870835468</v>
      </c>
      <c r="I10" s="20">
        <v>20</v>
      </c>
      <c r="J10" s="21">
        <v>0.32258064516129031</v>
      </c>
      <c r="K10" s="20">
        <v>11</v>
      </c>
      <c r="L10" s="21">
        <v>0.30555555555555558</v>
      </c>
      <c r="M10" s="20">
        <v>103</v>
      </c>
      <c r="N10" s="21">
        <v>0.34680134680134678</v>
      </c>
      <c r="O10" s="20">
        <v>1514</v>
      </c>
      <c r="P10" s="21">
        <v>0.37661691542288556</v>
      </c>
      <c r="Q10" s="20">
        <v>640</v>
      </c>
      <c r="R10" s="21">
        <v>0.35320088300220753</v>
      </c>
      <c r="S10" s="20"/>
      <c r="T10" s="22"/>
      <c r="U10" s="20">
        <v>10</v>
      </c>
      <c r="V10" s="21">
        <v>0.19230769230769232</v>
      </c>
      <c r="W10" s="20">
        <v>15</v>
      </c>
      <c r="X10" s="21">
        <v>0.36585365853658536</v>
      </c>
      <c r="Y10" s="20"/>
      <c r="Z10" s="22"/>
      <c r="AA10" s="20">
        <v>10</v>
      </c>
      <c r="AB10" s="21">
        <v>0.24390243902439024</v>
      </c>
      <c r="AC10" s="20">
        <v>104</v>
      </c>
      <c r="AD10" s="21">
        <v>0.32704402515723269</v>
      </c>
      <c r="AE10" s="20"/>
      <c r="AF10" s="22"/>
      <c r="AG10" s="20">
        <v>26</v>
      </c>
      <c r="AH10" s="21">
        <v>0.34210526315789475</v>
      </c>
      <c r="AI10" s="20">
        <v>5</v>
      </c>
      <c r="AJ10" s="21">
        <v>0.26315789473684209</v>
      </c>
      <c r="AK10" s="20"/>
      <c r="AL10" s="22"/>
      <c r="AM10" s="20">
        <v>17</v>
      </c>
      <c r="AN10" s="21">
        <v>0.19101123595505617</v>
      </c>
      <c r="AO10" s="20">
        <v>604</v>
      </c>
      <c r="AP10" s="21">
        <v>0.3190702588483888</v>
      </c>
      <c r="AQ10" s="20">
        <v>19</v>
      </c>
      <c r="AR10" s="21">
        <v>0.27941176470588236</v>
      </c>
      <c r="AS10" s="20">
        <v>363</v>
      </c>
      <c r="AT10" s="21">
        <v>0.31954225352112675</v>
      </c>
      <c r="AU10" s="20"/>
      <c r="AV10" s="22"/>
      <c r="AW10" s="20">
        <v>8</v>
      </c>
      <c r="AX10" s="21">
        <v>0.33333333333333331</v>
      </c>
      <c r="AY10" s="20">
        <v>9</v>
      </c>
      <c r="AZ10" s="21">
        <v>0.32142857142857145</v>
      </c>
      <c r="BA10" s="20"/>
      <c r="BB10" s="22"/>
      <c r="BC10" s="20">
        <v>30</v>
      </c>
      <c r="BD10" s="21">
        <v>0.38461538461538464</v>
      </c>
      <c r="BE10" s="20">
        <v>20</v>
      </c>
      <c r="BF10" s="21">
        <v>0.36363636363636365</v>
      </c>
      <c r="BG10" s="20">
        <v>2</v>
      </c>
      <c r="BH10" s="21">
        <v>7.6923076923076927E-2</v>
      </c>
      <c r="BI10" s="20"/>
      <c r="BJ10" s="22"/>
      <c r="BK10" s="20">
        <v>670</v>
      </c>
      <c r="BL10" s="21">
        <v>0.3665207877461707</v>
      </c>
      <c r="BM10" s="20">
        <v>292</v>
      </c>
      <c r="BN10" s="21">
        <v>0.33718244803695152</v>
      </c>
      <c r="BO10" s="20"/>
      <c r="BP10" s="22"/>
      <c r="BQ10" s="20"/>
      <c r="BR10" s="22"/>
      <c r="BS10" s="20">
        <v>24</v>
      </c>
      <c r="BT10" s="21">
        <v>0.36363636363636365</v>
      </c>
      <c r="BU10" s="20">
        <v>487</v>
      </c>
      <c r="BV10" s="21">
        <v>0.34960516870064606</v>
      </c>
      <c r="BW10" s="20">
        <v>297</v>
      </c>
      <c r="BX10" s="21">
        <v>0.27197802197802196</v>
      </c>
      <c r="BY10" s="20">
        <v>28</v>
      </c>
      <c r="BZ10" s="21">
        <v>0.35443037974683544</v>
      </c>
      <c r="CA10" s="20">
        <v>14</v>
      </c>
      <c r="CB10" s="21">
        <v>0.33333333333333331</v>
      </c>
      <c r="CC10" s="20"/>
      <c r="CD10" s="22"/>
      <c r="CE10" s="20">
        <v>460</v>
      </c>
      <c r="CF10" s="21">
        <v>0.34074074074074073</v>
      </c>
      <c r="CG10" s="20"/>
      <c r="CH10" s="22"/>
      <c r="CI10" s="20"/>
      <c r="CJ10" s="22"/>
      <c r="CK10" s="20">
        <v>3</v>
      </c>
      <c r="CL10" s="21">
        <v>0.14285714285714285</v>
      </c>
      <c r="CM10" s="20">
        <v>682</v>
      </c>
      <c r="CN10" s="21">
        <v>0.29912280701754385</v>
      </c>
      <c r="CO10" s="20">
        <v>4821</v>
      </c>
      <c r="CP10" s="21">
        <v>0.39895729890764647</v>
      </c>
      <c r="CQ10" s="20">
        <v>95</v>
      </c>
      <c r="CR10" s="21">
        <v>0.41484716157205243</v>
      </c>
      <c r="CS10" s="20">
        <v>618</v>
      </c>
      <c r="CT10" s="21">
        <v>0.30014570179698885</v>
      </c>
      <c r="CU10" s="20"/>
      <c r="CV10" s="22"/>
      <c r="CW10" s="20">
        <v>25</v>
      </c>
      <c r="CX10" s="21">
        <v>0.34246575342465752</v>
      </c>
      <c r="CY10" s="20"/>
      <c r="CZ10" s="22"/>
      <c r="DA10" s="20">
        <v>42</v>
      </c>
      <c r="DB10" s="21">
        <v>0.3925233644859813</v>
      </c>
      <c r="DC10" s="20"/>
      <c r="DD10" s="22"/>
      <c r="DE10" s="20">
        <v>692</v>
      </c>
      <c r="DF10" s="21">
        <v>0.37690631808278868</v>
      </c>
      <c r="DG10" s="20">
        <v>399</v>
      </c>
      <c r="DH10" s="21">
        <v>0.32439024390243903</v>
      </c>
      <c r="DI10" s="20"/>
      <c r="DJ10" s="22"/>
      <c r="DK10" s="20"/>
      <c r="DL10" s="22"/>
      <c r="DM10" s="20"/>
      <c r="DN10" s="22"/>
      <c r="DO10" s="20">
        <v>11</v>
      </c>
      <c r="DP10" s="21">
        <v>0.22916666666666666</v>
      </c>
      <c r="DQ10" s="20">
        <v>20</v>
      </c>
      <c r="DR10" s="21">
        <v>0.19047619047619047</v>
      </c>
      <c r="DS10" s="20"/>
      <c r="DT10" s="22"/>
      <c r="DU10" s="20">
        <v>10</v>
      </c>
      <c r="DV10" s="21">
        <v>0.18181818181818182</v>
      </c>
      <c r="DW10" s="20">
        <v>11</v>
      </c>
      <c r="DX10" s="21">
        <v>0.35483870967741937</v>
      </c>
      <c r="DY10" s="20"/>
      <c r="DZ10" s="22"/>
      <c r="EA10" s="20">
        <v>17</v>
      </c>
      <c r="EB10" s="21">
        <v>0.2982456140350877</v>
      </c>
      <c r="EC10" s="20">
        <v>20</v>
      </c>
      <c r="ED10" s="21">
        <v>0.39215686274509803</v>
      </c>
      <c r="EE10" s="20"/>
      <c r="EF10" s="22"/>
      <c r="EG10" s="20"/>
      <c r="EH10" s="22"/>
      <c r="EI10" s="20"/>
      <c r="EJ10" s="22"/>
      <c r="EK10" s="20">
        <v>13</v>
      </c>
      <c r="EL10" s="21">
        <v>0.41935483870967744</v>
      </c>
      <c r="EM10" s="20">
        <v>771</v>
      </c>
      <c r="EN10" s="21">
        <v>0.28544983339503888</v>
      </c>
      <c r="EO10" s="20">
        <v>1433</v>
      </c>
      <c r="EP10" s="21">
        <v>0.45988446726572529</v>
      </c>
      <c r="EQ10" s="20"/>
      <c r="ER10" s="22"/>
      <c r="ES10" s="20">
        <v>13</v>
      </c>
      <c r="ET10" s="21">
        <v>0.27083333333333331</v>
      </c>
      <c r="EU10" s="20">
        <v>786</v>
      </c>
      <c r="EV10" s="21">
        <v>0.31821862348178137</v>
      </c>
      <c r="EW10" s="20">
        <v>12</v>
      </c>
      <c r="EX10" s="21">
        <v>0.5714285714285714</v>
      </c>
      <c r="EY10" s="20">
        <v>963</v>
      </c>
      <c r="EZ10" s="21">
        <v>0.40141725719049604</v>
      </c>
      <c r="FA10" s="20">
        <v>10</v>
      </c>
      <c r="FB10" s="21">
        <v>0.41666666666666669</v>
      </c>
      <c r="FC10" s="20"/>
      <c r="FD10" s="22"/>
      <c r="FE10" s="20">
        <v>10</v>
      </c>
      <c r="FF10" s="21">
        <v>0.23809523809523808</v>
      </c>
      <c r="FG10" s="20"/>
      <c r="FH10" s="22"/>
      <c r="FI10" s="20"/>
      <c r="FJ10" s="22"/>
      <c r="FK10" s="20">
        <v>4</v>
      </c>
      <c r="FL10" s="21">
        <v>0.17391304347826086</v>
      </c>
      <c r="FM10" s="20">
        <v>142</v>
      </c>
      <c r="FN10" s="21">
        <v>0.34382566585956414</v>
      </c>
      <c r="FO10" s="20">
        <v>12</v>
      </c>
      <c r="FP10" s="21">
        <v>0.23529411764705882</v>
      </c>
      <c r="FQ10" s="20"/>
      <c r="FR10" s="22"/>
      <c r="FS10" s="20"/>
      <c r="FT10" s="22"/>
      <c r="FU10" s="20"/>
      <c r="FV10" s="22"/>
      <c r="FW10" s="20">
        <v>17</v>
      </c>
      <c r="FX10" s="21">
        <v>0.23287671232876711</v>
      </c>
      <c r="FY10" s="20">
        <v>10</v>
      </c>
      <c r="FZ10" s="21">
        <v>0.33333333333333331</v>
      </c>
      <c r="GA10" s="20">
        <v>6</v>
      </c>
      <c r="GB10" s="21">
        <v>0.27272727272727271</v>
      </c>
      <c r="GC10" s="20">
        <v>7</v>
      </c>
      <c r="GD10" s="21">
        <v>0.26923076923076922</v>
      </c>
      <c r="GE10" s="20">
        <v>176</v>
      </c>
      <c r="GF10" s="21">
        <v>0.34108527131782945</v>
      </c>
      <c r="GG10" s="20">
        <v>13</v>
      </c>
      <c r="GH10" s="21">
        <v>0.5</v>
      </c>
      <c r="GI10" s="20">
        <v>18366</v>
      </c>
      <c r="GJ10" s="21">
        <v>0.35833999960977891</v>
      </c>
    </row>
    <row r="11" spans="1:192" x14ac:dyDescent="0.25">
      <c r="A11" s="2" t="s">
        <v>112</v>
      </c>
      <c r="B11" s="3" t="s">
        <v>113</v>
      </c>
      <c r="C11" s="14">
        <v>1</v>
      </c>
      <c r="D11" s="15">
        <v>1.5873015873015872E-2</v>
      </c>
      <c r="E11" s="14">
        <v>0</v>
      </c>
      <c r="F11" s="15">
        <v>0</v>
      </c>
      <c r="G11" s="14">
        <v>15</v>
      </c>
      <c r="H11" s="15">
        <v>7.6883649410558691E-3</v>
      </c>
      <c r="I11" s="14">
        <v>0</v>
      </c>
      <c r="J11" s="15">
        <v>0</v>
      </c>
      <c r="K11" s="14">
        <v>1</v>
      </c>
      <c r="L11" s="15">
        <v>2.7777777777777776E-2</v>
      </c>
      <c r="M11" s="14">
        <v>5</v>
      </c>
      <c r="N11" s="15">
        <v>1.6835016835016835E-2</v>
      </c>
      <c r="O11" s="14">
        <v>43</v>
      </c>
      <c r="P11" s="15">
        <v>1.0696517412935324E-2</v>
      </c>
      <c r="Q11" s="14">
        <v>17</v>
      </c>
      <c r="R11" s="15">
        <v>9.3818984547461362E-3</v>
      </c>
      <c r="S11" s="14"/>
      <c r="T11" s="16"/>
      <c r="U11" s="14">
        <v>0</v>
      </c>
      <c r="V11" s="15">
        <v>0</v>
      </c>
      <c r="W11" s="14">
        <v>1</v>
      </c>
      <c r="X11" s="15">
        <v>2.4390243902439025E-2</v>
      </c>
      <c r="Y11" s="14"/>
      <c r="Z11" s="16"/>
      <c r="AA11" s="14">
        <v>0</v>
      </c>
      <c r="AB11" s="15">
        <v>0</v>
      </c>
      <c r="AC11" s="14">
        <v>2</v>
      </c>
      <c r="AD11" s="15">
        <v>6.2893081761006293E-3</v>
      </c>
      <c r="AE11" s="14"/>
      <c r="AF11" s="16"/>
      <c r="AG11" s="14">
        <v>1</v>
      </c>
      <c r="AH11" s="15">
        <v>1.3157894736842105E-2</v>
      </c>
      <c r="AI11" s="14">
        <v>0</v>
      </c>
      <c r="AJ11" s="15">
        <v>0</v>
      </c>
      <c r="AK11" s="14"/>
      <c r="AL11" s="16"/>
      <c r="AM11" s="14">
        <v>2</v>
      </c>
      <c r="AN11" s="15">
        <v>2.247191011235955E-2</v>
      </c>
      <c r="AO11" s="14">
        <v>18</v>
      </c>
      <c r="AP11" s="15">
        <v>9.5087163232963554E-3</v>
      </c>
      <c r="AQ11" s="14">
        <v>0</v>
      </c>
      <c r="AR11" s="15">
        <v>0</v>
      </c>
      <c r="AS11" s="14">
        <v>11</v>
      </c>
      <c r="AT11" s="15">
        <v>9.683098591549295E-3</v>
      </c>
      <c r="AU11" s="14"/>
      <c r="AV11" s="16"/>
      <c r="AW11" s="14">
        <v>0</v>
      </c>
      <c r="AX11" s="15">
        <v>0</v>
      </c>
      <c r="AY11" s="14">
        <v>0</v>
      </c>
      <c r="AZ11" s="15">
        <v>0</v>
      </c>
      <c r="BA11" s="14"/>
      <c r="BB11" s="16"/>
      <c r="BC11" s="14">
        <v>0</v>
      </c>
      <c r="BD11" s="15">
        <v>0</v>
      </c>
      <c r="BE11" s="14">
        <v>0</v>
      </c>
      <c r="BF11" s="15">
        <v>0</v>
      </c>
      <c r="BG11" s="14">
        <v>1</v>
      </c>
      <c r="BH11" s="15">
        <v>3.8461538461538464E-2</v>
      </c>
      <c r="BI11" s="14"/>
      <c r="BJ11" s="16"/>
      <c r="BK11" s="14">
        <v>12</v>
      </c>
      <c r="BL11" s="15">
        <v>6.5645514223194746E-3</v>
      </c>
      <c r="BM11" s="14">
        <v>5</v>
      </c>
      <c r="BN11" s="15">
        <v>5.7736720554272519E-3</v>
      </c>
      <c r="BO11" s="14"/>
      <c r="BP11" s="16"/>
      <c r="BQ11" s="14"/>
      <c r="BR11" s="16"/>
      <c r="BS11" s="14">
        <v>1</v>
      </c>
      <c r="BT11" s="15">
        <v>1.5151515151515152E-2</v>
      </c>
      <c r="BU11" s="14">
        <v>11</v>
      </c>
      <c r="BV11" s="15">
        <v>7.8966259870782481E-3</v>
      </c>
      <c r="BW11" s="14">
        <v>7</v>
      </c>
      <c r="BX11" s="15">
        <v>6.41025641025641E-3</v>
      </c>
      <c r="BY11" s="14">
        <v>0</v>
      </c>
      <c r="BZ11" s="15">
        <v>0</v>
      </c>
      <c r="CA11" s="14">
        <v>1</v>
      </c>
      <c r="CB11" s="15">
        <v>2.3809523809523808E-2</v>
      </c>
      <c r="CC11" s="14"/>
      <c r="CD11" s="16"/>
      <c r="CE11" s="14">
        <v>11</v>
      </c>
      <c r="CF11" s="15">
        <v>8.1481481481481474E-3</v>
      </c>
      <c r="CG11" s="14"/>
      <c r="CH11" s="16"/>
      <c r="CI11" s="14"/>
      <c r="CJ11" s="16"/>
      <c r="CK11" s="14">
        <v>0</v>
      </c>
      <c r="CL11" s="15">
        <v>0</v>
      </c>
      <c r="CM11" s="14">
        <v>25</v>
      </c>
      <c r="CN11" s="15">
        <v>1.0964912280701754E-2</v>
      </c>
      <c r="CO11" s="14">
        <v>80</v>
      </c>
      <c r="CP11" s="15">
        <v>6.6203243958953993E-3</v>
      </c>
      <c r="CQ11" s="14">
        <v>1</v>
      </c>
      <c r="CR11" s="15">
        <v>4.3668122270742356E-3</v>
      </c>
      <c r="CS11" s="14">
        <v>12</v>
      </c>
      <c r="CT11" s="15">
        <v>5.8280718795531809E-3</v>
      </c>
      <c r="CU11" s="14"/>
      <c r="CV11" s="16"/>
      <c r="CW11" s="14">
        <v>0</v>
      </c>
      <c r="CX11" s="15">
        <v>0</v>
      </c>
      <c r="CY11" s="14"/>
      <c r="CZ11" s="16"/>
      <c r="DA11" s="14">
        <v>2</v>
      </c>
      <c r="DB11" s="15">
        <v>1.8691588785046728E-2</v>
      </c>
      <c r="DC11" s="14"/>
      <c r="DD11" s="16"/>
      <c r="DE11" s="14">
        <v>7</v>
      </c>
      <c r="DF11" s="15">
        <v>3.8126361655773421E-3</v>
      </c>
      <c r="DG11" s="14">
        <v>8</v>
      </c>
      <c r="DH11" s="15">
        <v>6.5040650406504065E-3</v>
      </c>
      <c r="DI11" s="14"/>
      <c r="DJ11" s="16"/>
      <c r="DK11" s="14"/>
      <c r="DL11" s="16"/>
      <c r="DM11" s="14"/>
      <c r="DN11" s="16"/>
      <c r="DO11" s="14">
        <v>1</v>
      </c>
      <c r="DP11" s="15">
        <v>2.0833333333333332E-2</v>
      </c>
      <c r="DQ11" s="14">
        <v>2</v>
      </c>
      <c r="DR11" s="15">
        <v>1.9047619047619049E-2</v>
      </c>
      <c r="DS11" s="14"/>
      <c r="DT11" s="16"/>
      <c r="DU11" s="14">
        <v>3</v>
      </c>
      <c r="DV11" s="15">
        <v>5.4545454545454543E-2</v>
      </c>
      <c r="DW11" s="14">
        <v>1</v>
      </c>
      <c r="DX11" s="15">
        <v>3.2258064516129031E-2</v>
      </c>
      <c r="DY11" s="14"/>
      <c r="DZ11" s="16"/>
      <c r="EA11" s="14">
        <v>1</v>
      </c>
      <c r="EB11" s="15">
        <v>1.7543859649122806E-2</v>
      </c>
      <c r="EC11" s="14">
        <v>0</v>
      </c>
      <c r="ED11" s="15">
        <v>0</v>
      </c>
      <c r="EE11" s="14"/>
      <c r="EF11" s="16"/>
      <c r="EG11" s="14"/>
      <c r="EH11" s="16"/>
      <c r="EI11" s="14"/>
      <c r="EJ11" s="16"/>
      <c r="EK11" s="14">
        <v>0</v>
      </c>
      <c r="EL11" s="15">
        <v>0</v>
      </c>
      <c r="EM11" s="14">
        <v>23</v>
      </c>
      <c r="EN11" s="15">
        <v>8.5153646797482413E-3</v>
      </c>
      <c r="EO11" s="14">
        <v>17</v>
      </c>
      <c r="EP11" s="15">
        <v>5.4557124518613605E-3</v>
      </c>
      <c r="EQ11" s="14"/>
      <c r="ER11" s="16"/>
      <c r="ES11" s="14">
        <v>0</v>
      </c>
      <c r="ET11" s="15">
        <v>0</v>
      </c>
      <c r="EU11" s="14">
        <v>23</v>
      </c>
      <c r="EV11" s="15">
        <v>9.3117408906882599E-3</v>
      </c>
      <c r="EW11" s="14">
        <v>0</v>
      </c>
      <c r="EX11" s="15">
        <v>0</v>
      </c>
      <c r="EY11" s="14">
        <v>21</v>
      </c>
      <c r="EZ11" s="15">
        <v>8.7536473530637759E-3</v>
      </c>
      <c r="FA11" s="14">
        <v>0</v>
      </c>
      <c r="FB11" s="15">
        <v>0</v>
      </c>
      <c r="FC11" s="14"/>
      <c r="FD11" s="16"/>
      <c r="FE11" s="14">
        <v>1</v>
      </c>
      <c r="FF11" s="15">
        <v>2.3809523809523808E-2</v>
      </c>
      <c r="FG11" s="14"/>
      <c r="FH11" s="16"/>
      <c r="FI11" s="14"/>
      <c r="FJ11" s="16"/>
      <c r="FK11" s="14">
        <v>0</v>
      </c>
      <c r="FL11" s="15">
        <v>0</v>
      </c>
      <c r="FM11" s="14">
        <v>2</v>
      </c>
      <c r="FN11" s="15">
        <v>4.8426150121065378E-3</v>
      </c>
      <c r="FO11" s="14">
        <v>2</v>
      </c>
      <c r="FP11" s="15">
        <v>3.9215686274509803E-2</v>
      </c>
      <c r="FQ11" s="14"/>
      <c r="FR11" s="16"/>
      <c r="FS11" s="14"/>
      <c r="FT11" s="16"/>
      <c r="FU11" s="14"/>
      <c r="FV11" s="16"/>
      <c r="FW11" s="14">
        <v>2</v>
      </c>
      <c r="FX11" s="15">
        <v>2.7397260273972601E-2</v>
      </c>
      <c r="FY11" s="14">
        <v>1</v>
      </c>
      <c r="FZ11" s="15">
        <v>3.3333333333333333E-2</v>
      </c>
      <c r="GA11" s="14">
        <v>0</v>
      </c>
      <c r="GB11" s="15">
        <v>0</v>
      </c>
      <c r="GC11" s="14">
        <v>0</v>
      </c>
      <c r="GD11" s="15">
        <v>0</v>
      </c>
      <c r="GE11" s="14">
        <v>8</v>
      </c>
      <c r="GF11" s="15">
        <v>1.5503875968992248E-2</v>
      </c>
      <c r="GG11" s="14">
        <v>0</v>
      </c>
      <c r="GH11" s="15">
        <v>0</v>
      </c>
      <c r="GI11" s="17">
        <v>409</v>
      </c>
      <c r="GJ11" s="18">
        <v>7.980020681716193E-3</v>
      </c>
    </row>
    <row r="12" spans="1:192" x14ac:dyDescent="0.25">
      <c r="A12" s="2" t="s">
        <v>114</v>
      </c>
      <c r="B12" s="3" t="s">
        <v>113</v>
      </c>
      <c r="C12" s="14">
        <v>0</v>
      </c>
      <c r="D12" s="15">
        <v>0</v>
      </c>
      <c r="E12" s="14">
        <v>1</v>
      </c>
      <c r="F12" s="15">
        <v>1.8518518518518517E-2</v>
      </c>
      <c r="G12" s="14">
        <v>15</v>
      </c>
      <c r="H12" s="15">
        <v>7.6883649410558691E-3</v>
      </c>
      <c r="I12" s="14">
        <v>0</v>
      </c>
      <c r="J12" s="15">
        <v>0</v>
      </c>
      <c r="K12" s="14">
        <v>1</v>
      </c>
      <c r="L12" s="15">
        <v>2.7777777777777776E-2</v>
      </c>
      <c r="M12" s="14">
        <v>1</v>
      </c>
      <c r="N12" s="15">
        <v>3.3670033670033669E-3</v>
      </c>
      <c r="O12" s="14">
        <v>26</v>
      </c>
      <c r="P12" s="15">
        <v>6.4676616915422883E-3</v>
      </c>
      <c r="Q12" s="14">
        <v>9</v>
      </c>
      <c r="R12" s="15">
        <v>4.9668874172185433E-3</v>
      </c>
      <c r="S12" s="14"/>
      <c r="T12" s="16"/>
      <c r="U12" s="14">
        <v>0</v>
      </c>
      <c r="V12" s="15">
        <v>0</v>
      </c>
      <c r="W12" s="14">
        <v>0</v>
      </c>
      <c r="X12" s="15">
        <v>0</v>
      </c>
      <c r="Y12" s="14"/>
      <c r="Z12" s="16"/>
      <c r="AA12" s="14">
        <v>0</v>
      </c>
      <c r="AB12" s="15">
        <v>0</v>
      </c>
      <c r="AC12" s="14">
        <v>0</v>
      </c>
      <c r="AD12" s="15">
        <v>0</v>
      </c>
      <c r="AE12" s="14"/>
      <c r="AF12" s="16"/>
      <c r="AG12" s="14">
        <v>3</v>
      </c>
      <c r="AH12" s="15">
        <v>3.9473684210526314E-2</v>
      </c>
      <c r="AI12" s="14">
        <v>1</v>
      </c>
      <c r="AJ12" s="15">
        <v>5.2631578947368418E-2</v>
      </c>
      <c r="AK12" s="14"/>
      <c r="AL12" s="16"/>
      <c r="AM12" s="14">
        <v>1</v>
      </c>
      <c r="AN12" s="15">
        <v>1.1235955056179775E-2</v>
      </c>
      <c r="AO12" s="14">
        <v>9</v>
      </c>
      <c r="AP12" s="15">
        <v>4.7543581616481777E-3</v>
      </c>
      <c r="AQ12" s="14">
        <v>0</v>
      </c>
      <c r="AR12" s="15">
        <v>0</v>
      </c>
      <c r="AS12" s="14">
        <v>5</v>
      </c>
      <c r="AT12" s="15">
        <v>4.4014084507042256E-3</v>
      </c>
      <c r="AU12" s="14"/>
      <c r="AV12" s="16"/>
      <c r="AW12" s="14">
        <v>0</v>
      </c>
      <c r="AX12" s="15">
        <v>0</v>
      </c>
      <c r="AY12" s="14">
        <v>0</v>
      </c>
      <c r="AZ12" s="15">
        <v>0</v>
      </c>
      <c r="BA12" s="14"/>
      <c r="BB12" s="16"/>
      <c r="BC12" s="14">
        <v>0</v>
      </c>
      <c r="BD12" s="15">
        <v>0</v>
      </c>
      <c r="BE12" s="14">
        <v>1</v>
      </c>
      <c r="BF12" s="15">
        <v>1.8181818181818181E-2</v>
      </c>
      <c r="BG12" s="14">
        <v>0</v>
      </c>
      <c r="BH12" s="15">
        <v>0</v>
      </c>
      <c r="BI12" s="14"/>
      <c r="BJ12" s="16"/>
      <c r="BK12" s="14">
        <v>10</v>
      </c>
      <c r="BL12" s="15">
        <v>5.4704595185995622E-3</v>
      </c>
      <c r="BM12" s="14">
        <v>6</v>
      </c>
      <c r="BN12" s="15">
        <v>6.9284064665127024E-3</v>
      </c>
      <c r="BO12" s="14"/>
      <c r="BP12" s="16"/>
      <c r="BQ12" s="14"/>
      <c r="BR12" s="16"/>
      <c r="BS12" s="14">
        <v>0</v>
      </c>
      <c r="BT12" s="15">
        <v>0</v>
      </c>
      <c r="BU12" s="14">
        <v>3</v>
      </c>
      <c r="BV12" s="15">
        <v>2.1536252692031586E-3</v>
      </c>
      <c r="BW12" s="14">
        <v>2</v>
      </c>
      <c r="BX12" s="15">
        <v>1.8315018315018315E-3</v>
      </c>
      <c r="BY12" s="14">
        <v>0</v>
      </c>
      <c r="BZ12" s="15">
        <v>0</v>
      </c>
      <c r="CA12" s="14">
        <v>0</v>
      </c>
      <c r="CB12" s="15">
        <v>0</v>
      </c>
      <c r="CC12" s="14"/>
      <c r="CD12" s="16"/>
      <c r="CE12" s="14">
        <v>9</v>
      </c>
      <c r="CF12" s="15">
        <v>6.6666666666666671E-3</v>
      </c>
      <c r="CG12" s="14"/>
      <c r="CH12" s="16"/>
      <c r="CI12" s="14"/>
      <c r="CJ12" s="16"/>
      <c r="CK12" s="14">
        <v>0</v>
      </c>
      <c r="CL12" s="15">
        <v>0</v>
      </c>
      <c r="CM12" s="14">
        <v>12</v>
      </c>
      <c r="CN12" s="15">
        <v>5.263157894736842E-3</v>
      </c>
      <c r="CO12" s="14">
        <v>43</v>
      </c>
      <c r="CP12" s="15">
        <v>3.5584243627937769E-3</v>
      </c>
      <c r="CQ12" s="14">
        <v>1</v>
      </c>
      <c r="CR12" s="15">
        <v>4.3668122270742356E-3</v>
      </c>
      <c r="CS12" s="14">
        <v>7</v>
      </c>
      <c r="CT12" s="15">
        <v>3.3997085964060222E-3</v>
      </c>
      <c r="CU12" s="14"/>
      <c r="CV12" s="16"/>
      <c r="CW12" s="14">
        <v>0</v>
      </c>
      <c r="CX12" s="15">
        <v>0</v>
      </c>
      <c r="CY12" s="14"/>
      <c r="CZ12" s="16"/>
      <c r="DA12" s="14">
        <v>0</v>
      </c>
      <c r="DB12" s="15">
        <v>0</v>
      </c>
      <c r="DC12" s="14"/>
      <c r="DD12" s="16"/>
      <c r="DE12" s="14">
        <v>11</v>
      </c>
      <c r="DF12" s="15">
        <v>5.9912854030501088E-3</v>
      </c>
      <c r="DG12" s="14">
        <v>6</v>
      </c>
      <c r="DH12" s="15">
        <v>4.8780487804878049E-3</v>
      </c>
      <c r="DI12" s="14"/>
      <c r="DJ12" s="16"/>
      <c r="DK12" s="14"/>
      <c r="DL12" s="16"/>
      <c r="DM12" s="14"/>
      <c r="DN12" s="16"/>
      <c r="DO12" s="14">
        <v>0</v>
      </c>
      <c r="DP12" s="15">
        <v>0</v>
      </c>
      <c r="DQ12" s="14">
        <v>0</v>
      </c>
      <c r="DR12" s="15">
        <v>0</v>
      </c>
      <c r="DS12" s="14"/>
      <c r="DT12" s="16"/>
      <c r="DU12" s="14">
        <v>0</v>
      </c>
      <c r="DV12" s="15">
        <v>0</v>
      </c>
      <c r="DW12" s="14">
        <v>0</v>
      </c>
      <c r="DX12" s="15">
        <v>0</v>
      </c>
      <c r="DY12" s="14"/>
      <c r="DZ12" s="16"/>
      <c r="EA12" s="14">
        <v>0</v>
      </c>
      <c r="EB12" s="15">
        <v>0</v>
      </c>
      <c r="EC12" s="14">
        <v>0</v>
      </c>
      <c r="ED12" s="15">
        <v>0</v>
      </c>
      <c r="EE12" s="14"/>
      <c r="EF12" s="16"/>
      <c r="EG12" s="14"/>
      <c r="EH12" s="16"/>
      <c r="EI12" s="14"/>
      <c r="EJ12" s="16"/>
      <c r="EK12" s="14">
        <v>1</v>
      </c>
      <c r="EL12" s="15">
        <v>3.2258064516129031E-2</v>
      </c>
      <c r="EM12" s="14">
        <v>14</v>
      </c>
      <c r="EN12" s="15">
        <v>5.1832654572380602E-3</v>
      </c>
      <c r="EO12" s="14">
        <v>12</v>
      </c>
      <c r="EP12" s="15">
        <v>3.8510911424903724E-3</v>
      </c>
      <c r="EQ12" s="14"/>
      <c r="ER12" s="16"/>
      <c r="ES12" s="14">
        <v>0</v>
      </c>
      <c r="ET12" s="15">
        <v>0</v>
      </c>
      <c r="EU12" s="14">
        <v>7</v>
      </c>
      <c r="EV12" s="15">
        <v>2.8340080971659921E-3</v>
      </c>
      <c r="EW12" s="14">
        <v>0</v>
      </c>
      <c r="EX12" s="15">
        <v>0</v>
      </c>
      <c r="EY12" s="14">
        <v>18</v>
      </c>
      <c r="EZ12" s="15">
        <v>7.503126302626094E-3</v>
      </c>
      <c r="FA12" s="14">
        <v>0</v>
      </c>
      <c r="FB12" s="15">
        <v>0</v>
      </c>
      <c r="FC12" s="14"/>
      <c r="FD12" s="16"/>
      <c r="FE12" s="14">
        <v>0</v>
      </c>
      <c r="FF12" s="15">
        <v>0</v>
      </c>
      <c r="FG12" s="14"/>
      <c r="FH12" s="16"/>
      <c r="FI12" s="14"/>
      <c r="FJ12" s="16"/>
      <c r="FK12" s="14">
        <v>0</v>
      </c>
      <c r="FL12" s="15">
        <v>0</v>
      </c>
      <c r="FM12" s="14">
        <v>4</v>
      </c>
      <c r="FN12" s="15">
        <v>9.6852300242130755E-3</v>
      </c>
      <c r="FO12" s="14">
        <v>0</v>
      </c>
      <c r="FP12" s="15">
        <v>0</v>
      </c>
      <c r="FQ12" s="14"/>
      <c r="FR12" s="16"/>
      <c r="FS12" s="14"/>
      <c r="FT12" s="16"/>
      <c r="FU12" s="14"/>
      <c r="FV12" s="16"/>
      <c r="FW12" s="14">
        <v>0</v>
      </c>
      <c r="FX12" s="15">
        <v>0</v>
      </c>
      <c r="FY12" s="14">
        <v>0</v>
      </c>
      <c r="FZ12" s="15">
        <v>0</v>
      </c>
      <c r="GA12" s="14">
        <v>0</v>
      </c>
      <c r="GB12" s="15">
        <v>0</v>
      </c>
      <c r="GC12" s="14">
        <v>1</v>
      </c>
      <c r="GD12" s="15">
        <v>3.8461538461538464E-2</v>
      </c>
      <c r="GE12" s="14">
        <v>6</v>
      </c>
      <c r="GF12" s="15">
        <v>1.1627906976744186E-2</v>
      </c>
      <c r="GG12" s="14">
        <v>0</v>
      </c>
      <c r="GH12" s="15">
        <v>0</v>
      </c>
      <c r="GI12" s="17">
        <v>246</v>
      </c>
      <c r="GJ12" s="18">
        <v>4.7997190408366336E-3</v>
      </c>
    </row>
    <row r="13" spans="1:192" x14ac:dyDescent="0.25">
      <c r="A13" s="19" t="s">
        <v>139</v>
      </c>
      <c r="B13" s="27"/>
      <c r="C13" s="20">
        <v>1</v>
      </c>
      <c r="D13" s="21">
        <v>1.5873015873015872E-2</v>
      </c>
      <c r="E13" s="20">
        <v>1</v>
      </c>
      <c r="F13" s="21">
        <v>1.8518518518518517E-2</v>
      </c>
      <c r="G13" s="20">
        <v>30</v>
      </c>
      <c r="H13" s="21">
        <v>1.5376729882111738E-2</v>
      </c>
      <c r="I13" s="20">
        <v>0</v>
      </c>
      <c r="J13" s="21">
        <v>0</v>
      </c>
      <c r="K13" s="20">
        <v>2</v>
      </c>
      <c r="L13" s="21">
        <v>5.5555555555555552E-2</v>
      </c>
      <c r="M13" s="20">
        <v>6</v>
      </c>
      <c r="N13" s="21">
        <v>2.0202020202020204E-2</v>
      </c>
      <c r="O13" s="20">
        <v>69</v>
      </c>
      <c r="P13" s="21">
        <v>1.7164179104477612E-2</v>
      </c>
      <c r="Q13" s="20">
        <v>26</v>
      </c>
      <c r="R13" s="21">
        <v>1.434878587196468E-2</v>
      </c>
      <c r="S13" s="20"/>
      <c r="T13" s="22"/>
      <c r="U13" s="20">
        <v>0</v>
      </c>
      <c r="V13" s="21">
        <v>0</v>
      </c>
      <c r="W13" s="20">
        <v>1</v>
      </c>
      <c r="X13" s="21">
        <v>2.4390243902439025E-2</v>
      </c>
      <c r="Y13" s="20"/>
      <c r="Z13" s="22"/>
      <c r="AA13" s="20">
        <v>0</v>
      </c>
      <c r="AB13" s="21">
        <v>0</v>
      </c>
      <c r="AC13" s="20">
        <v>2</v>
      </c>
      <c r="AD13" s="21">
        <v>6.2893081761006293E-3</v>
      </c>
      <c r="AE13" s="20"/>
      <c r="AF13" s="22"/>
      <c r="AG13" s="20">
        <v>4</v>
      </c>
      <c r="AH13" s="21">
        <v>5.2631578947368418E-2</v>
      </c>
      <c r="AI13" s="20">
        <v>1</v>
      </c>
      <c r="AJ13" s="21">
        <v>5.2631578947368418E-2</v>
      </c>
      <c r="AK13" s="20"/>
      <c r="AL13" s="22"/>
      <c r="AM13" s="20">
        <v>3</v>
      </c>
      <c r="AN13" s="21">
        <v>3.3707865168539325E-2</v>
      </c>
      <c r="AO13" s="20">
        <v>27</v>
      </c>
      <c r="AP13" s="21">
        <v>1.4263074484944533E-2</v>
      </c>
      <c r="AQ13" s="20">
        <v>0</v>
      </c>
      <c r="AR13" s="21">
        <v>0</v>
      </c>
      <c r="AS13" s="20">
        <v>16</v>
      </c>
      <c r="AT13" s="21">
        <v>1.4084507042253521E-2</v>
      </c>
      <c r="AU13" s="20"/>
      <c r="AV13" s="22"/>
      <c r="AW13" s="20">
        <v>0</v>
      </c>
      <c r="AX13" s="21">
        <v>0</v>
      </c>
      <c r="AY13" s="20">
        <v>0</v>
      </c>
      <c r="AZ13" s="21">
        <v>0</v>
      </c>
      <c r="BA13" s="20"/>
      <c r="BB13" s="22"/>
      <c r="BC13" s="20">
        <v>0</v>
      </c>
      <c r="BD13" s="21">
        <v>0</v>
      </c>
      <c r="BE13" s="20">
        <v>1</v>
      </c>
      <c r="BF13" s="21">
        <v>1.8181818181818181E-2</v>
      </c>
      <c r="BG13" s="20">
        <v>1</v>
      </c>
      <c r="BH13" s="21">
        <v>3.8461538461538464E-2</v>
      </c>
      <c r="BI13" s="20"/>
      <c r="BJ13" s="22"/>
      <c r="BK13" s="20">
        <v>22</v>
      </c>
      <c r="BL13" s="21">
        <v>1.2035010940919038E-2</v>
      </c>
      <c r="BM13" s="20">
        <v>11</v>
      </c>
      <c r="BN13" s="21">
        <v>1.2702078521939953E-2</v>
      </c>
      <c r="BO13" s="20"/>
      <c r="BP13" s="22"/>
      <c r="BQ13" s="20"/>
      <c r="BR13" s="22"/>
      <c r="BS13" s="20">
        <v>1</v>
      </c>
      <c r="BT13" s="21">
        <v>1.5151515151515152E-2</v>
      </c>
      <c r="BU13" s="20">
        <v>14</v>
      </c>
      <c r="BV13" s="21">
        <v>1.0050251256281407E-2</v>
      </c>
      <c r="BW13" s="20">
        <v>9</v>
      </c>
      <c r="BX13" s="21">
        <v>8.241758241758242E-3</v>
      </c>
      <c r="BY13" s="20">
        <v>0</v>
      </c>
      <c r="BZ13" s="21">
        <v>0</v>
      </c>
      <c r="CA13" s="20">
        <v>1</v>
      </c>
      <c r="CB13" s="21">
        <v>2.3809523809523808E-2</v>
      </c>
      <c r="CC13" s="20"/>
      <c r="CD13" s="22"/>
      <c r="CE13" s="20">
        <v>20</v>
      </c>
      <c r="CF13" s="21">
        <v>1.4814814814814815E-2</v>
      </c>
      <c r="CG13" s="20"/>
      <c r="CH13" s="22"/>
      <c r="CI13" s="20"/>
      <c r="CJ13" s="22"/>
      <c r="CK13" s="20">
        <v>0</v>
      </c>
      <c r="CL13" s="21">
        <v>0</v>
      </c>
      <c r="CM13" s="20">
        <v>37</v>
      </c>
      <c r="CN13" s="21">
        <v>1.6228070175438595E-2</v>
      </c>
      <c r="CO13" s="20">
        <v>123</v>
      </c>
      <c r="CP13" s="21">
        <v>1.0178748758689175E-2</v>
      </c>
      <c r="CQ13" s="20">
        <v>2</v>
      </c>
      <c r="CR13" s="21">
        <v>8.7336244541484712E-3</v>
      </c>
      <c r="CS13" s="20">
        <v>19</v>
      </c>
      <c r="CT13" s="21">
        <v>9.227780475959204E-3</v>
      </c>
      <c r="CU13" s="20"/>
      <c r="CV13" s="22"/>
      <c r="CW13" s="20">
        <v>0</v>
      </c>
      <c r="CX13" s="21">
        <v>0</v>
      </c>
      <c r="CY13" s="20"/>
      <c r="CZ13" s="22"/>
      <c r="DA13" s="20">
        <v>2</v>
      </c>
      <c r="DB13" s="21">
        <v>1.8691588785046728E-2</v>
      </c>
      <c r="DC13" s="20"/>
      <c r="DD13" s="22"/>
      <c r="DE13" s="20">
        <v>18</v>
      </c>
      <c r="DF13" s="21">
        <v>9.8039215686274508E-3</v>
      </c>
      <c r="DG13" s="20">
        <v>14</v>
      </c>
      <c r="DH13" s="21">
        <v>1.1382113821138212E-2</v>
      </c>
      <c r="DI13" s="20"/>
      <c r="DJ13" s="22"/>
      <c r="DK13" s="20"/>
      <c r="DL13" s="22"/>
      <c r="DM13" s="20"/>
      <c r="DN13" s="22"/>
      <c r="DO13" s="20">
        <v>1</v>
      </c>
      <c r="DP13" s="21">
        <v>2.0833333333333332E-2</v>
      </c>
      <c r="DQ13" s="20">
        <v>2</v>
      </c>
      <c r="DR13" s="21">
        <v>1.9047619047619049E-2</v>
      </c>
      <c r="DS13" s="20"/>
      <c r="DT13" s="22"/>
      <c r="DU13" s="20">
        <v>3</v>
      </c>
      <c r="DV13" s="21">
        <v>5.4545454545454543E-2</v>
      </c>
      <c r="DW13" s="20">
        <v>1</v>
      </c>
      <c r="DX13" s="21">
        <v>3.2258064516129031E-2</v>
      </c>
      <c r="DY13" s="20"/>
      <c r="DZ13" s="22"/>
      <c r="EA13" s="20">
        <v>1</v>
      </c>
      <c r="EB13" s="21">
        <v>1.7543859649122806E-2</v>
      </c>
      <c r="EC13" s="20">
        <v>0</v>
      </c>
      <c r="ED13" s="21">
        <v>0</v>
      </c>
      <c r="EE13" s="20"/>
      <c r="EF13" s="22"/>
      <c r="EG13" s="20"/>
      <c r="EH13" s="22"/>
      <c r="EI13" s="20"/>
      <c r="EJ13" s="22"/>
      <c r="EK13" s="20">
        <v>1</v>
      </c>
      <c r="EL13" s="21">
        <v>3.2258064516129031E-2</v>
      </c>
      <c r="EM13" s="20">
        <v>37</v>
      </c>
      <c r="EN13" s="21">
        <v>1.3698630136986301E-2</v>
      </c>
      <c r="EO13" s="20">
        <v>29</v>
      </c>
      <c r="EP13" s="21">
        <v>9.3068035943517334E-3</v>
      </c>
      <c r="EQ13" s="20"/>
      <c r="ER13" s="22"/>
      <c r="ES13" s="20">
        <v>0</v>
      </c>
      <c r="ET13" s="21">
        <v>0</v>
      </c>
      <c r="EU13" s="20">
        <v>30</v>
      </c>
      <c r="EV13" s="21">
        <v>1.2145748987854251E-2</v>
      </c>
      <c r="EW13" s="20">
        <v>0</v>
      </c>
      <c r="EX13" s="21">
        <v>0</v>
      </c>
      <c r="EY13" s="20">
        <v>39</v>
      </c>
      <c r="EZ13" s="21">
        <v>1.6256773655689869E-2</v>
      </c>
      <c r="FA13" s="20">
        <v>0</v>
      </c>
      <c r="FB13" s="21">
        <v>0</v>
      </c>
      <c r="FC13" s="20"/>
      <c r="FD13" s="22"/>
      <c r="FE13" s="20">
        <v>1</v>
      </c>
      <c r="FF13" s="21">
        <v>2.3809523809523808E-2</v>
      </c>
      <c r="FG13" s="20"/>
      <c r="FH13" s="22"/>
      <c r="FI13" s="20"/>
      <c r="FJ13" s="22"/>
      <c r="FK13" s="20">
        <v>0</v>
      </c>
      <c r="FL13" s="21">
        <v>0</v>
      </c>
      <c r="FM13" s="20">
        <v>6</v>
      </c>
      <c r="FN13" s="21">
        <v>1.4527845036319613E-2</v>
      </c>
      <c r="FO13" s="20">
        <v>2</v>
      </c>
      <c r="FP13" s="21">
        <v>3.9215686274509803E-2</v>
      </c>
      <c r="FQ13" s="20"/>
      <c r="FR13" s="22"/>
      <c r="FS13" s="20"/>
      <c r="FT13" s="22"/>
      <c r="FU13" s="20"/>
      <c r="FV13" s="22"/>
      <c r="FW13" s="20">
        <v>2</v>
      </c>
      <c r="FX13" s="21">
        <v>2.7397260273972601E-2</v>
      </c>
      <c r="FY13" s="20">
        <v>1</v>
      </c>
      <c r="FZ13" s="21">
        <v>3.3333333333333333E-2</v>
      </c>
      <c r="GA13" s="20">
        <v>0</v>
      </c>
      <c r="GB13" s="21">
        <v>0</v>
      </c>
      <c r="GC13" s="20">
        <v>1</v>
      </c>
      <c r="GD13" s="21">
        <v>3.8461538461538464E-2</v>
      </c>
      <c r="GE13" s="20">
        <v>14</v>
      </c>
      <c r="GF13" s="21">
        <v>2.7131782945736434E-2</v>
      </c>
      <c r="GG13" s="20">
        <v>0</v>
      </c>
      <c r="GH13" s="21">
        <v>0</v>
      </c>
      <c r="GI13" s="20">
        <v>655</v>
      </c>
      <c r="GJ13" s="21">
        <v>1.2779739722552827E-2</v>
      </c>
    </row>
    <row r="14" spans="1:192" x14ac:dyDescent="0.25">
      <c r="A14" s="2" t="s">
        <v>115</v>
      </c>
      <c r="B14" s="3" t="s">
        <v>116</v>
      </c>
      <c r="C14" s="14">
        <v>0</v>
      </c>
      <c r="D14" s="15">
        <v>0</v>
      </c>
      <c r="E14" s="14">
        <v>0</v>
      </c>
      <c r="F14" s="15">
        <v>0</v>
      </c>
      <c r="G14" s="14">
        <v>10</v>
      </c>
      <c r="H14" s="15">
        <v>5.1255766273705788E-3</v>
      </c>
      <c r="I14" s="14">
        <v>1</v>
      </c>
      <c r="J14" s="15">
        <v>1.6129032258064516E-2</v>
      </c>
      <c r="K14" s="14">
        <v>1</v>
      </c>
      <c r="L14" s="15">
        <v>2.7777777777777776E-2</v>
      </c>
      <c r="M14" s="14">
        <v>2</v>
      </c>
      <c r="N14" s="15">
        <v>6.7340067340067337E-3</v>
      </c>
      <c r="O14" s="14">
        <v>37</v>
      </c>
      <c r="P14" s="15">
        <v>9.2039800995024883E-3</v>
      </c>
      <c r="Q14" s="14">
        <v>10</v>
      </c>
      <c r="R14" s="15">
        <v>5.5187637969094927E-3</v>
      </c>
      <c r="S14" s="14"/>
      <c r="T14" s="16"/>
      <c r="U14" s="14">
        <v>0</v>
      </c>
      <c r="V14" s="15">
        <v>0</v>
      </c>
      <c r="W14" s="14">
        <v>0</v>
      </c>
      <c r="X14" s="15">
        <v>0</v>
      </c>
      <c r="Y14" s="14"/>
      <c r="Z14" s="16"/>
      <c r="AA14" s="14">
        <v>2</v>
      </c>
      <c r="AB14" s="15">
        <v>4.878048780487805E-2</v>
      </c>
      <c r="AC14" s="14">
        <v>2</v>
      </c>
      <c r="AD14" s="15">
        <v>6.2893081761006293E-3</v>
      </c>
      <c r="AE14" s="14"/>
      <c r="AF14" s="16"/>
      <c r="AG14" s="14">
        <v>0</v>
      </c>
      <c r="AH14" s="15">
        <v>0</v>
      </c>
      <c r="AI14" s="14">
        <v>0</v>
      </c>
      <c r="AJ14" s="15">
        <v>0</v>
      </c>
      <c r="AK14" s="14"/>
      <c r="AL14" s="16"/>
      <c r="AM14" s="14">
        <v>0</v>
      </c>
      <c r="AN14" s="15">
        <v>0</v>
      </c>
      <c r="AO14" s="14">
        <v>6</v>
      </c>
      <c r="AP14" s="15">
        <v>3.1695721077654518E-3</v>
      </c>
      <c r="AQ14" s="14">
        <v>0</v>
      </c>
      <c r="AR14" s="15">
        <v>0</v>
      </c>
      <c r="AS14" s="14">
        <v>6</v>
      </c>
      <c r="AT14" s="15">
        <v>5.2816901408450703E-3</v>
      </c>
      <c r="AU14" s="14"/>
      <c r="AV14" s="16"/>
      <c r="AW14" s="14">
        <v>0</v>
      </c>
      <c r="AX14" s="15">
        <v>0</v>
      </c>
      <c r="AY14" s="14">
        <v>0</v>
      </c>
      <c r="AZ14" s="15">
        <v>0</v>
      </c>
      <c r="BA14" s="14"/>
      <c r="BB14" s="16"/>
      <c r="BC14" s="14">
        <v>1</v>
      </c>
      <c r="BD14" s="15">
        <v>1.282051282051282E-2</v>
      </c>
      <c r="BE14" s="14">
        <v>1</v>
      </c>
      <c r="BF14" s="15">
        <v>1.8181818181818181E-2</v>
      </c>
      <c r="BG14" s="14">
        <v>0</v>
      </c>
      <c r="BH14" s="15">
        <v>0</v>
      </c>
      <c r="BI14" s="14"/>
      <c r="BJ14" s="16"/>
      <c r="BK14" s="14">
        <v>9</v>
      </c>
      <c r="BL14" s="15">
        <v>4.9234135667396064E-3</v>
      </c>
      <c r="BM14" s="14">
        <v>10</v>
      </c>
      <c r="BN14" s="15">
        <v>1.1547344110854504E-2</v>
      </c>
      <c r="BO14" s="14"/>
      <c r="BP14" s="16"/>
      <c r="BQ14" s="14"/>
      <c r="BR14" s="16"/>
      <c r="BS14" s="14">
        <v>0</v>
      </c>
      <c r="BT14" s="15">
        <v>0</v>
      </c>
      <c r="BU14" s="14">
        <v>4</v>
      </c>
      <c r="BV14" s="15">
        <v>2.871500358937545E-3</v>
      </c>
      <c r="BW14" s="14">
        <v>2</v>
      </c>
      <c r="BX14" s="15">
        <v>1.8315018315018315E-3</v>
      </c>
      <c r="BY14" s="14">
        <v>1</v>
      </c>
      <c r="BZ14" s="15">
        <v>1.2658227848101266E-2</v>
      </c>
      <c r="CA14" s="14">
        <v>1</v>
      </c>
      <c r="CB14" s="15">
        <v>2.3809523809523808E-2</v>
      </c>
      <c r="CC14" s="14"/>
      <c r="CD14" s="16"/>
      <c r="CE14" s="14">
        <v>8</v>
      </c>
      <c r="CF14" s="15">
        <v>5.9259259259259256E-3</v>
      </c>
      <c r="CG14" s="14"/>
      <c r="CH14" s="16"/>
      <c r="CI14" s="14"/>
      <c r="CJ14" s="16"/>
      <c r="CK14" s="14">
        <v>0</v>
      </c>
      <c r="CL14" s="15">
        <v>0</v>
      </c>
      <c r="CM14" s="14">
        <v>5</v>
      </c>
      <c r="CN14" s="15">
        <v>2.1929824561403508E-3</v>
      </c>
      <c r="CO14" s="14">
        <v>51</v>
      </c>
      <c r="CP14" s="15">
        <v>4.2204568023833169E-3</v>
      </c>
      <c r="CQ14" s="14">
        <v>1</v>
      </c>
      <c r="CR14" s="15">
        <v>4.3668122270742356E-3</v>
      </c>
      <c r="CS14" s="14">
        <v>6</v>
      </c>
      <c r="CT14" s="15">
        <v>2.9140359397765905E-3</v>
      </c>
      <c r="CU14" s="14"/>
      <c r="CV14" s="16"/>
      <c r="CW14" s="14">
        <v>2</v>
      </c>
      <c r="CX14" s="15">
        <v>2.7397260273972601E-2</v>
      </c>
      <c r="CY14" s="14"/>
      <c r="CZ14" s="16"/>
      <c r="DA14" s="14">
        <v>0</v>
      </c>
      <c r="DB14" s="15">
        <v>0</v>
      </c>
      <c r="DC14" s="14"/>
      <c r="DD14" s="16"/>
      <c r="DE14" s="14">
        <v>6</v>
      </c>
      <c r="DF14" s="15">
        <v>3.2679738562091504E-3</v>
      </c>
      <c r="DG14" s="14">
        <v>9</v>
      </c>
      <c r="DH14" s="15">
        <v>7.3170731707317077E-3</v>
      </c>
      <c r="DI14" s="14"/>
      <c r="DJ14" s="16"/>
      <c r="DK14" s="14"/>
      <c r="DL14" s="16"/>
      <c r="DM14" s="14"/>
      <c r="DN14" s="16"/>
      <c r="DO14" s="14">
        <v>1</v>
      </c>
      <c r="DP14" s="15">
        <v>2.0833333333333332E-2</v>
      </c>
      <c r="DQ14" s="14">
        <v>0</v>
      </c>
      <c r="DR14" s="15">
        <v>0</v>
      </c>
      <c r="DS14" s="14"/>
      <c r="DT14" s="16"/>
      <c r="DU14" s="14">
        <v>1</v>
      </c>
      <c r="DV14" s="15">
        <v>1.8181818181818181E-2</v>
      </c>
      <c r="DW14" s="14">
        <v>0</v>
      </c>
      <c r="DX14" s="15">
        <v>0</v>
      </c>
      <c r="DY14" s="14"/>
      <c r="DZ14" s="16"/>
      <c r="EA14" s="14">
        <v>0</v>
      </c>
      <c r="EB14" s="15">
        <v>0</v>
      </c>
      <c r="EC14" s="14">
        <v>2</v>
      </c>
      <c r="ED14" s="15">
        <v>3.9215686274509803E-2</v>
      </c>
      <c r="EE14" s="14"/>
      <c r="EF14" s="16"/>
      <c r="EG14" s="14"/>
      <c r="EH14" s="16"/>
      <c r="EI14" s="14"/>
      <c r="EJ14" s="16"/>
      <c r="EK14" s="14">
        <v>0</v>
      </c>
      <c r="EL14" s="15">
        <v>0</v>
      </c>
      <c r="EM14" s="14">
        <v>13</v>
      </c>
      <c r="EN14" s="15">
        <v>4.813032210292484E-3</v>
      </c>
      <c r="EO14" s="14">
        <v>10</v>
      </c>
      <c r="EP14" s="15">
        <v>3.2092426187419771E-3</v>
      </c>
      <c r="EQ14" s="14"/>
      <c r="ER14" s="16"/>
      <c r="ES14" s="14">
        <v>1</v>
      </c>
      <c r="ET14" s="15">
        <v>2.0833333333333332E-2</v>
      </c>
      <c r="EU14" s="14">
        <v>13</v>
      </c>
      <c r="EV14" s="15">
        <v>5.263157894736842E-3</v>
      </c>
      <c r="EW14" s="14">
        <v>0</v>
      </c>
      <c r="EX14" s="15">
        <v>0</v>
      </c>
      <c r="EY14" s="14">
        <v>20</v>
      </c>
      <c r="EZ14" s="15">
        <v>8.3368070029178828E-3</v>
      </c>
      <c r="FA14" s="14">
        <v>0</v>
      </c>
      <c r="FB14" s="15">
        <v>0</v>
      </c>
      <c r="FC14" s="14"/>
      <c r="FD14" s="16"/>
      <c r="FE14" s="14">
        <v>0</v>
      </c>
      <c r="FF14" s="15">
        <v>0</v>
      </c>
      <c r="FG14" s="14"/>
      <c r="FH14" s="16"/>
      <c r="FI14" s="14"/>
      <c r="FJ14" s="16"/>
      <c r="FK14" s="14">
        <v>2</v>
      </c>
      <c r="FL14" s="15">
        <v>8.6956521739130432E-2</v>
      </c>
      <c r="FM14" s="14">
        <v>0</v>
      </c>
      <c r="FN14" s="15">
        <v>0</v>
      </c>
      <c r="FO14" s="14">
        <v>0</v>
      </c>
      <c r="FP14" s="15">
        <v>0</v>
      </c>
      <c r="FQ14" s="14"/>
      <c r="FR14" s="16"/>
      <c r="FS14" s="14"/>
      <c r="FT14" s="16"/>
      <c r="FU14" s="14"/>
      <c r="FV14" s="16"/>
      <c r="FW14" s="14">
        <v>0</v>
      </c>
      <c r="FX14" s="15">
        <v>0</v>
      </c>
      <c r="FY14" s="14">
        <v>1</v>
      </c>
      <c r="FZ14" s="15">
        <v>3.3333333333333333E-2</v>
      </c>
      <c r="GA14" s="14">
        <v>0</v>
      </c>
      <c r="GB14" s="15">
        <v>0</v>
      </c>
      <c r="GC14" s="14">
        <v>0</v>
      </c>
      <c r="GD14" s="15">
        <v>0</v>
      </c>
      <c r="GE14" s="14">
        <v>3</v>
      </c>
      <c r="GF14" s="15">
        <v>5.8139534883720929E-3</v>
      </c>
      <c r="GG14" s="14">
        <v>1</v>
      </c>
      <c r="GH14" s="15">
        <v>3.8461538461538464E-2</v>
      </c>
      <c r="GI14" s="17">
        <v>262</v>
      </c>
      <c r="GJ14" s="18">
        <v>5.1118958890211301E-3</v>
      </c>
    </row>
    <row r="15" spans="1:192" x14ac:dyDescent="0.25">
      <c r="A15" s="2" t="s">
        <v>117</v>
      </c>
      <c r="B15" s="3" t="s">
        <v>116</v>
      </c>
      <c r="C15" s="14">
        <v>0</v>
      </c>
      <c r="D15" s="15">
        <v>0</v>
      </c>
      <c r="E15" s="14">
        <v>1</v>
      </c>
      <c r="F15" s="15">
        <v>1.8518518518518517E-2</v>
      </c>
      <c r="G15" s="14">
        <v>11</v>
      </c>
      <c r="H15" s="15">
        <v>5.6381342901076371E-3</v>
      </c>
      <c r="I15" s="14">
        <v>2</v>
      </c>
      <c r="J15" s="15">
        <v>3.2258064516129031E-2</v>
      </c>
      <c r="K15" s="14">
        <v>0</v>
      </c>
      <c r="L15" s="15">
        <v>0</v>
      </c>
      <c r="M15" s="14">
        <v>2</v>
      </c>
      <c r="N15" s="15">
        <v>6.7340067340067337E-3</v>
      </c>
      <c r="O15" s="14">
        <v>51</v>
      </c>
      <c r="P15" s="15">
        <v>1.2686567164179104E-2</v>
      </c>
      <c r="Q15" s="14">
        <v>12</v>
      </c>
      <c r="R15" s="15">
        <v>6.6225165562913907E-3</v>
      </c>
      <c r="S15" s="14"/>
      <c r="T15" s="16"/>
      <c r="U15" s="14">
        <v>1</v>
      </c>
      <c r="V15" s="15">
        <v>1.9230769230769232E-2</v>
      </c>
      <c r="W15" s="14">
        <v>1</v>
      </c>
      <c r="X15" s="15">
        <v>2.4390243902439025E-2</v>
      </c>
      <c r="Y15" s="14"/>
      <c r="Z15" s="16"/>
      <c r="AA15" s="14">
        <v>0</v>
      </c>
      <c r="AB15" s="15">
        <v>0</v>
      </c>
      <c r="AC15" s="14">
        <v>5</v>
      </c>
      <c r="AD15" s="15">
        <v>1.5723270440251572E-2</v>
      </c>
      <c r="AE15" s="14"/>
      <c r="AF15" s="16"/>
      <c r="AG15" s="14">
        <v>1</v>
      </c>
      <c r="AH15" s="15">
        <v>1.3157894736842105E-2</v>
      </c>
      <c r="AI15" s="14">
        <v>0</v>
      </c>
      <c r="AJ15" s="15">
        <v>0</v>
      </c>
      <c r="AK15" s="14"/>
      <c r="AL15" s="16"/>
      <c r="AM15" s="14">
        <v>1</v>
      </c>
      <c r="AN15" s="15">
        <v>1.1235955056179775E-2</v>
      </c>
      <c r="AO15" s="14">
        <v>14</v>
      </c>
      <c r="AP15" s="15">
        <v>7.3956682514527208E-3</v>
      </c>
      <c r="AQ15" s="14">
        <v>1</v>
      </c>
      <c r="AR15" s="15">
        <v>1.4705882352941176E-2</v>
      </c>
      <c r="AS15" s="14">
        <v>10</v>
      </c>
      <c r="AT15" s="15">
        <v>8.8028169014084511E-3</v>
      </c>
      <c r="AU15" s="14"/>
      <c r="AV15" s="16"/>
      <c r="AW15" s="14">
        <v>0</v>
      </c>
      <c r="AX15" s="15">
        <v>0</v>
      </c>
      <c r="AY15" s="14">
        <v>0</v>
      </c>
      <c r="AZ15" s="15">
        <v>0</v>
      </c>
      <c r="BA15" s="14"/>
      <c r="BB15" s="16"/>
      <c r="BC15" s="14">
        <v>0</v>
      </c>
      <c r="BD15" s="15">
        <v>0</v>
      </c>
      <c r="BE15" s="14">
        <v>0</v>
      </c>
      <c r="BF15" s="15">
        <v>0</v>
      </c>
      <c r="BG15" s="14">
        <v>0</v>
      </c>
      <c r="BH15" s="15">
        <v>0</v>
      </c>
      <c r="BI15" s="14"/>
      <c r="BJ15" s="16"/>
      <c r="BK15" s="14">
        <v>21</v>
      </c>
      <c r="BL15" s="15">
        <v>1.1487964989059081E-2</v>
      </c>
      <c r="BM15" s="14">
        <v>10</v>
      </c>
      <c r="BN15" s="15">
        <v>1.1547344110854504E-2</v>
      </c>
      <c r="BO15" s="14"/>
      <c r="BP15" s="16"/>
      <c r="BQ15" s="14"/>
      <c r="BR15" s="16"/>
      <c r="BS15" s="14">
        <v>1</v>
      </c>
      <c r="BT15" s="15">
        <v>1.5151515151515152E-2</v>
      </c>
      <c r="BU15" s="14">
        <v>13</v>
      </c>
      <c r="BV15" s="15">
        <v>9.3323761665470208E-3</v>
      </c>
      <c r="BW15" s="14">
        <v>6</v>
      </c>
      <c r="BX15" s="15">
        <v>5.4945054945054949E-3</v>
      </c>
      <c r="BY15" s="14">
        <v>3</v>
      </c>
      <c r="BZ15" s="15">
        <v>3.7974683544303799E-2</v>
      </c>
      <c r="CA15" s="14">
        <v>0</v>
      </c>
      <c r="CB15" s="15">
        <v>0</v>
      </c>
      <c r="CC15" s="14"/>
      <c r="CD15" s="16"/>
      <c r="CE15" s="14">
        <v>25</v>
      </c>
      <c r="CF15" s="15">
        <v>1.8518518518518517E-2</v>
      </c>
      <c r="CG15" s="14"/>
      <c r="CH15" s="16"/>
      <c r="CI15" s="14"/>
      <c r="CJ15" s="16"/>
      <c r="CK15" s="14">
        <v>0</v>
      </c>
      <c r="CL15" s="15">
        <v>0</v>
      </c>
      <c r="CM15" s="14">
        <v>18</v>
      </c>
      <c r="CN15" s="15">
        <v>7.8947368421052634E-3</v>
      </c>
      <c r="CO15" s="14">
        <v>100</v>
      </c>
      <c r="CP15" s="15">
        <v>8.2754054948692493E-3</v>
      </c>
      <c r="CQ15" s="14">
        <v>4</v>
      </c>
      <c r="CR15" s="15">
        <v>1.7467248908296942E-2</v>
      </c>
      <c r="CS15" s="14">
        <v>15</v>
      </c>
      <c r="CT15" s="15">
        <v>7.2850898494414762E-3</v>
      </c>
      <c r="CU15" s="14"/>
      <c r="CV15" s="16"/>
      <c r="CW15" s="14">
        <v>2</v>
      </c>
      <c r="CX15" s="15">
        <v>2.7397260273972601E-2</v>
      </c>
      <c r="CY15" s="14"/>
      <c r="CZ15" s="16"/>
      <c r="DA15" s="14">
        <v>1</v>
      </c>
      <c r="DB15" s="15">
        <v>9.3457943925233638E-3</v>
      </c>
      <c r="DC15" s="14"/>
      <c r="DD15" s="16"/>
      <c r="DE15" s="14">
        <v>19</v>
      </c>
      <c r="DF15" s="15">
        <v>1.0348583877995643E-2</v>
      </c>
      <c r="DG15" s="14">
        <v>17</v>
      </c>
      <c r="DH15" s="15">
        <v>1.3821138211382113E-2</v>
      </c>
      <c r="DI15" s="14"/>
      <c r="DJ15" s="16"/>
      <c r="DK15" s="14"/>
      <c r="DL15" s="16"/>
      <c r="DM15" s="14"/>
      <c r="DN15" s="16"/>
      <c r="DO15" s="14">
        <v>0</v>
      </c>
      <c r="DP15" s="15">
        <v>0</v>
      </c>
      <c r="DQ15" s="14">
        <v>0</v>
      </c>
      <c r="DR15" s="15">
        <v>0</v>
      </c>
      <c r="DS15" s="14"/>
      <c r="DT15" s="16"/>
      <c r="DU15" s="14">
        <v>1</v>
      </c>
      <c r="DV15" s="15">
        <v>1.8181818181818181E-2</v>
      </c>
      <c r="DW15" s="14">
        <v>0</v>
      </c>
      <c r="DX15" s="15">
        <v>0</v>
      </c>
      <c r="DY15" s="14"/>
      <c r="DZ15" s="16"/>
      <c r="EA15" s="14">
        <v>0</v>
      </c>
      <c r="EB15" s="15">
        <v>0</v>
      </c>
      <c r="EC15" s="14">
        <v>0</v>
      </c>
      <c r="ED15" s="15">
        <v>0</v>
      </c>
      <c r="EE15" s="14"/>
      <c r="EF15" s="16"/>
      <c r="EG15" s="14"/>
      <c r="EH15" s="16"/>
      <c r="EI15" s="14"/>
      <c r="EJ15" s="16"/>
      <c r="EK15" s="14">
        <v>0</v>
      </c>
      <c r="EL15" s="15">
        <v>0</v>
      </c>
      <c r="EM15" s="14">
        <v>23</v>
      </c>
      <c r="EN15" s="15">
        <v>8.5153646797482413E-3</v>
      </c>
      <c r="EO15" s="14">
        <v>29</v>
      </c>
      <c r="EP15" s="15">
        <v>9.3068035943517334E-3</v>
      </c>
      <c r="EQ15" s="14"/>
      <c r="ER15" s="16"/>
      <c r="ES15" s="14">
        <v>0</v>
      </c>
      <c r="ET15" s="15">
        <v>0</v>
      </c>
      <c r="EU15" s="14">
        <v>20</v>
      </c>
      <c r="EV15" s="15">
        <v>8.0971659919028341E-3</v>
      </c>
      <c r="EW15" s="14">
        <v>0</v>
      </c>
      <c r="EX15" s="15">
        <v>0</v>
      </c>
      <c r="EY15" s="14">
        <v>22</v>
      </c>
      <c r="EZ15" s="15">
        <v>9.1704877032096708E-3</v>
      </c>
      <c r="FA15" s="14">
        <v>0</v>
      </c>
      <c r="FB15" s="15">
        <v>0</v>
      </c>
      <c r="FC15" s="14"/>
      <c r="FD15" s="16"/>
      <c r="FE15" s="14">
        <v>0</v>
      </c>
      <c r="FF15" s="15">
        <v>0</v>
      </c>
      <c r="FG15" s="14"/>
      <c r="FH15" s="16"/>
      <c r="FI15" s="14"/>
      <c r="FJ15" s="16"/>
      <c r="FK15" s="14">
        <v>1</v>
      </c>
      <c r="FL15" s="15">
        <v>4.3478260869565216E-2</v>
      </c>
      <c r="FM15" s="14">
        <v>1</v>
      </c>
      <c r="FN15" s="15">
        <v>2.4213075060532689E-3</v>
      </c>
      <c r="FO15" s="14">
        <v>1</v>
      </c>
      <c r="FP15" s="15">
        <v>1.9607843137254902E-2</v>
      </c>
      <c r="FQ15" s="14"/>
      <c r="FR15" s="16"/>
      <c r="FS15" s="14"/>
      <c r="FT15" s="16"/>
      <c r="FU15" s="14"/>
      <c r="FV15" s="16"/>
      <c r="FW15" s="14">
        <v>0</v>
      </c>
      <c r="FX15" s="15">
        <v>0</v>
      </c>
      <c r="FY15" s="14">
        <v>0</v>
      </c>
      <c r="FZ15" s="15">
        <v>0</v>
      </c>
      <c r="GA15" s="14">
        <v>0</v>
      </c>
      <c r="GB15" s="15">
        <v>0</v>
      </c>
      <c r="GC15" s="14">
        <v>0</v>
      </c>
      <c r="GD15" s="15">
        <v>0</v>
      </c>
      <c r="GE15" s="14">
        <v>3</v>
      </c>
      <c r="GF15" s="15">
        <v>5.8139534883720929E-3</v>
      </c>
      <c r="GG15" s="14">
        <v>1</v>
      </c>
      <c r="GH15" s="15">
        <v>3.8461538461538464E-2</v>
      </c>
      <c r="GI15" s="17">
        <v>470</v>
      </c>
      <c r="GJ15" s="18">
        <v>9.1701949154195852E-3</v>
      </c>
    </row>
    <row r="16" spans="1:192" x14ac:dyDescent="0.25">
      <c r="A16" s="19" t="s">
        <v>139</v>
      </c>
      <c r="B16" s="27"/>
      <c r="C16" s="20">
        <v>0</v>
      </c>
      <c r="D16" s="21">
        <v>0</v>
      </c>
      <c r="E16" s="20">
        <v>1</v>
      </c>
      <c r="F16" s="21">
        <v>1.8518518518518517E-2</v>
      </c>
      <c r="G16" s="20">
        <v>21</v>
      </c>
      <c r="H16" s="21">
        <v>1.0763710917478216E-2</v>
      </c>
      <c r="I16" s="20">
        <v>3</v>
      </c>
      <c r="J16" s="21">
        <v>4.8387096774193547E-2</v>
      </c>
      <c r="K16" s="20">
        <v>1</v>
      </c>
      <c r="L16" s="21">
        <v>2.7777777777777776E-2</v>
      </c>
      <c r="M16" s="20">
        <v>4</v>
      </c>
      <c r="N16" s="21">
        <v>1.3468013468013467E-2</v>
      </c>
      <c r="O16" s="20">
        <v>88</v>
      </c>
      <c r="P16" s="21">
        <v>2.1890547263681594E-2</v>
      </c>
      <c r="Q16" s="20">
        <v>22</v>
      </c>
      <c r="R16" s="21">
        <v>1.2141280353200883E-2</v>
      </c>
      <c r="S16" s="20"/>
      <c r="T16" s="22"/>
      <c r="U16" s="20">
        <v>1</v>
      </c>
      <c r="V16" s="21">
        <v>1.9230769230769232E-2</v>
      </c>
      <c r="W16" s="20">
        <v>1</v>
      </c>
      <c r="X16" s="21">
        <v>2.4390243902439025E-2</v>
      </c>
      <c r="Y16" s="20"/>
      <c r="Z16" s="22"/>
      <c r="AA16" s="20">
        <v>2</v>
      </c>
      <c r="AB16" s="21">
        <v>4.878048780487805E-2</v>
      </c>
      <c r="AC16" s="20">
        <v>7</v>
      </c>
      <c r="AD16" s="21">
        <v>2.20125786163522E-2</v>
      </c>
      <c r="AE16" s="20"/>
      <c r="AF16" s="22"/>
      <c r="AG16" s="20">
        <v>1</v>
      </c>
      <c r="AH16" s="21">
        <v>1.3157894736842105E-2</v>
      </c>
      <c r="AI16" s="20">
        <v>0</v>
      </c>
      <c r="AJ16" s="21">
        <v>0</v>
      </c>
      <c r="AK16" s="20"/>
      <c r="AL16" s="22"/>
      <c r="AM16" s="20">
        <v>1</v>
      </c>
      <c r="AN16" s="21">
        <v>1.1235955056179775E-2</v>
      </c>
      <c r="AO16" s="20">
        <v>20</v>
      </c>
      <c r="AP16" s="21">
        <v>1.0565240359218173E-2</v>
      </c>
      <c r="AQ16" s="20">
        <v>1</v>
      </c>
      <c r="AR16" s="21">
        <v>1.4705882352941176E-2</v>
      </c>
      <c r="AS16" s="20">
        <v>16</v>
      </c>
      <c r="AT16" s="21">
        <v>1.4084507042253521E-2</v>
      </c>
      <c r="AU16" s="20"/>
      <c r="AV16" s="22"/>
      <c r="AW16" s="20">
        <v>0</v>
      </c>
      <c r="AX16" s="21">
        <v>0</v>
      </c>
      <c r="AY16" s="20">
        <v>0</v>
      </c>
      <c r="AZ16" s="21">
        <v>0</v>
      </c>
      <c r="BA16" s="20"/>
      <c r="BB16" s="22"/>
      <c r="BC16" s="20">
        <v>1</v>
      </c>
      <c r="BD16" s="21">
        <v>1.282051282051282E-2</v>
      </c>
      <c r="BE16" s="20">
        <v>1</v>
      </c>
      <c r="BF16" s="21">
        <v>1.8181818181818181E-2</v>
      </c>
      <c r="BG16" s="20">
        <v>0</v>
      </c>
      <c r="BH16" s="21">
        <v>0</v>
      </c>
      <c r="BI16" s="20"/>
      <c r="BJ16" s="22"/>
      <c r="BK16" s="20">
        <v>30</v>
      </c>
      <c r="BL16" s="21">
        <v>1.6411378555798686E-2</v>
      </c>
      <c r="BM16" s="20">
        <v>20</v>
      </c>
      <c r="BN16" s="21">
        <v>2.3094688221709007E-2</v>
      </c>
      <c r="BO16" s="20"/>
      <c r="BP16" s="22"/>
      <c r="BQ16" s="20"/>
      <c r="BR16" s="22"/>
      <c r="BS16" s="20">
        <v>1</v>
      </c>
      <c r="BT16" s="21">
        <v>1.5151515151515152E-2</v>
      </c>
      <c r="BU16" s="20">
        <v>17</v>
      </c>
      <c r="BV16" s="21">
        <v>1.2203876525484566E-2</v>
      </c>
      <c r="BW16" s="20">
        <v>8</v>
      </c>
      <c r="BX16" s="21">
        <v>7.326007326007326E-3</v>
      </c>
      <c r="BY16" s="20">
        <v>4</v>
      </c>
      <c r="BZ16" s="21">
        <v>5.0632911392405063E-2</v>
      </c>
      <c r="CA16" s="20">
        <v>1</v>
      </c>
      <c r="CB16" s="21">
        <v>2.3809523809523808E-2</v>
      </c>
      <c r="CC16" s="20"/>
      <c r="CD16" s="22"/>
      <c r="CE16" s="20">
        <v>33</v>
      </c>
      <c r="CF16" s="21">
        <v>2.4444444444444446E-2</v>
      </c>
      <c r="CG16" s="20"/>
      <c r="CH16" s="22"/>
      <c r="CI16" s="20"/>
      <c r="CJ16" s="22"/>
      <c r="CK16" s="20">
        <v>0</v>
      </c>
      <c r="CL16" s="21">
        <v>0</v>
      </c>
      <c r="CM16" s="20">
        <v>23</v>
      </c>
      <c r="CN16" s="21">
        <v>1.0087719298245614E-2</v>
      </c>
      <c r="CO16" s="20">
        <v>151</v>
      </c>
      <c r="CP16" s="21">
        <v>1.2495862297252565E-2</v>
      </c>
      <c r="CQ16" s="20">
        <v>5</v>
      </c>
      <c r="CR16" s="21">
        <v>2.1834061135371178E-2</v>
      </c>
      <c r="CS16" s="20">
        <v>21</v>
      </c>
      <c r="CT16" s="21">
        <v>1.0199125789218067E-2</v>
      </c>
      <c r="CU16" s="20"/>
      <c r="CV16" s="22"/>
      <c r="CW16" s="20">
        <v>4</v>
      </c>
      <c r="CX16" s="21">
        <v>5.4794520547945202E-2</v>
      </c>
      <c r="CY16" s="20"/>
      <c r="CZ16" s="22"/>
      <c r="DA16" s="20">
        <v>1</v>
      </c>
      <c r="DB16" s="21">
        <v>9.3457943925233638E-3</v>
      </c>
      <c r="DC16" s="20"/>
      <c r="DD16" s="22"/>
      <c r="DE16" s="20">
        <v>25</v>
      </c>
      <c r="DF16" s="21">
        <v>1.3616557734204794E-2</v>
      </c>
      <c r="DG16" s="20">
        <v>26</v>
      </c>
      <c r="DH16" s="21">
        <v>2.113821138211382E-2</v>
      </c>
      <c r="DI16" s="20"/>
      <c r="DJ16" s="22"/>
      <c r="DK16" s="20"/>
      <c r="DL16" s="22"/>
      <c r="DM16" s="20"/>
      <c r="DN16" s="22"/>
      <c r="DO16" s="20">
        <v>1</v>
      </c>
      <c r="DP16" s="21">
        <v>2.0833333333333332E-2</v>
      </c>
      <c r="DQ16" s="20">
        <v>0</v>
      </c>
      <c r="DR16" s="21">
        <v>0</v>
      </c>
      <c r="DS16" s="20"/>
      <c r="DT16" s="22"/>
      <c r="DU16" s="20">
        <v>2</v>
      </c>
      <c r="DV16" s="21">
        <v>3.6363636363636362E-2</v>
      </c>
      <c r="DW16" s="20">
        <v>0</v>
      </c>
      <c r="DX16" s="21">
        <v>0</v>
      </c>
      <c r="DY16" s="20"/>
      <c r="DZ16" s="22"/>
      <c r="EA16" s="20">
        <v>0</v>
      </c>
      <c r="EB16" s="21">
        <v>0</v>
      </c>
      <c r="EC16" s="20">
        <v>2</v>
      </c>
      <c r="ED16" s="21">
        <v>3.9215686274509803E-2</v>
      </c>
      <c r="EE16" s="20"/>
      <c r="EF16" s="22"/>
      <c r="EG16" s="20"/>
      <c r="EH16" s="22"/>
      <c r="EI16" s="20"/>
      <c r="EJ16" s="22"/>
      <c r="EK16" s="20">
        <v>0</v>
      </c>
      <c r="EL16" s="21">
        <v>0</v>
      </c>
      <c r="EM16" s="20">
        <v>36</v>
      </c>
      <c r="EN16" s="21">
        <v>1.3328396890040726E-2</v>
      </c>
      <c r="EO16" s="20">
        <v>39</v>
      </c>
      <c r="EP16" s="21">
        <v>1.2516046213093711E-2</v>
      </c>
      <c r="EQ16" s="20"/>
      <c r="ER16" s="22"/>
      <c r="ES16" s="20">
        <v>1</v>
      </c>
      <c r="ET16" s="21">
        <v>2.0833333333333332E-2</v>
      </c>
      <c r="EU16" s="20">
        <v>33</v>
      </c>
      <c r="EV16" s="21">
        <v>1.3360323886639677E-2</v>
      </c>
      <c r="EW16" s="20">
        <v>0</v>
      </c>
      <c r="EX16" s="21">
        <v>0</v>
      </c>
      <c r="EY16" s="20">
        <v>42</v>
      </c>
      <c r="EZ16" s="21">
        <v>1.7507294706127552E-2</v>
      </c>
      <c r="FA16" s="20">
        <v>0</v>
      </c>
      <c r="FB16" s="21">
        <v>0</v>
      </c>
      <c r="FC16" s="20"/>
      <c r="FD16" s="22"/>
      <c r="FE16" s="20">
        <v>0</v>
      </c>
      <c r="FF16" s="21">
        <v>0</v>
      </c>
      <c r="FG16" s="20"/>
      <c r="FH16" s="22"/>
      <c r="FI16" s="20"/>
      <c r="FJ16" s="22"/>
      <c r="FK16" s="20">
        <v>3</v>
      </c>
      <c r="FL16" s="21">
        <v>0.13043478260869565</v>
      </c>
      <c r="FM16" s="20">
        <v>1</v>
      </c>
      <c r="FN16" s="21">
        <v>2.4213075060532689E-3</v>
      </c>
      <c r="FO16" s="20">
        <v>1</v>
      </c>
      <c r="FP16" s="21">
        <v>1.9607843137254902E-2</v>
      </c>
      <c r="FQ16" s="20"/>
      <c r="FR16" s="22"/>
      <c r="FS16" s="20"/>
      <c r="FT16" s="22"/>
      <c r="FU16" s="20"/>
      <c r="FV16" s="22"/>
      <c r="FW16" s="20">
        <v>0</v>
      </c>
      <c r="FX16" s="21">
        <v>0</v>
      </c>
      <c r="FY16" s="20">
        <v>1</v>
      </c>
      <c r="FZ16" s="21">
        <v>3.3333333333333333E-2</v>
      </c>
      <c r="GA16" s="20">
        <v>0</v>
      </c>
      <c r="GB16" s="21">
        <v>0</v>
      </c>
      <c r="GC16" s="20">
        <v>0</v>
      </c>
      <c r="GD16" s="21">
        <v>0</v>
      </c>
      <c r="GE16" s="20">
        <v>6</v>
      </c>
      <c r="GF16" s="21">
        <v>1.1627906976744186E-2</v>
      </c>
      <c r="GG16" s="20">
        <v>2</v>
      </c>
      <c r="GH16" s="21">
        <v>7.6923076923076927E-2</v>
      </c>
      <c r="GI16" s="20">
        <v>732</v>
      </c>
      <c r="GJ16" s="21">
        <v>1.4282090804440716E-2</v>
      </c>
    </row>
    <row r="17" spans="1:192" x14ac:dyDescent="0.25">
      <c r="A17" s="2" t="s">
        <v>118</v>
      </c>
      <c r="B17" s="3" t="s">
        <v>119</v>
      </c>
      <c r="C17" s="14">
        <v>9</v>
      </c>
      <c r="D17" s="15">
        <v>0.14285714285714285</v>
      </c>
      <c r="E17" s="14">
        <v>4</v>
      </c>
      <c r="F17" s="15">
        <v>7.407407407407407E-2</v>
      </c>
      <c r="G17" s="14">
        <v>424</v>
      </c>
      <c r="H17" s="15">
        <v>0.21732444900051257</v>
      </c>
      <c r="I17" s="14">
        <v>5</v>
      </c>
      <c r="J17" s="15">
        <v>8.0645161290322578E-2</v>
      </c>
      <c r="K17" s="14">
        <v>5</v>
      </c>
      <c r="L17" s="15">
        <v>0.1388888888888889</v>
      </c>
      <c r="M17" s="14">
        <v>24</v>
      </c>
      <c r="N17" s="15">
        <v>8.0808080808080815E-2</v>
      </c>
      <c r="O17" s="14">
        <v>421</v>
      </c>
      <c r="P17" s="15">
        <v>0.10472636815920398</v>
      </c>
      <c r="Q17" s="14">
        <v>308</v>
      </c>
      <c r="R17" s="15">
        <v>0.16997792494481237</v>
      </c>
      <c r="S17" s="14"/>
      <c r="T17" s="16"/>
      <c r="U17" s="14">
        <v>6</v>
      </c>
      <c r="V17" s="15">
        <v>0.11538461538461539</v>
      </c>
      <c r="W17" s="14">
        <v>4</v>
      </c>
      <c r="X17" s="15">
        <v>9.7560975609756101E-2</v>
      </c>
      <c r="Y17" s="14"/>
      <c r="Z17" s="16"/>
      <c r="AA17" s="14">
        <v>4</v>
      </c>
      <c r="AB17" s="15">
        <v>9.7560975609756101E-2</v>
      </c>
      <c r="AC17" s="14">
        <v>32</v>
      </c>
      <c r="AD17" s="15">
        <v>0.10062893081761007</v>
      </c>
      <c r="AE17" s="14"/>
      <c r="AF17" s="16"/>
      <c r="AG17" s="14">
        <v>7</v>
      </c>
      <c r="AH17" s="15">
        <v>9.2105263157894732E-2</v>
      </c>
      <c r="AI17" s="14">
        <v>3</v>
      </c>
      <c r="AJ17" s="15">
        <v>0.15789473684210525</v>
      </c>
      <c r="AK17" s="14"/>
      <c r="AL17" s="16"/>
      <c r="AM17" s="14">
        <v>8</v>
      </c>
      <c r="AN17" s="15">
        <v>8.98876404494382E-2</v>
      </c>
      <c r="AO17" s="14">
        <v>311</v>
      </c>
      <c r="AP17" s="15">
        <v>0.16428948758584258</v>
      </c>
      <c r="AQ17" s="14">
        <v>11</v>
      </c>
      <c r="AR17" s="15">
        <v>0.16176470588235295</v>
      </c>
      <c r="AS17" s="14">
        <v>207</v>
      </c>
      <c r="AT17" s="15">
        <v>0.18221830985915494</v>
      </c>
      <c r="AU17" s="14"/>
      <c r="AV17" s="16"/>
      <c r="AW17" s="14">
        <v>2</v>
      </c>
      <c r="AX17" s="15">
        <v>8.3333333333333329E-2</v>
      </c>
      <c r="AY17" s="14">
        <v>6</v>
      </c>
      <c r="AZ17" s="15">
        <v>0.21428571428571427</v>
      </c>
      <c r="BA17" s="14"/>
      <c r="BB17" s="16"/>
      <c r="BC17" s="14">
        <v>7</v>
      </c>
      <c r="BD17" s="15">
        <v>8.9743589743589744E-2</v>
      </c>
      <c r="BE17" s="14">
        <v>3</v>
      </c>
      <c r="BF17" s="15">
        <v>5.4545454545454543E-2</v>
      </c>
      <c r="BG17" s="14">
        <v>4</v>
      </c>
      <c r="BH17" s="15">
        <v>0.15384615384615385</v>
      </c>
      <c r="BI17" s="14"/>
      <c r="BJ17" s="16"/>
      <c r="BK17" s="14">
        <v>163</v>
      </c>
      <c r="BL17" s="15">
        <v>8.9168490153172866E-2</v>
      </c>
      <c r="BM17" s="14">
        <v>82</v>
      </c>
      <c r="BN17" s="15">
        <v>9.4688221709006926E-2</v>
      </c>
      <c r="BO17" s="14"/>
      <c r="BP17" s="16"/>
      <c r="BQ17" s="14"/>
      <c r="BR17" s="16"/>
      <c r="BS17" s="14">
        <v>6</v>
      </c>
      <c r="BT17" s="15">
        <v>9.0909090909090912E-2</v>
      </c>
      <c r="BU17" s="14">
        <v>340</v>
      </c>
      <c r="BV17" s="15">
        <v>0.2440775305096913</v>
      </c>
      <c r="BW17" s="14">
        <v>257</v>
      </c>
      <c r="BX17" s="15">
        <v>0.23534798534798534</v>
      </c>
      <c r="BY17" s="14">
        <v>9</v>
      </c>
      <c r="BZ17" s="15">
        <v>0.11392405063291139</v>
      </c>
      <c r="CA17" s="14">
        <v>4</v>
      </c>
      <c r="CB17" s="15">
        <v>9.5238095238095233E-2</v>
      </c>
      <c r="CC17" s="14"/>
      <c r="CD17" s="16"/>
      <c r="CE17" s="14">
        <v>98</v>
      </c>
      <c r="CF17" s="15">
        <v>7.2592592592592597E-2</v>
      </c>
      <c r="CG17" s="14"/>
      <c r="CH17" s="16"/>
      <c r="CI17" s="14"/>
      <c r="CJ17" s="16"/>
      <c r="CK17" s="14">
        <v>2</v>
      </c>
      <c r="CL17" s="15">
        <v>9.5238095238095233E-2</v>
      </c>
      <c r="CM17" s="14">
        <v>383</v>
      </c>
      <c r="CN17" s="15">
        <v>0.16798245614035087</v>
      </c>
      <c r="CO17" s="14">
        <v>2060</v>
      </c>
      <c r="CP17" s="15">
        <v>0.17047335319430651</v>
      </c>
      <c r="CQ17" s="14">
        <v>29</v>
      </c>
      <c r="CR17" s="15">
        <v>0.12663755458515283</v>
      </c>
      <c r="CS17" s="14">
        <v>413</v>
      </c>
      <c r="CT17" s="15">
        <v>0.20058280718795532</v>
      </c>
      <c r="CU17" s="14"/>
      <c r="CV17" s="16"/>
      <c r="CW17" s="14">
        <v>9</v>
      </c>
      <c r="CX17" s="15">
        <v>0.12328767123287671</v>
      </c>
      <c r="CY17" s="14"/>
      <c r="CZ17" s="16"/>
      <c r="DA17" s="14">
        <v>9</v>
      </c>
      <c r="DB17" s="15">
        <v>8.4112149532710276E-2</v>
      </c>
      <c r="DC17" s="14"/>
      <c r="DD17" s="16"/>
      <c r="DE17" s="14">
        <v>184</v>
      </c>
      <c r="DF17" s="15">
        <v>0.10021786492374728</v>
      </c>
      <c r="DG17" s="14">
        <v>116</v>
      </c>
      <c r="DH17" s="15">
        <v>9.4308943089430899E-2</v>
      </c>
      <c r="DI17" s="14"/>
      <c r="DJ17" s="16"/>
      <c r="DK17" s="14"/>
      <c r="DL17" s="16"/>
      <c r="DM17" s="14"/>
      <c r="DN17" s="16"/>
      <c r="DO17" s="14">
        <v>3</v>
      </c>
      <c r="DP17" s="15">
        <v>6.25E-2</v>
      </c>
      <c r="DQ17" s="14">
        <v>12</v>
      </c>
      <c r="DR17" s="15">
        <v>0.11428571428571428</v>
      </c>
      <c r="DS17" s="14"/>
      <c r="DT17" s="16"/>
      <c r="DU17" s="14">
        <v>7</v>
      </c>
      <c r="DV17" s="15">
        <v>0.12727272727272726</v>
      </c>
      <c r="DW17" s="14">
        <v>3</v>
      </c>
      <c r="DX17" s="15">
        <v>9.6774193548387094E-2</v>
      </c>
      <c r="DY17" s="14"/>
      <c r="DZ17" s="16"/>
      <c r="EA17" s="14">
        <v>5</v>
      </c>
      <c r="EB17" s="15">
        <v>8.771929824561403E-2</v>
      </c>
      <c r="EC17" s="14">
        <v>6</v>
      </c>
      <c r="ED17" s="15">
        <v>0.11764705882352941</v>
      </c>
      <c r="EE17" s="14"/>
      <c r="EF17" s="16"/>
      <c r="EG17" s="14"/>
      <c r="EH17" s="16"/>
      <c r="EI17" s="14"/>
      <c r="EJ17" s="16"/>
      <c r="EK17" s="14">
        <v>2</v>
      </c>
      <c r="EL17" s="15">
        <v>6.4516129032258063E-2</v>
      </c>
      <c r="EM17" s="14">
        <v>459</v>
      </c>
      <c r="EN17" s="15">
        <v>0.16993706034801925</v>
      </c>
      <c r="EO17" s="14">
        <v>450</v>
      </c>
      <c r="EP17" s="15">
        <v>0.14441591784338895</v>
      </c>
      <c r="EQ17" s="14"/>
      <c r="ER17" s="16"/>
      <c r="ES17" s="14">
        <v>9</v>
      </c>
      <c r="ET17" s="15">
        <v>0.1875</v>
      </c>
      <c r="EU17" s="14">
        <v>323</v>
      </c>
      <c r="EV17" s="15">
        <v>0.13076923076923078</v>
      </c>
      <c r="EW17" s="14">
        <v>0</v>
      </c>
      <c r="EX17" s="15">
        <v>0</v>
      </c>
      <c r="EY17" s="14">
        <v>373</v>
      </c>
      <c r="EZ17" s="15">
        <v>0.15548145060441851</v>
      </c>
      <c r="FA17" s="14">
        <v>2</v>
      </c>
      <c r="FB17" s="15">
        <v>8.3333333333333329E-2</v>
      </c>
      <c r="FC17" s="14"/>
      <c r="FD17" s="16"/>
      <c r="FE17" s="14">
        <v>6</v>
      </c>
      <c r="FF17" s="15">
        <v>0.14285714285714285</v>
      </c>
      <c r="FG17" s="14"/>
      <c r="FH17" s="16"/>
      <c r="FI17" s="14"/>
      <c r="FJ17" s="16"/>
      <c r="FK17" s="14">
        <v>0</v>
      </c>
      <c r="FL17" s="15">
        <v>0</v>
      </c>
      <c r="FM17" s="14">
        <v>43</v>
      </c>
      <c r="FN17" s="15">
        <v>0.10411622276029056</v>
      </c>
      <c r="FO17" s="14">
        <v>6</v>
      </c>
      <c r="FP17" s="15">
        <v>0.11764705882352941</v>
      </c>
      <c r="FQ17" s="14"/>
      <c r="FR17" s="16"/>
      <c r="FS17" s="14"/>
      <c r="FT17" s="16"/>
      <c r="FU17" s="14"/>
      <c r="FV17" s="16"/>
      <c r="FW17" s="14">
        <v>12</v>
      </c>
      <c r="FX17" s="15">
        <v>0.16438356164383561</v>
      </c>
      <c r="FY17" s="14">
        <v>4</v>
      </c>
      <c r="FZ17" s="15">
        <v>0.13333333333333333</v>
      </c>
      <c r="GA17" s="14">
        <v>4</v>
      </c>
      <c r="GB17" s="15">
        <v>0.18181818181818182</v>
      </c>
      <c r="GC17" s="14">
        <v>2</v>
      </c>
      <c r="GD17" s="15">
        <v>7.6923076923076927E-2</v>
      </c>
      <c r="GE17" s="14">
        <v>78</v>
      </c>
      <c r="GF17" s="15">
        <v>0.15116279069767441</v>
      </c>
      <c r="GG17" s="14">
        <v>2</v>
      </c>
      <c r="GH17" s="15">
        <v>7.6923076923076927E-2</v>
      </c>
      <c r="GI17" s="17">
        <v>7790</v>
      </c>
      <c r="GJ17" s="18">
        <v>0.15199110295982673</v>
      </c>
    </row>
    <row r="18" spans="1:192" x14ac:dyDescent="0.25">
      <c r="A18" s="2" t="s">
        <v>120</v>
      </c>
      <c r="B18" s="3" t="s">
        <v>119</v>
      </c>
      <c r="C18" s="14">
        <v>6</v>
      </c>
      <c r="D18" s="15">
        <v>9.5238095238095233E-2</v>
      </c>
      <c r="E18" s="14">
        <v>1</v>
      </c>
      <c r="F18" s="15">
        <v>1.8518518518518517E-2</v>
      </c>
      <c r="G18" s="14">
        <v>112</v>
      </c>
      <c r="H18" s="15">
        <v>5.7406458226550487E-2</v>
      </c>
      <c r="I18" s="14">
        <v>3</v>
      </c>
      <c r="J18" s="15">
        <v>4.8387096774193547E-2</v>
      </c>
      <c r="K18" s="14">
        <v>3</v>
      </c>
      <c r="L18" s="15">
        <v>8.3333333333333329E-2</v>
      </c>
      <c r="M18" s="14">
        <v>20</v>
      </c>
      <c r="N18" s="15">
        <v>6.7340067340067339E-2</v>
      </c>
      <c r="O18" s="14">
        <v>207</v>
      </c>
      <c r="P18" s="15">
        <v>5.1492537313432833E-2</v>
      </c>
      <c r="Q18" s="14">
        <v>197</v>
      </c>
      <c r="R18" s="15">
        <v>0.108719646799117</v>
      </c>
      <c r="S18" s="14"/>
      <c r="T18" s="16"/>
      <c r="U18" s="14">
        <v>5</v>
      </c>
      <c r="V18" s="15">
        <v>9.6153846153846159E-2</v>
      </c>
      <c r="W18" s="14">
        <v>3</v>
      </c>
      <c r="X18" s="15">
        <v>7.3170731707317069E-2</v>
      </c>
      <c r="Y18" s="14"/>
      <c r="Z18" s="16"/>
      <c r="AA18" s="14">
        <v>3</v>
      </c>
      <c r="AB18" s="15">
        <v>7.3170731707317069E-2</v>
      </c>
      <c r="AC18" s="14">
        <v>15</v>
      </c>
      <c r="AD18" s="15">
        <v>4.716981132075472E-2</v>
      </c>
      <c r="AE18" s="14"/>
      <c r="AF18" s="16"/>
      <c r="AG18" s="14">
        <v>2</v>
      </c>
      <c r="AH18" s="15">
        <v>2.6315789473684209E-2</v>
      </c>
      <c r="AI18" s="14">
        <v>2</v>
      </c>
      <c r="AJ18" s="15">
        <v>0.10526315789473684</v>
      </c>
      <c r="AK18" s="14"/>
      <c r="AL18" s="16"/>
      <c r="AM18" s="14">
        <v>5</v>
      </c>
      <c r="AN18" s="15">
        <v>5.6179775280898875E-2</v>
      </c>
      <c r="AO18" s="14">
        <v>154</v>
      </c>
      <c r="AP18" s="15">
        <v>8.1352350765979922E-2</v>
      </c>
      <c r="AQ18" s="14">
        <v>7</v>
      </c>
      <c r="AR18" s="15">
        <v>0.10294117647058823</v>
      </c>
      <c r="AS18" s="14">
        <v>81</v>
      </c>
      <c r="AT18" s="15">
        <v>7.1302816901408453E-2</v>
      </c>
      <c r="AU18" s="14"/>
      <c r="AV18" s="16"/>
      <c r="AW18" s="14">
        <v>0</v>
      </c>
      <c r="AX18" s="15">
        <v>0</v>
      </c>
      <c r="AY18" s="14">
        <v>1</v>
      </c>
      <c r="AZ18" s="15">
        <v>3.5714285714285712E-2</v>
      </c>
      <c r="BA18" s="14"/>
      <c r="BB18" s="16"/>
      <c r="BC18" s="14">
        <v>4</v>
      </c>
      <c r="BD18" s="15">
        <v>5.128205128205128E-2</v>
      </c>
      <c r="BE18" s="14">
        <v>4</v>
      </c>
      <c r="BF18" s="15">
        <v>7.2727272727272724E-2</v>
      </c>
      <c r="BG18" s="14">
        <v>2</v>
      </c>
      <c r="BH18" s="15">
        <v>7.6923076923076927E-2</v>
      </c>
      <c r="BI18" s="14"/>
      <c r="BJ18" s="16"/>
      <c r="BK18" s="14">
        <v>60</v>
      </c>
      <c r="BL18" s="15">
        <v>3.2822757111597371E-2</v>
      </c>
      <c r="BM18" s="14">
        <v>22</v>
      </c>
      <c r="BN18" s="15">
        <v>2.5404157043879907E-2</v>
      </c>
      <c r="BO18" s="14"/>
      <c r="BP18" s="16"/>
      <c r="BQ18" s="14"/>
      <c r="BR18" s="16"/>
      <c r="BS18" s="14">
        <v>4</v>
      </c>
      <c r="BT18" s="15">
        <v>6.0606060606060608E-2</v>
      </c>
      <c r="BU18" s="14">
        <v>99</v>
      </c>
      <c r="BV18" s="15">
        <v>7.1069633883704242E-2</v>
      </c>
      <c r="BW18" s="14">
        <v>85</v>
      </c>
      <c r="BX18" s="15">
        <v>7.783882783882784E-2</v>
      </c>
      <c r="BY18" s="14">
        <v>4</v>
      </c>
      <c r="BZ18" s="15">
        <v>5.0632911392405063E-2</v>
      </c>
      <c r="CA18" s="14">
        <v>4</v>
      </c>
      <c r="CB18" s="15">
        <v>9.5238095238095233E-2</v>
      </c>
      <c r="CC18" s="14"/>
      <c r="CD18" s="16"/>
      <c r="CE18" s="14">
        <v>31</v>
      </c>
      <c r="CF18" s="15">
        <v>2.2962962962962963E-2</v>
      </c>
      <c r="CG18" s="14"/>
      <c r="CH18" s="16"/>
      <c r="CI18" s="14"/>
      <c r="CJ18" s="16"/>
      <c r="CK18" s="14">
        <v>2</v>
      </c>
      <c r="CL18" s="15">
        <v>9.5238095238095233E-2</v>
      </c>
      <c r="CM18" s="14">
        <v>167</v>
      </c>
      <c r="CN18" s="15">
        <v>7.3245614035087725E-2</v>
      </c>
      <c r="CO18" s="14">
        <v>756</v>
      </c>
      <c r="CP18" s="15">
        <v>6.256206554121152E-2</v>
      </c>
      <c r="CQ18" s="14">
        <v>8</v>
      </c>
      <c r="CR18" s="15">
        <v>3.4934497816593885E-2</v>
      </c>
      <c r="CS18" s="14">
        <v>156</v>
      </c>
      <c r="CT18" s="15">
        <v>7.5764934434191356E-2</v>
      </c>
      <c r="CU18" s="14"/>
      <c r="CV18" s="16"/>
      <c r="CW18" s="14">
        <v>2</v>
      </c>
      <c r="CX18" s="15">
        <v>2.7397260273972601E-2</v>
      </c>
      <c r="CY18" s="14"/>
      <c r="CZ18" s="16"/>
      <c r="DA18" s="14">
        <v>7</v>
      </c>
      <c r="DB18" s="15">
        <v>6.5420560747663545E-2</v>
      </c>
      <c r="DC18" s="14"/>
      <c r="DD18" s="16"/>
      <c r="DE18" s="14">
        <v>60</v>
      </c>
      <c r="DF18" s="15">
        <v>3.2679738562091505E-2</v>
      </c>
      <c r="DG18" s="14">
        <v>45</v>
      </c>
      <c r="DH18" s="15">
        <v>3.6585365853658534E-2</v>
      </c>
      <c r="DI18" s="14"/>
      <c r="DJ18" s="16"/>
      <c r="DK18" s="14"/>
      <c r="DL18" s="16"/>
      <c r="DM18" s="14"/>
      <c r="DN18" s="16"/>
      <c r="DO18" s="14">
        <v>3</v>
      </c>
      <c r="DP18" s="15">
        <v>6.25E-2</v>
      </c>
      <c r="DQ18" s="14">
        <v>8</v>
      </c>
      <c r="DR18" s="15">
        <v>7.6190476190476197E-2</v>
      </c>
      <c r="DS18" s="14"/>
      <c r="DT18" s="16"/>
      <c r="DU18" s="14">
        <v>1</v>
      </c>
      <c r="DV18" s="15">
        <v>1.8181818181818181E-2</v>
      </c>
      <c r="DW18" s="14">
        <v>4</v>
      </c>
      <c r="DX18" s="15">
        <v>0.12903225806451613</v>
      </c>
      <c r="DY18" s="14"/>
      <c r="DZ18" s="16"/>
      <c r="EA18" s="14">
        <v>2</v>
      </c>
      <c r="EB18" s="15">
        <v>3.5087719298245612E-2</v>
      </c>
      <c r="EC18" s="14">
        <v>4</v>
      </c>
      <c r="ED18" s="15">
        <v>7.8431372549019607E-2</v>
      </c>
      <c r="EE18" s="14"/>
      <c r="EF18" s="16"/>
      <c r="EG18" s="14"/>
      <c r="EH18" s="16"/>
      <c r="EI18" s="14"/>
      <c r="EJ18" s="16"/>
      <c r="EK18" s="14">
        <v>2</v>
      </c>
      <c r="EL18" s="15">
        <v>6.4516129032258063E-2</v>
      </c>
      <c r="EM18" s="14">
        <v>138</v>
      </c>
      <c r="EN18" s="15">
        <v>5.1092188078489448E-2</v>
      </c>
      <c r="EO18" s="14">
        <v>130</v>
      </c>
      <c r="EP18" s="15">
        <v>4.1720154043645701E-2</v>
      </c>
      <c r="EQ18" s="14"/>
      <c r="ER18" s="16"/>
      <c r="ES18" s="14">
        <v>2</v>
      </c>
      <c r="ET18" s="15">
        <v>4.1666666666666664E-2</v>
      </c>
      <c r="EU18" s="14">
        <v>149</v>
      </c>
      <c r="EV18" s="15">
        <v>6.0323886639676111E-2</v>
      </c>
      <c r="EW18" s="14">
        <v>1</v>
      </c>
      <c r="EX18" s="15">
        <v>4.7619047619047616E-2</v>
      </c>
      <c r="EY18" s="14">
        <v>95</v>
      </c>
      <c r="EZ18" s="15">
        <v>3.9599833263859942E-2</v>
      </c>
      <c r="FA18" s="14">
        <v>1</v>
      </c>
      <c r="FB18" s="15">
        <v>4.1666666666666664E-2</v>
      </c>
      <c r="FC18" s="14"/>
      <c r="FD18" s="16"/>
      <c r="FE18" s="14">
        <v>3</v>
      </c>
      <c r="FF18" s="15">
        <v>7.1428571428571425E-2</v>
      </c>
      <c r="FG18" s="14"/>
      <c r="FH18" s="16"/>
      <c r="FI18" s="14"/>
      <c r="FJ18" s="16"/>
      <c r="FK18" s="14">
        <v>0</v>
      </c>
      <c r="FL18" s="15">
        <v>0</v>
      </c>
      <c r="FM18" s="14">
        <v>37</v>
      </c>
      <c r="FN18" s="15">
        <v>8.9588377723970949E-2</v>
      </c>
      <c r="FO18" s="14">
        <v>5</v>
      </c>
      <c r="FP18" s="15">
        <v>9.8039215686274508E-2</v>
      </c>
      <c r="FQ18" s="14"/>
      <c r="FR18" s="16"/>
      <c r="FS18" s="14"/>
      <c r="FT18" s="16"/>
      <c r="FU18" s="14"/>
      <c r="FV18" s="16"/>
      <c r="FW18" s="14">
        <v>5</v>
      </c>
      <c r="FX18" s="15">
        <v>6.8493150684931503E-2</v>
      </c>
      <c r="FY18" s="14">
        <v>1</v>
      </c>
      <c r="FZ18" s="15">
        <v>3.3333333333333333E-2</v>
      </c>
      <c r="GA18" s="14">
        <v>0</v>
      </c>
      <c r="GB18" s="15">
        <v>0</v>
      </c>
      <c r="GC18" s="14">
        <v>1</v>
      </c>
      <c r="GD18" s="15">
        <v>3.8461538461538464E-2</v>
      </c>
      <c r="GE18" s="14">
        <v>32</v>
      </c>
      <c r="GF18" s="15">
        <v>6.2015503875968991E-2</v>
      </c>
      <c r="GG18" s="14">
        <v>0</v>
      </c>
      <c r="GH18" s="15">
        <v>0</v>
      </c>
      <c r="GI18" s="17">
        <v>2973</v>
      </c>
      <c r="GJ18" s="18">
        <v>5.8006360603281758E-2</v>
      </c>
    </row>
    <row r="19" spans="1:192" x14ac:dyDescent="0.25">
      <c r="A19" s="2" t="s">
        <v>121</v>
      </c>
      <c r="B19" s="3" t="s">
        <v>119</v>
      </c>
      <c r="C19" s="14">
        <v>4</v>
      </c>
      <c r="D19" s="15">
        <v>6.3492063492063489E-2</v>
      </c>
      <c r="E19" s="14">
        <v>4</v>
      </c>
      <c r="F19" s="15">
        <v>7.407407407407407E-2</v>
      </c>
      <c r="G19" s="14">
        <v>83</v>
      </c>
      <c r="H19" s="15">
        <v>4.2542286007175807E-2</v>
      </c>
      <c r="I19" s="14">
        <v>4</v>
      </c>
      <c r="J19" s="15">
        <v>6.4516129032258063E-2</v>
      </c>
      <c r="K19" s="14">
        <v>2</v>
      </c>
      <c r="L19" s="15">
        <v>5.5555555555555552E-2</v>
      </c>
      <c r="M19" s="14">
        <v>17</v>
      </c>
      <c r="N19" s="15">
        <v>5.7239057239057242E-2</v>
      </c>
      <c r="O19" s="14">
        <v>300</v>
      </c>
      <c r="P19" s="15">
        <v>7.4626865671641784E-2</v>
      </c>
      <c r="Q19" s="14">
        <v>95</v>
      </c>
      <c r="R19" s="15">
        <v>5.2428256070640174E-2</v>
      </c>
      <c r="S19" s="14"/>
      <c r="T19" s="16"/>
      <c r="U19" s="14">
        <v>6</v>
      </c>
      <c r="V19" s="15">
        <v>0.11538461538461539</v>
      </c>
      <c r="W19" s="14">
        <v>1</v>
      </c>
      <c r="X19" s="15">
        <v>2.4390243902439025E-2</v>
      </c>
      <c r="Y19" s="14"/>
      <c r="Z19" s="16"/>
      <c r="AA19" s="14">
        <v>5</v>
      </c>
      <c r="AB19" s="15">
        <v>0.12195121951219512</v>
      </c>
      <c r="AC19" s="14">
        <v>21</v>
      </c>
      <c r="AD19" s="15">
        <v>6.6037735849056603E-2</v>
      </c>
      <c r="AE19" s="14"/>
      <c r="AF19" s="16"/>
      <c r="AG19" s="14">
        <v>8</v>
      </c>
      <c r="AH19" s="15">
        <v>0.10526315789473684</v>
      </c>
      <c r="AI19" s="14">
        <v>1</v>
      </c>
      <c r="AJ19" s="15">
        <v>5.2631578947368418E-2</v>
      </c>
      <c r="AK19" s="14"/>
      <c r="AL19" s="16"/>
      <c r="AM19" s="14">
        <v>11</v>
      </c>
      <c r="AN19" s="15">
        <v>0.12359550561797752</v>
      </c>
      <c r="AO19" s="14">
        <v>129</v>
      </c>
      <c r="AP19" s="15">
        <v>6.8145800316957217E-2</v>
      </c>
      <c r="AQ19" s="14">
        <v>8</v>
      </c>
      <c r="AR19" s="15">
        <v>0.11764705882352941</v>
      </c>
      <c r="AS19" s="14">
        <v>69</v>
      </c>
      <c r="AT19" s="15">
        <v>6.0739436619718312E-2</v>
      </c>
      <c r="AU19" s="14"/>
      <c r="AV19" s="16"/>
      <c r="AW19" s="14">
        <v>3</v>
      </c>
      <c r="AX19" s="15">
        <v>0.125</v>
      </c>
      <c r="AY19" s="14">
        <v>1</v>
      </c>
      <c r="AZ19" s="15">
        <v>3.5714285714285712E-2</v>
      </c>
      <c r="BA19" s="14"/>
      <c r="BB19" s="16"/>
      <c r="BC19" s="14">
        <v>7</v>
      </c>
      <c r="BD19" s="15">
        <v>8.9743589743589744E-2</v>
      </c>
      <c r="BE19" s="14">
        <v>2</v>
      </c>
      <c r="BF19" s="15">
        <v>3.6363636363636362E-2</v>
      </c>
      <c r="BG19" s="14">
        <v>4</v>
      </c>
      <c r="BH19" s="15">
        <v>0.15384615384615385</v>
      </c>
      <c r="BI19" s="14"/>
      <c r="BJ19" s="16"/>
      <c r="BK19" s="14">
        <v>117</v>
      </c>
      <c r="BL19" s="15">
        <v>6.4004376367614885E-2</v>
      </c>
      <c r="BM19" s="14">
        <v>71</v>
      </c>
      <c r="BN19" s="15">
        <v>8.198614318706697E-2</v>
      </c>
      <c r="BO19" s="14"/>
      <c r="BP19" s="16"/>
      <c r="BQ19" s="14"/>
      <c r="BR19" s="16"/>
      <c r="BS19" s="14">
        <v>4</v>
      </c>
      <c r="BT19" s="15">
        <v>6.0606060606060608E-2</v>
      </c>
      <c r="BU19" s="14">
        <v>64</v>
      </c>
      <c r="BV19" s="15">
        <v>4.594400574300072E-2</v>
      </c>
      <c r="BW19" s="14">
        <v>53</v>
      </c>
      <c r="BX19" s="15">
        <v>4.8534798534798536E-2</v>
      </c>
      <c r="BY19" s="14">
        <v>1</v>
      </c>
      <c r="BZ19" s="15">
        <v>1.2658227848101266E-2</v>
      </c>
      <c r="CA19" s="14">
        <v>2</v>
      </c>
      <c r="CB19" s="15">
        <v>4.7619047619047616E-2</v>
      </c>
      <c r="CC19" s="14"/>
      <c r="CD19" s="16"/>
      <c r="CE19" s="14">
        <v>136</v>
      </c>
      <c r="CF19" s="15">
        <v>0.10074074074074074</v>
      </c>
      <c r="CG19" s="14"/>
      <c r="CH19" s="16"/>
      <c r="CI19" s="14"/>
      <c r="CJ19" s="16"/>
      <c r="CK19" s="14">
        <v>0</v>
      </c>
      <c r="CL19" s="15">
        <v>0</v>
      </c>
      <c r="CM19" s="14">
        <v>158</v>
      </c>
      <c r="CN19" s="15">
        <v>6.9298245614035081E-2</v>
      </c>
      <c r="CO19" s="14">
        <v>685</v>
      </c>
      <c r="CP19" s="15">
        <v>5.6686527639854351E-2</v>
      </c>
      <c r="CQ19" s="14">
        <v>11</v>
      </c>
      <c r="CR19" s="15">
        <v>4.8034934497816595E-2</v>
      </c>
      <c r="CS19" s="14">
        <v>118</v>
      </c>
      <c r="CT19" s="15">
        <v>5.7309373482272948E-2</v>
      </c>
      <c r="CU19" s="14"/>
      <c r="CV19" s="16"/>
      <c r="CW19" s="14">
        <v>5</v>
      </c>
      <c r="CX19" s="15">
        <v>6.8493150684931503E-2</v>
      </c>
      <c r="CY19" s="14"/>
      <c r="CZ19" s="16"/>
      <c r="DA19" s="14">
        <v>6</v>
      </c>
      <c r="DB19" s="15">
        <v>5.6074766355140186E-2</v>
      </c>
      <c r="DC19" s="14"/>
      <c r="DD19" s="16"/>
      <c r="DE19" s="14">
        <v>150</v>
      </c>
      <c r="DF19" s="15">
        <v>8.1699346405228759E-2</v>
      </c>
      <c r="DG19" s="14">
        <v>93</v>
      </c>
      <c r="DH19" s="15">
        <v>7.5609756097560973E-2</v>
      </c>
      <c r="DI19" s="14"/>
      <c r="DJ19" s="16"/>
      <c r="DK19" s="14"/>
      <c r="DL19" s="16"/>
      <c r="DM19" s="14"/>
      <c r="DN19" s="16"/>
      <c r="DO19" s="14">
        <v>6</v>
      </c>
      <c r="DP19" s="15">
        <v>0.125</v>
      </c>
      <c r="DQ19" s="14">
        <v>11</v>
      </c>
      <c r="DR19" s="15">
        <v>0.10476190476190476</v>
      </c>
      <c r="DS19" s="14"/>
      <c r="DT19" s="16"/>
      <c r="DU19" s="14">
        <v>6</v>
      </c>
      <c r="DV19" s="15">
        <v>0.10909090909090909</v>
      </c>
      <c r="DW19" s="14">
        <v>4</v>
      </c>
      <c r="DX19" s="15">
        <v>0.12903225806451613</v>
      </c>
      <c r="DY19" s="14"/>
      <c r="DZ19" s="16"/>
      <c r="EA19" s="14">
        <v>6</v>
      </c>
      <c r="EB19" s="15">
        <v>0.10526315789473684</v>
      </c>
      <c r="EC19" s="14">
        <v>5</v>
      </c>
      <c r="ED19" s="15">
        <v>9.8039215686274508E-2</v>
      </c>
      <c r="EE19" s="14"/>
      <c r="EF19" s="16"/>
      <c r="EG19" s="14"/>
      <c r="EH19" s="16"/>
      <c r="EI19" s="14"/>
      <c r="EJ19" s="16"/>
      <c r="EK19" s="14">
        <v>0</v>
      </c>
      <c r="EL19" s="15">
        <v>0</v>
      </c>
      <c r="EM19" s="14">
        <v>160</v>
      </c>
      <c r="EN19" s="15">
        <v>5.9237319511292116E-2</v>
      </c>
      <c r="EO19" s="14">
        <v>163</v>
      </c>
      <c r="EP19" s="15">
        <v>5.2310654685494222E-2</v>
      </c>
      <c r="EQ19" s="14"/>
      <c r="ER19" s="16"/>
      <c r="ES19" s="14">
        <v>1</v>
      </c>
      <c r="ET19" s="15">
        <v>2.0833333333333332E-2</v>
      </c>
      <c r="EU19" s="14">
        <v>155</v>
      </c>
      <c r="EV19" s="15">
        <v>6.2753036437246959E-2</v>
      </c>
      <c r="EW19" s="14">
        <v>1</v>
      </c>
      <c r="EX19" s="15">
        <v>4.7619047619047616E-2</v>
      </c>
      <c r="EY19" s="14">
        <v>135</v>
      </c>
      <c r="EZ19" s="15">
        <v>5.6273447269695707E-2</v>
      </c>
      <c r="FA19" s="14">
        <v>3</v>
      </c>
      <c r="FB19" s="15">
        <v>0.125</v>
      </c>
      <c r="FC19" s="14"/>
      <c r="FD19" s="16"/>
      <c r="FE19" s="14">
        <v>5</v>
      </c>
      <c r="FF19" s="15">
        <v>0.11904761904761904</v>
      </c>
      <c r="FG19" s="14"/>
      <c r="FH19" s="16"/>
      <c r="FI19" s="14"/>
      <c r="FJ19" s="16"/>
      <c r="FK19" s="14">
        <v>3</v>
      </c>
      <c r="FL19" s="15">
        <v>0.13043478260869565</v>
      </c>
      <c r="FM19" s="14">
        <v>35</v>
      </c>
      <c r="FN19" s="15">
        <v>8.4745762711864403E-2</v>
      </c>
      <c r="FO19" s="14">
        <v>6</v>
      </c>
      <c r="FP19" s="15">
        <v>0.11764705882352941</v>
      </c>
      <c r="FQ19" s="14"/>
      <c r="FR19" s="16"/>
      <c r="FS19" s="14"/>
      <c r="FT19" s="16"/>
      <c r="FU19" s="14"/>
      <c r="FV19" s="16"/>
      <c r="FW19" s="14">
        <v>6</v>
      </c>
      <c r="FX19" s="15">
        <v>8.2191780821917804E-2</v>
      </c>
      <c r="FY19" s="14">
        <v>1</v>
      </c>
      <c r="FZ19" s="15">
        <v>3.3333333333333333E-2</v>
      </c>
      <c r="GA19" s="14">
        <v>1</v>
      </c>
      <c r="GB19" s="15">
        <v>4.5454545454545456E-2</v>
      </c>
      <c r="GC19" s="14">
        <v>2</v>
      </c>
      <c r="GD19" s="15">
        <v>7.6923076923076927E-2</v>
      </c>
      <c r="GE19" s="14">
        <v>32</v>
      </c>
      <c r="GF19" s="15">
        <v>6.2015503875968991E-2</v>
      </c>
      <c r="GG19" s="14">
        <v>0</v>
      </c>
      <c r="GH19" s="15">
        <v>0</v>
      </c>
      <c r="GI19" s="17">
        <v>3206</v>
      </c>
      <c r="GJ19" s="18">
        <v>6.2552435954968483E-2</v>
      </c>
    </row>
    <row r="20" spans="1:192" x14ac:dyDescent="0.25">
      <c r="A20" s="2" t="s">
        <v>122</v>
      </c>
      <c r="B20" s="3" t="s">
        <v>119</v>
      </c>
      <c r="C20" s="14">
        <v>4</v>
      </c>
      <c r="D20" s="15">
        <v>6.3492063492063489E-2</v>
      </c>
      <c r="E20" s="14">
        <v>5</v>
      </c>
      <c r="F20" s="15">
        <v>9.2592592592592587E-2</v>
      </c>
      <c r="G20" s="14">
        <v>98</v>
      </c>
      <c r="H20" s="15">
        <v>5.0230650948231675E-2</v>
      </c>
      <c r="I20" s="14">
        <v>6</v>
      </c>
      <c r="J20" s="15">
        <v>9.6774193548387094E-2</v>
      </c>
      <c r="K20" s="14">
        <v>2</v>
      </c>
      <c r="L20" s="15">
        <v>5.5555555555555552E-2</v>
      </c>
      <c r="M20" s="14">
        <v>27</v>
      </c>
      <c r="N20" s="15">
        <v>9.0909090909090912E-2</v>
      </c>
      <c r="O20" s="14">
        <v>372</v>
      </c>
      <c r="P20" s="15">
        <v>9.2537313432835819E-2</v>
      </c>
      <c r="Q20" s="14">
        <v>84</v>
      </c>
      <c r="R20" s="15">
        <v>4.6357615894039736E-2</v>
      </c>
      <c r="S20" s="14"/>
      <c r="T20" s="16"/>
      <c r="U20" s="14">
        <v>7</v>
      </c>
      <c r="V20" s="15">
        <v>0.13461538461538461</v>
      </c>
      <c r="W20" s="14">
        <v>2</v>
      </c>
      <c r="X20" s="15">
        <v>4.878048780487805E-2</v>
      </c>
      <c r="Y20" s="14"/>
      <c r="Z20" s="16"/>
      <c r="AA20" s="14">
        <v>2</v>
      </c>
      <c r="AB20" s="15">
        <v>4.878048780487805E-2</v>
      </c>
      <c r="AC20" s="14">
        <v>26</v>
      </c>
      <c r="AD20" s="15">
        <v>8.1761006289308172E-2</v>
      </c>
      <c r="AE20" s="14"/>
      <c r="AF20" s="16"/>
      <c r="AG20" s="14">
        <v>4</v>
      </c>
      <c r="AH20" s="15">
        <v>5.2631578947368418E-2</v>
      </c>
      <c r="AI20" s="14">
        <v>2</v>
      </c>
      <c r="AJ20" s="15">
        <v>0.10526315789473684</v>
      </c>
      <c r="AK20" s="14"/>
      <c r="AL20" s="16"/>
      <c r="AM20" s="14">
        <v>7</v>
      </c>
      <c r="AN20" s="15">
        <v>7.8651685393258425E-2</v>
      </c>
      <c r="AO20" s="14">
        <v>162</v>
      </c>
      <c r="AP20" s="15">
        <v>8.5578446909667191E-2</v>
      </c>
      <c r="AQ20" s="14">
        <v>3</v>
      </c>
      <c r="AR20" s="15">
        <v>4.4117647058823532E-2</v>
      </c>
      <c r="AS20" s="14">
        <v>78</v>
      </c>
      <c r="AT20" s="15">
        <v>6.8661971830985921E-2</v>
      </c>
      <c r="AU20" s="14"/>
      <c r="AV20" s="16"/>
      <c r="AW20" s="14">
        <v>3</v>
      </c>
      <c r="AX20" s="15">
        <v>0.125</v>
      </c>
      <c r="AY20" s="14">
        <v>4</v>
      </c>
      <c r="AZ20" s="15">
        <v>0.14285714285714285</v>
      </c>
      <c r="BA20" s="14"/>
      <c r="BB20" s="16"/>
      <c r="BC20" s="14">
        <v>8</v>
      </c>
      <c r="BD20" s="15">
        <v>0.10256410256410256</v>
      </c>
      <c r="BE20" s="14">
        <v>6</v>
      </c>
      <c r="BF20" s="15">
        <v>0.10909090909090909</v>
      </c>
      <c r="BG20" s="14">
        <v>6</v>
      </c>
      <c r="BH20" s="15">
        <v>0.23076923076923078</v>
      </c>
      <c r="BI20" s="14"/>
      <c r="BJ20" s="16"/>
      <c r="BK20" s="14">
        <v>207</v>
      </c>
      <c r="BL20" s="15">
        <v>0.11323851203501094</v>
      </c>
      <c r="BM20" s="14">
        <v>101</v>
      </c>
      <c r="BN20" s="15">
        <v>0.11662817551963048</v>
      </c>
      <c r="BO20" s="14"/>
      <c r="BP20" s="16"/>
      <c r="BQ20" s="14"/>
      <c r="BR20" s="16"/>
      <c r="BS20" s="14">
        <v>3</v>
      </c>
      <c r="BT20" s="15">
        <v>4.5454545454545456E-2</v>
      </c>
      <c r="BU20" s="14">
        <v>67</v>
      </c>
      <c r="BV20" s="15">
        <v>4.8097631012203879E-2</v>
      </c>
      <c r="BW20" s="14">
        <v>128</v>
      </c>
      <c r="BX20" s="15">
        <v>0.11721611721611722</v>
      </c>
      <c r="BY20" s="14">
        <v>6</v>
      </c>
      <c r="BZ20" s="15">
        <v>7.5949367088607597E-2</v>
      </c>
      <c r="CA20" s="14">
        <v>3</v>
      </c>
      <c r="CB20" s="15">
        <v>7.1428571428571425E-2</v>
      </c>
      <c r="CC20" s="14"/>
      <c r="CD20" s="16"/>
      <c r="CE20" s="14">
        <v>194</v>
      </c>
      <c r="CF20" s="15">
        <v>0.14370370370370369</v>
      </c>
      <c r="CG20" s="14"/>
      <c r="CH20" s="16"/>
      <c r="CI20" s="14"/>
      <c r="CJ20" s="16"/>
      <c r="CK20" s="14">
        <v>3</v>
      </c>
      <c r="CL20" s="15">
        <v>0.14285714285714285</v>
      </c>
      <c r="CM20" s="14">
        <v>140</v>
      </c>
      <c r="CN20" s="15">
        <v>6.1403508771929821E-2</v>
      </c>
      <c r="CO20" s="14">
        <v>692</v>
      </c>
      <c r="CP20" s="15">
        <v>5.72658060244952E-2</v>
      </c>
      <c r="CQ20" s="14">
        <v>5</v>
      </c>
      <c r="CR20" s="15">
        <v>2.1834061135371178E-2</v>
      </c>
      <c r="CS20" s="14">
        <v>208</v>
      </c>
      <c r="CT20" s="15">
        <v>0.1010199125789218</v>
      </c>
      <c r="CU20" s="14"/>
      <c r="CV20" s="16"/>
      <c r="CW20" s="14">
        <v>4</v>
      </c>
      <c r="CX20" s="15">
        <v>5.4794520547945202E-2</v>
      </c>
      <c r="CY20" s="14"/>
      <c r="CZ20" s="16"/>
      <c r="DA20" s="14">
        <v>8</v>
      </c>
      <c r="DB20" s="15">
        <v>7.476635514018691E-2</v>
      </c>
      <c r="DC20" s="14"/>
      <c r="DD20" s="16"/>
      <c r="DE20" s="14">
        <v>197</v>
      </c>
      <c r="DF20" s="15">
        <v>0.10729847494553377</v>
      </c>
      <c r="DG20" s="14">
        <v>139</v>
      </c>
      <c r="DH20" s="15">
        <v>0.11300813008130081</v>
      </c>
      <c r="DI20" s="14"/>
      <c r="DJ20" s="16"/>
      <c r="DK20" s="14"/>
      <c r="DL20" s="16"/>
      <c r="DM20" s="14"/>
      <c r="DN20" s="16"/>
      <c r="DO20" s="14">
        <v>1</v>
      </c>
      <c r="DP20" s="15">
        <v>2.0833333333333332E-2</v>
      </c>
      <c r="DQ20" s="14">
        <v>9</v>
      </c>
      <c r="DR20" s="15">
        <v>8.5714285714285715E-2</v>
      </c>
      <c r="DS20" s="14"/>
      <c r="DT20" s="16"/>
      <c r="DU20" s="14">
        <v>3</v>
      </c>
      <c r="DV20" s="15">
        <v>5.4545454545454543E-2</v>
      </c>
      <c r="DW20" s="14">
        <v>1</v>
      </c>
      <c r="DX20" s="15">
        <v>3.2258064516129031E-2</v>
      </c>
      <c r="DY20" s="14"/>
      <c r="DZ20" s="16"/>
      <c r="EA20" s="14">
        <v>4</v>
      </c>
      <c r="EB20" s="15">
        <v>7.0175438596491224E-2</v>
      </c>
      <c r="EC20" s="14">
        <v>4</v>
      </c>
      <c r="ED20" s="15">
        <v>7.8431372549019607E-2</v>
      </c>
      <c r="EE20" s="14"/>
      <c r="EF20" s="16"/>
      <c r="EG20" s="14"/>
      <c r="EH20" s="16"/>
      <c r="EI20" s="14"/>
      <c r="EJ20" s="16"/>
      <c r="EK20" s="14">
        <v>3</v>
      </c>
      <c r="EL20" s="15">
        <v>9.6774193548387094E-2</v>
      </c>
      <c r="EM20" s="14">
        <v>137</v>
      </c>
      <c r="EN20" s="15">
        <v>5.0721954831543875E-2</v>
      </c>
      <c r="EO20" s="14">
        <v>137</v>
      </c>
      <c r="EP20" s="15">
        <v>4.396662387676508E-2</v>
      </c>
      <c r="EQ20" s="14"/>
      <c r="ER20" s="16"/>
      <c r="ES20" s="14">
        <v>10</v>
      </c>
      <c r="ET20" s="15">
        <v>0.20833333333333334</v>
      </c>
      <c r="EU20" s="14">
        <v>153</v>
      </c>
      <c r="EV20" s="15">
        <v>6.1943319838056683E-2</v>
      </c>
      <c r="EW20" s="14">
        <v>1</v>
      </c>
      <c r="EX20" s="15">
        <v>4.7619047619047616E-2</v>
      </c>
      <c r="EY20" s="14">
        <v>154</v>
      </c>
      <c r="EZ20" s="15">
        <v>6.419341392246769E-2</v>
      </c>
      <c r="FA20" s="14">
        <v>3</v>
      </c>
      <c r="FB20" s="15">
        <v>0.125</v>
      </c>
      <c r="FC20" s="14"/>
      <c r="FD20" s="16"/>
      <c r="FE20" s="14">
        <v>1</v>
      </c>
      <c r="FF20" s="15">
        <v>2.3809523809523808E-2</v>
      </c>
      <c r="FG20" s="14"/>
      <c r="FH20" s="16"/>
      <c r="FI20" s="14"/>
      <c r="FJ20" s="16"/>
      <c r="FK20" s="14">
        <v>4</v>
      </c>
      <c r="FL20" s="15">
        <v>0.17391304347826086</v>
      </c>
      <c r="FM20" s="14">
        <v>27</v>
      </c>
      <c r="FN20" s="15">
        <v>6.5375302663438259E-2</v>
      </c>
      <c r="FO20" s="14">
        <v>2</v>
      </c>
      <c r="FP20" s="15">
        <v>3.9215686274509803E-2</v>
      </c>
      <c r="FQ20" s="14"/>
      <c r="FR20" s="16"/>
      <c r="FS20" s="14"/>
      <c r="FT20" s="16"/>
      <c r="FU20" s="14"/>
      <c r="FV20" s="16"/>
      <c r="FW20" s="14">
        <v>4</v>
      </c>
      <c r="FX20" s="15">
        <v>5.4794520547945202E-2</v>
      </c>
      <c r="FY20" s="14">
        <v>3</v>
      </c>
      <c r="FZ20" s="15">
        <v>0.1</v>
      </c>
      <c r="GA20" s="14">
        <v>1</v>
      </c>
      <c r="GB20" s="15">
        <v>4.5454545454545456E-2</v>
      </c>
      <c r="GC20" s="14">
        <v>3</v>
      </c>
      <c r="GD20" s="15">
        <v>0.11538461538461539</v>
      </c>
      <c r="GE20" s="14">
        <v>36</v>
      </c>
      <c r="GF20" s="15">
        <v>6.9767441860465115E-2</v>
      </c>
      <c r="GG20" s="14">
        <v>2</v>
      </c>
      <c r="GH20" s="15">
        <v>7.6923076923076927E-2</v>
      </c>
      <c r="GI20" s="17">
        <v>3726</v>
      </c>
      <c r="GJ20" s="18">
        <v>7.2698183520964632E-2</v>
      </c>
    </row>
    <row r="21" spans="1:192" x14ac:dyDescent="0.25">
      <c r="A21" s="2" t="s">
        <v>123</v>
      </c>
      <c r="B21" s="3" t="s">
        <v>119</v>
      </c>
      <c r="C21" s="14">
        <v>8</v>
      </c>
      <c r="D21" s="15">
        <v>0.12698412698412698</v>
      </c>
      <c r="E21" s="14">
        <v>10</v>
      </c>
      <c r="F21" s="15">
        <v>0.18518518518518517</v>
      </c>
      <c r="G21" s="14">
        <v>198</v>
      </c>
      <c r="H21" s="15">
        <v>0.10148641722193746</v>
      </c>
      <c r="I21" s="14">
        <v>5</v>
      </c>
      <c r="J21" s="15">
        <v>8.0645161290322578E-2</v>
      </c>
      <c r="K21" s="14">
        <v>5</v>
      </c>
      <c r="L21" s="15">
        <v>0.1388888888888889</v>
      </c>
      <c r="M21" s="14">
        <v>26</v>
      </c>
      <c r="N21" s="15">
        <v>8.7542087542087546E-2</v>
      </c>
      <c r="O21" s="14">
        <v>319</v>
      </c>
      <c r="P21" s="15">
        <v>7.9353233830845776E-2</v>
      </c>
      <c r="Q21" s="14">
        <v>175</v>
      </c>
      <c r="R21" s="15">
        <v>9.6578366445916108E-2</v>
      </c>
      <c r="S21" s="14"/>
      <c r="T21" s="16"/>
      <c r="U21" s="14">
        <v>6</v>
      </c>
      <c r="V21" s="15">
        <v>0.11538461538461539</v>
      </c>
      <c r="W21" s="14">
        <v>3</v>
      </c>
      <c r="X21" s="15">
        <v>7.3170731707317069E-2</v>
      </c>
      <c r="Y21" s="14"/>
      <c r="Z21" s="16"/>
      <c r="AA21" s="14">
        <v>10</v>
      </c>
      <c r="AB21" s="15">
        <v>0.24390243902439024</v>
      </c>
      <c r="AC21" s="14">
        <v>22</v>
      </c>
      <c r="AD21" s="15">
        <v>6.9182389937106917E-2</v>
      </c>
      <c r="AE21" s="14"/>
      <c r="AF21" s="16"/>
      <c r="AG21" s="14">
        <v>4</v>
      </c>
      <c r="AH21" s="15">
        <v>5.2631578947368418E-2</v>
      </c>
      <c r="AI21" s="14">
        <v>1</v>
      </c>
      <c r="AJ21" s="15">
        <v>5.2631578947368418E-2</v>
      </c>
      <c r="AK21" s="14"/>
      <c r="AL21" s="16"/>
      <c r="AM21" s="14">
        <v>13</v>
      </c>
      <c r="AN21" s="15">
        <v>0.14606741573033707</v>
      </c>
      <c r="AO21" s="14">
        <v>170</v>
      </c>
      <c r="AP21" s="15">
        <v>8.980454305335446E-2</v>
      </c>
      <c r="AQ21" s="14">
        <v>4</v>
      </c>
      <c r="AR21" s="15">
        <v>5.8823529411764705E-2</v>
      </c>
      <c r="AS21" s="14">
        <v>109</v>
      </c>
      <c r="AT21" s="15">
        <v>9.595070422535211E-2</v>
      </c>
      <c r="AU21" s="14"/>
      <c r="AV21" s="16"/>
      <c r="AW21" s="14">
        <v>1</v>
      </c>
      <c r="AX21" s="15">
        <v>4.1666666666666664E-2</v>
      </c>
      <c r="AY21" s="14">
        <v>1</v>
      </c>
      <c r="AZ21" s="15">
        <v>3.5714285714285712E-2</v>
      </c>
      <c r="BA21" s="14"/>
      <c r="BB21" s="16"/>
      <c r="BC21" s="14">
        <v>8</v>
      </c>
      <c r="BD21" s="15">
        <v>0.10256410256410256</v>
      </c>
      <c r="BE21" s="14">
        <v>7</v>
      </c>
      <c r="BF21" s="15">
        <v>0.12727272727272726</v>
      </c>
      <c r="BG21" s="14">
        <v>2</v>
      </c>
      <c r="BH21" s="15">
        <v>7.6923076923076927E-2</v>
      </c>
      <c r="BI21" s="14"/>
      <c r="BJ21" s="16"/>
      <c r="BK21" s="14">
        <v>163</v>
      </c>
      <c r="BL21" s="15">
        <v>8.9168490153172866E-2</v>
      </c>
      <c r="BM21" s="14">
        <v>74</v>
      </c>
      <c r="BN21" s="15">
        <v>8.5450346420323328E-2</v>
      </c>
      <c r="BO21" s="14"/>
      <c r="BP21" s="16"/>
      <c r="BQ21" s="14"/>
      <c r="BR21" s="16"/>
      <c r="BS21" s="14">
        <v>5</v>
      </c>
      <c r="BT21" s="15">
        <v>7.575757575757576E-2</v>
      </c>
      <c r="BU21" s="14">
        <v>107</v>
      </c>
      <c r="BV21" s="15">
        <v>7.6812634601579319E-2</v>
      </c>
      <c r="BW21" s="14">
        <v>101</v>
      </c>
      <c r="BX21" s="15">
        <v>9.2490842490842495E-2</v>
      </c>
      <c r="BY21" s="14">
        <v>9</v>
      </c>
      <c r="BZ21" s="15">
        <v>0.11392405063291139</v>
      </c>
      <c r="CA21" s="14">
        <v>7</v>
      </c>
      <c r="CB21" s="15">
        <v>0.16666666666666666</v>
      </c>
      <c r="CC21" s="14"/>
      <c r="CD21" s="16"/>
      <c r="CE21" s="14">
        <v>60</v>
      </c>
      <c r="CF21" s="15">
        <v>4.4444444444444446E-2</v>
      </c>
      <c r="CG21" s="14"/>
      <c r="CH21" s="16"/>
      <c r="CI21" s="14"/>
      <c r="CJ21" s="16"/>
      <c r="CK21" s="14">
        <v>5</v>
      </c>
      <c r="CL21" s="15">
        <v>0.23809523809523808</v>
      </c>
      <c r="CM21" s="14">
        <v>262</v>
      </c>
      <c r="CN21" s="15">
        <v>0.11491228070175438</v>
      </c>
      <c r="CO21" s="14">
        <v>1062</v>
      </c>
      <c r="CP21" s="15">
        <v>8.7884806355511422E-2</v>
      </c>
      <c r="CQ21" s="14">
        <v>13</v>
      </c>
      <c r="CR21" s="15">
        <v>5.6768558951965066E-2</v>
      </c>
      <c r="CS21" s="14">
        <v>179</v>
      </c>
      <c r="CT21" s="15">
        <v>8.6935405536668287E-2</v>
      </c>
      <c r="CU21" s="14"/>
      <c r="CV21" s="16"/>
      <c r="CW21" s="14">
        <v>2</v>
      </c>
      <c r="CX21" s="15">
        <v>2.7397260273972601E-2</v>
      </c>
      <c r="CY21" s="14"/>
      <c r="CZ21" s="16"/>
      <c r="DA21" s="14">
        <v>7</v>
      </c>
      <c r="DB21" s="15">
        <v>6.5420560747663545E-2</v>
      </c>
      <c r="DC21" s="14"/>
      <c r="DD21" s="16"/>
      <c r="DE21" s="14">
        <v>171</v>
      </c>
      <c r="DF21" s="15">
        <v>9.3137254901960786E-2</v>
      </c>
      <c r="DG21" s="14">
        <v>103</v>
      </c>
      <c r="DH21" s="15">
        <v>8.3739837398373984E-2</v>
      </c>
      <c r="DI21" s="14"/>
      <c r="DJ21" s="16"/>
      <c r="DK21" s="14"/>
      <c r="DL21" s="16"/>
      <c r="DM21" s="14"/>
      <c r="DN21" s="16"/>
      <c r="DO21" s="14">
        <v>6</v>
      </c>
      <c r="DP21" s="15">
        <v>0.125</v>
      </c>
      <c r="DQ21" s="14">
        <v>15</v>
      </c>
      <c r="DR21" s="15">
        <v>0.14285714285714285</v>
      </c>
      <c r="DS21" s="14"/>
      <c r="DT21" s="16"/>
      <c r="DU21" s="14">
        <v>6</v>
      </c>
      <c r="DV21" s="15">
        <v>0.10909090909090909</v>
      </c>
      <c r="DW21" s="14">
        <v>2</v>
      </c>
      <c r="DX21" s="15">
        <v>6.4516129032258063E-2</v>
      </c>
      <c r="DY21" s="14"/>
      <c r="DZ21" s="16"/>
      <c r="EA21" s="14">
        <v>3</v>
      </c>
      <c r="EB21" s="15">
        <v>5.2631578947368418E-2</v>
      </c>
      <c r="EC21" s="14">
        <v>5</v>
      </c>
      <c r="ED21" s="15">
        <v>9.8039215686274508E-2</v>
      </c>
      <c r="EE21" s="14"/>
      <c r="EF21" s="16"/>
      <c r="EG21" s="14"/>
      <c r="EH21" s="16"/>
      <c r="EI21" s="14"/>
      <c r="EJ21" s="16"/>
      <c r="EK21" s="14">
        <v>1</v>
      </c>
      <c r="EL21" s="15">
        <v>3.2258064516129031E-2</v>
      </c>
      <c r="EM21" s="14">
        <v>403</v>
      </c>
      <c r="EN21" s="15">
        <v>0.14920399851906702</v>
      </c>
      <c r="EO21" s="14">
        <v>242</v>
      </c>
      <c r="EP21" s="15">
        <v>7.7663671373555843E-2</v>
      </c>
      <c r="EQ21" s="14"/>
      <c r="ER21" s="16"/>
      <c r="ES21" s="14">
        <v>5</v>
      </c>
      <c r="ET21" s="15">
        <v>0.10416666666666667</v>
      </c>
      <c r="EU21" s="14">
        <v>409</v>
      </c>
      <c r="EV21" s="15">
        <v>0.16558704453441295</v>
      </c>
      <c r="EW21" s="14">
        <v>2</v>
      </c>
      <c r="EX21" s="15">
        <v>9.5238095238095233E-2</v>
      </c>
      <c r="EY21" s="14">
        <v>151</v>
      </c>
      <c r="EZ21" s="15">
        <v>6.2942892872030018E-2</v>
      </c>
      <c r="FA21" s="14">
        <v>3</v>
      </c>
      <c r="FB21" s="15">
        <v>0.125</v>
      </c>
      <c r="FC21" s="14"/>
      <c r="FD21" s="16"/>
      <c r="FE21" s="14">
        <v>8</v>
      </c>
      <c r="FF21" s="15">
        <v>0.19047619047619047</v>
      </c>
      <c r="FG21" s="14"/>
      <c r="FH21" s="16"/>
      <c r="FI21" s="14"/>
      <c r="FJ21" s="16"/>
      <c r="FK21" s="14">
        <v>1</v>
      </c>
      <c r="FL21" s="15">
        <v>4.3478260869565216E-2</v>
      </c>
      <c r="FM21" s="14">
        <v>44</v>
      </c>
      <c r="FN21" s="15">
        <v>0.10653753026634383</v>
      </c>
      <c r="FO21" s="14">
        <v>3</v>
      </c>
      <c r="FP21" s="15">
        <v>5.8823529411764705E-2</v>
      </c>
      <c r="FQ21" s="14"/>
      <c r="FR21" s="16"/>
      <c r="FS21" s="14"/>
      <c r="FT21" s="16"/>
      <c r="FU21" s="14"/>
      <c r="FV21" s="16"/>
      <c r="FW21" s="14">
        <v>12</v>
      </c>
      <c r="FX21" s="15">
        <v>0.16438356164383561</v>
      </c>
      <c r="FY21" s="14">
        <v>6</v>
      </c>
      <c r="FZ21" s="15">
        <v>0.2</v>
      </c>
      <c r="GA21" s="14">
        <v>3</v>
      </c>
      <c r="GB21" s="15">
        <v>0.13636363636363635</v>
      </c>
      <c r="GC21" s="14">
        <v>2</v>
      </c>
      <c r="GD21" s="15">
        <v>7.6923076923076927E-2</v>
      </c>
      <c r="GE21" s="14">
        <v>47</v>
      </c>
      <c r="GF21" s="15">
        <v>9.1085271317829453E-2</v>
      </c>
      <c r="GG21" s="14">
        <v>1</v>
      </c>
      <c r="GH21" s="15">
        <v>3.8461538461538464E-2</v>
      </c>
      <c r="GI21" s="17">
        <v>4817</v>
      </c>
      <c r="GJ21" s="18">
        <v>9.3984742356544984E-2</v>
      </c>
    </row>
    <row r="22" spans="1:192" x14ac:dyDescent="0.25">
      <c r="A22" s="19" t="s">
        <v>139</v>
      </c>
      <c r="B22" s="27"/>
      <c r="C22" s="20">
        <v>31</v>
      </c>
      <c r="D22" s="21">
        <v>0.49206349206349204</v>
      </c>
      <c r="E22" s="20">
        <v>24</v>
      </c>
      <c r="F22" s="21">
        <v>0.44444444444444442</v>
      </c>
      <c r="G22" s="20">
        <v>915</v>
      </c>
      <c r="H22" s="21">
        <v>0.46899026140440797</v>
      </c>
      <c r="I22" s="20">
        <v>23</v>
      </c>
      <c r="J22" s="21">
        <v>0.37096774193548387</v>
      </c>
      <c r="K22" s="20">
        <v>17</v>
      </c>
      <c r="L22" s="21">
        <v>0.47222222222222221</v>
      </c>
      <c r="M22" s="20">
        <v>114</v>
      </c>
      <c r="N22" s="21">
        <v>0.38383838383838381</v>
      </c>
      <c r="O22" s="20">
        <v>1619</v>
      </c>
      <c r="P22" s="21">
        <v>0.4027363184079602</v>
      </c>
      <c r="Q22" s="20">
        <v>859</v>
      </c>
      <c r="R22" s="21">
        <v>0.47406181015452536</v>
      </c>
      <c r="S22" s="20"/>
      <c r="T22" s="22"/>
      <c r="U22" s="20">
        <v>30</v>
      </c>
      <c r="V22" s="21">
        <v>0.57692307692307687</v>
      </c>
      <c r="W22" s="20">
        <v>13</v>
      </c>
      <c r="X22" s="21">
        <v>0.31707317073170732</v>
      </c>
      <c r="Y22" s="20"/>
      <c r="Z22" s="22"/>
      <c r="AA22" s="20">
        <v>24</v>
      </c>
      <c r="AB22" s="21">
        <v>0.58536585365853655</v>
      </c>
      <c r="AC22" s="20">
        <v>116</v>
      </c>
      <c r="AD22" s="21">
        <v>0.36477987421383645</v>
      </c>
      <c r="AE22" s="20"/>
      <c r="AF22" s="22"/>
      <c r="AG22" s="20">
        <v>25</v>
      </c>
      <c r="AH22" s="21">
        <v>0.32894736842105265</v>
      </c>
      <c r="AI22" s="20">
        <v>9</v>
      </c>
      <c r="AJ22" s="21">
        <v>0.47368421052631576</v>
      </c>
      <c r="AK22" s="20"/>
      <c r="AL22" s="22"/>
      <c r="AM22" s="20">
        <v>44</v>
      </c>
      <c r="AN22" s="21">
        <v>0.4943820224719101</v>
      </c>
      <c r="AO22" s="20">
        <v>926</v>
      </c>
      <c r="AP22" s="21">
        <v>0.48917062863180139</v>
      </c>
      <c r="AQ22" s="20">
        <v>33</v>
      </c>
      <c r="AR22" s="21">
        <v>0.48529411764705882</v>
      </c>
      <c r="AS22" s="20">
        <v>544</v>
      </c>
      <c r="AT22" s="21">
        <v>0.47887323943661969</v>
      </c>
      <c r="AU22" s="20"/>
      <c r="AV22" s="22"/>
      <c r="AW22" s="20">
        <v>9</v>
      </c>
      <c r="AX22" s="21">
        <v>0.375</v>
      </c>
      <c r="AY22" s="20">
        <v>13</v>
      </c>
      <c r="AZ22" s="21">
        <v>0.4642857142857143</v>
      </c>
      <c r="BA22" s="20"/>
      <c r="BB22" s="22"/>
      <c r="BC22" s="20">
        <v>34</v>
      </c>
      <c r="BD22" s="21">
        <v>0.4358974358974359</v>
      </c>
      <c r="BE22" s="20">
        <v>22</v>
      </c>
      <c r="BF22" s="21">
        <v>0.4</v>
      </c>
      <c r="BG22" s="20">
        <v>18</v>
      </c>
      <c r="BH22" s="21">
        <v>0.69230769230769229</v>
      </c>
      <c r="BI22" s="20"/>
      <c r="BJ22" s="22"/>
      <c r="BK22" s="20">
        <v>710</v>
      </c>
      <c r="BL22" s="21">
        <v>0.38840262582056895</v>
      </c>
      <c r="BM22" s="20">
        <v>350</v>
      </c>
      <c r="BN22" s="21">
        <v>0.40415704387990764</v>
      </c>
      <c r="BO22" s="20"/>
      <c r="BP22" s="22"/>
      <c r="BQ22" s="20"/>
      <c r="BR22" s="22"/>
      <c r="BS22" s="20">
        <v>22</v>
      </c>
      <c r="BT22" s="21">
        <v>0.33333333333333331</v>
      </c>
      <c r="BU22" s="20">
        <v>677</v>
      </c>
      <c r="BV22" s="21">
        <v>0.48600143575017946</v>
      </c>
      <c r="BW22" s="20">
        <v>624</v>
      </c>
      <c r="BX22" s="21">
        <v>0.5714285714285714</v>
      </c>
      <c r="BY22" s="20">
        <v>29</v>
      </c>
      <c r="BZ22" s="21">
        <v>0.36708860759493672</v>
      </c>
      <c r="CA22" s="20">
        <v>20</v>
      </c>
      <c r="CB22" s="21">
        <v>0.47619047619047616</v>
      </c>
      <c r="CC22" s="20"/>
      <c r="CD22" s="22"/>
      <c r="CE22" s="20">
        <v>519</v>
      </c>
      <c r="CF22" s="21">
        <v>0.38444444444444442</v>
      </c>
      <c r="CG22" s="20"/>
      <c r="CH22" s="22"/>
      <c r="CI22" s="20"/>
      <c r="CJ22" s="22"/>
      <c r="CK22" s="20">
        <v>12</v>
      </c>
      <c r="CL22" s="21">
        <v>0.5714285714285714</v>
      </c>
      <c r="CM22" s="20">
        <v>1110</v>
      </c>
      <c r="CN22" s="21">
        <v>0.48684210526315791</v>
      </c>
      <c r="CO22" s="20">
        <v>5255</v>
      </c>
      <c r="CP22" s="21">
        <v>0.434872558755379</v>
      </c>
      <c r="CQ22" s="20">
        <v>66</v>
      </c>
      <c r="CR22" s="21">
        <v>0.28820960698689957</v>
      </c>
      <c r="CS22" s="20">
        <v>1074</v>
      </c>
      <c r="CT22" s="21">
        <v>0.52161243322000972</v>
      </c>
      <c r="CU22" s="20"/>
      <c r="CV22" s="22"/>
      <c r="CW22" s="20">
        <v>22</v>
      </c>
      <c r="CX22" s="21">
        <v>0.30136986301369861</v>
      </c>
      <c r="CY22" s="20"/>
      <c r="CZ22" s="22"/>
      <c r="DA22" s="20">
        <v>37</v>
      </c>
      <c r="DB22" s="21">
        <v>0.34579439252336447</v>
      </c>
      <c r="DC22" s="20"/>
      <c r="DD22" s="22"/>
      <c r="DE22" s="20">
        <v>762</v>
      </c>
      <c r="DF22" s="21">
        <v>0.41503267973856212</v>
      </c>
      <c r="DG22" s="20">
        <v>496</v>
      </c>
      <c r="DH22" s="21">
        <v>0.40325203252032521</v>
      </c>
      <c r="DI22" s="20"/>
      <c r="DJ22" s="22"/>
      <c r="DK22" s="20"/>
      <c r="DL22" s="22"/>
      <c r="DM22" s="20"/>
      <c r="DN22" s="22"/>
      <c r="DO22" s="20">
        <v>19</v>
      </c>
      <c r="DP22" s="21">
        <v>0.39583333333333331</v>
      </c>
      <c r="DQ22" s="20">
        <v>55</v>
      </c>
      <c r="DR22" s="21">
        <v>0.52380952380952384</v>
      </c>
      <c r="DS22" s="20"/>
      <c r="DT22" s="22"/>
      <c r="DU22" s="20">
        <v>23</v>
      </c>
      <c r="DV22" s="21">
        <v>0.41818181818181815</v>
      </c>
      <c r="DW22" s="20">
        <v>14</v>
      </c>
      <c r="DX22" s="21">
        <v>0.45161290322580644</v>
      </c>
      <c r="DY22" s="20"/>
      <c r="DZ22" s="22"/>
      <c r="EA22" s="20">
        <v>20</v>
      </c>
      <c r="EB22" s="21">
        <v>0.35087719298245612</v>
      </c>
      <c r="EC22" s="20">
        <v>24</v>
      </c>
      <c r="ED22" s="21">
        <v>0.47058823529411764</v>
      </c>
      <c r="EE22" s="20"/>
      <c r="EF22" s="22"/>
      <c r="EG22" s="20"/>
      <c r="EH22" s="22"/>
      <c r="EI22" s="20"/>
      <c r="EJ22" s="22"/>
      <c r="EK22" s="20">
        <v>8</v>
      </c>
      <c r="EL22" s="21">
        <v>0.25806451612903225</v>
      </c>
      <c r="EM22" s="20">
        <v>1297</v>
      </c>
      <c r="EN22" s="21">
        <v>0.48019252128841172</v>
      </c>
      <c r="EO22" s="20">
        <v>1122</v>
      </c>
      <c r="EP22" s="21">
        <v>0.36007702182284979</v>
      </c>
      <c r="EQ22" s="20"/>
      <c r="ER22" s="22"/>
      <c r="ES22" s="20">
        <v>27</v>
      </c>
      <c r="ET22" s="21">
        <v>0.5625</v>
      </c>
      <c r="EU22" s="20">
        <v>1189</v>
      </c>
      <c r="EV22" s="21">
        <v>0.48137651821862348</v>
      </c>
      <c r="EW22" s="20">
        <v>5</v>
      </c>
      <c r="EX22" s="21">
        <v>0.23809523809523808</v>
      </c>
      <c r="EY22" s="20">
        <v>908</v>
      </c>
      <c r="EZ22" s="21">
        <v>0.37849103793247185</v>
      </c>
      <c r="FA22" s="20">
        <v>12</v>
      </c>
      <c r="FB22" s="21">
        <v>0.5</v>
      </c>
      <c r="FC22" s="20"/>
      <c r="FD22" s="22"/>
      <c r="FE22" s="20">
        <v>23</v>
      </c>
      <c r="FF22" s="21">
        <v>0.54761904761904767</v>
      </c>
      <c r="FG22" s="20"/>
      <c r="FH22" s="22"/>
      <c r="FI22" s="20"/>
      <c r="FJ22" s="22"/>
      <c r="FK22" s="20">
        <v>8</v>
      </c>
      <c r="FL22" s="21">
        <v>0.34782608695652173</v>
      </c>
      <c r="FM22" s="20">
        <v>186</v>
      </c>
      <c r="FN22" s="21">
        <v>0.45036319612590797</v>
      </c>
      <c r="FO22" s="20">
        <v>22</v>
      </c>
      <c r="FP22" s="21">
        <v>0.43137254901960786</v>
      </c>
      <c r="FQ22" s="20"/>
      <c r="FR22" s="22"/>
      <c r="FS22" s="20"/>
      <c r="FT22" s="22"/>
      <c r="FU22" s="20"/>
      <c r="FV22" s="22"/>
      <c r="FW22" s="20">
        <v>39</v>
      </c>
      <c r="FX22" s="21">
        <v>0.53424657534246578</v>
      </c>
      <c r="FY22" s="20">
        <v>15</v>
      </c>
      <c r="FZ22" s="21">
        <v>0.5</v>
      </c>
      <c r="GA22" s="20">
        <v>9</v>
      </c>
      <c r="GB22" s="21">
        <v>0.40909090909090912</v>
      </c>
      <c r="GC22" s="20">
        <v>10</v>
      </c>
      <c r="GD22" s="21">
        <v>0.38461538461538464</v>
      </c>
      <c r="GE22" s="20">
        <v>225</v>
      </c>
      <c r="GF22" s="21">
        <v>0.43604651162790697</v>
      </c>
      <c r="GG22" s="20">
        <v>5</v>
      </c>
      <c r="GH22" s="21">
        <v>0.19230769230769232</v>
      </c>
      <c r="GI22" s="20">
        <v>22512</v>
      </c>
      <c r="GJ22" s="21">
        <v>0.43923282539558661</v>
      </c>
    </row>
    <row r="23" spans="1:192" x14ac:dyDescent="0.25">
      <c r="A23" s="2" t="s">
        <v>124</v>
      </c>
      <c r="B23" s="3" t="s">
        <v>125</v>
      </c>
      <c r="C23" s="14">
        <v>5</v>
      </c>
      <c r="D23" s="15">
        <v>7.9365079365079361E-2</v>
      </c>
      <c r="E23" s="14">
        <v>0</v>
      </c>
      <c r="F23" s="15">
        <v>0</v>
      </c>
      <c r="G23" s="14">
        <v>16</v>
      </c>
      <c r="H23" s="15">
        <v>8.2009226037929265E-3</v>
      </c>
      <c r="I23" s="14">
        <v>2</v>
      </c>
      <c r="J23" s="15">
        <v>3.2258064516129031E-2</v>
      </c>
      <c r="K23" s="14">
        <v>0</v>
      </c>
      <c r="L23" s="15">
        <v>0</v>
      </c>
      <c r="M23" s="14">
        <v>13</v>
      </c>
      <c r="N23" s="15">
        <v>4.3771043771043773E-2</v>
      </c>
      <c r="O23" s="14">
        <v>67</v>
      </c>
      <c r="P23" s="15">
        <v>1.6666666666666666E-2</v>
      </c>
      <c r="Q23" s="14">
        <v>26</v>
      </c>
      <c r="R23" s="15">
        <v>1.434878587196468E-2</v>
      </c>
      <c r="S23" s="14"/>
      <c r="T23" s="16"/>
      <c r="U23" s="14">
        <v>0</v>
      </c>
      <c r="V23" s="15">
        <v>0</v>
      </c>
      <c r="W23" s="14">
        <v>0</v>
      </c>
      <c r="X23" s="15">
        <v>0</v>
      </c>
      <c r="Y23" s="14"/>
      <c r="Z23" s="16"/>
      <c r="AA23" s="14">
        <v>1</v>
      </c>
      <c r="AB23" s="15">
        <v>2.4390243902439025E-2</v>
      </c>
      <c r="AC23" s="14">
        <v>3</v>
      </c>
      <c r="AD23" s="15">
        <v>9.433962264150943E-3</v>
      </c>
      <c r="AE23" s="14"/>
      <c r="AF23" s="16"/>
      <c r="AG23" s="14">
        <v>1</v>
      </c>
      <c r="AH23" s="15">
        <v>1.3157894736842105E-2</v>
      </c>
      <c r="AI23" s="14">
        <v>0</v>
      </c>
      <c r="AJ23" s="15">
        <v>0</v>
      </c>
      <c r="AK23" s="14"/>
      <c r="AL23" s="16"/>
      <c r="AM23" s="14">
        <v>3</v>
      </c>
      <c r="AN23" s="15">
        <v>3.3707865168539325E-2</v>
      </c>
      <c r="AO23" s="14">
        <v>40</v>
      </c>
      <c r="AP23" s="15">
        <v>2.1130480718436345E-2</v>
      </c>
      <c r="AQ23" s="14">
        <v>0</v>
      </c>
      <c r="AR23" s="15">
        <v>0</v>
      </c>
      <c r="AS23" s="14">
        <v>17</v>
      </c>
      <c r="AT23" s="15">
        <v>1.4964788732394365E-2</v>
      </c>
      <c r="AU23" s="14"/>
      <c r="AV23" s="16"/>
      <c r="AW23" s="14">
        <v>1</v>
      </c>
      <c r="AX23" s="15">
        <v>4.1666666666666664E-2</v>
      </c>
      <c r="AY23" s="14">
        <v>2</v>
      </c>
      <c r="AZ23" s="15">
        <v>7.1428571428571425E-2</v>
      </c>
      <c r="BA23" s="14"/>
      <c r="BB23" s="16"/>
      <c r="BC23" s="14">
        <v>3</v>
      </c>
      <c r="BD23" s="15">
        <v>3.8461538461538464E-2</v>
      </c>
      <c r="BE23" s="14">
        <v>3</v>
      </c>
      <c r="BF23" s="15">
        <v>5.4545454545454543E-2</v>
      </c>
      <c r="BG23" s="14">
        <v>1</v>
      </c>
      <c r="BH23" s="15">
        <v>3.8461538461538464E-2</v>
      </c>
      <c r="BI23" s="14"/>
      <c r="BJ23" s="16"/>
      <c r="BK23" s="14">
        <v>31</v>
      </c>
      <c r="BL23" s="15">
        <v>1.6958424507658644E-2</v>
      </c>
      <c r="BM23" s="14">
        <v>17</v>
      </c>
      <c r="BN23" s="15">
        <v>1.9630484988452657E-2</v>
      </c>
      <c r="BO23" s="14"/>
      <c r="BP23" s="16"/>
      <c r="BQ23" s="14"/>
      <c r="BR23" s="16"/>
      <c r="BS23" s="14">
        <v>2</v>
      </c>
      <c r="BT23" s="15">
        <v>3.0303030303030304E-2</v>
      </c>
      <c r="BU23" s="14">
        <v>12</v>
      </c>
      <c r="BV23" s="15">
        <v>8.6145010768126345E-3</v>
      </c>
      <c r="BW23" s="14">
        <v>17</v>
      </c>
      <c r="BX23" s="15">
        <v>1.5567765567765568E-2</v>
      </c>
      <c r="BY23" s="14">
        <v>2</v>
      </c>
      <c r="BZ23" s="15">
        <v>2.5316455696202531E-2</v>
      </c>
      <c r="CA23" s="14">
        <v>0</v>
      </c>
      <c r="CB23" s="15">
        <v>0</v>
      </c>
      <c r="CC23" s="14"/>
      <c r="CD23" s="16"/>
      <c r="CE23" s="14">
        <v>15</v>
      </c>
      <c r="CF23" s="15">
        <v>1.1111111111111112E-2</v>
      </c>
      <c r="CG23" s="14"/>
      <c r="CH23" s="16"/>
      <c r="CI23" s="14"/>
      <c r="CJ23" s="16"/>
      <c r="CK23" s="14">
        <v>0</v>
      </c>
      <c r="CL23" s="15">
        <v>0</v>
      </c>
      <c r="CM23" s="14">
        <v>43</v>
      </c>
      <c r="CN23" s="15">
        <v>1.8859649122807017E-2</v>
      </c>
      <c r="CO23" s="14">
        <v>143</v>
      </c>
      <c r="CP23" s="15">
        <v>1.1833829857663026E-2</v>
      </c>
      <c r="CQ23" s="14">
        <v>2</v>
      </c>
      <c r="CR23" s="15">
        <v>8.7336244541484712E-3</v>
      </c>
      <c r="CS23" s="14">
        <v>32</v>
      </c>
      <c r="CT23" s="15">
        <v>1.5541525012141816E-2</v>
      </c>
      <c r="CU23" s="14"/>
      <c r="CV23" s="16"/>
      <c r="CW23" s="14">
        <v>0</v>
      </c>
      <c r="CX23" s="15">
        <v>0</v>
      </c>
      <c r="CY23" s="14"/>
      <c r="CZ23" s="16"/>
      <c r="DA23" s="14">
        <v>4</v>
      </c>
      <c r="DB23" s="15">
        <v>3.7383177570093455E-2</v>
      </c>
      <c r="DC23" s="14"/>
      <c r="DD23" s="16"/>
      <c r="DE23" s="14">
        <v>21</v>
      </c>
      <c r="DF23" s="15">
        <v>1.1437908496732025E-2</v>
      </c>
      <c r="DG23" s="14">
        <v>20</v>
      </c>
      <c r="DH23" s="15">
        <v>1.6260162601626018E-2</v>
      </c>
      <c r="DI23" s="14"/>
      <c r="DJ23" s="16"/>
      <c r="DK23" s="14"/>
      <c r="DL23" s="16"/>
      <c r="DM23" s="14"/>
      <c r="DN23" s="16"/>
      <c r="DO23" s="14">
        <v>0</v>
      </c>
      <c r="DP23" s="15">
        <v>0</v>
      </c>
      <c r="DQ23" s="14">
        <v>2</v>
      </c>
      <c r="DR23" s="15">
        <v>1.9047619047619049E-2</v>
      </c>
      <c r="DS23" s="14"/>
      <c r="DT23" s="16"/>
      <c r="DU23" s="14">
        <v>1</v>
      </c>
      <c r="DV23" s="15">
        <v>1.8181818181818181E-2</v>
      </c>
      <c r="DW23" s="14">
        <v>0</v>
      </c>
      <c r="DX23" s="15">
        <v>0</v>
      </c>
      <c r="DY23" s="14"/>
      <c r="DZ23" s="16"/>
      <c r="EA23" s="14">
        <v>1</v>
      </c>
      <c r="EB23" s="15">
        <v>1.7543859649122806E-2</v>
      </c>
      <c r="EC23" s="14">
        <v>2</v>
      </c>
      <c r="ED23" s="15">
        <v>3.9215686274509803E-2</v>
      </c>
      <c r="EE23" s="14"/>
      <c r="EF23" s="16"/>
      <c r="EG23" s="14"/>
      <c r="EH23" s="16"/>
      <c r="EI23" s="14"/>
      <c r="EJ23" s="16"/>
      <c r="EK23" s="14">
        <v>3</v>
      </c>
      <c r="EL23" s="15">
        <v>9.6774193548387094E-2</v>
      </c>
      <c r="EM23" s="14">
        <v>44</v>
      </c>
      <c r="EN23" s="15">
        <v>1.629026286560533E-2</v>
      </c>
      <c r="EO23" s="14">
        <v>35</v>
      </c>
      <c r="EP23" s="15">
        <v>1.1232349165596919E-2</v>
      </c>
      <c r="EQ23" s="14"/>
      <c r="ER23" s="16"/>
      <c r="ES23" s="14">
        <v>1</v>
      </c>
      <c r="ET23" s="15">
        <v>2.0833333333333332E-2</v>
      </c>
      <c r="EU23" s="14">
        <v>30</v>
      </c>
      <c r="EV23" s="15">
        <v>1.2145748987854251E-2</v>
      </c>
      <c r="EW23" s="14">
        <v>1</v>
      </c>
      <c r="EX23" s="15">
        <v>4.7619047619047616E-2</v>
      </c>
      <c r="EY23" s="14">
        <v>38</v>
      </c>
      <c r="EZ23" s="15">
        <v>1.5839933305543976E-2</v>
      </c>
      <c r="FA23" s="14">
        <v>0</v>
      </c>
      <c r="FB23" s="15">
        <v>0</v>
      </c>
      <c r="FC23" s="14"/>
      <c r="FD23" s="16"/>
      <c r="FE23" s="14">
        <v>0</v>
      </c>
      <c r="FF23" s="15">
        <v>0</v>
      </c>
      <c r="FG23" s="14"/>
      <c r="FH23" s="16"/>
      <c r="FI23" s="14"/>
      <c r="FJ23" s="16"/>
      <c r="FK23" s="14">
        <v>1</v>
      </c>
      <c r="FL23" s="15">
        <v>4.3478260869565216E-2</v>
      </c>
      <c r="FM23" s="14">
        <v>8</v>
      </c>
      <c r="FN23" s="15">
        <v>1.9370460048426151E-2</v>
      </c>
      <c r="FO23" s="14">
        <v>1</v>
      </c>
      <c r="FP23" s="15">
        <v>1.9607843137254902E-2</v>
      </c>
      <c r="FQ23" s="14"/>
      <c r="FR23" s="16"/>
      <c r="FS23" s="14"/>
      <c r="FT23" s="16"/>
      <c r="FU23" s="14"/>
      <c r="FV23" s="16"/>
      <c r="FW23" s="14">
        <v>2</v>
      </c>
      <c r="FX23" s="15">
        <v>2.7397260273972601E-2</v>
      </c>
      <c r="FY23" s="14">
        <v>0</v>
      </c>
      <c r="FZ23" s="15">
        <v>0</v>
      </c>
      <c r="GA23" s="14">
        <v>0</v>
      </c>
      <c r="GB23" s="15">
        <v>0</v>
      </c>
      <c r="GC23" s="14">
        <v>2</v>
      </c>
      <c r="GD23" s="15">
        <v>7.6923076923076927E-2</v>
      </c>
      <c r="GE23" s="14">
        <v>10</v>
      </c>
      <c r="GF23" s="15">
        <v>1.937984496124031E-2</v>
      </c>
      <c r="GG23" s="14">
        <v>0</v>
      </c>
      <c r="GH23" s="15">
        <v>0</v>
      </c>
      <c r="GI23" s="17">
        <v>747</v>
      </c>
      <c r="GJ23" s="18">
        <v>1.4574756599613681E-2</v>
      </c>
    </row>
    <row r="24" spans="1:192" x14ac:dyDescent="0.25">
      <c r="A24" s="2" t="s">
        <v>126</v>
      </c>
      <c r="B24" s="3" t="s">
        <v>125</v>
      </c>
      <c r="C24" s="14">
        <v>1</v>
      </c>
      <c r="D24" s="15">
        <v>1.5873015873015872E-2</v>
      </c>
      <c r="E24" s="14">
        <v>1</v>
      </c>
      <c r="F24" s="15">
        <v>1.8518518518518517E-2</v>
      </c>
      <c r="G24" s="14">
        <v>22</v>
      </c>
      <c r="H24" s="15">
        <v>1.1276268580215274E-2</v>
      </c>
      <c r="I24" s="14">
        <v>1</v>
      </c>
      <c r="J24" s="15">
        <v>1.6129032258064516E-2</v>
      </c>
      <c r="K24" s="14">
        <v>0</v>
      </c>
      <c r="L24" s="15">
        <v>0</v>
      </c>
      <c r="M24" s="14">
        <v>6</v>
      </c>
      <c r="N24" s="15">
        <v>2.0202020202020204E-2</v>
      </c>
      <c r="O24" s="14">
        <v>53</v>
      </c>
      <c r="P24" s="15">
        <v>1.3184079601990049E-2</v>
      </c>
      <c r="Q24" s="14">
        <v>17</v>
      </c>
      <c r="R24" s="15">
        <v>9.3818984547461362E-3</v>
      </c>
      <c r="S24" s="14"/>
      <c r="T24" s="16"/>
      <c r="U24" s="14">
        <v>0</v>
      </c>
      <c r="V24" s="15">
        <v>0</v>
      </c>
      <c r="W24" s="14">
        <v>1</v>
      </c>
      <c r="X24" s="15">
        <v>2.4390243902439025E-2</v>
      </c>
      <c r="Y24" s="14"/>
      <c r="Z24" s="16"/>
      <c r="AA24" s="14">
        <v>0</v>
      </c>
      <c r="AB24" s="15">
        <v>0</v>
      </c>
      <c r="AC24" s="14">
        <v>2</v>
      </c>
      <c r="AD24" s="15">
        <v>6.2893081761006293E-3</v>
      </c>
      <c r="AE24" s="14"/>
      <c r="AF24" s="16"/>
      <c r="AG24" s="14">
        <v>2</v>
      </c>
      <c r="AH24" s="15">
        <v>2.6315789473684209E-2</v>
      </c>
      <c r="AI24" s="14">
        <v>1</v>
      </c>
      <c r="AJ24" s="15">
        <v>5.2631578947368418E-2</v>
      </c>
      <c r="AK24" s="14"/>
      <c r="AL24" s="16"/>
      <c r="AM24" s="14">
        <v>3</v>
      </c>
      <c r="AN24" s="15">
        <v>3.3707865168539325E-2</v>
      </c>
      <c r="AO24" s="14">
        <v>19</v>
      </c>
      <c r="AP24" s="15">
        <v>1.0036978341257264E-2</v>
      </c>
      <c r="AQ24" s="14">
        <v>2</v>
      </c>
      <c r="AR24" s="15">
        <v>2.9411764705882353E-2</v>
      </c>
      <c r="AS24" s="14">
        <v>17</v>
      </c>
      <c r="AT24" s="15">
        <v>1.4964788732394365E-2</v>
      </c>
      <c r="AU24" s="14"/>
      <c r="AV24" s="16"/>
      <c r="AW24" s="14">
        <v>1</v>
      </c>
      <c r="AX24" s="15">
        <v>4.1666666666666664E-2</v>
      </c>
      <c r="AY24" s="14">
        <v>0</v>
      </c>
      <c r="AZ24" s="15">
        <v>0</v>
      </c>
      <c r="BA24" s="14"/>
      <c r="BB24" s="16"/>
      <c r="BC24" s="14">
        <v>0</v>
      </c>
      <c r="BD24" s="15">
        <v>0</v>
      </c>
      <c r="BE24" s="14">
        <v>3</v>
      </c>
      <c r="BF24" s="15">
        <v>5.4545454545454543E-2</v>
      </c>
      <c r="BG24" s="14">
        <v>1</v>
      </c>
      <c r="BH24" s="15">
        <v>3.8461538461538464E-2</v>
      </c>
      <c r="BI24" s="14"/>
      <c r="BJ24" s="16"/>
      <c r="BK24" s="14">
        <v>24</v>
      </c>
      <c r="BL24" s="15">
        <v>1.3129102844638949E-2</v>
      </c>
      <c r="BM24" s="14">
        <v>9</v>
      </c>
      <c r="BN24" s="15">
        <v>1.0392609699769052E-2</v>
      </c>
      <c r="BO24" s="14"/>
      <c r="BP24" s="16"/>
      <c r="BQ24" s="14"/>
      <c r="BR24" s="16"/>
      <c r="BS24" s="14">
        <v>1</v>
      </c>
      <c r="BT24" s="15">
        <v>1.5151515151515152E-2</v>
      </c>
      <c r="BU24" s="14">
        <v>13</v>
      </c>
      <c r="BV24" s="15">
        <v>9.3323761665470208E-3</v>
      </c>
      <c r="BW24" s="14">
        <v>6</v>
      </c>
      <c r="BX24" s="15">
        <v>5.4945054945054949E-3</v>
      </c>
      <c r="BY24" s="14">
        <v>1</v>
      </c>
      <c r="BZ24" s="15">
        <v>1.2658227848101266E-2</v>
      </c>
      <c r="CA24" s="14">
        <v>0</v>
      </c>
      <c r="CB24" s="15">
        <v>0</v>
      </c>
      <c r="CC24" s="14"/>
      <c r="CD24" s="16"/>
      <c r="CE24" s="14">
        <v>18</v>
      </c>
      <c r="CF24" s="15">
        <v>1.3333333333333334E-2</v>
      </c>
      <c r="CG24" s="14"/>
      <c r="CH24" s="16"/>
      <c r="CI24" s="14"/>
      <c r="CJ24" s="16"/>
      <c r="CK24" s="14">
        <v>0</v>
      </c>
      <c r="CL24" s="15">
        <v>0</v>
      </c>
      <c r="CM24" s="14">
        <v>30</v>
      </c>
      <c r="CN24" s="15">
        <v>1.3157894736842105E-2</v>
      </c>
      <c r="CO24" s="14">
        <v>89</v>
      </c>
      <c r="CP24" s="15">
        <v>7.3651108904336316E-3</v>
      </c>
      <c r="CQ24" s="14">
        <v>3</v>
      </c>
      <c r="CR24" s="15">
        <v>1.3100436681222707E-2</v>
      </c>
      <c r="CS24" s="14">
        <v>25</v>
      </c>
      <c r="CT24" s="15">
        <v>1.2141816415735794E-2</v>
      </c>
      <c r="CU24" s="14"/>
      <c r="CV24" s="16"/>
      <c r="CW24" s="14">
        <v>1</v>
      </c>
      <c r="CX24" s="15">
        <v>1.3698630136986301E-2</v>
      </c>
      <c r="CY24" s="14"/>
      <c r="CZ24" s="16"/>
      <c r="DA24" s="14">
        <v>4</v>
      </c>
      <c r="DB24" s="15">
        <v>3.7383177570093455E-2</v>
      </c>
      <c r="DC24" s="14"/>
      <c r="DD24" s="16"/>
      <c r="DE24" s="14">
        <v>18</v>
      </c>
      <c r="DF24" s="15">
        <v>9.8039215686274508E-3</v>
      </c>
      <c r="DG24" s="14">
        <v>20</v>
      </c>
      <c r="DH24" s="15">
        <v>1.6260162601626018E-2</v>
      </c>
      <c r="DI24" s="14"/>
      <c r="DJ24" s="16"/>
      <c r="DK24" s="14"/>
      <c r="DL24" s="16"/>
      <c r="DM24" s="14"/>
      <c r="DN24" s="16"/>
      <c r="DO24" s="14">
        <v>1</v>
      </c>
      <c r="DP24" s="15">
        <v>2.0833333333333332E-2</v>
      </c>
      <c r="DQ24" s="14">
        <v>1</v>
      </c>
      <c r="DR24" s="15">
        <v>9.5238095238095247E-3</v>
      </c>
      <c r="DS24" s="14"/>
      <c r="DT24" s="16"/>
      <c r="DU24" s="14">
        <v>0</v>
      </c>
      <c r="DV24" s="15">
        <v>0</v>
      </c>
      <c r="DW24" s="14">
        <v>0</v>
      </c>
      <c r="DX24" s="15">
        <v>0</v>
      </c>
      <c r="DY24" s="14"/>
      <c r="DZ24" s="16"/>
      <c r="EA24" s="14">
        <v>2</v>
      </c>
      <c r="EB24" s="15">
        <v>3.5087719298245612E-2</v>
      </c>
      <c r="EC24" s="14">
        <v>1</v>
      </c>
      <c r="ED24" s="15">
        <v>1.9607843137254902E-2</v>
      </c>
      <c r="EE24" s="14"/>
      <c r="EF24" s="16"/>
      <c r="EG24" s="14"/>
      <c r="EH24" s="16"/>
      <c r="EI24" s="14"/>
      <c r="EJ24" s="16"/>
      <c r="EK24" s="14">
        <v>2</v>
      </c>
      <c r="EL24" s="15">
        <v>6.4516129032258063E-2</v>
      </c>
      <c r="EM24" s="14">
        <v>31</v>
      </c>
      <c r="EN24" s="15">
        <v>1.1477230655312847E-2</v>
      </c>
      <c r="EO24" s="14">
        <v>23</v>
      </c>
      <c r="EP24" s="15">
        <v>7.381258023106547E-3</v>
      </c>
      <c r="EQ24" s="14"/>
      <c r="ER24" s="16"/>
      <c r="ES24" s="14">
        <v>2</v>
      </c>
      <c r="ET24" s="15">
        <v>4.1666666666666664E-2</v>
      </c>
      <c r="EU24" s="14">
        <v>30</v>
      </c>
      <c r="EV24" s="15">
        <v>1.2145748987854251E-2</v>
      </c>
      <c r="EW24" s="14">
        <v>0</v>
      </c>
      <c r="EX24" s="15">
        <v>0</v>
      </c>
      <c r="EY24" s="14">
        <v>31</v>
      </c>
      <c r="EZ24" s="15">
        <v>1.2922050854522717E-2</v>
      </c>
      <c r="FA24" s="14">
        <v>0</v>
      </c>
      <c r="FB24" s="15">
        <v>0</v>
      </c>
      <c r="FC24" s="14"/>
      <c r="FD24" s="16"/>
      <c r="FE24" s="14">
        <v>0</v>
      </c>
      <c r="FF24" s="15">
        <v>0</v>
      </c>
      <c r="FG24" s="14"/>
      <c r="FH24" s="16"/>
      <c r="FI24" s="14"/>
      <c r="FJ24" s="16"/>
      <c r="FK24" s="14">
        <v>2</v>
      </c>
      <c r="FL24" s="15">
        <v>8.6956521739130432E-2</v>
      </c>
      <c r="FM24" s="14">
        <v>6</v>
      </c>
      <c r="FN24" s="15">
        <v>1.4527845036319613E-2</v>
      </c>
      <c r="FO24" s="14">
        <v>2</v>
      </c>
      <c r="FP24" s="15">
        <v>3.9215686274509803E-2</v>
      </c>
      <c r="FQ24" s="14"/>
      <c r="FR24" s="16"/>
      <c r="FS24" s="14"/>
      <c r="FT24" s="16"/>
      <c r="FU24" s="14"/>
      <c r="FV24" s="16"/>
      <c r="FW24" s="14">
        <v>0</v>
      </c>
      <c r="FX24" s="15">
        <v>0</v>
      </c>
      <c r="FY24" s="14">
        <v>0</v>
      </c>
      <c r="FZ24" s="15">
        <v>0</v>
      </c>
      <c r="GA24" s="14">
        <v>0</v>
      </c>
      <c r="GB24" s="15">
        <v>0</v>
      </c>
      <c r="GC24" s="14">
        <v>0</v>
      </c>
      <c r="GD24" s="15">
        <v>0</v>
      </c>
      <c r="GE24" s="14">
        <v>5</v>
      </c>
      <c r="GF24" s="15">
        <v>9.6899224806201549E-3</v>
      </c>
      <c r="GG24" s="14">
        <v>1</v>
      </c>
      <c r="GH24" s="15">
        <v>3.8461538461538464E-2</v>
      </c>
      <c r="GI24" s="17">
        <v>555</v>
      </c>
      <c r="GJ24" s="18">
        <v>1.0828634421399723E-2</v>
      </c>
    </row>
    <row r="25" spans="1:192" x14ac:dyDescent="0.25">
      <c r="A25" s="2" t="s">
        <v>127</v>
      </c>
      <c r="B25" s="3" t="s">
        <v>125</v>
      </c>
      <c r="C25" s="14">
        <v>0</v>
      </c>
      <c r="D25" s="15">
        <v>0</v>
      </c>
      <c r="E25" s="14">
        <v>5</v>
      </c>
      <c r="F25" s="15">
        <v>9.2592592592592587E-2</v>
      </c>
      <c r="G25" s="14">
        <v>59</v>
      </c>
      <c r="H25" s="15">
        <v>3.0240902101486417E-2</v>
      </c>
      <c r="I25" s="14">
        <v>8</v>
      </c>
      <c r="J25" s="15">
        <v>0.12903225806451613</v>
      </c>
      <c r="K25" s="14">
        <v>1</v>
      </c>
      <c r="L25" s="15">
        <v>2.7777777777777776E-2</v>
      </c>
      <c r="M25" s="14">
        <v>18</v>
      </c>
      <c r="N25" s="15">
        <v>6.0606060606060608E-2</v>
      </c>
      <c r="O25" s="14">
        <v>183</v>
      </c>
      <c r="P25" s="15">
        <v>4.5522388059701491E-2</v>
      </c>
      <c r="Q25" s="14">
        <v>77</v>
      </c>
      <c r="R25" s="15">
        <v>4.2494481236203092E-2</v>
      </c>
      <c r="S25" s="14"/>
      <c r="T25" s="16"/>
      <c r="U25" s="14">
        <v>4</v>
      </c>
      <c r="V25" s="15">
        <v>7.6923076923076927E-2</v>
      </c>
      <c r="W25" s="14">
        <v>2</v>
      </c>
      <c r="X25" s="15">
        <v>4.878048780487805E-2</v>
      </c>
      <c r="Y25" s="14"/>
      <c r="Z25" s="16"/>
      <c r="AA25" s="14">
        <v>0</v>
      </c>
      <c r="AB25" s="15">
        <v>0</v>
      </c>
      <c r="AC25" s="14">
        <v>23</v>
      </c>
      <c r="AD25" s="15">
        <v>7.2327044025157231E-2</v>
      </c>
      <c r="AE25" s="14"/>
      <c r="AF25" s="16"/>
      <c r="AG25" s="14">
        <v>1</v>
      </c>
      <c r="AH25" s="15">
        <v>1.3157894736842105E-2</v>
      </c>
      <c r="AI25" s="14">
        <v>0</v>
      </c>
      <c r="AJ25" s="15">
        <v>0</v>
      </c>
      <c r="AK25" s="14"/>
      <c r="AL25" s="16"/>
      <c r="AM25" s="14">
        <v>7</v>
      </c>
      <c r="AN25" s="15">
        <v>7.8651685393258425E-2</v>
      </c>
      <c r="AO25" s="14">
        <v>85</v>
      </c>
      <c r="AP25" s="15">
        <v>4.490227152667723E-2</v>
      </c>
      <c r="AQ25" s="14">
        <v>4</v>
      </c>
      <c r="AR25" s="15">
        <v>5.8823529411764705E-2</v>
      </c>
      <c r="AS25" s="14">
        <v>57</v>
      </c>
      <c r="AT25" s="15">
        <v>5.0176056338028172E-2</v>
      </c>
      <c r="AU25" s="14"/>
      <c r="AV25" s="16"/>
      <c r="AW25" s="14">
        <v>0</v>
      </c>
      <c r="AX25" s="15">
        <v>0</v>
      </c>
      <c r="AY25" s="14">
        <v>2</v>
      </c>
      <c r="AZ25" s="15">
        <v>7.1428571428571425E-2</v>
      </c>
      <c r="BA25" s="14"/>
      <c r="BB25" s="16"/>
      <c r="BC25" s="14">
        <v>1</v>
      </c>
      <c r="BD25" s="15">
        <v>1.282051282051282E-2</v>
      </c>
      <c r="BE25" s="14">
        <v>1</v>
      </c>
      <c r="BF25" s="15">
        <v>1.8181818181818181E-2</v>
      </c>
      <c r="BG25" s="14">
        <v>2</v>
      </c>
      <c r="BH25" s="15">
        <v>7.6923076923076927E-2</v>
      </c>
      <c r="BI25" s="14"/>
      <c r="BJ25" s="16"/>
      <c r="BK25" s="14">
        <v>122</v>
      </c>
      <c r="BL25" s="15">
        <v>6.6739606126914666E-2</v>
      </c>
      <c r="BM25" s="14">
        <v>92</v>
      </c>
      <c r="BN25" s="15">
        <v>0.10623556581986143</v>
      </c>
      <c r="BO25" s="14"/>
      <c r="BP25" s="16"/>
      <c r="BQ25" s="14"/>
      <c r="BR25" s="16"/>
      <c r="BS25" s="14">
        <v>1</v>
      </c>
      <c r="BT25" s="15">
        <v>1.5151515151515152E-2</v>
      </c>
      <c r="BU25" s="14">
        <v>56</v>
      </c>
      <c r="BV25" s="15">
        <v>4.0201005025125629E-2</v>
      </c>
      <c r="BW25" s="14">
        <v>54</v>
      </c>
      <c r="BX25" s="15">
        <v>4.9450549450549448E-2</v>
      </c>
      <c r="BY25" s="14">
        <v>0</v>
      </c>
      <c r="BZ25" s="15">
        <v>0</v>
      </c>
      <c r="CA25" s="14">
        <v>3</v>
      </c>
      <c r="CB25" s="15">
        <v>7.1428571428571425E-2</v>
      </c>
      <c r="CC25" s="14"/>
      <c r="CD25" s="16"/>
      <c r="CE25" s="14">
        <v>110</v>
      </c>
      <c r="CF25" s="15">
        <v>8.1481481481481488E-2</v>
      </c>
      <c r="CG25" s="14"/>
      <c r="CH25" s="16"/>
      <c r="CI25" s="14"/>
      <c r="CJ25" s="16"/>
      <c r="CK25" s="14">
        <v>1</v>
      </c>
      <c r="CL25" s="15">
        <v>4.7619047619047616E-2</v>
      </c>
      <c r="CM25" s="14">
        <v>104</v>
      </c>
      <c r="CN25" s="15">
        <v>4.5614035087719301E-2</v>
      </c>
      <c r="CO25" s="14">
        <v>321</v>
      </c>
      <c r="CP25" s="15">
        <v>2.6564051638530289E-2</v>
      </c>
      <c r="CQ25" s="14">
        <v>33</v>
      </c>
      <c r="CR25" s="15">
        <v>0.14410480349344978</v>
      </c>
      <c r="CS25" s="14">
        <v>94</v>
      </c>
      <c r="CT25" s="15">
        <v>4.5653229723166586E-2</v>
      </c>
      <c r="CU25" s="14"/>
      <c r="CV25" s="16"/>
      <c r="CW25" s="14">
        <v>5</v>
      </c>
      <c r="CX25" s="15">
        <v>6.8493150684931503E-2</v>
      </c>
      <c r="CY25" s="14"/>
      <c r="CZ25" s="16"/>
      <c r="DA25" s="14">
        <v>7</v>
      </c>
      <c r="DB25" s="15">
        <v>6.5420560747663545E-2</v>
      </c>
      <c r="DC25" s="14"/>
      <c r="DD25" s="16"/>
      <c r="DE25" s="14">
        <v>98</v>
      </c>
      <c r="DF25" s="15">
        <v>5.3376906318082791E-2</v>
      </c>
      <c r="DG25" s="14">
        <v>124</v>
      </c>
      <c r="DH25" s="15">
        <v>0.1008130081300813</v>
      </c>
      <c r="DI25" s="14"/>
      <c r="DJ25" s="16"/>
      <c r="DK25" s="14"/>
      <c r="DL25" s="16"/>
      <c r="DM25" s="14"/>
      <c r="DN25" s="16"/>
      <c r="DO25" s="14">
        <v>3</v>
      </c>
      <c r="DP25" s="15">
        <v>6.25E-2</v>
      </c>
      <c r="DQ25" s="14">
        <v>12</v>
      </c>
      <c r="DR25" s="15">
        <v>0.11428571428571428</v>
      </c>
      <c r="DS25" s="14"/>
      <c r="DT25" s="16"/>
      <c r="DU25" s="14">
        <v>3</v>
      </c>
      <c r="DV25" s="15">
        <v>5.4545454545454543E-2</v>
      </c>
      <c r="DW25" s="14">
        <v>2</v>
      </c>
      <c r="DX25" s="15">
        <v>6.4516129032258063E-2</v>
      </c>
      <c r="DY25" s="14"/>
      <c r="DZ25" s="16"/>
      <c r="EA25" s="14">
        <v>6</v>
      </c>
      <c r="EB25" s="15">
        <v>0.10526315789473684</v>
      </c>
      <c r="EC25" s="14">
        <v>1</v>
      </c>
      <c r="ED25" s="15">
        <v>1.9607843137254902E-2</v>
      </c>
      <c r="EE25" s="14"/>
      <c r="EF25" s="16"/>
      <c r="EG25" s="14"/>
      <c r="EH25" s="16"/>
      <c r="EI25" s="14"/>
      <c r="EJ25" s="16"/>
      <c r="EK25" s="14">
        <v>1</v>
      </c>
      <c r="EL25" s="15">
        <v>3.2258064516129031E-2</v>
      </c>
      <c r="EM25" s="14">
        <v>144</v>
      </c>
      <c r="EN25" s="15">
        <v>5.3313587560162905E-2</v>
      </c>
      <c r="EO25" s="14">
        <v>116</v>
      </c>
      <c r="EP25" s="15">
        <v>3.7227214377406934E-2</v>
      </c>
      <c r="EQ25" s="14"/>
      <c r="ER25" s="16"/>
      <c r="ES25" s="14">
        <v>1</v>
      </c>
      <c r="ET25" s="15">
        <v>2.0833333333333332E-2</v>
      </c>
      <c r="EU25" s="14">
        <v>110</v>
      </c>
      <c r="EV25" s="15">
        <v>4.4534412955465584E-2</v>
      </c>
      <c r="EW25" s="14">
        <v>1</v>
      </c>
      <c r="EX25" s="15">
        <v>4.7619047619047616E-2</v>
      </c>
      <c r="EY25" s="14">
        <v>114</v>
      </c>
      <c r="EZ25" s="15">
        <v>4.7519799916631932E-2</v>
      </c>
      <c r="FA25" s="14">
        <v>1</v>
      </c>
      <c r="FB25" s="15">
        <v>4.1666666666666664E-2</v>
      </c>
      <c r="FC25" s="14"/>
      <c r="FD25" s="16"/>
      <c r="FE25" s="14">
        <v>2</v>
      </c>
      <c r="FF25" s="15">
        <v>4.7619047619047616E-2</v>
      </c>
      <c r="FG25" s="14"/>
      <c r="FH25" s="16"/>
      <c r="FI25" s="14"/>
      <c r="FJ25" s="16"/>
      <c r="FK25" s="14">
        <v>1</v>
      </c>
      <c r="FL25" s="15">
        <v>4.3478260869565216E-2</v>
      </c>
      <c r="FM25" s="14">
        <v>8</v>
      </c>
      <c r="FN25" s="15">
        <v>1.9370460048426151E-2</v>
      </c>
      <c r="FO25" s="14">
        <v>6</v>
      </c>
      <c r="FP25" s="15">
        <v>0.11764705882352941</v>
      </c>
      <c r="FQ25" s="14"/>
      <c r="FR25" s="16"/>
      <c r="FS25" s="14"/>
      <c r="FT25" s="16"/>
      <c r="FU25" s="14"/>
      <c r="FV25" s="16"/>
      <c r="FW25" s="14">
        <v>6</v>
      </c>
      <c r="FX25" s="15">
        <v>8.2191780821917804E-2</v>
      </c>
      <c r="FY25" s="14">
        <v>2</v>
      </c>
      <c r="FZ25" s="15">
        <v>6.6666666666666666E-2</v>
      </c>
      <c r="GA25" s="14">
        <v>2</v>
      </c>
      <c r="GB25" s="15">
        <v>9.0909090909090912E-2</v>
      </c>
      <c r="GC25" s="14">
        <v>0</v>
      </c>
      <c r="GD25" s="15">
        <v>0</v>
      </c>
      <c r="GE25" s="14">
        <v>22</v>
      </c>
      <c r="GF25" s="15">
        <v>4.2635658914728682E-2</v>
      </c>
      <c r="GG25" s="14">
        <v>3</v>
      </c>
      <c r="GH25" s="15">
        <v>0.11538461538461539</v>
      </c>
      <c r="GI25" s="17">
        <v>2332</v>
      </c>
      <c r="GJ25" s="18">
        <v>4.549977562289037E-2</v>
      </c>
    </row>
    <row r="26" spans="1:192" x14ac:dyDescent="0.25">
      <c r="A26" s="19" t="s">
        <v>139</v>
      </c>
      <c r="B26" s="27"/>
      <c r="C26" s="20">
        <v>6</v>
      </c>
      <c r="D26" s="21">
        <v>9.5238095238095233E-2</v>
      </c>
      <c r="E26" s="20">
        <v>6</v>
      </c>
      <c r="F26" s="21">
        <v>0.1111111111111111</v>
      </c>
      <c r="G26" s="20">
        <v>97</v>
      </c>
      <c r="H26" s="21">
        <v>4.9718093285494619E-2</v>
      </c>
      <c r="I26" s="20">
        <v>11</v>
      </c>
      <c r="J26" s="21">
        <v>0.17741935483870969</v>
      </c>
      <c r="K26" s="20">
        <v>1</v>
      </c>
      <c r="L26" s="21">
        <v>2.7777777777777776E-2</v>
      </c>
      <c r="M26" s="20">
        <v>37</v>
      </c>
      <c r="N26" s="21">
        <v>0.12457912457912458</v>
      </c>
      <c r="O26" s="20">
        <v>303</v>
      </c>
      <c r="P26" s="21">
        <v>7.537313432835821E-2</v>
      </c>
      <c r="Q26" s="20">
        <v>120</v>
      </c>
      <c r="R26" s="21">
        <v>6.6225165562913912E-2</v>
      </c>
      <c r="S26" s="20"/>
      <c r="T26" s="22"/>
      <c r="U26" s="20">
        <v>4</v>
      </c>
      <c r="V26" s="21">
        <v>7.6923076923076927E-2</v>
      </c>
      <c r="W26" s="20">
        <v>3</v>
      </c>
      <c r="X26" s="21">
        <v>7.3170731707317069E-2</v>
      </c>
      <c r="Y26" s="20"/>
      <c r="Z26" s="22"/>
      <c r="AA26" s="20">
        <v>1</v>
      </c>
      <c r="AB26" s="21">
        <v>2.4390243902439025E-2</v>
      </c>
      <c r="AC26" s="20">
        <v>28</v>
      </c>
      <c r="AD26" s="21">
        <v>8.8050314465408799E-2</v>
      </c>
      <c r="AE26" s="20"/>
      <c r="AF26" s="22"/>
      <c r="AG26" s="20">
        <v>4</v>
      </c>
      <c r="AH26" s="21">
        <v>5.2631578947368418E-2</v>
      </c>
      <c r="AI26" s="20">
        <v>1</v>
      </c>
      <c r="AJ26" s="21">
        <v>5.2631578947368418E-2</v>
      </c>
      <c r="AK26" s="20"/>
      <c r="AL26" s="22"/>
      <c r="AM26" s="20">
        <v>13</v>
      </c>
      <c r="AN26" s="21">
        <v>0.14606741573033707</v>
      </c>
      <c r="AO26" s="20">
        <v>144</v>
      </c>
      <c r="AP26" s="21">
        <v>7.6069730586370843E-2</v>
      </c>
      <c r="AQ26" s="20">
        <v>6</v>
      </c>
      <c r="AR26" s="21">
        <v>8.8235294117647065E-2</v>
      </c>
      <c r="AS26" s="20">
        <v>91</v>
      </c>
      <c r="AT26" s="21">
        <v>8.0105633802816906E-2</v>
      </c>
      <c r="AU26" s="20"/>
      <c r="AV26" s="22"/>
      <c r="AW26" s="20">
        <v>2</v>
      </c>
      <c r="AX26" s="21">
        <v>8.3333333333333329E-2</v>
      </c>
      <c r="AY26" s="20">
        <v>4</v>
      </c>
      <c r="AZ26" s="21">
        <v>0.14285714285714285</v>
      </c>
      <c r="BA26" s="20"/>
      <c r="BB26" s="22"/>
      <c r="BC26" s="20">
        <v>4</v>
      </c>
      <c r="BD26" s="21">
        <v>5.128205128205128E-2</v>
      </c>
      <c r="BE26" s="20">
        <v>7</v>
      </c>
      <c r="BF26" s="21">
        <v>0.12727272727272726</v>
      </c>
      <c r="BG26" s="20">
        <v>4</v>
      </c>
      <c r="BH26" s="21">
        <v>0.15384615384615385</v>
      </c>
      <c r="BI26" s="20"/>
      <c r="BJ26" s="22"/>
      <c r="BK26" s="20">
        <v>177</v>
      </c>
      <c r="BL26" s="21">
        <v>9.6827133479212249E-2</v>
      </c>
      <c r="BM26" s="20">
        <v>118</v>
      </c>
      <c r="BN26" s="21">
        <v>0.13625866050808313</v>
      </c>
      <c r="BO26" s="20"/>
      <c r="BP26" s="22"/>
      <c r="BQ26" s="20"/>
      <c r="BR26" s="22"/>
      <c r="BS26" s="20">
        <v>4</v>
      </c>
      <c r="BT26" s="21">
        <v>6.0606060606060608E-2</v>
      </c>
      <c r="BU26" s="20">
        <v>81</v>
      </c>
      <c r="BV26" s="21">
        <v>5.8147882268485281E-2</v>
      </c>
      <c r="BW26" s="20">
        <v>77</v>
      </c>
      <c r="BX26" s="21">
        <v>7.0512820512820512E-2</v>
      </c>
      <c r="BY26" s="20">
        <v>3</v>
      </c>
      <c r="BZ26" s="21">
        <v>3.7974683544303799E-2</v>
      </c>
      <c r="CA26" s="20">
        <v>3</v>
      </c>
      <c r="CB26" s="21">
        <v>7.1428571428571425E-2</v>
      </c>
      <c r="CC26" s="20"/>
      <c r="CD26" s="22"/>
      <c r="CE26" s="20">
        <v>143</v>
      </c>
      <c r="CF26" s="21">
        <v>0.10592592592592592</v>
      </c>
      <c r="CG26" s="20"/>
      <c r="CH26" s="22"/>
      <c r="CI26" s="20"/>
      <c r="CJ26" s="22"/>
      <c r="CK26" s="20">
        <v>1</v>
      </c>
      <c r="CL26" s="21">
        <v>4.7619047619047616E-2</v>
      </c>
      <c r="CM26" s="20">
        <v>177</v>
      </c>
      <c r="CN26" s="21">
        <v>7.7631578947368426E-2</v>
      </c>
      <c r="CO26" s="20">
        <v>553</v>
      </c>
      <c r="CP26" s="21">
        <v>4.5762992386626948E-2</v>
      </c>
      <c r="CQ26" s="20">
        <v>38</v>
      </c>
      <c r="CR26" s="21">
        <v>0.16593886462882096</v>
      </c>
      <c r="CS26" s="20">
        <v>151</v>
      </c>
      <c r="CT26" s="21">
        <v>7.3336571151044194E-2</v>
      </c>
      <c r="CU26" s="20"/>
      <c r="CV26" s="22"/>
      <c r="CW26" s="20">
        <v>6</v>
      </c>
      <c r="CX26" s="21">
        <v>8.2191780821917804E-2</v>
      </c>
      <c r="CY26" s="20"/>
      <c r="CZ26" s="22"/>
      <c r="DA26" s="20">
        <v>15</v>
      </c>
      <c r="DB26" s="21">
        <v>0.14018691588785046</v>
      </c>
      <c r="DC26" s="20"/>
      <c r="DD26" s="22"/>
      <c r="DE26" s="20">
        <v>137</v>
      </c>
      <c r="DF26" s="21">
        <v>7.4618736383442269E-2</v>
      </c>
      <c r="DG26" s="20">
        <v>164</v>
      </c>
      <c r="DH26" s="21">
        <v>0.13333333333333333</v>
      </c>
      <c r="DI26" s="20"/>
      <c r="DJ26" s="22"/>
      <c r="DK26" s="20"/>
      <c r="DL26" s="22"/>
      <c r="DM26" s="20"/>
      <c r="DN26" s="22"/>
      <c r="DO26" s="20">
        <v>4</v>
      </c>
      <c r="DP26" s="21">
        <v>8.3333333333333329E-2</v>
      </c>
      <c r="DQ26" s="20">
        <v>15</v>
      </c>
      <c r="DR26" s="21">
        <v>0.14285714285714285</v>
      </c>
      <c r="DS26" s="20"/>
      <c r="DT26" s="22"/>
      <c r="DU26" s="20">
        <v>4</v>
      </c>
      <c r="DV26" s="21">
        <v>7.2727272727272724E-2</v>
      </c>
      <c r="DW26" s="20">
        <v>2</v>
      </c>
      <c r="DX26" s="21">
        <v>6.4516129032258063E-2</v>
      </c>
      <c r="DY26" s="20"/>
      <c r="DZ26" s="22"/>
      <c r="EA26" s="20">
        <v>9</v>
      </c>
      <c r="EB26" s="21">
        <v>0.15789473684210525</v>
      </c>
      <c r="EC26" s="20">
        <v>4</v>
      </c>
      <c r="ED26" s="21">
        <v>7.8431372549019607E-2</v>
      </c>
      <c r="EE26" s="20"/>
      <c r="EF26" s="22"/>
      <c r="EG26" s="20"/>
      <c r="EH26" s="22"/>
      <c r="EI26" s="20"/>
      <c r="EJ26" s="22"/>
      <c r="EK26" s="20">
        <v>6</v>
      </c>
      <c r="EL26" s="21">
        <v>0.19354838709677419</v>
      </c>
      <c r="EM26" s="20">
        <v>219</v>
      </c>
      <c r="EN26" s="21">
        <v>8.1081081081081086E-2</v>
      </c>
      <c r="EO26" s="20">
        <v>174</v>
      </c>
      <c r="EP26" s="21">
        <v>5.58408215661104E-2</v>
      </c>
      <c r="EQ26" s="20"/>
      <c r="ER26" s="22"/>
      <c r="ES26" s="20">
        <v>4</v>
      </c>
      <c r="ET26" s="21">
        <v>8.3333333333333329E-2</v>
      </c>
      <c r="EU26" s="20">
        <v>170</v>
      </c>
      <c r="EV26" s="21">
        <v>6.8825910931174086E-2</v>
      </c>
      <c r="EW26" s="20">
        <v>2</v>
      </c>
      <c r="EX26" s="21">
        <v>9.5238095238095233E-2</v>
      </c>
      <c r="EY26" s="20">
        <v>183</v>
      </c>
      <c r="EZ26" s="21">
        <v>7.6281784076698625E-2</v>
      </c>
      <c r="FA26" s="20">
        <v>1</v>
      </c>
      <c r="FB26" s="21">
        <v>4.1666666666666664E-2</v>
      </c>
      <c r="FC26" s="20"/>
      <c r="FD26" s="22"/>
      <c r="FE26" s="20">
        <v>2</v>
      </c>
      <c r="FF26" s="21">
        <v>4.7619047619047616E-2</v>
      </c>
      <c r="FG26" s="20"/>
      <c r="FH26" s="22"/>
      <c r="FI26" s="20"/>
      <c r="FJ26" s="22"/>
      <c r="FK26" s="20">
        <v>4</v>
      </c>
      <c r="FL26" s="21">
        <v>0.17391304347826086</v>
      </c>
      <c r="FM26" s="20">
        <v>22</v>
      </c>
      <c r="FN26" s="21">
        <v>5.3268765133171914E-2</v>
      </c>
      <c r="FO26" s="20">
        <v>9</v>
      </c>
      <c r="FP26" s="21">
        <v>0.17647058823529413</v>
      </c>
      <c r="FQ26" s="20"/>
      <c r="FR26" s="22"/>
      <c r="FS26" s="20"/>
      <c r="FT26" s="22"/>
      <c r="FU26" s="20"/>
      <c r="FV26" s="22"/>
      <c r="FW26" s="20">
        <v>8</v>
      </c>
      <c r="FX26" s="21">
        <v>0.1095890410958904</v>
      </c>
      <c r="FY26" s="20">
        <v>2</v>
      </c>
      <c r="FZ26" s="21">
        <v>6.6666666666666666E-2</v>
      </c>
      <c r="GA26" s="20">
        <v>2</v>
      </c>
      <c r="GB26" s="21">
        <v>9.0909090909090912E-2</v>
      </c>
      <c r="GC26" s="20">
        <v>2</v>
      </c>
      <c r="GD26" s="21">
        <v>7.6923076923076927E-2</v>
      </c>
      <c r="GE26" s="20">
        <v>37</v>
      </c>
      <c r="GF26" s="21">
        <v>7.170542635658915E-2</v>
      </c>
      <c r="GG26" s="20">
        <v>4</v>
      </c>
      <c r="GH26" s="21">
        <v>0.15384615384615385</v>
      </c>
      <c r="GI26" s="20">
        <v>3634</v>
      </c>
      <c r="GJ26" s="21">
        <v>7.0903166643903767E-2</v>
      </c>
    </row>
    <row r="27" spans="1:192" x14ac:dyDescent="0.25">
      <c r="A27" s="2" t="s">
        <v>128</v>
      </c>
      <c r="B27" s="3" t="s">
        <v>129</v>
      </c>
      <c r="C27" s="14">
        <v>2</v>
      </c>
      <c r="D27" s="15">
        <v>3.1746031746031744E-2</v>
      </c>
      <c r="E27" s="14">
        <v>2</v>
      </c>
      <c r="F27" s="15">
        <v>3.7037037037037035E-2</v>
      </c>
      <c r="G27" s="14">
        <v>48</v>
      </c>
      <c r="H27" s="15">
        <v>2.4602767811378781E-2</v>
      </c>
      <c r="I27" s="14">
        <v>1</v>
      </c>
      <c r="J27" s="15">
        <v>1.6129032258064516E-2</v>
      </c>
      <c r="K27" s="14">
        <v>1</v>
      </c>
      <c r="L27" s="15">
        <v>2.7777777777777776E-2</v>
      </c>
      <c r="M27" s="14">
        <v>6</v>
      </c>
      <c r="N27" s="15">
        <v>2.0202020202020204E-2</v>
      </c>
      <c r="O27" s="14">
        <v>72</v>
      </c>
      <c r="P27" s="15">
        <v>1.7910447761194031E-2</v>
      </c>
      <c r="Q27" s="14">
        <v>32</v>
      </c>
      <c r="R27" s="15">
        <v>1.7660044150110375E-2</v>
      </c>
      <c r="S27" s="14"/>
      <c r="T27" s="16"/>
      <c r="U27" s="14">
        <v>2</v>
      </c>
      <c r="V27" s="15">
        <v>3.8461538461538464E-2</v>
      </c>
      <c r="W27" s="14">
        <v>2</v>
      </c>
      <c r="X27" s="15">
        <v>4.878048780487805E-2</v>
      </c>
      <c r="Y27" s="14"/>
      <c r="Z27" s="16"/>
      <c r="AA27" s="14">
        <v>2</v>
      </c>
      <c r="AB27" s="15">
        <v>4.878048780487805E-2</v>
      </c>
      <c r="AC27" s="14">
        <v>25</v>
      </c>
      <c r="AD27" s="15">
        <v>7.8616352201257858E-2</v>
      </c>
      <c r="AE27" s="14"/>
      <c r="AF27" s="16"/>
      <c r="AG27" s="14">
        <v>7</v>
      </c>
      <c r="AH27" s="15">
        <v>9.2105263157894732E-2</v>
      </c>
      <c r="AI27" s="14">
        <v>1</v>
      </c>
      <c r="AJ27" s="15">
        <v>5.2631578947368418E-2</v>
      </c>
      <c r="AK27" s="14"/>
      <c r="AL27" s="16"/>
      <c r="AM27" s="14">
        <v>0</v>
      </c>
      <c r="AN27" s="15">
        <v>0</v>
      </c>
      <c r="AO27" s="14">
        <v>37</v>
      </c>
      <c r="AP27" s="15">
        <v>1.9545694664553619E-2</v>
      </c>
      <c r="AQ27" s="14">
        <v>0</v>
      </c>
      <c r="AR27" s="15">
        <v>0</v>
      </c>
      <c r="AS27" s="14">
        <v>19</v>
      </c>
      <c r="AT27" s="15">
        <v>1.6725352112676055E-2</v>
      </c>
      <c r="AU27" s="14"/>
      <c r="AV27" s="16"/>
      <c r="AW27" s="14">
        <v>1</v>
      </c>
      <c r="AX27" s="15">
        <v>4.1666666666666664E-2</v>
      </c>
      <c r="AY27" s="14">
        <v>0</v>
      </c>
      <c r="AZ27" s="15">
        <v>0</v>
      </c>
      <c r="BA27" s="14"/>
      <c r="BB27" s="16"/>
      <c r="BC27" s="14">
        <v>1</v>
      </c>
      <c r="BD27" s="15">
        <v>1.282051282051282E-2</v>
      </c>
      <c r="BE27" s="14">
        <v>0</v>
      </c>
      <c r="BF27" s="15">
        <v>0</v>
      </c>
      <c r="BG27" s="14">
        <v>0</v>
      </c>
      <c r="BH27" s="15">
        <v>0</v>
      </c>
      <c r="BI27" s="14"/>
      <c r="BJ27" s="16"/>
      <c r="BK27" s="14">
        <v>48</v>
      </c>
      <c r="BL27" s="15">
        <v>2.6258205689277898E-2</v>
      </c>
      <c r="BM27" s="14">
        <v>16</v>
      </c>
      <c r="BN27" s="15">
        <v>1.8475750577367205E-2</v>
      </c>
      <c r="BO27" s="14"/>
      <c r="BP27" s="16"/>
      <c r="BQ27" s="14"/>
      <c r="BR27" s="16"/>
      <c r="BS27" s="14">
        <v>1</v>
      </c>
      <c r="BT27" s="15">
        <v>1.5151515151515152E-2</v>
      </c>
      <c r="BU27" s="14">
        <v>19</v>
      </c>
      <c r="BV27" s="15">
        <v>1.3639626704953339E-2</v>
      </c>
      <c r="BW27" s="14">
        <v>14</v>
      </c>
      <c r="BX27" s="15">
        <v>1.282051282051282E-2</v>
      </c>
      <c r="BY27" s="14">
        <v>8</v>
      </c>
      <c r="BZ27" s="15">
        <v>0.10126582278481013</v>
      </c>
      <c r="CA27" s="14">
        <v>0</v>
      </c>
      <c r="CB27" s="15">
        <v>0</v>
      </c>
      <c r="CC27" s="14"/>
      <c r="CD27" s="16"/>
      <c r="CE27" s="14">
        <v>41</v>
      </c>
      <c r="CF27" s="15">
        <v>3.037037037037037E-2</v>
      </c>
      <c r="CG27" s="14"/>
      <c r="CH27" s="16"/>
      <c r="CI27" s="14"/>
      <c r="CJ27" s="16"/>
      <c r="CK27" s="14">
        <v>1</v>
      </c>
      <c r="CL27" s="15">
        <v>4.7619047619047616E-2</v>
      </c>
      <c r="CM27" s="14">
        <v>54</v>
      </c>
      <c r="CN27" s="15">
        <v>2.368421052631579E-2</v>
      </c>
      <c r="CO27" s="14">
        <v>207</v>
      </c>
      <c r="CP27" s="15">
        <v>1.7130089374379345E-2</v>
      </c>
      <c r="CQ27" s="14">
        <v>3</v>
      </c>
      <c r="CR27" s="15">
        <v>1.3100436681222707E-2</v>
      </c>
      <c r="CS27" s="14">
        <v>35</v>
      </c>
      <c r="CT27" s="15">
        <v>1.6998542982030112E-2</v>
      </c>
      <c r="CU27" s="14"/>
      <c r="CV27" s="16"/>
      <c r="CW27" s="14">
        <v>7</v>
      </c>
      <c r="CX27" s="15">
        <v>9.5890410958904104E-2</v>
      </c>
      <c r="CY27" s="14"/>
      <c r="CZ27" s="16"/>
      <c r="DA27" s="14">
        <v>0</v>
      </c>
      <c r="DB27" s="15">
        <v>0</v>
      </c>
      <c r="DC27" s="14"/>
      <c r="DD27" s="16"/>
      <c r="DE27" s="14">
        <v>35</v>
      </c>
      <c r="DF27" s="15">
        <v>1.906318082788671E-2</v>
      </c>
      <c r="DG27" s="14">
        <v>30</v>
      </c>
      <c r="DH27" s="15">
        <v>2.4390243902439025E-2</v>
      </c>
      <c r="DI27" s="14"/>
      <c r="DJ27" s="16"/>
      <c r="DK27" s="14"/>
      <c r="DL27" s="16"/>
      <c r="DM27" s="14"/>
      <c r="DN27" s="16"/>
      <c r="DO27" s="14">
        <v>3</v>
      </c>
      <c r="DP27" s="15">
        <v>6.25E-2</v>
      </c>
      <c r="DQ27" s="14">
        <v>4</v>
      </c>
      <c r="DR27" s="15">
        <v>3.8095238095238099E-2</v>
      </c>
      <c r="DS27" s="14"/>
      <c r="DT27" s="16"/>
      <c r="DU27" s="14">
        <v>2</v>
      </c>
      <c r="DV27" s="15">
        <v>3.6363636363636362E-2</v>
      </c>
      <c r="DW27" s="14">
        <v>0</v>
      </c>
      <c r="DX27" s="15">
        <v>0</v>
      </c>
      <c r="DY27" s="14"/>
      <c r="DZ27" s="16"/>
      <c r="EA27" s="14">
        <v>2</v>
      </c>
      <c r="EB27" s="15">
        <v>3.5087719298245612E-2</v>
      </c>
      <c r="EC27" s="14">
        <v>1</v>
      </c>
      <c r="ED27" s="15">
        <v>1.9607843137254902E-2</v>
      </c>
      <c r="EE27" s="14"/>
      <c r="EF27" s="16"/>
      <c r="EG27" s="14"/>
      <c r="EH27" s="16"/>
      <c r="EI27" s="14"/>
      <c r="EJ27" s="16"/>
      <c r="EK27" s="14">
        <v>2</v>
      </c>
      <c r="EL27" s="15">
        <v>6.4516129032258063E-2</v>
      </c>
      <c r="EM27" s="14">
        <v>83</v>
      </c>
      <c r="EN27" s="15">
        <v>3.0729359496482783E-2</v>
      </c>
      <c r="EO27" s="14">
        <v>65</v>
      </c>
      <c r="EP27" s="15">
        <v>2.086007702182285E-2</v>
      </c>
      <c r="EQ27" s="14"/>
      <c r="ER27" s="16"/>
      <c r="ES27" s="14">
        <v>0</v>
      </c>
      <c r="ET27" s="15">
        <v>0</v>
      </c>
      <c r="EU27" s="14">
        <v>47</v>
      </c>
      <c r="EV27" s="15">
        <v>1.9028340080971661E-2</v>
      </c>
      <c r="EW27" s="14">
        <v>1</v>
      </c>
      <c r="EX27" s="15">
        <v>4.7619047619047616E-2</v>
      </c>
      <c r="EY27" s="14">
        <v>41</v>
      </c>
      <c r="EZ27" s="15">
        <v>1.7090454355981659E-2</v>
      </c>
      <c r="FA27" s="14">
        <v>0</v>
      </c>
      <c r="FB27" s="15">
        <v>0</v>
      </c>
      <c r="FC27" s="14"/>
      <c r="FD27" s="16"/>
      <c r="FE27" s="14">
        <v>1</v>
      </c>
      <c r="FF27" s="15">
        <v>2.3809523809523808E-2</v>
      </c>
      <c r="FG27" s="14"/>
      <c r="FH27" s="16"/>
      <c r="FI27" s="14"/>
      <c r="FJ27" s="16"/>
      <c r="FK27" s="14">
        <v>2</v>
      </c>
      <c r="FL27" s="15">
        <v>8.6956521739130432E-2</v>
      </c>
      <c r="FM27" s="14">
        <v>8</v>
      </c>
      <c r="FN27" s="15">
        <v>1.9370460048426151E-2</v>
      </c>
      <c r="FO27" s="14">
        <v>1</v>
      </c>
      <c r="FP27" s="15">
        <v>1.9607843137254902E-2</v>
      </c>
      <c r="FQ27" s="14"/>
      <c r="FR27" s="16"/>
      <c r="FS27" s="14"/>
      <c r="FT27" s="16"/>
      <c r="FU27" s="14"/>
      <c r="FV27" s="16"/>
      <c r="FW27" s="14">
        <v>1</v>
      </c>
      <c r="FX27" s="15">
        <v>1.3698630136986301E-2</v>
      </c>
      <c r="FY27" s="14">
        <v>0</v>
      </c>
      <c r="FZ27" s="15">
        <v>0</v>
      </c>
      <c r="GA27" s="14">
        <v>1</v>
      </c>
      <c r="GB27" s="15">
        <v>4.5454545454545456E-2</v>
      </c>
      <c r="GC27" s="14">
        <v>1</v>
      </c>
      <c r="GD27" s="15">
        <v>3.8461538461538464E-2</v>
      </c>
      <c r="GE27" s="14">
        <v>8</v>
      </c>
      <c r="GF27" s="15">
        <v>1.5503875968992248E-2</v>
      </c>
      <c r="GG27" s="14">
        <v>1</v>
      </c>
      <c r="GH27" s="15">
        <v>3.8461538461538464E-2</v>
      </c>
      <c r="GI27" s="17">
        <v>1055</v>
      </c>
      <c r="GJ27" s="18">
        <v>2.0584160927165238E-2</v>
      </c>
    </row>
    <row r="28" spans="1:192" x14ac:dyDescent="0.25">
      <c r="A28" s="2" t="s">
        <v>130</v>
      </c>
      <c r="B28" s="3" t="s">
        <v>129</v>
      </c>
      <c r="C28" s="14">
        <v>2</v>
      </c>
      <c r="D28" s="15">
        <v>3.1746031746031744E-2</v>
      </c>
      <c r="E28" s="14">
        <v>3</v>
      </c>
      <c r="F28" s="15">
        <v>5.5555555555555552E-2</v>
      </c>
      <c r="G28" s="14">
        <v>34</v>
      </c>
      <c r="H28" s="15">
        <v>1.7426960533059969E-2</v>
      </c>
      <c r="I28" s="14">
        <v>3</v>
      </c>
      <c r="J28" s="15">
        <v>4.8387096774193547E-2</v>
      </c>
      <c r="K28" s="14">
        <v>3</v>
      </c>
      <c r="L28" s="15">
        <v>8.3333333333333329E-2</v>
      </c>
      <c r="M28" s="14">
        <v>6</v>
      </c>
      <c r="N28" s="15">
        <v>2.0202020202020204E-2</v>
      </c>
      <c r="O28" s="14">
        <v>72</v>
      </c>
      <c r="P28" s="15">
        <v>1.7910447761194031E-2</v>
      </c>
      <c r="Q28" s="14">
        <v>18</v>
      </c>
      <c r="R28" s="15">
        <v>9.9337748344370865E-3</v>
      </c>
      <c r="S28" s="14"/>
      <c r="T28" s="16"/>
      <c r="U28" s="14">
        <v>3</v>
      </c>
      <c r="V28" s="15">
        <v>5.7692307692307696E-2</v>
      </c>
      <c r="W28" s="14">
        <v>2</v>
      </c>
      <c r="X28" s="15">
        <v>4.878048780487805E-2</v>
      </c>
      <c r="Y28" s="14"/>
      <c r="Z28" s="16"/>
      <c r="AA28" s="14">
        <v>2</v>
      </c>
      <c r="AB28" s="15">
        <v>4.878048780487805E-2</v>
      </c>
      <c r="AC28" s="14">
        <v>17</v>
      </c>
      <c r="AD28" s="15">
        <v>5.3459119496855348E-2</v>
      </c>
      <c r="AE28" s="14"/>
      <c r="AF28" s="16"/>
      <c r="AG28" s="14">
        <v>5</v>
      </c>
      <c r="AH28" s="15">
        <v>6.5789473684210523E-2</v>
      </c>
      <c r="AI28" s="14">
        <v>0</v>
      </c>
      <c r="AJ28" s="15">
        <v>0</v>
      </c>
      <c r="AK28" s="14"/>
      <c r="AL28" s="16"/>
      <c r="AM28" s="14">
        <v>2</v>
      </c>
      <c r="AN28" s="15">
        <v>2.247191011235955E-2</v>
      </c>
      <c r="AO28" s="14">
        <v>24</v>
      </c>
      <c r="AP28" s="15">
        <v>1.2678288431061807E-2</v>
      </c>
      <c r="AQ28" s="14">
        <v>3</v>
      </c>
      <c r="AR28" s="15">
        <v>4.4117647058823532E-2</v>
      </c>
      <c r="AS28" s="14">
        <v>18</v>
      </c>
      <c r="AT28" s="15">
        <v>1.5845070422535211E-2</v>
      </c>
      <c r="AU28" s="14"/>
      <c r="AV28" s="16"/>
      <c r="AW28" s="14">
        <v>3</v>
      </c>
      <c r="AX28" s="15">
        <v>0.125</v>
      </c>
      <c r="AY28" s="14">
        <v>0</v>
      </c>
      <c r="AZ28" s="15">
        <v>0</v>
      </c>
      <c r="BA28" s="14"/>
      <c r="BB28" s="16"/>
      <c r="BC28" s="14">
        <v>1</v>
      </c>
      <c r="BD28" s="15">
        <v>1.282051282051282E-2</v>
      </c>
      <c r="BE28" s="14">
        <v>0</v>
      </c>
      <c r="BF28" s="15">
        <v>0</v>
      </c>
      <c r="BG28" s="14">
        <v>1</v>
      </c>
      <c r="BH28" s="15">
        <v>3.8461538461538464E-2</v>
      </c>
      <c r="BI28" s="14"/>
      <c r="BJ28" s="16"/>
      <c r="BK28" s="14">
        <v>45</v>
      </c>
      <c r="BL28" s="15">
        <v>2.461706783369803E-2</v>
      </c>
      <c r="BM28" s="14">
        <v>18</v>
      </c>
      <c r="BN28" s="15">
        <v>2.0785219399538105E-2</v>
      </c>
      <c r="BO28" s="14"/>
      <c r="BP28" s="16"/>
      <c r="BQ28" s="14"/>
      <c r="BR28" s="16"/>
      <c r="BS28" s="14">
        <v>5</v>
      </c>
      <c r="BT28" s="15">
        <v>7.575757575757576E-2</v>
      </c>
      <c r="BU28" s="14">
        <v>17</v>
      </c>
      <c r="BV28" s="15">
        <v>1.2203876525484566E-2</v>
      </c>
      <c r="BW28" s="14">
        <v>17</v>
      </c>
      <c r="BX28" s="15">
        <v>1.5567765567765568E-2</v>
      </c>
      <c r="BY28" s="14">
        <v>3</v>
      </c>
      <c r="BZ28" s="15">
        <v>3.7974683544303799E-2</v>
      </c>
      <c r="CA28" s="14">
        <v>1</v>
      </c>
      <c r="CB28" s="15">
        <v>2.3809523809523808E-2</v>
      </c>
      <c r="CC28" s="14"/>
      <c r="CD28" s="16"/>
      <c r="CE28" s="14">
        <v>25</v>
      </c>
      <c r="CF28" s="15">
        <v>1.8518518518518517E-2</v>
      </c>
      <c r="CG28" s="14"/>
      <c r="CH28" s="16"/>
      <c r="CI28" s="14"/>
      <c r="CJ28" s="16"/>
      <c r="CK28" s="14">
        <v>1</v>
      </c>
      <c r="CL28" s="15">
        <v>4.7619047619047616E-2</v>
      </c>
      <c r="CM28" s="14">
        <v>41</v>
      </c>
      <c r="CN28" s="15">
        <v>1.7982456140350878E-2</v>
      </c>
      <c r="CO28" s="14">
        <v>202</v>
      </c>
      <c r="CP28" s="15">
        <v>1.6716319099635883E-2</v>
      </c>
      <c r="CQ28" s="14">
        <v>4</v>
      </c>
      <c r="CR28" s="15">
        <v>1.7467248908296942E-2</v>
      </c>
      <c r="CS28" s="14">
        <v>47</v>
      </c>
      <c r="CT28" s="15">
        <v>2.2826614861583293E-2</v>
      </c>
      <c r="CU28" s="14"/>
      <c r="CV28" s="16"/>
      <c r="CW28" s="14">
        <v>1</v>
      </c>
      <c r="CX28" s="15">
        <v>1.3698630136986301E-2</v>
      </c>
      <c r="CY28" s="14"/>
      <c r="CZ28" s="16"/>
      <c r="DA28" s="14">
        <v>1</v>
      </c>
      <c r="DB28" s="15">
        <v>9.3457943925233638E-3</v>
      </c>
      <c r="DC28" s="14"/>
      <c r="DD28" s="16"/>
      <c r="DE28" s="14">
        <v>32</v>
      </c>
      <c r="DF28" s="15">
        <v>1.7429193899782137E-2</v>
      </c>
      <c r="DG28" s="14">
        <v>27</v>
      </c>
      <c r="DH28" s="15">
        <v>2.1951219512195121E-2</v>
      </c>
      <c r="DI28" s="14"/>
      <c r="DJ28" s="16"/>
      <c r="DK28" s="14"/>
      <c r="DL28" s="16"/>
      <c r="DM28" s="14"/>
      <c r="DN28" s="16"/>
      <c r="DO28" s="14">
        <v>5</v>
      </c>
      <c r="DP28" s="15">
        <v>0.10416666666666667</v>
      </c>
      <c r="DQ28" s="14">
        <v>1</v>
      </c>
      <c r="DR28" s="15">
        <v>9.5238095238095247E-3</v>
      </c>
      <c r="DS28" s="14"/>
      <c r="DT28" s="16"/>
      <c r="DU28" s="14">
        <v>4</v>
      </c>
      <c r="DV28" s="15">
        <v>7.2727272727272724E-2</v>
      </c>
      <c r="DW28" s="14">
        <v>0</v>
      </c>
      <c r="DX28" s="15">
        <v>0</v>
      </c>
      <c r="DY28" s="14"/>
      <c r="DZ28" s="16"/>
      <c r="EA28" s="14">
        <v>2</v>
      </c>
      <c r="EB28" s="15">
        <v>3.5087719298245612E-2</v>
      </c>
      <c r="EC28" s="14">
        <v>0</v>
      </c>
      <c r="ED28" s="15">
        <v>0</v>
      </c>
      <c r="EE28" s="14"/>
      <c r="EF28" s="16"/>
      <c r="EG28" s="14"/>
      <c r="EH28" s="16"/>
      <c r="EI28" s="14"/>
      <c r="EJ28" s="16"/>
      <c r="EK28" s="14">
        <v>0</v>
      </c>
      <c r="EL28" s="15">
        <v>0</v>
      </c>
      <c r="EM28" s="14">
        <v>67</v>
      </c>
      <c r="EN28" s="15">
        <v>2.4805627545353572E-2</v>
      </c>
      <c r="EO28" s="14">
        <v>53</v>
      </c>
      <c r="EP28" s="15">
        <v>1.7008985879332479E-2</v>
      </c>
      <c r="EQ28" s="14"/>
      <c r="ER28" s="16"/>
      <c r="ES28" s="14">
        <v>1</v>
      </c>
      <c r="ET28" s="15">
        <v>2.0833333333333332E-2</v>
      </c>
      <c r="EU28" s="14">
        <v>47</v>
      </c>
      <c r="EV28" s="15">
        <v>1.9028340080971661E-2</v>
      </c>
      <c r="EW28" s="14">
        <v>1</v>
      </c>
      <c r="EX28" s="15">
        <v>4.7619047619047616E-2</v>
      </c>
      <c r="EY28" s="14">
        <v>54</v>
      </c>
      <c r="EZ28" s="15">
        <v>2.2509378907878283E-2</v>
      </c>
      <c r="FA28" s="14">
        <v>0</v>
      </c>
      <c r="FB28" s="15">
        <v>0</v>
      </c>
      <c r="FC28" s="14"/>
      <c r="FD28" s="16"/>
      <c r="FE28" s="14">
        <v>3</v>
      </c>
      <c r="FF28" s="15">
        <v>7.1428571428571425E-2</v>
      </c>
      <c r="FG28" s="14"/>
      <c r="FH28" s="16"/>
      <c r="FI28" s="14"/>
      <c r="FJ28" s="16"/>
      <c r="FK28" s="14">
        <v>1</v>
      </c>
      <c r="FL28" s="15">
        <v>4.3478260869565216E-2</v>
      </c>
      <c r="FM28" s="14">
        <v>15</v>
      </c>
      <c r="FN28" s="15">
        <v>3.6319612590799029E-2</v>
      </c>
      <c r="FO28" s="14">
        <v>0</v>
      </c>
      <c r="FP28" s="15">
        <v>0</v>
      </c>
      <c r="FQ28" s="14"/>
      <c r="FR28" s="16"/>
      <c r="FS28" s="14"/>
      <c r="FT28" s="16"/>
      <c r="FU28" s="14"/>
      <c r="FV28" s="16"/>
      <c r="FW28" s="14">
        <v>2</v>
      </c>
      <c r="FX28" s="15">
        <v>2.7397260273972601E-2</v>
      </c>
      <c r="FY28" s="14">
        <v>0</v>
      </c>
      <c r="FZ28" s="15">
        <v>0</v>
      </c>
      <c r="GA28" s="14">
        <v>1</v>
      </c>
      <c r="GB28" s="15">
        <v>4.5454545454545456E-2</v>
      </c>
      <c r="GC28" s="14">
        <v>3</v>
      </c>
      <c r="GD28" s="15">
        <v>0.11538461538461539</v>
      </c>
      <c r="GE28" s="14">
        <v>10</v>
      </c>
      <c r="GF28" s="15">
        <v>1.937984496124031E-2</v>
      </c>
      <c r="GG28" s="14">
        <v>0</v>
      </c>
      <c r="GH28" s="15">
        <v>0</v>
      </c>
      <c r="GI28" s="17">
        <v>979</v>
      </c>
      <c r="GJ28" s="18">
        <v>1.9101320898288882E-2</v>
      </c>
    </row>
    <row r="29" spans="1:192" x14ac:dyDescent="0.25">
      <c r="A29" s="19" t="s">
        <v>139</v>
      </c>
      <c r="B29" s="27"/>
      <c r="C29" s="20">
        <v>4</v>
      </c>
      <c r="D29" s="21">
        <v>6.3492063492063489E-2</v>
      </c>
      <c r="E29" s="20">
        <v>5</v>
      </c>
      <c r="F29" s="21">
        <v>9.2592592592592587E-2</v>
      </c>
      <c r="G29" s="20">
        <v>82</v>
      </c>
      <c r="H29" s="21">
        <v>4.2029728344438751E-2</v>
      </c>
      <c r="I29" s="20">
        <v>4</v>
      </c>
      <c r="J29" s="21">
        <v>6.4516129032258063E-2</v>
      </c>
      <c r="K29" s="20">
        <v>4</v>
      </c>
      <c r="L29" s="21">
        <v>0.1111111111111111</v>
      </c>
      <c r="M29" s="20">
        <v>12</v>
      </c>
      <c r="N29" s="21">
        <v>4.0404040404040407E-2</v>
      </c>
      <c r="O29" s="20">
        <v>144</v>
      </c>
      <c r="P29" s="21">
        <v>3.5820895522388062E-2</v>
      </c>
      <c r="Q29" s="20">
        <v>50</v>
      </c>
      <c r="R29" s="21">
        <v>2.759381898454746E-2</v>
      </c>
      <c r="S29" s="20"/>
      <c r="T29" s="22"/>
      <c r="U29" s="20">
        <v>5</v>
      </c>
      <c r="V29" s="21">
        <v>9.6153846153846159E-2</v>
      </c>
      <c r="W29" s="20">
        <v>4</v>
      </c>
      <c r="X29" s="21">
        <v>9.7560975609756101E-2</v>
      </c>
      <c r="Y29" s="20"/>
      <c r="Z29" s="22"/>
      <c r="AA29" s="20">
        <v>4</v>
      </c>
      <c r="AB29" s="21">
        <v>9.7560975609756101E-2</v>
      </c>
      <c r="AC29" s="20">
        <v>42</v>
      </c>
      <c r="AD29" s="21">
        <v>0.13207547169811321</v>
      </c>
      <c r="AE29" s="20"/>
      <c r="AF29" s="22"/>
      <c r="AG29" s="20">
        <v>12</v>
      </c>
      <c r="AH29" s="21">
        <v>0.15789473684210525</v>
      </c>
      <c r="AI29" s="20">
        <v>1</v>
      </c>
      <c r="AJ29" s="21">
        <v>5.2631578947368418E-2</v>
      </c>
      <c r="AK29" s="20"/>
      <c r="AL29" s="22"/>
      <c r="AM29" s="20">
        <v>2</v>
      </c>
      <c r="AN29" s="21">
        <v>2.247191011235955E-2</v>
      </c>
      <c r="AO29" s="20">
        <v>61</v>
      </c>
      <c r="AP29" s="21">
        <v>3.2223983095615423E-2</v>
      </c>
      <c r="AQ29" s="20">
        <v>3</v>
      </c>
      <c r="AR29" s="21">
        <v>4.4117647058823532E-2</v>
      </c>
      <c r="AS29" s="20">
        <v>37</v>
      </c>
      <c r="AT29" s="21">
        <v>3.2570422535211266E-2</v>
      </c>
      <c r="AU29" s="20"/>
      <c r="AV29" s="22"/>
      <c r="AW29" s="20">
        <v>4</v>
      </c>
      <c r="AX29" s="21">
        <v>0.16666666666666666</v>
      </c>
      <c r="AY29" s="20">
        <v>0</v>
      </c>
      <c r="AZ29" s="21">
        <v>0</v>
      </c>
      <c r="BA29" s="20"/>
      <c r="BB29" s="22"/>
      <c r="BC29" s="20">
        <v>2</v>
      </c>
      <c r="BD29" s="21">
        <v>2.564102564102564E-2</v>
      </c>
      <c r="BE29" s="20">
        <v>0</v>
      </c>
      <c r="BF29" s="21">
        <v>0</v>
      </c>
      <c r="BG29" s="20">
        <v>1</v>
      </c>
      <c r="BH29" s="21">
        <v>3.8461538461538464E-2</v>
      </c>
      <c r="BI29" s="20"/>
      <c r="BJ29" s="22"/>
      <c r="BK29" s="20">
        <v>93</v>
      </c>
      <c r="BL29" s="21">
        <v>5.0875273522975932E-2</v>
      </c>
      <c r="BM29" s="20">
        <v>34</v>
      </c>
      <c r="BN29" s="21">
        <v>3.9260969976905313E-2</v>
      </c>
      <c r="BO29" s="20"/>
      <c r="BP29" s="22"/>
      <c r="BQ29" s="20"/>
      <c r="BR29" s="22"/>
      <c r="BS29" s="20">
        <v>6</v>
      </c>
      <c r="BT29" s="21">
        <v>9.0909090909090912E-2</v>
      </c>
      <c r="BU29" s="20">
        <v>36</v>
      </c>
      <c r="BV29" s="21">
        <v>2.5843503230437905E-2</v>
      </c>
      <c r="BW29" s="20">
        <v>31</v>
      </c>
      <c r="BX29" s="21">
        <v>2.8388278388278388E-2</v>
      </c>
      <c r="BY29" s="20">
        <v>11</v>
      </c>
      <c r="BZ29" s="21">
        <v>0.13924050632911392</v>
      </c>
      <c r="CA29" s="20">
        <v>1</v>
      </c>
      <c r="CB29" s="21">
        <v>2.3809523809523808E-2</v>
      </c>
      <c r="CC29" s="20"/>
      <c r="CD29" s="22"/>
      <c r="CE29" s="20">
        <v>66</v>
      </c>
      <c r="CF29" s="21">
        <v>4.8888888888888891E-2</v>
      </c>
      <c r="CG29" s="20"/>
      <c r="CH29" s="22"/>
      <c r="CI29" s="20"/>
      <c r="CJ29" s="22"/>
      <c r="CK29" s="20">
        <v>2</v>
      </c>
      <c r="CL29" s="21">
        <v>9.5238095238095233E-2</v>
      </c>
      <c r="CM29" s="20">
        <v>95</v>
      </c>
      <c r="CN29" s="21">
        <v>4.1666666666666664E-2</v>
      </c>
      <c r="CO29" s="20">
        <v>409</v>
      </c>
      <c r="CP29" s="21">
        <v>3.3846408474015224E-2</v>
      </c>
      <c r="CQ29" s="20">
        <v>7</v>
      </c>
      <c r="CR29" s="21">
        <v>3.0567685589519649E-2</v>
      </c>
      <c r="CS29" s="20">
        <v>82</v>
      </c>
      <c r="CT29" s="21">
        <v>3.9825157843613401E-2</v>
      </c>
      <c r="CU29" s="20"/>
      <c r="CV29" s="22"/>
      <c r="CW29" s="20">
        <v>8</v>
      </c>
      <c r="CX29" s="21">
        <v>0.1095890410958904</v>
      </c>
      <c r="CY29" s="20"/>
      <c r="CZ29" s="22"/>
      <c r="DA29" s="20">
        <v>1</v>
      </c>
      <c r="DB29" s="21">
        <v>9.3457943925233638E-3</v>
      </c>
      <c r="DC29" s="20"/>
      <c r="DD29" s="22"/>
      <c r="DE29" s="20">
        <v>67</v>
      </c>
      <c r="DF29" s="21">
        <v>3.6492374727668843E-2</v>
      </c>
      <c r="DG29" s="20">
        <v>57</v>
      </c>
      <c r="DH29" s="21">
        <v>4.6341463414634146E-2</v>
      </c>
      <c r="DI29" s="20"/>
      <c r="DJ29" s="22"/>
      <c r="DK29" s="20"/>
      <c r="DL29" s="22"/>
      <c r="DM29" s="20"/>
      <c r="DN29" s="22"/>
      <c r="DO29" s="20">
        <v>8</v>
      </c>
      <c r="DP29" s="21">
        <v>0.16666666666666666</v>
      </c>
      <c r="DQ29" s="20">
        <v>5</v>
      </c>
      <c r="DR29" s="21">
        <v>4.7619047619047616E-2</v>
      </c>
      <c r="DS29" s="20"/>
      <c r="DT29" s="22"/>
      <c r="DU29" s="20">
        <v>6</v>
      </c>
      <c r="DV29" s="21">
        <v>0.10909090909090909</v>
      </c>
      <c r="DW29" s="20">
        <v>0</v>
      </c>
      <c r="DX29" s="21">
        <v>0</v>
      </c>
      <c r="DY29" s="20"/>
      <c r="DZ29" s="22"/>
      <c r="EA29" s="20">
        <v>4</v>
      </c>
      <c r="EB29" s="21">
        <v>7.0175438596491224E-2</v>
      </c>
      <c r="EC29" s="20">
        <v>1</v>
      </c>
      <c r="ED29" s="21">
        <v>1.9607843137254902E-2</v>
      </c>
      <c r="EE29" s="20"/>
      <c r="EF29" s="22"/>
      <c r="EG29" s="20"/>
      <c r="EH29" s="22"/>
      <c r="EI29" s="20"/>
      <c r="EJ29" s="22"/>
      <c r="EK29" s="20">
        <v>2</v>
      </c>
      <c r="EL29" s="21">
        <v>6.4516129032258063E-2</v>
      </c>
      <c r="EM29" s="20">
        <v>150</v>
      </c>
      <c r="EN29" s="21">
        <v>5.5534987041836355E-2</v>
      </c>
      <c r="EO29" s="20">
        <v>118</v>
      </c>
      <c r="EP29" s="21">
        <v>3.7869062901155326E-2</v>
      </c>
      <c r="EQ29" s="20"/>
      <c r="ER29" s="22"/>
      <c r="ES29" s="20">
        <v>1</v>
      </c>
      <c r="ET29" s="21">
        <v>2.0833333333333332E-2</v>
      </c>
      <c r="EU29" s="20">
        <v>94</v>
      </c>
      <c r="EV29" s="21">
        <v>3.8056680161943322E-2</v>
      </c>
      <c r="EW29" s="20">
        <v>2</v>
      </c>
      <c r="EX29" s="21">
        <v>9.5238095238095233E-2</v>
      </c>
      <c r="EY29" s="20">
        <v>95</v>
      </c>
      <c r="EZ29" s="21">
        <v>3.9599833263859942E-2</v>
      </c>
      <c r="FA29" s="20">
        <v>0</v>
      </c>
      <c r="FB29" s="21">
        <v>0</v>
      </c>
      <c r="FC29" s="20"/>
      <c r="FD29" s="22"/>
      <c r="FE29" s="20">
        <v>4</v>
      </c>
      <c r="FF29" s="21">
        <v>9.5238095238095233E-2</v>
      </c>
      <c r="FG29" s="20"/>
      <c r="FH29" s="22"/>
      <c r="FI29" s="20"/>
      <c r="FJ29" s="22"/>
      <c r="FK29" s="20">
        <v>3</v>
      </c>
      <c r="FL29" s="21">
        <v>0.13043478260869565</v>
      </c>
      <c r="FM29" s="20">
        <v>23</v>
      </c>
      <c r="FN29" s="21">
        <v>5.569007263922518E-2</v>
      </c>
      <c r="FO29" s="20">
        <v>1</v>
      </c>
      <c r="FP29" s="21">
        <v>1.9607843137254902E-2</v>
      </c>
      <c r="FQ29" s="20"/>
      <c r="FR29" s="22"/>
      <c r="FS29" s="20"/>
      <c r="FT29" s="22"/>
      <c r="FU29" s="20"/>
      <c r="FV29" s="22"/>
      <c r="FW29" s="20">
        <v>3</v>
      </c>
      <c r="FX29" s="21">
        <v>4.1095890410958902E-2</v>
      </c>
      <c r="FY29" s="20">
        <v>0</v>
      </c>
      <c r="FZ29" s="21">
        <v>0</v>
      </c>
      <c r="GA29" s="20">
        <v>2</v>
      </c>
      <c r="GB29" s="21">
        <v>9.0909090909090912E-2</v>
      </c>
      <c r="GC29" s="20">
        <v>4</v>
      </c>
      <c r="GD29" s="21">
        <v>0.15384615384615385</v>
      </c>
      <c r="GE29" s="20">
        <v>18</v>
      </c>
      <c r="GF29" s="21">
        <v>3.4883720930232558E-2</v>
      </c>
      <c r="GG29" s="20">
        <v>1</v>
      </c>
      <c r="GH29" s="21">
        <v>3.8461538461538464E-2</v>
      </c>
      <c r="GI29" s="20">
        <v>2034</v>
      </c>
      <c r="GJ29" s="21">
        <v>3.9685481825454116E-2</v>
      </c>
    </row>
    <row r="30" spans="1:192" x14ac:dyDescent="0.25">
      <c r="A30" s="2" t="s">
        <v>131</v>
      </c>
      <c r="B30" s="3" t="s">
        <v>132</v>
      </c>
      <c r="C30" s="14">
        <v>1</v>
      </c>
      <c r="D30" s="15">
        <v>1.5873015873015872E-2</v>
      </c>
      <c r="E30" s="14">
        <v>2</v>
      </c>
      <c r="F30" s="15">
        <v>3.7037037037037035E-2</v>
      </c>
      <c r="G30" s="14">
        <v>25</v>
      </c>
      <c r="H30" s="15">
        <v>1.2813941568426449E-2</v>
      </c>
      <c r="I30" s="14">
        <v>0</v>
      </c>
      <c r="J30" s="15">
        <v>0</v>
      </c>
      <c r="K30" s="14">
        <v>0</v>
      </c>
      <c r="L30" s="15">
        <v>0</v>
      </c>
      <c r="M30" s="14">
        <v>1</v>
      </c>
      <c r="N30" s="15">
        <v>3.3670033670033669E-3</v>
      </c>
      <c r="O30" s="14">
        <v>30</v>
      </c>
      <c r="P30" s="15">
        <v>7.462686567164179E-3</v>
      </c>
      <c r="Q30" s="14">
        <v>7</v>
      </c>
      <c r="R30" s="15">
        <v>3.8631346578366448E-3</v>
      </c>
      <c r="S30" s="14"/>
      <c r="T30" s="16"/>
      <c r="U30" s="14">
        <v>0</v>
      </c>
      <c r="V30" s="15">
        <v>0</v>
      </c>
      <c r="W30" s="14">
        <v>1</v>
      </c>
      <c r="X30" s="15">
        <v>2.4390243902439025E-2</v>
      </c>
      <c r="Y30" s="14"/>
      <c r="Z30" s="16"/>
      <c r="AA30" s="14">
        <v>0</v>
      </c>
      <c r="AB30" s="15">
        <v>0</v>
      </c>
      <c r="AC30" s="14">
        <v>9</v>
      </c>
      <c r="AD30" s="15">
        <v>2.8301886792452831E-2</v>
      </c>
      <c r="AE30" s="14"/>
      <c r="AF30" s="16"/>
      <c r="AG30" s="14">
        <v>0</v>
      </c>
      <c r="AH30" s="15">
        <v>0</v>
      </c>
      <c r="AI30" s="14">
        <v>1</v>
      </c>
      <c r="AJ30" s="15">
        <v>5.2631578947368418E-2</v>
      </c>
      <c r="AK30" s="14"/>
      <c r="AL30" s="16"/>
      <c r="AM30" s="14">
        <v>2</v>
      </c>
      <c r="AN30" s="15">
        <v>2.247191011235955E-2</v>
      </c>
      <c r="AO30" s="14">
        <v>16</v>
      </c>
      <c r="AP30" s="15">
        <v>8.4521922873745381E-3</v>
      </c>
      <c r="AQ30" s="14">
        <v>1</v>
      </c>
      <c r="AR30" s="15">
        <v>1.4705882352941176E-2</v>
      </c>
      <c r="AS30" s="14">
        <v>11</v>
      </c>
      <c r="AT30" s="15">
        <v>9.683098591549295E-3</v>
      </c>
      <c r="AU30" s="14"/>
      <c r="AV30" s="16"/>
      <c r="AW30" s="14">
        <v>0</v>
      </c>
      <c r="AX30" s="15">
        <v>0</v>
      </c>
      <c r="AY30" s="14">
        <v>1</v>
      </c>
      <c r="AZ30" s="15">
        <v>3.5714285714285712E-2</v>
      </c>
      <c r="BA30" s="14"/>
      <c r="BB30" s="16"/>
      <c r="BC30" s="14">
        <v>1</v>
      </c>
      <c r="BD30" s="15">
        <v>1.282051282051282E-2</v>
      </c>
      <c r="BE30" s="14">
        <v>0</v>
      </c>
      <c r="BF30" s="15">
        <v>0</v>
      </c>
      <c r="BG30" s="14">
        <v>0</v>
      </c>
      <c r="BH30" s="15">
        <v>0</v>
      </c>
      <c r="BI30" s="14"/>
      <c r="BJ30" s="16"/>
      <c r="BK30" s="14">
        <v>22</v>
      </c>
      <c r="BL30" s="15">
        <v>1.2035010940919038E-2</v>
      </c>
      <c r="BM30" s="14">
        <v>6</v>
      </c>
      <c r="BN30" s="15">
        <v>6.9284064665127024E-3</v>
      </c>
      <c r="BO30" s="14"/>
      <c r="BP30" s="16"/>
      <c r="BQ30" s="14"/>
      <c r="BR30" s="16"/>
      <c r="BS30" s="14">
        <v>2</v>
      </c>
      <c r="BT30" s="15">
        <v>3.0303030303030304E-2</v>
      </c>
      <c r="BU30" s="14">
        <v>8</v>
      </c>
      <c r="BV30" s="15">
        <v>5.7430007178750899E-3</v>
      </c>
      <c r="BW30" s="14">
        <v>6</v>
      </c>
      <c r="BX30" s="15">
        <v>5.4945054945054949E-3</v>
      </c>
      <c r="BY30" s="14">
        <v>0</v>
      </c>
      <c r="BZ30" s="15">
        <v>0</v>
      </c>
      <c r="CA30" s="14">
        <v>0</v>
      </c>
      <c r="CB30" s="15">
        <v>0</v>
      </c>
      <c r="CC30" s="14"/>
      <c r="CD30" s="16"/>
      <c r="CE30" s="14">
        <v>9</v>
      </c>
      <c r="CF30" s="15">
        <v>6.6666666666666671E-3</v>
      </c>
      <c r="CG30" s="14"/>
      <c r="CH30" s="16"/>
      <c r="CI30" s="14"/>
      <c r="CJ30" s="16"/>
      <c r="CK30" s="14">
        <v>0</v>
      </c>
      <c r="CL30" s="15">
        <v>0</v>
      </c>
      <c r="CM30" s="14">
        <v>23</v>
      </c>
      <c r="CN30" s="15">
        <v>1.0087719298245614E-2</v>
      </c>
      <c r="CO30" s="14">
        <v>85</v>
      </c>
      <c r="CP30" s="15">
        <v>7.0340946706388616E-3</v>
      </c>
      <c r="CQ30" s="14">
        <v>5</v>
      </c>
      <c r="CR30" s="15">
        <v>2.1834061135371178E-2</v>
      </c>
      <c r="CS30" s="14">
        <v>14</v>
      </c>
      <c r="CT30" s="15">
        <v>6.7994171928120444E-3</v>
      </c>
      <c r="CU30" s="14"/>
      <c r="CV30" s="16"/>
      <c r="CW30" s="14">
        <v>3</v>
      </c>
      <c r="CX30" s="15">
        <v>4.1095890410958902E-2</v>
      </c>
      <c r="CY30" s="14"/>
      <c r="CZ30" s="16"/>
      <c r="DA30" s="14">
        <v>2</v>
      </c>
      <c r="DB30" s="15">
        <v>1.8691588785046728E-2</v>
      </c>
      <c r="DC30" s="14"/>
      <c r="DD30" s="16"/>
      <c r="DE30" s="14">
        <v>20</v>
      </c>
      <c r="DF30" s="15">
        <v>1.0893246187363835E-2</v>
      </c>
      <c r="DG30" s="14">
        <v>8</v>
      </c>
      <c r="DH30" s="15">
        <v>6.5040650406504065E-3</v>
      </c>
      <c r="DI30" s="14"/>
      <c r="DJ30" s="16"/>
      <c r="DK30" s="14"/>
      <c r="DL30" s="16"/>
      <c r="DM30" s="14"/>
      <c r="DN30" s="16"/>
      <c r="DO30" s="14">
        <v>1</v>
      </c>
      <c r="DP30" s="15">
        <v>2.0833333333333332E-2</v>
      </c>
      <c r="DQ30" s="14">
        <v>1</v>
      </c>
      <c r="DR30" s="15">
        <v>9.5238095238095247E-3</v>
      </c>
      <c r="DS30" s="14"/>
      <c r="DT30" s="16"/>
      <c r="DU30" s="14">
        <v>4</v>
      </c>
      <c r="DV30" s="15">
        <v>7.2727272727272724E-2</v>
      </c>
      <c r="DW30" s="14">
        <v>0</v>
      </c>
      <c r="DX30" s="15">
        <v>0</v>
      </c>
      <c r="DY30" s="14"/>
      <c r="DZ30" s="16"/>
      <c r="EA30" s="14">
        <v>1</v>
      </c>
      <c r="EB30" s="15">
        <v>1.7543859649122806E-2</v>
      </c>
      <c r="EC30" s="14">
        <v>0</v>
      </c>
      <c r="ED30" s="15">
        <v>0</v>
      </c>
      <c r="EE30" s="14"/>
      <c r="EF30" s="16"/>
      <c r="EG30" s="14"/>
      <c r="EH30" s="16"/>
      <c r="EI30" s="14"/>
      <c r="EJ30" s="16"/>
      <c r="EK30" s="14">
        <v>0</v>
      </c>
      <c r="EL30" s="15">
        <v>0</v>
      </c>
      <c r="EM30" s="14">
        <v>39</v>
      </c>
      <c r="EN30" s="15">
        <v>1.4439096630877453E-2</v>
      </c>
      <c r="EO30" s="14">
        <v>14</v>
      </c>
      <c r="EP30" s="15">
        <v>4.4929396662387678E-3</v>
      </c>
      <c r="EQ30" s="14"/>
      <c r="ER30" s="16"/>
      <c r="ES30" s="14">
        <v>0</v>
      </c>
      <c r="ET30" s="15">
        <v>0</v>
      </c>
      <c r="EU30" s="14">
        <v>17</v>
      </c>
      <c r="EV30" s="15">
        <v>6.8825910931174092E-3</v>
      </c>
      <c r="EW30" s="14">
        <v>0</v>
      </c>
      <c r="EX30" s="15">
        <v>0</v>
      </c>
      <c r="EY30" s="14">
        <v>45</v>
      </c>
      <c r="EZ30" s="15">
        <v>1.8757815756565235E-2</v>
      </c>
      <c r="FA30" s="14">
        <v>0</v>
      </c>
      <c r="FB30" s="15">
        <v>0</v>
      </c>
      <c r="FC30" s="14"/>
      <c r="FD30" s="16"/>
      <c r="FE30" s="14">
        <v>1</v>
      </c>
      <c r="FF30" s="15">
        <v>2.3809523809523808E-2</v>
      </c>
      <c r="FG30" s="14"/>
      <c r="FH30" s="16"/>
      <c r="FI30" s="14"/>
      <c r="FJ30" s="16"/>
      <c r="FK30" s="14">
        <v>1</v>
      </c>
      <c r="FL30" s="15">
        <v>4.3478260869565216E-2</v>
      </c>
      <c r="FM30" s="14">
        <v>4</v>
      </c>
      <c r="FN30" s="15">
        <v>9.6852300242130755E-3</v>
      </c>
      <c r="FO30" s="14">
        <v>0</v>
      </c>
      <c r="FP30" s="15">
        <v>0</v>
      </c>
      <c r="FQ30" s="14"/>
      <c r="FR30" s="16"/>
      <c r="FS30" s="14"/>
      <c r="FT30" s="16"/>
      <c r="FU30" s="14"/>
      <c r="FV30" s="16"/>
      <c r="FW30" s="14">
        <v>0</v>
      </c>
      <c r="FX30" s="15">
        <v>0</v>
      </c>
      <c r="FY30" s="14">
        <v>0</v>
      </c>
      <c r="FZ30" s="15">
        <v>0</v>
      </c>
      <c r="GA30" s="14">
        <v>0</v>
      </c>
      <c r="GB30" s="15">
        <v>0</v>
      </c>
      <c r="GC30" s="14">
        <v>0</v>
      </c>
      <c r="GD30" s="15">
        <v>0</v>
      </c>
      <c r="GE30" s="14">
        <v>8</v>
      </c>
      <c r="GF30" s="15">
        <v>1.5503875968992248E-2</v>
      </c>
      <c r="GG30" s="14">
        <v>0</v>
      </c>
      <c r="GH30" s="15">
        <v>0</v>
      </c>
      <c r="GI30" s="17">
        <v>458</v>
      </c>
      <c r="GJ30" s="18">
        <v>8.9360622792812126E-3</v>
      </c>
    </row>
    <row r="31" spans="1:192" x14ac:dyDescent="0.25">
      <c r="A31" s="19" t="s">
        <v>139</v>
      </c>
      <c r="B31" s="27"/>
      <c r="C31" s="20">
        <v>1</v>
      </c>
      <c r="D31" s="21">
        <v>1.5873015873015872E-2</v>
      </c>
      <c r="E31" s="20">
        <v>2</v>
      </c>
      <c r="F31" s="21">
        <v>3.7037037037037035E-2</v>
      </c>
      <c r="G31" s="20">
        <v>25</v>
      </c>
      <c r="H31" s="21">
        <v>1.2813941568426449E-2</v>
      </c>
      <c r="I31" s="20">
        <v>0</v>
      </c>
      <c r="J31" s="21">
        <v>0</v>
      </c>
      <c r="K31" s="20">
        <v>0</v>
      </c>
      <c r="L31" s="21">
        <v>0</v>
      </c>
      <c r="M31" s="20">
        <v>1</v>
      </c>
      <c r="N31" s="21">
        <v>3.3670033670033669E-3</v>
      </c>
      <c r="O31" s="20">
        <v>30</v>
      </c>
      <c r="P31" s="21">
        <v>7.462686567164179E-3</v>
      </c>
      <c r="Q31" s="20">
        <v>7</v>
      </c>
      <c r="R31" s="21">
        <v>3.8631346578366448E-3</v>
      </c>
      <c r="S31" s="20"/>
      <c r="T31" s="22"/>
      <c r="U31" s="20">
        <v>0</v>
      </c>
      <c r="V31" s="21">
        <v>0</v>
      </c>
      <c r="W31" s="20">
        <v>1</v>
      </c>
      <c r="X31" s="21">
        <v>2.4390243902439025E-2</v>
      </c>
      <c r="Y31" s="20"/>
      <c r="Z31" s="22"/>
      <c r="AA31" s="20">
        <v>0</v>
      </c>
      <c r="AB31" s="21">
        <v>0</v>
      </c>
      <c r="AC31" s="20">
        <v>9</v>
      </c>
      <c r="AD31" s="21">
        <v>2.8301886792452831E-2</v>
      </c>
      <c r="AE31" s="20"/>
      <c r="AF31" s="22"/>
      <c r="AG31" s="20">
        <v>0</v>
      </c>
      <c r="AH31" s="21">
        <v>0</v>
      </c>
      <c r="AI31" s="20">
        <v>1</v>
      </c>
      <c r="AJ31" s="21">
        <v>5.2631578947368418E-2</v>
      </c>
      <c r="AK31" s="20"/>
      <c r="AL31" s="22"/>
      <c r="AM31" s="20">
        <v>2</v>
      </c>
      <c r="AN31" s="21">
        <v>2.247191011235955E-2</v>
      </c>
      <c r="AO31" s="20">
        <v>16</v>
      </c>
      <c r="AP31" s="21">
        <v>8.4521922873745381E-3</v>
      </c>
      <c r="AQ31" s="20">
        <v>1</v>
      </c>
      <c r="AR31" s="21">
        <v>1.4705882352941176E-2</v>
      </c>
      <c r="AS31" s="20">
        <v>11</v>
      </c>
      <c r="AT31" s="21">
        <v>9.683098591549295E-3</v>
      </c>
      <c r="AU31" s="20"/>
      <c r="AV31" s="22"/>
      <c r="AW31" s="20">
        <v>0</v>
      </c>
      <c r="AX31" s="21">
        <v>0</v>
      </c>
      <c r="AY31" s="20">
        <v>1</v>
      </c>
      <c r="AZ31" s="21">
        <v>3.5714285714285712E-2</v>
      </c>
      <c r="BA31" s="20"/>
      <c r="BB31" s="22"/>
      <c r="BC31" s="20">
        <v>1</v>
      </c>
      <c r="BD31" s="21">
        <v>1.282051282051282E-2</v>
      </c>
      <c r="BE31" s="20">
        <v>0</v>
      </c>
      <c r="BF31" s="21">
        <v>0</v>
      </c>
      <c r="BG31" s="20">
        <v>0</v>
      </c>
      <c r="BH31" s="21">
        <v>0</v>
      </c>
      <c r="BI31" s="20"/>
      <c r="BJ31" s="22"/>
      <c r="BK31" s="20">
        <v>22</v>
      </c>
      <c r="BL31" s="21">
        <v>1.2035010940919038E-2</v>
      </c>
      <c r="BM31" s="20">
        <v>6</v>
      </c>
      <c r="BN31" s="21">
        <v>6.9284064665127024E-3</v>
      </c>
      <c r="BO31" s="20"/>
      <c r="BP31" s="22"/>
      <c r="BQ31" s="20"/>
      <c r="BR31" s="22"/>
      <c r="BS31" s="20">
        <v>2</v>
      </c>
      <c r="BT31" s="21">
        <v>3.0303030303030304E-2</v>
      </c>
      <c r="BU31" s="20">
        <v>8</v>
      </c>
      <c r="BV31" s="21">
        <v>5.7430007178750899E-3</v>
      </c>
      <c r="BW31" s="20">
        <v>6</v>
      </c>
      <c r="BX31" s="21">
        <v>5.4945054945054949E-3</v>
      </c>
      <c r="BY31" s="20">
        <v>0</v>
      </c>
      <c r="BZ31" s="21">
        <v>0</v>
      </c>
      <c r="CA31" s="20">
        <v>0</v>
      </c>
      <c r="CB31" s="21">
        <v>0</v>
      </c>
      <c r="CC31" s="20"/>
      <c r="CD31" s="22"/>
      <c r="CE31" s="20">
        <v>9</v>
      </c>
      <c r="CF31" s="21">
        <v>6.6666666666666671E-3</v>
      </c>
      <c r="CG31" s="20"/>
      <c r="CH31" s="22"/>
      <c r="CI31" s="20"/>
      <c r="CJ31" s="22"/>
      <c r="CK31" s="20">
        <v>0</v>
      </c>
      <c r="CL31" s="21">
        <v>0</v>
      </c>
      <c r="CM31" s="20">
        <v>23</v>
      </c>
      <c r="CN31" s="21">
        <v>1.0087719298245614E-2</v>
      </c>
      <c r="CO31" s="20">
        <v>85</v>
      </c>
      <c r="CP31" s="21">
        <v>7.0340946706388616E-3</v>
      </c>
      <c r="CQ31" s="20">
        <v>5</v>
      </c>
      <c r="CR31" s="21">
        <v>2.1834061135371178E-2</v>
      </c>
      <c r="CS31" s="20">
        <v>14</v>
      </c>
      <c r="CT31" s="21">
        <v>6.7994171928120444E-3</v>
      </c>
      <c r="CU31" s="20"/>
      <c r="CV31" s="22"/>
      <c r="CW31" s="20">
        <v>3</v>
      </c>
      <c r="CX31" s="21">
        <v>4.1095890410958902E-2</v>
      </c>
      <c r="CY31" s="20"/>
      <c r="CZ31" s="22"/>
      <c r="DA31" s="20">
        <v>2</v>
      </c>
      <c r="DB31" s="21">
        <v>1.8691588785046728E-2</v>
      </c>
      <c r="DC31" s="20"/>
      <c r="DD31" s="22"/>
      <c r="DE31" s="20">
        <v>20</v>
      </c>
      <c r="DF31" s="21">
        <v>1.0893246187363835E-2</v>
      </c>
      <c r="DG31" s="20">
        <v>8</v>
      </c>
      <c r="DH31" s="21">
        <v>6.5040650406504065E-3</v>
      </c>
      <c r="DI31" s="20"/>
      <c r="DJ31" s="22"/>
      <c r="DK31" s="20"/>
      <c r="DL31" s="22"/>
      <c r="DM31" s="20"/>
      <c r="DN31" s="22"/>
      <c r="DO31" s="20">
        <v>1</v>
      </c>
      <c r="DP31" s="21">
        <v>2.0833333333333332E-2</v>
      </c>
      <c r="DQ31" s="20">
        <v>1</v>
      </c>
      <c r="DR31" s="21">
        <v>9.5238095238095247E-3</v>
      </c>
      <c r="DS31" s="20"/>
      <c r="DT31" s="22"/>
      <c r="DU31" s="20">
        <v>4</v>
      </c>
      <c r="DV31" s="21">
        <v>7.2727272727272724E-2</v>
      </c>
      <c r="DW31" s="20">
        <v>0</v>
      </c>
      <c r="DX31" s="21">
        <v>0</v>
      </c>
      <c r="DY31" s="20"/>
      <c r="DZ31" s="22"/>
      <c r="EA31" s="20">
        <v>1</v>
      </c>
      <c r="EB31" s="21">
        <v>1.7543859649122806E-2</v>
      </c>
      <c r="EC31" s="20">
        <v>0</v>
      </c>
      <c r="ED31" s="21">
        <v>0</v>
      </c>
      <c r="EE31" s="20"/>
      <c r="EF31" s="22"/>
      <c r="EG31" s="20"/>
      <c r="EH31" s="22"/>
      <c r="EI31" s="20"/>
      <c r="EJ31" s="22"/>
      <c r="EK31" s="20">
        <v>0</v>
      </c>
      <c r="EL31" s="21">
        <v>0</v>
      </c>
      <c r="EM31" s="20">
        <v>39</v>
      </c>
      <c r="EN31" s="21">
        <v>1.4439096630877453E-2</v>
      </c>
      <c r="EO31" s="20">
        <v>14</v>
      </c>
      <c r="EP31" s="21">
        <v>4.4929396662387678E-3</v>
      </c>
      <c r="EQ31" s="20"/>
      <c r="ER31" s="22"/>
      <c r="ES31" s="20">
        <v>0</v>
      </c>
      <c r="ET31" s="21">
        <v>0</v>
      </c>
      <c r="EU31" s="20">
        <v>17</v>
      </c>
      <c r="EV31" s="21">
        <v>6.8825910931174092E-3</v>
      </c>
      <c r="EW31" s="20">
        <v>0</v>
      </c>
      <c r="EX31" s="21">
        <v>0</v>
      </c>
      <c r="EY31" s="20">
        <v>45</v>
      </c>
      <c r="EZ31" s="21">
        <v>1.8757815756565235E-2</v>
      </c>
      <c r="FA31" s="20">
        <v>0</v>
      </c>
      <c r="FB31" s="21">
        <v>0</v>
      </c>
      <c r="FC31" s="20"/>
      <c r="FD31" s="22"/>
      <c r="FE31" s="20">
        <v>1</v>
      </c>
      <c r="FF31" s="21">
        <v>2.3809523809523808E-2</v>
      </c>
      <c r="FG31" s="20"/>
      <c r="FH31" s="22"/>
      <c r="FI31" s="20"/>
      <c r="FJ31" s="22"/>
      <c r="FK31" s="20">
        <v>1</v>
      </c>
      <c r="FL31" s="21">
        <v>4.3478260869565216E-2</v>
      </c>
      <c r="FM31" s="20">
        <v>4</v>
      </c>
      <c r="FN31" s="21">
        <v>9.6852300242130755E-3</v>
      </c>
      <c r="FO31" s="20">
        <v>0</v>
      </c>
      <c r="FP31" s="21">
        <v>0</v>
      </c>
      <c r="FQ31" s="20"/>
      <c r="FR31" s="22"/>
      <c r="FS31" s="20"/>
      <c r="FT31" s="22"/>
      <c r="FU31" s="20"/>
      <c r="FV31" s="22"/>
      <c r="FW31" s="20">
        <v>0</v>
      </c>
      <c r="FX31" s="21">
        <v>0</v>
      </c>
      <c r="FY31" s="20">
        <v>0</v>
      </c>
      <c r="FZ31" s="21">
        <v>0</v>
      </c>
      <c r="GA31" s="20">
        <v>0</v>
      </c>
      <c r="GB31" s="21">
        <v>0</v>
      </c>
      <c r="GC31" s="20">
        <v>0</v>
      </c>
      <c r="GD31" s="21">
        <v>0</v>
      </c>
      <c r="GE31" s="20">
        <v>8</v>
      </c>
      <c r="GF31" s="21">
        <v>1.5503875968992248E-2</v>
      </c>
      <c r="GG31" s="20">
        <v>0</v>
      </c>
      <c r="GH31" s="21">
        <v>0</v>
      </c>
      <c r="GI31" s="20">
        <v>458</v>
      </c>
      <c r="GJ31" s="21">
        <v>8.9360622792812126E-3</v>
      </c>
    </row>
    <row r="32" spans="1:192" x14ac:dyDescent="0.25">
      <c r="A32" s="2" t="s">
        <v>133</v>
      </c>
      <c r="B32" s="3" t="s">
        <v>134</v>
      </c>
      <c r="C32" s="14">
        <v>1</v>
      </c>
      <c r="D32" s="15">
        <v>1.5873015873015872E-2</v>
      </c>
      <c r="E32" s="14">
        <v>0</v>
      </c>
      <c r="F32" s="15">
        <v>0</v>
      </c>
      <c r="G32" s="14">
        <v>15</v>
      </c>
      <c r="H32" s="15">
        <v>7.6883649410558691E-3</v>
      </c>
      <c r="I32" s="14">
        <v>0</v>
      </c>
      <c r="J32" s="15">
        <v>0</v>
      </c>
      <c r="K32" s="14">
        <v>0</v>
      </c>
      <c r="L32" s="15">
        <v>0</v>
      </c>
      <c r="M32" s="14">
        <v>1</v>
      </c>
      <c r="N32" s="15">
        <v>3.3670033670033669E-3</v>
      </c>
      <c r="O32" s="14">
        <v>24</v>
      </c>
      <c r="P32" s="15">
        <v>5.9701492537313433E-3</v>
      </c>
      <c r="Q32" s="14">
        <v>9</v>
      </c>
      <c r="R32" s="15">
        <v>4.9668874172185433E-3</v>
      </c>
      <c r="S32" s="14"/>
      <c r="T32" s="16"/>
      <c r="U32" s="14">
        <v>0</v>
      </c>
      <c r="V32" s="15">
        <v>0</v>
      </c>
      <c r="W32" s="14">
        <v>0</v>
      </c>
      <c r="X32" s="15">
        <v>0</v>
      </c>
      <c r="Y32" s="14"/>
      <c r="Z32" s="16"/>
      <c r="AA32" s="14">
        <v>0</v>
      </c>
      <c r="AB32" s="15">
        <v>0</v>
      </c>
      <c r="AC32" s="14">
        <v>1</v>
      </c>
      <c r="AD32" s="15">
        <v>3.1446540880503146E-3</v>
      </c>
      <c r="AE32" s="14"/>
      <c r="AF32" s="16"/>
      <c r="AG32" s="14">
        <v>2</v>
      </c>
      <c r="AH32" s="15">
        <v>2.6315789473684209E-2</v>
      </c>
      <c r="AI32" s="14">
        <v>0</v>
      </c>
      <c r="AJ32" s="15">
        <v>0</v>
      </c>
      <c r="AK32" s="14"/>
      <c r="AL32" s="16"/>
      <c r="AM32" s="14">
        <v>2</v>
      </c>
      <c r="AN32" s="15">
        <v>2.247191011235955E-2</v>
      </c>
      <c r="AO32" s="14">
        <v>5</v>
      </c>
      <c r="AP32" s="15">
        <v>2.6413100898045432E-3</v>
      </c>
      <c r="AQ32" s="14">
        <v>2</v>
      </c>
      <c r="AR32" s="15">
        <v>2.9411764705882353E-2</v>
      </c>
      <c r="AS32" s="14">
        <v>3</v>
      </c>
      <c r="AT32" s="15">
        <v>2.6408450704225352E-3</v>
      </c>
      <c r="AU32" s="14"/>
      <c r="AV32" s="16"/>
      <c r="AW32" s="14">
        <v>0</v>
      </c>
      <c r="AX32" s="15">
        <v>0</v>
      </c>
      <c r="AY32" s="14">
        <v>0</v>
      </c>
      <c r="AZ32" s="15">
        <v>0</v>
      </c>
      <c r="BA32" s="14"/>
      <c r="BB32" s="16"/>
      <c r="BC32" s="14">
        <v>0</v>
      </c>
      <c r="BD32" s="15">
        <v>0</v>
      </c>
      <c r="BE32" s="14">
        <v>0</v>
      </c>
      <c r="BF32" s="15">
        <v>0</v>
      </c>
      <c r="BG32" s="14">
        <v>0</v>
      </c>
      <c r="BH32" s="15">
        <v>0</v>
      </c>
      <c r="BI32" s="14"/>
      <c r="BJ32" s="16"/>
      <c r="BK32" s="14">
        <v>13</v>
      </c>
      <c r="BL32" s="15">
        <v>7.1115973741794312E-3</v>
      </c>
      <c r="BM32" s="14">
        <v>3</v>
      </c>
      <c r="BN32" s="15">
        <v>3.4642032332563512E-3</v>
      </c>
      <c r="BO32" s="14"/>
      <c r="BP32" s="16"/>
      <c r="BQ32" s="14"/>
      <c r="BR32" s="16"/>
      <c r="BS32" s="14">
        <v>1</v>
      </c>
      <c r="BT32" s="15">
        <v>1.5151515151515152E-2</v>
      </c>
      <c r="BU32" s="14">
        <v>8</v>
      </c>
      <c r="BV32" s="15">
        <v>5.7430007178750899E-3</v>
      </c>
      <c r="BW32" s="14">
        <v>3</v>
      </c>
      <c r="BX32" s="15">
        <v>2.7472527472527475E-3</v>
      </c>
      <c r="BY32" s="14">
        <v>1</v>
      </c>
      <c r="BZ32" s="15">
        <v>1.2658227848101266E-2</v>
      </c>
      <c r="CA32" s="14">
        <v>0</v>
      </c>
      <c r="CB32" s="15">
        <v>0</v>
      </c>
      <c r="CC32" s="14"/>
      <c r="CD32" s="16"/>
      <c r="CE32" s="14">
        <v>8</v>
      </c>
      <c r="CF32" s="15">
        <v>5.9259259259259256E-3</v>
      </c>
      <c r="CG32" s="14"/>
      <c r="CH32" s="16"/>
      <c r="CI32" s="14"/>
      <c r="CJ32" s="16"/>
      <c r="CK32" s="14">
        <v>0</v>
      </c>
      <c r="CL32" s="15">
        <v>0</v>
      </c>
      <c r="CM32" s="14">
        <v>5</v>
      </c>
      <c r="CN32" s="15">
        <v>2.1929824561403508E-3</v>
      </c>
      <c r="CO32" s="14">
        <v>44</v>
      </c>
      <c r="CP32" s="15">
        <v>3.6411784177424692E-3</v>
      </c>
      <c r="CQ32" s="14">
        <v>0</v>
      </c>
      <c r="CR32" s="15">
        <v>0</v>
      </c>
      <c r="CS32" s="14">
        <v>10</v>
      </c>
      <c r="CT32" s="15">
        <v>4.8567265662943174E-3</v>
      </c>
      <c r="CU32" s="14"/>
      <c r="CV32" s="16"/>
      <c r="CW32" s="14">
        <v>0</v>
      </c>
      <c r="CX32" s="15">
        <v>0</v>
      </c>
      <c r="CY32" s="14"/>
      <c r="CZ32" s="16"/>
      <c r="DA32" s="14">
        <v>0</v>
      </c>
      <c r="DB32" s="15">
        <v>0</v>
      </c>
      <c r="DC32" s="14"/>
      <c r="DD32" s="16"/>
      <c r="DE32" s="14">
        <v>26</v>
      </c>
      <c r="DF32" s="15">
        <v>1.4161220043572984E-2</v>
      </c>
      <c r="DG32" s="14">
        <v>8</v>
      </c>
      <c r="DH32" s="15">
        <v>6.5040650406504065E-3</v>
      </c>
      <c r="DI32" s="14"/>
      <c r="DJ32" s="16"/>
      <c r="DK32" s="14"/>
      <c r="DL32" s="16"/>
      <c r="DM32" s="14"/>
      <c r="DN32" s="16"/>
      <c r="DO32" s="14">
        <v>0</v>
      </c>
      <c r="DP32" s="15">
        <v>0</v>
      </c>
      <c r="DQ32" s="14">
        <v>0</v>
      </c>
      <c r="DR32" s="15">
        <v>0</v>
      </c>
      <c r="DS32" s="14"/>
      <c r="DT32" s="16"/>
      <c r="DU32" s="14">
        <v>0</v>
      </c>
      <c r="DV32" s="15">
        <v>0</v>
      </c>
      <c r="DW32" s="14">
        <v>1</v>
      </c>
      <c r="DX32" s="15">
        <v>3.2258064516129031E-2</v>
      </c>
      <c r="DY32" s="14"/>
      <c r="DZ32" s="16"/>
      <c r="EA32" s="14">
        <v>0</v>
      </c>
      <c r="EB32" s="15">
        <v>0</v>
      </c>
      <c r="EC32" s="14">
        <v>0</v>
      </c>
      <c r="ED32" s="15">
        <v>0</v>
      </c>
      <c r="EE32" s="14"/>
      <c r="EF32" s="16"/>
      <c r="EG32" s="14"/>
      <c r="EH32" s="16"/>
      <c r="EI32" s="14"/>
      <c r="EJ32" s="16"/>
      <c r="EK32" s="14">
        <v>0</v>
      </c>
      <c r="EL32" s="15">
        <v>0</v>
      </c>
      <c r="EM32" s="14">
        <v>10</v>
      </c>
      <c r="EN32" s="15">
        <v>3.7023324694557573E-3</v>
      </c>
      <c r="EO32" s="14">
        <v>21</v>
      </c>
      <c r="EP32" s="15">
        <v>6.7394094993581512E-3</v>
      </c>
      <c r="EQ32" s="14"/>
      <c r="ER32" s="16"/>
      <c r="ES32" s="14">
        <v>0</v>
      </c>
      <c r="ET32" s="15">
        <v>0</v>
      </c>
      <c r="EU32" s="14">
        <v>8</v>
      </c>
      <c r="EV32" s="15">
        <v>3.2388663967611335E-3</v>
      </c>
      <c r="EW32" s="14">
        <v>0</v>
      </c>
      <c r="EX32" s="15">
        <v>0</v>
      </c>
      <c r="EY32" s="14">
        <v>16</v>
      </c>
      <c r="EZ32" s="15">
        <v>6.6694456023343061E-3</v>
      </c>
      <c r="FA32" s="14">
        <v>1</v>
      </c>
      <c r="FB32" s="15">
        <v>4.1666666666666664E-2</v>
      </c>
      <c r="FC32" s="14"/>
      <c r="FD32" s="16"/>
      <c r="FE32" s="14">
        <v>0</v>
      </c>
      <c r="FF32" s="15">
        <v>0</v>
      </c>
      <c r="FG32" s="14"/>
      <c r="FH32" s="16"/>
      <c r="FI32" s="14"/>
      <c r="FJ32" s="16"/>
      <c r="FK32" s="14">
        <v>0</v>
      </c>
      <c r="FL32" s="15">
        <v>0</v>
      </c>
      <c r="FM32" s="14">
        <v>0</v>
      </c>
      <c r="FN32" s="15">
        <v>0</v>
      </c>
      <c r="FO32" s="14">
        <v>0</v>
      </c>
      <c r="FP32" s="15">
        <v>0</v>
      </c>
      <c r="FQ32" s="14"/>
      <c r="FR32" s="16"/>
      <c r="FS32" s="14"/>
      <c r="FT32" s="16"/>
      <c r="FU32" s="14"/>
      <c r="FV32" s="16"/>
      <c r="FW32" s="14">
        <v>1</v>
      </c>
      <c r="FX32" s="15">
        <v>1.3698630136986301E-2</v>
      </c>
      <c r="FY32" s="14">
        <v>0</v>
      </c>
      <c r="FZ32" s="15">
        <v>0</v>
      </c>
      <c r="GA32" s="14">
        <v>0</v>
      </c>
      <c r="GB32" s="15">
        <v>0</v>
      </c>
      <c r="GC32" s="14">
        <v>0</v>
      </c>
      <c r="GD32" s="15">
        <v>0</v>
      </c>
      <c r="GE32" s="14">
        <v>2</v>
      </c>
      <c r="GF32" s="15">
        <v>3.875968992248062E-3</v>
      </c>
      <c r="GG32" s="14">
        <v>0</v>
      </c>
      <c r="GH32" s="15">
        <v>0</v>
      </c>
      <c r="GI32" s="17">
        <v>255</v>
      </c>
      <c r="GJ32" s="18">
        <v>4.9753185179404131E-3</v>
      </c>
    </row>
    <row r="33" spans="1:192" x14ac:dyDescent="0.25">
      <c r="A33" s="2" t="s">
        <v>135</v>
      </c>
      <c r="B33" s="3" t="s">
        <v>134</v>
      </c>
      <c r="C33" s="14">
        <v>0</v>
      </c>
      <c r="D33" s="15">
        <v>0</v>
      </c>
      <c r="E33" s="14">
        <v>0</v>
      </c>
      <c r="F33" s="15">
        <v>0</v>
      </c>
      <c r="G33" s="14">
        <v>52</v>
      </c>
      <c r="H33" s="15">
        <v>2.6652998462327011E-2</v>
      </c>
      <c r="I33" s="14">
        <v>0</v>
      </c>
      <c r="J33" s="15">
        <v>0</v>
      </c>
      <c r="K33" s="14">
        <v>0</v>
      </c>
      <c r="L33" s="15">
        <v>0</v>
      </c>
      <c r="M33" s="14">
        <v>2</v>
      </c>
      <c r="N33" s="15">
        <v>6.7340067340067337E-3</v>
      </c>
      <c r="O33" s="14">
        <v>83</v>
      </c>
      <c r="P33" s="15">
        <v>2.0646766169154229E-2</v>
      </c>
      <c r="Q33" s="14">
        <v>37</v>
      </c>
      <c r="R33" s="15">
        <v>2.0419426048565122E-2</v>
      </c>
      <c r="S33" s="14"/>
      <c r="T33" s="16"/>
      <c r="U33" s="14">
        <v>1</v>
      </c>
      <c r="V33" s="15">
        <v>1.9230769230769232E-2</v>
      </c>
      <c r="W33" s="14">
        <v>1</v>
      </c>
      <c r="X33" s="15">
        <v>2.4390243902439025E-2</v>
      </c>
      <c r="Y33" s="14"/>
      <c r="Z33" s="16"/>
      <c r="AA33" s="14">
        <v>0</v>
      </c>
      <c r="AB33" s="15">
        <v>0</v>
      </c>
      <c r="AC33" s="14">
        <v>2</v>
      </c>
      <c r="AD33" s="15">
        <v>6.2893081761006293E-3</v>
      </c>
      <c r="AE33" s="14"/>
      <c r="AF33" s="16"/>
      <c r="AG33" s="14">
        <v>1</v>
      </c>
      <c r="AH33" s="15">
        <v>1.3157894736842105E-2</v>
      </c>
      <c r="AI33" s="14">
        <v>0</v>
      </c>
      <c r="AJ33" s="15">
        <v>0</v>
      </c>
      <c r="AK33" s="14"/>
      <c r="AL33" s="16"/>
      <c r="AM33" s="14">
        <v>1</v>
      </c>
      <c r="AN33" s="15">
        <v>1.1235955056179775E-2</v>
      </c>
      <c r="AO33" s="14">
        <v>34</v>
      </c>
      <c r="AP33" s="15">
        <v>1.7960908610670893E-2</v>
      </c>
      <c r="AQ33" s="14">
        <v>1</v>
      </c>
      <c r="AR33" s="15">
        <v>1.4705882352941176E-2</v>
      </c>
      <c r="AS33" s="14">
        <v>31</v>
      </c>
      <c r="AT33" s="15">
        <v>2.7288732394366196E-2</v>
      </c>
      <c r="AU33" s="14"/>
      <c r="AV33" s="16"/>
      <c r="AW33" s="14">
        <v>0</v>
      </c>
      <c r="AX33" s="15">
        <v>0</v>
      </c>
      <c r="AY33" s="14">
        <v>0</v>
      </c>
      <c r="AZ33" s="15">
        <v>0</v>
      </c>
      <c r="BA33" s="14"/>
      <c r="BB33" s="16"/>
      <c r="BC33" s="14">
        <v>2</v>
      </c>
      <c r="BD33" s="15">
        <v>2.564102564102564E-2</v>
      </c>
      <c r="BE33" s="14">
        <v>1</v>
      </c>
      <c r="BF33" s="15">
        <v>1.8181818181818181E-2</v>
      </c>
      <c r="BG33" s="14">
        <v>0</v>
      </c>
      <c r="BH33" s="15">
        <v>0</v>
      </c>
      <c r="BI33" s="14"/>
      <c r="BJ33" s="16"/>
      <c r="BK33" s="14">
        <v>50</v>
      </c>
      <c r="BL33" s="15">
        <v>2.7352297592997812E-2</v>
      </c>
      <c r="BM33" s="14">
        <v>23</v>
      </c>
      <c r="BN33" s="15">
        <v>2.6558891454965358E-2</v>
      </c>
      <c r="BO33" s="14"/>
      <c r="BP33" s="16"/>
      <c r="BQ33" s="14"/>
      <c r="BR33" s="16"/>
      <c r="BS33" s="14">
        <v>3</v>
      </c>
      <c r="BT33" s="15">
        <v>4.5454545454545456E-2</v>
      </c>
      <c r="BU33" s="14">
        <v>39</v>
      </c>
      <c r="BV33" s="15">
        <v>2.7997128499641061E-2</v>
      </c>
      <c r="BW33" s="14">
        <v>17</v>
      </c>
      <c r="BX33" s="15">
        <v>1.5567765567765568E-2</v>
      </c>
      <c r="BY33" s="14">
        <v>2</v>
      </c>
      <c r="BZ33" s="15">
        <v>2.5316455696202531E-2</v>
      </c>
      <c r="CA33" s="14">
        <v>1</v>
      </c>
      <c r="CB33" s="15">
        <v>2.3809523809523808E-2</v>
      </c>
      <c r="CC33" s="14"/>
      <c r="CD33" s="16"/>
      <c r="CE33" s="14">
        <v>58</v>
      </c>
      <c r="CF33" s="15">
        <v>4.296296296296296E-2</v>
      </c>
      <c r="CG33" s="14"/>
      <c r="CH33" s="16"/>
      <c r="CI33" s="14"/>
      <c r="CJ33" s="16"/>
      <c r="CK33" s="14">
        <v>1</v>
      </c>
      <c r="CL33" s="15">
        <v>4.7619047619047616E-2</v>
      </c>
      <c r="CM33" s="14">
        <v>43</v>
      </c>
      <c r="CN33" s="15">
        <v>1.8859649122807017E-2</v>
      </c>
      <c r="CO33" s="14">
        <v>249</v>
      </c>
      <c r="CP33" s="15">
        <v>2.0605759682224428E-2</v>
      </c>
      <c r="CQ33" s="14">
        <v>8</v>
      </c>
      <c r="CR33" s="15">
        <v>3.4934497816593885E-2</v>
      </c>
      <c r="CS33" s="14">
        <v>32</v>
      </c>
      <c r="CT33" s="15">
        <v>1.5541525012141816E-2</v>
      </c>
      <c r="CU33" s="14"/>
      <c r="CV33" s="16"/>
      <c r="CW33" s="14">
        <v>0</v>
      </c>
      <c r="CX33" s="15">
        <v>0</v>
      </c>
      <c r="CY33" s="14"/>
      <c r="CZ33" s="16"/>
      <c r="DA33" s="14">
        <v>0</v>
      </c>
      <c r="DB33" s="15">
        <v>0</v>
      </c>
      <c r="DC33" s="14"/>
      <c r="DD33" s="16"/>
      <c r="DE33" s="14">
        <v>42</v>
      </c>
      <c r="DF33" s="15">
        <v>2.2875816993464051E-2</v>
      </c>
      <c r="DG33" s="14">
        <v>36</v>
      </c>
      <c r="DH33" s="15">
        <v>2.9268292682926831E-2</v>
      </c>
      <c r="DI33" s="14"/>
      <c r="DJ33" s="16"/>
      <c r="DK33" s="14"/>
      <c r="DL33" s="16"/>
      <c r="DM33" s="14"/>
      <c r="DN33" s="16"/>
      <c r="DO33" s="14">
        <v>1</v>
      </c>
      <c r="DP33" s="15">
        <v>2.0833333333333332E-2</v>
      </c>
      <c r="DQ33" s="14">
        <v>5</v>
      </c>
      <c r="DR33" s="15">
        <v>4.7619047619047616E-2</v>
      </c>
      <c r="DS33" s="14"/>
      <c r="DT33" s="16"/>
      <c r="DU33" s="14">
        <v>0</v>
      </c>
      <c r="DV33" s="15">
        <v>0</v>
      </c>
      <c r="DW33" s="14">
        <v>0</v>
      </c>
      <c r="DX33" s="15">
        <v>0</v>
      </c>
      <c r="DY33" s="14"/>
      <c r="DZ33" s="16"/>
      <c r="EA33" s="14">
        <v>4</v>
      </c>
      <c r="EB33" s="15">
        <v>7.0175438596491224E-2</v>
      </c>
      <c r="EC33" s="14">
        <v>0</v>
      </c>
      <c r="ED33" s="15">
        <v>0</v>
      </c>
      <c r="EE33" s="14"/>
      <c r="EF33" s="16"/>
      <c r="EG33" s="14"/>
      <c r="EH33" s="16"/>
      <c r="EI33" s="14"/>
      <c r="EJ33" s="16"/>
      <c r="EK33" s="14">
        <v>0</v>
      </c>
      <c r="EL33" s="15">
        <v>0</v>
      </c>
      <c r="EM33" s="14">
        <v>72</v>
      </c>
      <c r="EN33" s="15">
        <v>2.6656793780081452E-2</v>
      </c>
      <c r="EO33" s="14">
        <v>107</v>
      </c>
      <c r="EP33" s="15">
        <v>3.4338896020539154E-2</v>
      </c>
      <c r="EQ33" s="14"/>
      <c r="ER33" s="16"/>
      <c r="ES33" s="14">
        <v>1</v>
      </c>
      <c r="ET33" s="15">
        <v>2.0833333333333332E-2</v>
      </c>
      <c r="EU33" s="14">
        <v>87</v>
      </c>
      <c r="EV33" s="15">
        <v>3.5222672064777326E-2</v>
      </c>
      <c r="EW33" s="14">
        <v>0</v>
      </c>
      <c r="EX33" s="15">
        <v>0</v>
      </c>
      <c r="EY33" s="14">
        <v>51</v>
      </c>
      <c r="EZ33" s="15">
        <v>2.12588578574406E-2</v>
      </c>
      <c r="FA33" s="14">
        <v>0</v>
      </c>
      <c r="FB33" s="15">
        <v>0</v>
      </c>
      <c r="FC33" s="14"/>
      <c r="FD33" s="16"/>
      <c r="FE33" s="14">
        <v>1</v>
      </c>
      <c r="FF33" s="15">
        <v>2.3809523809523808E-2</v>
      </c>
      <c r="FG33" s="14"/>
      <c r="FH33" s="16"/>
      <c r="FI33" s="14"/>
      <c r="FJ33" s="16"/>
      <c r="FK33" s="14">
        <v>0</v>
      </c>
      <c r="FL33" s="15">
        <v>0</v>
      </c>
      <c r="FM33" s="14">
        <v>7</v>
      </c>
      <c r="FN33" s="15">
        <v>1.6949152542372881E-2</v>
      </c>
      <c r="FO33" s="14">
        <v>2</v>
      </c>
      <c r="FP33" s="15">
        <v>3.9215686274509803E-2</v>
      </c>
      <c r="FQ33" s="14"/>
      <c r="FR33" s="16"/>
      <c r="FS33" s="14"/>
      <c r="FT33" s="16"/>
      <c r="FU33" s="14"/>
      <c r="FV33" s="16"/>
      <c r="FW33" s="14">
        <v>2</v>
      </c>
      <c r="FX33" s="15">
        <v>2.7397260273972601E-2</v>
      </c>
      <c r="FY33" s="14">
        <v>0</v>
      </c>
      <c r="FZ33" s="15">
        <v>0</v>
      </c>
      <c r="GA33" s="14">
        <v>2</v>
      </c>
      <c r="GB33" s="15">
        <v>9.0909090909090912E-2</v>
      </c>
      <c r="GC33" s="14">
        <v>1</v>
      </c>
      <c r="GD33" s="15">
        <v>3.8461538461538464E-2</v>
      </c>
      <c r="GE33" s="14">
        <v>15</v>
      </c>
      <c r="GF33" s="15">
        <v>2.9069767441860465E-2</v>
      </c>
      <c r="GG33" s="14">
        <v>0</v>
      </c>
      <c r="GH33" s="15">
        <v>0</v>
      </c>
      <c r="GI33" s="17">
        <v>1211</v>
      </c>
      <c r="GJ33" s="18">
        <v>2.3627885196964082E-2</v>
      </c>
    </row>
    <row r="34" spans="1:192" x14ac:dyDescent="0.25">
      <c r="A34" s="19" t="s">
        <v>139</v>
      </c>
      <c r="B34" s="27"/>
      <c r="C34" s="20">
        <v>1</v>
      </c>
      <c r="D34" s="21">
        <v>1.5873015873015872E-2</v>
      </c>
      <c r="E34" s="20">
        <v>0</v>
      </c>
      <c r="F34" s="21">
        <v>0</v>
      </c>
      <c r="G34" s="20">
        <v>67</v>
      </c>
      <c r="H34" s="21">
        <v>3.4341363403382882E-2</v>
      </c>
      <c r="I34" s="20">
        <v>0</v>
      </c>
      <c r="J34" s="21">
        <v>0</v>
      </c>
      <c r="K34" s="20">
        <v>0</v>
      </c>
      <c r="L34" s="21">
        <v>0</v>
      </c>
      <c r="M34" s="20">
        <v>3</v>
      </c>
      <c r="N34" s="21">
        <v>1.0101010101010102E-2</v>
      </c>
      <c r="O34" s="20">
        <v>107</v>
      </c>
      <c r="P34" s="21">
        <v>2.6616915422885572E-2</v>
      </c>
      <c r="Q34" s="20">
        <v>46</v>
      </c>
      <c r="R34" s="21">
        <v>2.5386313465783666E-2</v>
      </c>
      <c r="S34" s="20"/>
      <c r="T34" s="22"/>
      <c r="U34" s="20">
        <v>1</v>
      </c>
      <c r="V34" s="21">
        <v>1.9230769230769232E-2</v>
      </c>
      <c r="W34" s="20">
        <v>1</v>
      </c>
      <c r="X34" s="21">
        <v>2.4390243902439025E-2</v>
      </c>
      <c r="Y34" s="20"/>
      <c r="Z34" s="22"/>
      <c r="AA34" s="20">
        <v>0</v>
      </c>
      <c r="AB34" s="21">
        <v>0</v>
      </c>
      <c r="AC34" s="20">
        <v>3</v>
      </c>
      <c r="AD34" s="21">
        <v>9.433962264150943E-3</v>
      </c>
      <c r="AE34" s="20"/>
      <c r="AF34" s="22"/>
      <c r="AG34" s="20">
        <v>3</v>
      </c>
      <c r="AH34" s="21">
        <v>3.9473684210526314E-2</v>
      </c>
      <c r="AI34" s="20">
        <v>0</v>
      </c>
      <c r="AJ34" s="21">
        <v>0</v>
      </c>
      <c r="AK34" s="20"/>
      <c r="AL34" s="22"/>
      <c r="AM34" s="20">
        <v>3</v>
      </c>
      <c r="AN34" s="21">
        <v>3.3707865168539325E-2</v>
      </c>
      <c r="AO34" s="20">
        <v>39</v>
      </c>
      <c r="AP34" s="21">
        <v>2.0602218700475437E-2</v>
      </c>
      <c r="AQ34" s="20">
        <v>3</v>
      </c>
      <c r="AR34" s="21">
        <v>4.4117647058823532E-2</v>
      </c>
      <c r="AS34" s="20">
        <v>34</v>
      </c>
      <c r="AT34" s="21">
        <v>2.9929577464788731E-2</v>
      </c>
      <c r="AU34" s="20"/>
      <c r="AV34" s="22"/>
      <c r="AW34" s="20">
        <v>0</v>
      </c>
      <c r="AX34" s="21">
        <v>0</v>
      </c>
      <c r="AY34" s="20">
        <v>0</v>
      </c>
      <c r="AZ34" s="21">
        <v>0</v>
      </c>
      <c r="BA34" s="20"/>
      <c r="BB34" s="22"/>
      <c r="BC34" s="20">
        <v>2</v>
      </c>
      <c r="BD34" s="21">
        <v>2.564102564102564E-2</v>
      </c>
      <c r="BE34" s="20">
        <v>1</v>
      </c>
      <c r="BF34" s="21">
        <v>1.8181818181818181E-2</v>
      </c>
      <c r="BG34" s="20">
        <v>0</v>
      </c>
      <c r="BH34" s="21">
        <v>0</v>
      </c>
      <c r="BI34" s="20"/>
      <c r="BJ34" s="22"/>
      <c r="BK34" s="20">
        <v>63</v>
      </c>
      <c r="BL34" s="21">
        <v>3.4463894967177243E-2</v>
      </c>
      <c r="BM34" s="20">
        <v>26</v>
      </c>
      <c r="BN34" s="21">
        <v>3.0023094688221709E-2</v>
      </c>
      <c r="BO34" s="20"/>
      <c r="BP34" s="22"/>
      <c r="BQ34" s="20"/>
      <c r="BR34" s="22"/>
      <c r="BS34" s="20">
        <v>4</v>
      </c>
      <c r="BT34" s="21">
        <v>6.0606060606060608E-2</v>
      </c>
      <c r="BU34" s="20">
        <v>47</v>
      </c>
      <c r="BV34" s="21">
        <v>3.3740129217516152E-2</v>
      </c>
      <c r="BW34" s="20">
        <v>20</v>
      </c>
      <c r="BX34" s="21">
        <v>1.8315018315018316E-2</v>
      </c>
      <c r="BY34" s="20">
        <v>3</v>
      </c>
      <c r="BZ34" s="21">
        <v>3.7974683544303799E-2</v>
      </c>
      <c r="CA34" s="20">
        <v>1</v>
      </c>
      <c r="CB34" s="21">
        <v>2.3809523809523808E-2</v>
      </c>
      <c r="CC34" s="20"/>
      <c r="CD34" s="22"/>
      <c r="CE34" s="20">
        <v>66</v>
      </c>
      <c r="CF34" s="21">
        <v>4.8888888888888891E-2</v>
      </c>
      <c r="CG34" s="20"/>
      <c r="CH34" s="22"/>
      <c r="CI34" s="20"/>
      <c r="CJ34" s="22"/>
      <c r="CK34" s="20">
        <v>1</v>
      </c>
      <c r="CL34" s="21">
        <v>4.7619047619047616E-2</v>
      </c>
      <c r="CM34" s="20">
        <v>48</v>
      </c>
      <c r="CN34" s="21">
        <v>2.1052631578947368E-2</v>
      </c>
      <c r="CO34" s="20">
        <v>293</v>
      </c>
      <c r="CP34" s="21">
        <v>2.4246938099966898E-2</v>
      </c>
      <c r="CQ34" s="20">
        <v>8</v>
      </c>
      <c r="CR34" s="21">
        <v>3.4934497816593885E-2</v>
      </c>
      <c r="CS34" s="20">
        <v>42</v>
      </c>
      <c r="CT34" s="21">
        <v>2.0398251578436135E-2</v>
      </c>
      <c r="CU34" s="20"/>
      <c r="CV34" s="22"/>
      <c r="CW34" s="20">
        <v>0</v>
      </c>
      <c r="CX34" s="21">
        <v>0</v>
      </c>
      <c r="CY34" s="20"/>
      <c r="CZ34" s="22"/>
      <c r="DA34" s="20">
        <v>0</v>
      </c>
      <c r="DB34" s="21">
        <v>0</v>
      </c>
      <c r="DC34" s="20"/>
      <c r="DD34" s="22"/>
      <c r="DE34" s="20">
        <v>68</v>
      </c>
      <c r="DF34" s="21">
        <v>3.7037037037037035E-2</v>
      </c>
      <c r="DG34" s="20">
        <v>44</v>
      </c>
      <c r="DH34" s="21">
        <v>3.5772357723577237E-2</v>
      </c>
      <c r="DI34" s="20"/>
      <c r="DJ34" s="22"/>
      <c r="DK34" s="20"/>
      <c r="DL34" s="22"/>
      <c r="DM34" s="20"/>
      <c r="DN34" s="22"/>
      <c r="DO34" s="20">
        <v>1</v>
      </c>
      <c r="DP34" s="21">
        <v>2.0833333333333332E-2</v>
      </c>
      <c r="DQ34" s="20">
        <v>5</v>
      </c>
      <c r="DR34" s="21">
        <v>4.7619047619047616E-2</v>
      </c>
      <c r="DS34" s="20"/>
      <c r="DT34" s="22"/>
      <c r="DU34" s="20">
        <v>0</v>
      </c>
      <c r="DV34" s="21">
        <v>0</v>
      </c>
      <c r="DW34" s="20">
        <v>1</v>
      </c>
      <c r="DX34" s="21">
        <v>3.2258064516129031E-2</v>
      </c>
      <c r="DY34" s="20"/>
      <c r="DZ34" s="22"/>
      <c r="EA34" s="20">
        <v>4</v>
      </c>
      <c r="EB34" s="21">
        <v>7.0175438596491224E-2</v>
      </c>
      <c r="EC34" s="20">
        <v>0</v>
      </c>
      <c r="ED34" s="21">
        <v>0</v>
      </c>
      <c r="EE34" s="20"/>
      <c r="EF34" s="22"/>
      <c r="EG34" s="20"/>
      <c r="EH34" s="22"/>
      <c r="EI34" s="20"/>
      <c r="EJ34" s="22"/>
      <c r="EK34" s="20">
        <v>0</v>
      </c>
      <c r="EL34" s="21">
        <v>0</v>
      </c>
      <c r="EM34" s="20">
        <v>82</v>
      </c>
      <c r="EN34" s="21">
        <v>3.0359126249537207E-2</v>
      </c>
      <c r="EO34" s="20">
        <v>128</v>
      </c>
      <c r="EP34" s="21">
        <v>4.1078305519897301E-2</v>
      </c>
      <c r="EQ34" s="20"/>
      <c r="ER34" s="22"/>
      <c r="ES34" s="20">
        <v>1</v>
      </c>
      <c r="ET34" s="21">
        <v>2.0833333333333332E-2</v>
      </c>
      <c r="EU34" s="20">
        <v>95</v>
      </c>
      <c r="EV34" s="21">
        <v>3.8461538461538464E-2</v>
      </c>
      <c r="EW34" s="20">
        <v>0</v>
      </c>
      <c r="EX34" s="21">
        <v>0</v>
      </c>
      <c r="EY34" s="20">
        <v>67</v>
      </c>
      <c r="EZ34" s="21">
        <v>2.7928303459774907E-2</v>
      </c>
      <c r="FA34" s="20">
        <v>1</v>
      </c>
      <c r="FB34" s="21">
        <v>4.1666666666666664E-2</v>
      </c>
      <c r="FC34" s="20"/>
      <c r="FD34" s="22"/>
      <c r="FE34" s="20">
        <v>1</v>
      </c>
      <c r="FF34" s="21">
        <v>2.3809523809523808E-2</v>
      </c>
      <c r="FG34" s="20"/>
      <c r="FH34" s="22"/>
      <c r="FI34" s="20"/>
      <c r="FJ34" s="22"/>
      <c r="FK34" s="20">
        <v>0</v>
      </c>
      <c r="FL34" s="21">
        <v>0</v>
      </c>
      <c r="FM34" s="20">
        <v>7</v>
      </c>
      <c r="FN34" s="21">
        <v>1.6949152542372881E-2</v>
      </c>
      <c r="FO34" s="20">
        <v>2</v>
      </c>
      <c r="FP34" s="21">
        <v>3.9215686274509803E-2</v>
      </c>
      <c r="FQ34" s="20"/>
      <c r="FR34" s="22"/>
      <c r="FS34" s="20"/>
      <c r="FT34" s="22"/>
      <c r="FU34" s="20"/>
      <c r="FV34" s="22"/>
      <c r="FW34" s="20">
        <v>3</v>
      </c>
      <c r="FX34" s="21">
        <v>4.1095890410958902E-2</v>
      </c>
      <c r="FY34" s="20">
        <v>0</v>
      </c>
      <c r="FZ34" s="21">
        <v>0</v>
      </c>
      <c r="GA34" s="20">
        <v>2</v>
      </c>
      <c r="GB34" s="21">
        <v>9.0909090909090912E-2</v>
      </c>
      <c r="GC34" s="20">
        <v>1</v>
      </c>
      <c r="GD34" s="21">
        <v>3.8461538461538464E-2</v>
      </c>
      <c r="GE34" s="20">
        <v>17</v>
      </c>
      <c r="GF34" s="21">
        <v>3.294573643410853E-2</v>
      </c>
      <c r="GG34" s="20">
        <v>0</v>
      </c>
      <c r="GH34" s="21">
        <v>0</v>
      </c>
      <c r="GI34" s="20">
        <v>1466</v>
      </c>
      <c r="GJ34" s="21">
        <v>2.8603203714904494E-2</v>
      </c>
    </row>
    <row r="35" spans="1:192" x14ac:dyDescent="0.25">
      <c r="A35" s="2" t="s">
        <v>137</v>
      </c>
      <c r="B35" s="3"/>
      <c r="C35" s="14">
        <v>63</v>
      </c>
      <c r="D35" s="15">
        <v>0.94029850746268662</v>
      </c>
      <c r="E35" s="14">
        <v>54</v>
      </c>
      <c r="F35" s="15">
        <v>0.98181818181818181</v>
      </c>
      <c r="G35" s="14">
        <v>1951</v>
      </c>
      <c r="H35" s="15">
        <v>0.96631996037642398</v>
      </c>
      <c r="I35" s="14">
        <v>62</v>
      </c>
      <c r="J35" s="15">
        <v>0.91176470588235292</v>
      </c>
      <c r="K35" s="14">
        <v>36</v>
      </c>
      <c r="L35" s="15">
        <v>0.9</v>
      </c>
      <c r="M35" s="14">
        <v>297</v>
      </c>
      <c r="N35" s="15">
        <v>0.96116504854368934</v>
      </c>
      <c r="O35" s="14">
        <v>4020</v>
      </c>
      <c r="P35" s="15">
        <v>0.97762645914396884</v>
      </c>
      <c r="Q35" s="14">
        <v>1812</v>
      </c>
      <c r="R35" s="15">
        <v>0.96485623003194887</v>
      </c>
      <c r="S35" s="14"/>
      <c r="T35" s="16"/>
      <c r="U35" s="14">
        <v>52</v>
      </c>
      <c r="V35" s="15">
        <v>1</v>
      </c>
      <c r="W35" s="14">
        <v>41</v>
      </c>
      <c r="X35" s="15">
        <v>1</v>
      </c>
      <c r="Y35" s="14"/>
      <c r="Z35" s="16"/>
      <c r="AA35" s="14">
        <v>41</v>
      </c>
      <c r="AB35" s="15">
        <v>0.91111111111111109</v>
      </c>
      <c r="AC35" s="14">
        <v>318</v>
      </c>
      <c r="AD35" s="15">
        <v>0.94082840236686394</v>
      </c>
      <c r="AE35" s="14"/>
      <c r="AF35" s="16"/>
      <c r="AG35" s="14">
        <v>76</v>
      </c>
      <c r="AH35" s="15">
        <v>0.91566265060240959</v>
      </c>
      <c r="AI35" s="14">
        <v>19</v>
      </c>
      <c r="AJ35" s="15">
        <v>0.90476190476190477</v>
      </c>
      <c r="AK35" s="14"/>
      <c r="AL35" s="16"/>
      <c r="AM35" s="14">
        <v>89</v>
      </c>
      <c r="AN35" s="15">
        <v>1</v>
      </c>
      <c r="AO35" s="14">
        <v>1893</v>
      </c>
      <c r="AP35" s="15">
        <v>0.98748043818466358</v>
      </c>
      <c r="AQ35" s="14">
        <v>68</v>
      </c>
      <c r="AR35" s="15">
        <v>1</v>
      </c>
      <c r="AS35" s="14">
        <v>1136</v>
      </c>
      <c r="AT35" s="15">
        <v>0.98868581375108788</v>
      </c>
      <c r="AU35" s="14"/>
      <c r="AV35" s="16"/>
      <c r="AW35" s="14">
        <v>24</v>
      </c>
      <c r="AX35" s="15">
        <v>0.92307692307692313</v>
      </c>
      <c r="AY35" s="14">
        <v>28</v>
      </c>
      <c r="AZ35" s="15">
        <v>1</v>
      </c>
      <c r="BA35" s="14"/>
      <c r="BB35" s="16"/>
      <c r="BC35" s="14">
        <v>78</v>
      </c>
      <c r="BD35" s="15">
        <v>0.96296296296296291</v>
      </c>
      <c r="BE35" s="14">
        <v>55</v>
      </c>
      <c r="BF35" s="15">
        <v>0.9821428571428571</v>
      </c>
      <c r="BG35" s="14">
        <v>26</v>
      </c>
      <c r="BH35" s="15">
        <v>1</v>
      </c>
      <c r="BI35" s="14"/>
      <c r="BJ35" s="16"/>
      <c r="BK35" s="14">
        <v>1828</v>
      </c>
      <c r="BL35" s="15">
        <v>0.96109358569926395</v>
      </c>
      <c r="BM35" s="14">
        <v>866</v>
      </c>
      <c r="BN35" s="15">
        <v>0.97742663656884876</v>
      </c>
      <c r="BO35" s="14"/>
      <c r="BP35" s="16"/>
      <c r="BQ35" s="14"/>
      <c r="BR35" s="16"/>
      <c r="BS35" s="14">
        <v>66</v>
      </c>
      <c r="BT35" s="15">
        <v>0.97058823529411764</v>
      </c>
      <c r="BU35" s="14">
        <v>1393</v>
      </c>
      <c r="BV35" s="15">
        <v>0.98098591549295777</v>
      </c>
      <c r="BW35" s="14">
        <v>1092</v>
      </c>
      <c r="BX35" s="15">
        <v>0.97761862130707256</v>
      </c>
      <c r="BY35" s="14">
        <v>79</v>
      </c>
      <c r="BZ35" s="15">
        <v>0.95180722891566261</v>
      </c>
      <c r="CA35" s="14">
        <v>42</v>
      </c>
      <c r="CB35" s="15">
        <v>0.97674418604651159</v>
      </c>
      <c r="CC35" s="14"/>
      <c r="CD35" s="16"/>
      <c r="CE35" s="14">
        <v>1350</v>
      </c>
      <c r="CF35" s="15">
        <v>0.96291012838801715</v>
      </c>
      <c r="CG35" s="14"/>
      <c r="CH35" s="16"/>
      <c r="CI35" s="14"/>
      <c r="CJ35" s="16"/>
      <c r="CK35" s="14">
        <v>21</v>
      </c>
      <c r="CL35" s="15">
        <v>0.95454545454545459</v>
      </c>
      <c r="CM35" s="14">
        <v>2280</v>
      </c>
      <c r="CN35" s="15">
        <v>0.98658589355257464</v>
      </c>
      <c r="CO35" s="14">
        <v>12084</v>
      </c>
      <c r="CP35" s="15">
        <v>0.98636845971757403</v>
      </c>
      <c r="CQ35" s="14">
        <v>229</v>
      </c>
      <c r="CR35" s="15">
        <v>0.9913419913419913</v>
      </c>
      <c r="CS35" s="14">
        <v>2059</v>
      </c>
      <c r="CT35" s="15">
        <v>0.9707685054219708</v>
      </c>
      <c r="CU35" s="14"/>
      <c r="CV35" s="16"/>
      <c r="CW35" s="14">
        <v>73</v>
      </c>
      <c r="CX35" s="15">
        <v>0.91249999999999998</v>
      </c>
      <c r="CY35" s="14"/>
      <c r="CZ35" s="16"/>
      <c r="DA35" s="14">
        <v>107</v>
      </c>
      <c r="DB35" s="15">
        <v>1</v>
      </c>
      <c r="DC35" s="14"/>
      <c r="DD35" s="16"/>
      <c r="DE35" s="14">
        <v>1836</v>
      </c>
      <c r="DF35" s="15">
        <v>0.96682464454976302</v>
      </c>
      <c r="DG35" s="14">
        <v>1230</v>
      </c>
      <c r="DH35" s="15">
        <v>0.96926713947990539</v>
      </c>
      <c r="DI35" s="14"/>
      <c r="DJ35" s="16"/>
      <c r="DK35" s="14"/>
      <c r="DL35" s="16"/>
      <c r="DM35" s="14"/>
      <c r="DN35" s="16"/>
      <c r="DO35" s="14">
        <v>48</v>
      </c>
      <c r="DP35" s="15">
        <v>0.97959183673469385</v>
      </c>
      <c r="DQ35" s="14">
        <v>105</v>
      </c>
      <c r="DR35" s="15">
        <v>0.99056603773584906</v>
      </c>
      <c r="DS35" s="14"/>
      <c r="DT35" s="16"/>
      <c r="DU35" s="14">
        <v>55</v>
      </c>
      <c r="DV35" s="15">
        <v>0.96491228070175439</v>
      </c>
      <c r="DW35" s="14">
        <v>31</v>
      </c>
      <c r="DX35" s="15">
        <v>1</v>
      </c>
      <c r="DY35" s="14"/>
      <c r="DZ35" s="16"/>
      <c r="EA35" s="14">
        <v>57</v>
      </c>
      <c r="EB35" s="15">
        <v>0.91935483870967738</v>
      </c>
      <c r="EC35" s="14">
        <v>51</v>
      </c>
      <c r="ED35" s="15">
        <v>0.87931034482758619</v>
      </c>
      <c r="EE35" s="14"/>
      <c r="EF35" s="16"/>
      <c r="EG35" s="14"/>
      <c r="EH35" s="16"/>
      <c r="EI35" s="14"/>
      <c r="EJ35" s="16"/>
      <c r="EK35" s="14">
        <v>31</v>
      </c>
      <c r="EL35" s="15">
        <v>0.91176470588235292</v>
      </c>
      <c r="EM35" s="14">
        <v>2701</v>
      </c>
      <c r="EN35" s="15">
        <v>0.96671438797423048</v>
      </c>
      <c r="EO35" s="14">
        <v>3116</v>
      </c>
      <c r="EP35" s="15">
        <v>0.97405439199749921</v>
      </c>
      <c r="EQ35" s="14"/>
      <c r="ER35" s="16"/>
      <c r="ES35" s="14">
        <v>48</v>
      </c>
      <c r="ET35" s="15">
        <v>0.96</v>
      </c>
      <c r="EU35" s="14">
        <v>2470</v>
      </c>
      <c r="EV35" s="15">
        <v>0.97014925373134331</v>
      </c>
      <c r="EW35" s="14">
        <v>21</v>
      </c>
      <c r="EX35" s="15">
        <v>0.95454545454545459</v>
      </c>
      <c r="EY35" s="14">
        <v>2399</v>
      </c>
      <c r="EZ35" s="15">
        <v>0.98400328137817883</v>
      </c>
      <c r="FA35" s="14">
        <v>24</v>
      </c>
      <c r="FB35" s="15">
        <v>1</v>
      </c>
      <c r="FC35" s="14"/>
      <c r="FD35" s="16"/>
      <c r="FE35" s="14">
        <v>42</v>
      </c>
      <c r="FF35" s="15">
        <v>0.93333333333333335</v>
      </c>
      <c r="FG35" s="14"/>
      <c r="FH35" s="16"/>
      <c r="FI35" s="14"/>
      <c r="FJ35" s="16"/>
      <c r="FK35" s="14">
        <v>23</v>
      </c>
      <c r="FL35" s="15">
        <v>0.95833333333333337</v>
      </c>
      <c r="FM35" s="14">
        <v>413</v>
      </c>
      <c r="FN35" s="15">
        <v>0.98099762470308793</v>
      </c>
      <c r="FO35" s="14">
        <v>51</v>
      </c>
      <c r="FP35" s="15">
        <v>0.98076923076923073</v>
      </c>
      <c r="FQ35" s="14"/>
      <c r="FR35" s="16"/>
      <c r="FS35" s="14"/>
      <c r="FT35" s="16"/>
      <c r="FU35" s="14"/>
      <c r="FV35" s="16"/>
      <c r="FW35" s="14">
        <v>73</v>
      </c>
      <c r="FX35" s="15">
        <v>0.96052631578947367</v>
      </c>
      <c r="FY35" s="14">
        <v>30</v>
      </c>
      <c r="FZ35" s="15">
        <v>1</v>
      </c>
      <c r="GA35" s="14">
        <v>22</v>
      </c>
      <c r="GB35" s="15">
        <v>1</v>
      </c>
      <c r="GC35" s="14">
        <v>26</v>
      </c>
      <c r="GD35" s="15">
        <v>1</v>
      </c>
      <c r="GE35" s="14">
        <v>516</v>
      </c>
      <c r="GF35" s="15">
        <v>0.98098859315589348</v>
      </c>
      <c r="GG35" s="14">
        <v>26</v>
      </c>
      <c r="GH35" s="15">
        <v>0.9285714285714286</v>
      </c>
      <c r="GI35" s="17">
        <v>51253</v>
      </c>
      <c r="GJ35" s="18">
        <v>0.97624761904761903</v>
      </c>
    </row>
    <row r="36" spans="1:192" x14ac:dyDescent="0.25">
      <c r="A36" s="2" t="s">
        <v>136</v>
      </c>
      <c r="B36" s="3"/>
      <c r="C36" s="14">
        <v>4</v>
      </c>
      <c r="D36" s="15">
        <v>5.9701492537313432E-2</v>
      </c>
      <c r="E36" s="14">
        <v>1</v>
      </c>
      <c r="F36" s="15">
        <v>1.8181818181818181E-2</v>
      </c>
      <c r="G36" s="14">
        <v>68</v>
      </c>
      <c r="H36" s="15">
        <v>3.3680039623576026E-2</v>
      </c>
      <c r="I36" s="14">
        <v>6</v>
      </c>
      <c r="J36" s="15">
        <v>8.8235294117647065E-2</v>
      </c>
      <c r="K36" s="14">
        <v>4</v>
      </c>
      <c r="L36" s="15">
        <v>0.1</v>
      </c>
      <c r="M36" s="14">
        <v>12</v>
      </c>
      <c r="N36" s="15">
        <v>3.8834951456310676E-2</v>
      </c>
      <c r="O36" s="14">
        <v>92</v>
      </c>
      <c r="P36" s="15">
        <v>2.2373540856031129E-2</v>
      </c>
      <c r="Q36" s="14">
        <v>66</v>
      </c>
      <c r="R36" s="15">
        <v>3.5143769968051117E-2</v>
      </c>
      <c r="S36" s="14"/>
      <c r="T36" s="16"/>
      <c r="U36" s="14">
        <v>0</v>
      </c>
      <c r="V36" s="15">
        <v>0</v>
      </c>
      <c r="W36" s="14">
        <v>0</v>
      </c>
      <c r="X36" s="15">
        <v>0</v>
      </c>
      <c r="Y36" s="14"/>
      <c r="Z36" s="16"/>
      <c r="AA36" s="14">
        <v>4</v>
      </c>
      <c r="AB36" s="15">
        <v>8.8888888888888892E-2</v>
      </c>
      <c r="AC36" s="14">
        <v>20</v>
      </c>
      <c r="AD36" s="15">
        <v>5.9171597633136092E-2</v>
      </c>
      <c r="AE36" s="14"/>
      <c r="AF36" s="16"/>
      <c r="AG36" s="14">
        <v>7</v>
      </c>
      <c r="AH36" s="15">
        <v>8.4337349397590355E-2</v>
      </c>
      <c r="AI36" s="14">
        <v>2</v>
      </c>
      <c r="AJ36" s="15">
        <v>9.5238095238095233E-2</v>
      </c>
      <c r="AK36" s="14"/>
      <c r="AL36" s="16"/>
      <c r="AM36" s="14">
        <v>0</v>
      </c>
      <c r="AN36" s="15">
        <v>0</v>
      </c>
      <c r="AO36" s="14">
        <v>24</v>
      </c>
      <c r="AP36" s="15">
        <v>1.2519561815336464E-2</v>
      </c>
      <c r="AQ36" s="14">
        <v>0</v>
      </c>
      <c r="AR36" s="15">
        <v>0</v>
      </c>
      <c r="AS36" s="14">
        <v>13</v>
      </c>
      <c r="AT36" s="15">
        <v>1.1314186248912098E-2</v>
      </c>
      <c r="AU36" s="14"/>
      <c r="AV36" s="16"/>
      <c r="AW36" s="14">
        <v>2</v>
      </c>
      <c r="AX36" s="15">
        <v>7.6923076923076927E-2</v>
      </c>
      <c r="AY36" s="14">
        <v>0</v>
      </c>
      <c r="AZ36" s="15">
        <v>0</v>
      </c>
      <c r="BA36" s="14"/>
      <c r="BB36" s="16"/>
      <c r="BC36" s="14">
        <v>3</v>
      </c>
      <c r="BD36" s="15">
        <v>3.7037037037037035E-2</v>
      </c>
      <c r="BE36" s="14">
        <v>1</v>
      </c>
      <c r="BF36" s="15">
        <v>1.7857142857142856E-2</v>
      </c>
      <c r="BG36" s="14">
        <v>0</v>
      </c>
      <c r="BH36" s="15">
        <v>0</v>
      </c>
      <c r="BI36" s="14"/>
      <c r="BJ36" s="16"/>
      <c r="BK36" s="14">
        <v>74</v>
      </c>
      <c r="BL36" s="15">
        <v>3.8906414300736068E-2</v>
      </c>
      <c r="BM36" s="14">
        <v>20</v>
      </c>
      <c r="BN36" s="15">
        <v>2.2573363431151242E-2</v>
      </c>
      <c r="BO36" s="14"/>
      <c r="BP36" s="16"/>
      <c r="BQ36" s="14"/>
      <c r="BR36" s="16"/>
      <c r="BS36" s="14">
        <v>2</v>
      </c>
      <c r="BT36" s="15">
        <v>2.9411764705882353E-2</v>
      </c>
      <c r="BU36" s="14">
        <v>27</v>
      </c>
      <c r="BV36" s="15">
        <v>1.9014084507042252E-2</v>
      </c>
      <c r="BW36" s="14">
        <v>25</v>
      </c>
      <c r="BX36" s="15">
        <v>2.2381378692927483E-2</v>
      </c>
      <c r="BY36" s="14">
        <v>4</v>
      </c>
      <c r="BZ36" s="15">
        <v>4.8192771084337352E-2</v>
      </c>
      <c r="CA36" s="14">
        <v>1</v>
      </c>
      <c r="CB36" s="15">
        <v>2.3255813953488372E-2</v>
      </c>
      <c r="CC36" s="14"/>
      <c r="CD36" s="16"/>
      <c r="CE36" s="14">
        <v>52</v>
      </c>
      <c r="CF36" s="15">
        <v>3.7089871611982884E-2</v>
      </c>
      <c r="CG36" s="14"/>
      <c r="CH36" s="16"/>
      <c r="CI36" s="14"/>
      <c r="CJ36" s="16"/>
      <c r="CK36" s="14">
        <v>1</v>
      </c>
      <c r="CL36" s="15">
        <v>4.5454545454545456E-2</v>
      </c>
      <c r="CM36" s="14">
        <v>31</v>
      </c>
      <c r="CN36" s="15">
        <v>1.3414106447425357E-2</v>
      </c>
      <c r="CO36" s="14">
        <v>167</v>
      </c>
      <c r="CP36" s="15">
        <v>1.3631540282425924E-2</v>
      </c>
      <c r="CQ36" s="14">
        <v>2</v>
      </c>
      <c r="CR36" s="15">
        <v>8.658008658008658E-3</v>
      </c>
      <c r="CS36" s="14">
        <v>62</v>
      </c>
      <c r="CT36" s="15">
        <v>2.9231494578029232E-2</v>
      </c>
      <c r="CU36" s="14"/>
      <c r="CV36" s="16"/>
      <c r="CW36" s="14">
        <v>7</v>
      </c>
      <c r="CX36" s="15">
        <v>8.7499999999999994E-2</v>
      </c>
      <c r="CY36" s="14"/>
      <c r="CZ36" s="16"/>
      <c r="DA36" s="14">
        <v>0</v>
      </c>
      <c r="DB36" s="15">
        <v>0</v>
      </c>
      <c r="DC36" s="14"/>
      <c r="DD36" s="16"/>
      <c r="DE36" s="14">
        <v>63</v>
      </c>
      <c r="DF36" s="15">
        <v>3.3175355450236969E-2</v>
      </c>
      <c r="DG36" s="14">
        <v>39</v>
      </c>
      <c r="DH36" s="15">
        <v>3.0732860520094562E-2</v>
      </c>
      <c r="DI36" s="14"/>
      <c r="DJ36" s="16"/>
      <c r="DK36" s="14"/>
      <c r="DL36" s="16"/>
      <c r="DM36" s="14"/>
      <c r="DN36" s="16"/>
      <c r="DO36" s="14">
        <v>1</v>
      </c>
      <c r="DP36" s="15">
        <v>2.0408163265306121E-2</v>
      </c>
      <c r="DQ36" s="14">
        <v>1</v>
      </c>
      <c r="DR36" s="15">
        <v>9.433962264150943E-3</v>
      </c>
      <c r="DS36" s="14"/>
      <c r="DT36" s="16"/>
      <c r="DU36" s="14">
        <v>2</v>
      </c>
      <c r="DV36" s="15">
        <v>3.5087719298245612E-2</v>
      </c>
      <c r="DW36" s="14">
        <v>0</v>
      </c>
      <c r="DX36" s="15">
        <v>0</v>
      </c>
      <c r="DY36" s="14"/>
      <c r="DZ36" s="16"/>
      <c r="EA36" s="14">
        <v>5</v>
      </c>
      <c r="EB36" s="15">
        <v>8.0645161290322578E-2</v>
      </c>
      <c r="EC36" s="14">
        <v>7</v>
      </c>
      <c r="ED36" s="15">
        <v>0.1206896551724138</v>
      </c>
      <c r="EE36" s="14"/>
      <c r="EF36" s="16"/>
      <c r="EG36" s="14"/>
      <c r="EH36" s="16"/>
      <c r="EI36" s="14"/>
      <c r="EJ36" s="16"/>
      <c r="EK36" s="14">
        <v>3</v>
      </c>
      <c r="EL36" s="15">
        <v>8.8235294117647065E-2</v>
      </c>
      <c r="EM36" s="14">
        <v>93</v>
      </c>
      <c r="EN36" s="15">
        <v>3.3285612025769504E-2</v>
      </c>
      <c r="EO36" s="14">
        <v>83</v>
      </c>
      <c r="EP36" s="15">
        <v>2.5945608002500783E-2</v>
      </c>
      <c r="EQ36" s="14"/>
      <c r="ER36" s="16"/>
      <c r="ES36" s="14">
        <v>2</v>
      </c>
      <c r="ET36" s="15">
        <v>0.04</v>
      </c>
      <c r="EU36" s="14">
        <v>76</v>
      </c>
      <c r="EV36" s="15">
        <v>2.9850746268656716E-2</v>
      </c>
      <c r="EW36" s="14">
        <v>1</v>
      </c>
      <c r="EX36" s="15">
        <v>4.5454545454545456E-2</v>
      </c>
      <c r="EY36" s="14">
        <v>39</v>
      </c>
      <c r="EZ36" s="15">
        <v>1.5996718621821164E-2</v>
      </c>
      <c r="FA36" s="14">
        <v>0</v>
      </c>
      <c r="FB36" s="15">
        <v>0</v>
      </c>
      <c r="FC36" s="14"/>
      <c r="FD36" s="16"/>
      <c r="FE36" s="14">
        <v>3</v>
      </c>
      <c r="FF36" s="15">
        <v>6.6666666666666666E-2</v>
      </c>
      <c r="FG36" s="14"/>
      <c r="FH36" s="16"/>
      <c r="FI36" s="14"/>
      <c r="FJ36" s="16"/>
      <c r="FK36" s="14">
        <v>1</v>
      </c>
      <c r="FL36" s="15">
        <v>4.1666666666666664E-2</v>
      </c>
      <c r="FM36" s="14">
        <v>8</v>
      </c>
      <c r="FN36" s="15">
        <v>1.9002375296912115E-2</v>
      </c>
      <c r="FO36" s="14">
        <v>1</v>
      </c>
      <c r="FP36" s="15">
        <v>1.9230769230769232E-2</v>
      </c>
      <c r="FQ36" s="14"/>
      <c r="FR36" s="16"/>
      <c r="FS36" s="14"/>
      <c r="FT36" s="16"/>
      <c r="FU36" s="14"/>
      <c r="FV36" s="16"/>
      <c r="FW36" s="14">
        <v>3</v>
      </c>
      <c r="FX36" s="15">
        <v>3.9473684210526314E-2</v>
      </c>
      <c r="FY36" s="14">
        <v>0</v>
      </c>
      <c r="FZ36" s="15">
        <v>0</v>
      </c>
      <c r="GA36" s="14">
        <v>0</v>
      </c>
      <c r="GB36" s="15">
        <v>0</v>
      </c>
      <c r="GC36" s="14">
        <v>0</v>
      </c>
      <c r="GD36" s="15">
        <v>0</v>
      </c>
      <c r="GE36" s="14">
        <v>10</v>
      </c>
      <c r="GF36" s="15">
        <v>1.9011406844106463E-2</v>
      </c>
      <c r="GG36" s="14">
        <v>2</v>
      </c>
      <c r="GH36" s="15">
        <v>7.1428571428571425E-2</v>
      </c>
      <c r="GI36" s="17">
        <v>1247</v>
      </c>
      <c r="GJ36" s="18">
        <v>2.3752380952380952E-2</v>
      </c>
    </row>
    <row r="37" spans="1:192" x14ac:dyDescent="0.25">
      <c r="A37" s="4" t="s">
        <v>138</v>
      </c>
      <c r="B37" s="5"/>
      <c r="C37" s="23">
        <v>67</v>
      </c>
      <c r="D37" s="24">
        <v>1.2761904761904761E-3</v>
      </c>
      <c r="E37" s="23">
        <v>55</v>
      </c>
      <c r="F37" s="24">
        <v>1.0476190476190477E-3</v>
      </c>
      <c r="G37" s="23">
        <v>2019</v>
      </c>
      <c r="H37" s="24">
        <v>3.8457142857142856E-2</v>
      </c>
      <c r="I37" s="23">
        <v>68</v>
      </c>
      <c r="J37" s="24">
        <v>1.2952380952380952E-3</v>
      </c>
      <c r="K37" s="23">
        <v>40</v>
      </c>
      <c r="L37" s="24">
        <v>7.6190476190476193E-4</v>
      </c>
      <c r="M37" s="23">
        <v>309</v>
      </c>
      <c r="N37" s="24">
        <v>5.8857142857142858E-3</v>
      </c>
      <c r="O37" s="23">
        <v>4112</v>
      </c>
      <c r="P37" s="24">
        <v>7.8323809523809518E-2</v>
      </c>
      <c r="Q37" s="23">
        <v>1878</v>
      </c>
      <c r="R37" s="24">
        <v>3.5771428571428572E-2</v>
      </c>
      <c r="S37" s="23"/>
      <c r="T37" s="25"/>
      <c r="U37" s="23">
        <v>52</v>
      </c>
      <c r="V37" s="24">
        <v>9.9047619047619049E-4</v>
      </c>
      <c r="W37" s="23">
        <v>41</v>
      </c>
      <c r="X37" s="24">
        <v>7.8095238095238098E-4</v>
      </c>
      <c r="Y37" s="23"/>
      <c r="Z37" s="25"/>
      <c r="AA37" s="23">
        <v>45</v>
      </c>
      <c r="AB37" s="24">
        <v>8.571428571428571E-4</v>
      </c>
      <c r="AC37" s="23">
        <v>338</v>
      </c>
      <c r="AD37" s="24">
        <v>6.4380952380952384E-3</v>
      </c>
      <c r="AE37" s="23"/>
      <c r="AF37" s="25"/>
      <c r="AG37" s="23">
        <v>83</v>
      </c>
      <c r="AH37" s="24">
        <v>1.580952380952381E-3</v>
      </c>
      <c r="AI37" s="23">
        <v>21</v>
      </c>
      <c r="AJ37" s="24">
        <v>4.0000000000000002E-4</v>
      </c>
      <c r="AK37" s="23"/>
      <c r="AL37" s="25"/>
      <c r="AM37" s="23">
        <v>89</v>
      </c>
      <c r="AN37" s="24">
        <v>1.6952380952380951E-3</v>
      </c>
      <c r="AO37" s="23">
        <v>1917</v>
      </c>
      <c r="AP37" s="24">
        <v>3.6514285714285714E-2</v>
      </c>
      <c r="AQ37" s="23">
        <v>68</v>
      </c>
      <c r="AR37" s="24">
        <v>1.2952380952380952E-3</v>
      </c>
      <c r="AS37" s="23">
        <v>1149</v>
      </c>
      <c r="AT37" s="24">
        <v>2.1885714285714286E-2</v>
      </c>
      <c r="AU37" s="23"/>
      <c r="AV37" s="25"/>
      <c r="AW37" s="23">
        <v>26</v>
      </c>
      <c r="AX37" s="24">
        <v>4.9523809523809525E-4</v>
      </c>
      <c r="AY37" s="23">
        <v>28</v>
      </c>
      <c r="AZ37" s="24">
        <v>5.3333333333333336E-4</v>
      </c>
      <c r="BA37" s="23"/>
      <c r="BB37" s="25"/>
      <c r="BC37" s="23">
        <v>81</v>
      </c>
      <c r="BD37" s="24">
        <v>1.5428571428571429E-3</v>
      </c>
      <c r="BE37" s="23">
        <v>56</v>
      </c>
      <c r="BF37" s="24">
        <v>1.0666666666666667E-3</v>
      </c>
      <c r="BG37" s="23">
        <v>26</v>
      </c>
      <c r="BH37" s="24">
        <v>4.9523809523809525E-4</v>
      </c>
      <c r="BI37" s="23"/>
      <c r="BJ37" s="25"/>
      <c r="BK37" s="23">
        <v>1902</v>
      </c>
      <c r="BL37" s="24">
        <v>3.6228571428571429E-2</v>
      </c>
      <c r="BM37" s="23">
        <v>886</v>
      </c>
      <c r="BN37" s="24">
        <v>1.6876190476190475E-2</v>
      </c>
      <c r="BO37" s="23"/>
      <c r="BP37" s="25"/>
      <c r="BQ37" s="23"/>
      <c r="BR37" s="25"/>
      <c r="BS37" s="23">
        <v>68</v>
      </c>
      <c r="BT37" s="24">
        <v>1.2952380952380952E-3</v>
      </c>
      <c r="BU37" s="23">
        <v>1420</v>
      </c>
      <c r="BV37" s="24">
        <v>2.7047619047619046E-2</v>
      </c>
      <c r="BW37" s="23">
        <v>1117</v>
      </c>
      <c r="BX37" s="24">
        <v>2.1276190476190476E-2</v>
      </c>
      <c r="BY37" s="23">
        <v>83</v>
      </c>
      <c r="BZ37" s="24">
        <v>1.580952380952381E-3</v>
      </c>
      <c r="CA37" s="23">
        <v>43</v>
      </c>
      <c r="CB37" s="24">
        <v>8.1904761904761909E-4</v>
      </c>
      <c r="CC37" s="23"/>
      <c r="CD37" s="25"/>
      <c r="CE37" s="23">
        <v>1402</v>
      </c>
      <c r="CF37" s="24">
        <v>2.6704761904761905E-2</v>
      </c>
      <c r="CG37" s="23"/>
      <c r="CH37" s="25"/>
      <c r="CI37" s="23"/>
      <c r="CJ37" s="25"/>
      <c r="CK37" s="23">
        <v>22</v>
      </c>
      <c r="CL37" s="24">
        <v>4.1904761904761902E-4</v>
      </c>
      <c r="CM37" s="23">
        <v>2311</v>
      </c>
      <c r="CN37" s="24">
        <v>4.4019047619047617E-2</v>
      </c>
      <c r="CO37" s="23">
        <v>12251</v>
      </c>
      <c r="CP37" s="24">
        <v>0.23335238095238095</v>
      </c>
      <c r="CQ37" s="23">
        <v>231</v>
      </c>
      <c r="CR37" s="24">
        <v>4.4000000000000003E-3</v>
      </c>
      <c r="CS37" s="23">
        <v>2121</v>
      </c>
      <c r="CT37" s="24">
        <v>4.0399999999999998E-2</v>
      </c>
      <c r="CU37" s="23"/>
      <c r="CV37" s="25"/>
      <c r="CW37" s="23">
        <v>80</v>
      </c>
      <c r="CX37" s="24">
        <v>1.5238095238095239E-3</v>
      </c>
      <c r="CY37" s="23"/>
      <c r="CZ37" s="25"/>
      <c r="DA37" s="23">
        <v>107</v>
      </c>
      <c r="DB37" s="24">
        <v>2.0380952380952382E-3</v>
      </c>
      <c r="DC37" s="23"/>
      <c r="DD37" s="25"/>
      <c r="DE37" s="23">
        <v>1899</v>
      </c>
      <c r="DF37" s="24">
        <v>3.617142857142857E-2</v>
      </c>
      <c r="DG37" s="23">
        <v>1269</v>
      </c>
      <c r="DH37" s="24">
        <v>2.4171428571428573E-2</v>
      </c>
      <c r="DI37" s="23"/>
      <c r="DJ37" s="25"/>
      <c r="DK37" s="23"/>
      <c r="DL37" s="25"/>
      <c r="DM37" s="23"/>
      <c r="DN37" s="25"/>
      <c r="DO37" s="23">
        <v>49</v>
      </c>
      <c r="DP37" s="24">
        <v>9.3333333333333332E-4</v>
      </c>
      <c r="DQ37" s="23">
        <v>106</v>
      </c>
      <c r="DR37" s="24">
        <v>2.0190476190476191E-3</v>
      </c>
      <c r="DS37" s="23"/>
      <c r="DT37" s="25"/>
      <c r="DU37" s="23">
        <v>57</v>
      </c>
      <c r="DV37" s="24">
        <v>1.0857142857142858E-3</v>
      </c>
      <c r="DW37" s="23">
        <v>31</v>
      </c>
      <c r="DX37" s="24">
        <v>5.9047619047619053E-4</v>
      </c>
      <c r="DY37" s="23"/>
      <c r="DZ37" s="25"/>
      <c r="EA37" s="23">
        <v>62</v>
      </c>
      <c r="EB37" s="24">
        <v>1.1809523809523811E-3</v>
      </c>
      <c r="EC37" s="23">
        <v>58</v>
      </c>
      <c r="ED37" s="24">
        <v>1.1047619047619048E-3</v>
      </c>
      <c r="EE37" s="23"/>
      <c r="EF37" s="25"/>
      <c r="EG37" s="23"/>
      <c r="EH37" s="25"/>
      <c r="EI37" s="23"/>
      <c r="EJ37" s="25"/>
      <c r="EK37" s="23">
        <v>34</v>
      </c>
      <c r="EL37" s="24">
        <v>6.4761904761904759E-4</v>
      </c>
      <c r="EM37" s="23">
        <v>2794</v>
      </c>
      <c r="EN37" s="24">
        <v>5.3219047619047617E-2</v>
      </c>
      <c r="EO37" s="23">
        <v>3199</v>
      </c>
      <c r="EP37" s="24">
        <v>6.0933333333333332E-2</v>
      </c>
      <c r="EQ37" s="23"/>
      <c r="ER37" s="25"/>
      <c r="ES37" s="23">
        <v>50</v>
      </c>
      <c r="ET37" s="24">
        <v>9.5238095238095238E-4</v>
      </c>
      <c r="EU37" s="23">
        <v>2546</v>
      </c>
      <c r="EV37" s="24">
        <v>4.8495238095238098E-2</v>
      </c>
      <c r="EW37" s="23">
        <v>22</v>
      </c>
      <c r="EX37" s="24">
        <v>4.1904761904761902E-4</v>
      </c>
      <c r="EY37" s="23">
        <v>2438</v>
      </c>
      <c r="EZ37" s="24">
        <v>4.6438095238095237E-2</v>
      </c>
      <c r="FA37" s="23">
        <v>24</v>
      </c>
      <c r="FB37" s="24">
        <v>4.5714285714285713E-4</v>
      </c>
      <c r="FC37" s="23"/>
      <c r="FD37" s="25"/>
      <c r="FE37" s="23">
        <v>45</v>
      </c>
      <c r="FF37" s="24">
        <v>8.571428571428571E-4</v>
      </c>
      <c r="FG37" s="23"/>
      <c r="FH37" s="25"/>
      <c r="FI37" s="23"/>
      <c r="FJ37" s="25"/>
      <c r="FK37" s="23">
        <v>24</v>
      </c>
      <c r="FL37" s="24">
        <v>4.5714285714285713E-4</v>
      </c>
      <c r="FM37" s="23">
        <v>421</v>
      </c>
      <c r="FN37" s="24">
        <v>8.0190476190476184E-3</v>
      </c>
      <c r="FO37" s="23">
        <v>52</v>
      </c>
      <c r="FP37" s="24">
        <v>9.9047619047619049E-4</v>
      </c>
      <c r="FQ37" s="23"/>
      <c r="FR37" s="25"/>
      <c r="FS37" s="23"/>
      <c r="FT37" s="25"/>
      <c r="FU37" s="23"/>
      <c r="FV37" s="25"/>
      <c r="FW37" s="23">
        <v>76</v>
      </c>
      <c r="FX37" s="24">
        <v>1.4476190476190476E-3</v>
      </c>
      <c r="FY37" s="23">
        <v>30</v>
      </c>
      <c r="FZ37" s="24">
        <v>5.7142857142857147E-4</v>
      </c>
      <c r="GA37" s="23">
        <v>22</v>
      </c>
      <c r="GB37" s="24">
        <v>4.1904761904761902E-4</v>
      </c>
      <c r="GC37" s="23">
        <v>26</v>
      </c>
      <c r="GD37" s="24">
        <v>4.9523809523809525E-4</v>
      </c>
      <c r="GE37" s="23">
        <v>526</v>
      </c>
      <c r="GF37" s="24">
        <v>1.0019047619047618E-2</v>
      </c>
      <c r="GG37" s="23">
        <v>28</v>
      </c>
      <c r="GH37" s="24">
        <v>5.3333333333333336E-4</v>
      </c>
      <c r="GI37" s="23">
        <v>52500</v>
      </c>
      <c r="GJ37" s="24">
        <v>0.89141692843195519</v>
      </c>
    </row>
  </sheetData>
  <mergeCells count="95">
    <mergeCell ref="GA1:GB1"/>
    <mergeCell ref="GC1:GD1"/>
    <mergeCell ref="GE1:GF1"/>
    <mergeCell ref="GG1:GH1"/>
    <mergeCell ref="GI1:GJ1"/>
    <mergeCell ref="FY1:FZ1"/>
    <mergeCell ref="FC1:FD1"/>
    <mergeCell ref="FE1:FF1"/>
    <mergeCell ref="FG1:FH1"/>
    <mergeCell ref="FI1:FJ1"/>
    <mergeCell ref="FK1:FL1"/>
    <mergeCell ref="FM1:FN1"/>
    <mergeCell ref="FO1:FP1"/>
    <mergeCell ref="FQ1:FR1"/>
    <mergeCell ref="FS1:FT1"/>
    <mergeCell ref="FU1:FV1"/>
    <mergeCell ref="FW1:FX1"/>
    <mergeCell ref="FA1:FB1"/>
    <mergeCell ref="EE1:EF1"/>
    <mergeCell ref="EG1:EH1"/>
    <mergeCell ref="EI1:EJ1"/>
    <mergeCell ref="EK1:EL1"/>
    <mergeCell ref="EM1:EN1"/>
    <mergeCell ref="EO1:EP1"/>
    <mergeCell ref="EQ1:ER1"/>
    <mergeCell ref="ES1:ET1"/>
    <mergeCell ref="EU1:EV1"/>
    <mergeCell ref="EW1:EX1"/>
    <mergeCell ref="EY1:EZ1"/>
    <mergeCell ref="EC1:ED1"/>
    <mergeCell ref="DG1:DH1"/>
    <mergeCell ref="DI1:DJ1"/>
    <mergeCell ref="DK1:DL1"/>
    <mergeCell ref="DM1:DN1"/>
    <mergeCell ref="DO1:DP1"/>
    <mergeCell ref="DQ1:DR1"/>
    <mergeCell ref="DS1:DT1"/>
    <mergeCell ref="DU1:DV1"/>
    <mergeCell ref="DW1:DX1"/>
    <mergeCell ref="DY1:DZ1"/>
    <mergeCell ref="EA1:EB1"/>
    <mergeCell ref="DE1:DF1"/>
    <mergeCell ref="CI1:CJ1"/>
    <mergeCell ref="CK1:CL1"/>
    <mergeCell ref="CM1:CN1"/>
    <mergeCell ref="CO1:CP1"/>
    <mergeCell ref="CQ1:CR1"/>
    <mergeCell ref="CS1:CT1"/>
    <mergeCell ref="CU1:CV1"/>
    <mergeCell ref="CW1:CX1"/>
    <mergeCell ref="CY1:CZ1"/>
    <mergeCell ref="DA1:DB1"/>
    <mergeCell ref="DC1:DD1"/>
    <mergeCell ref="CG1:CH1"/>
    <mergeCell ref="BK1:BL1"/>
    <mergeCell ref="BM1:BN1"/>
    <mergeCell ref="BO1:BP1"/>
    <mergeCell ref="BQ1:BR1"/>
    <mergeCell ref="BS1:BT1"/>
    <mergeCell ref="BU1:BV1"/>
    <mergeCell ref="BW1:BX1"/>
    <mergeCell ref="BY1:BZ1"/>
    <mergeCell ref="CA1:CB1"/>
    <mergeCell ref="CC1:CD1"/>
    <mergeCell ref="CE1:CF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fitToWidth="90" orientation="portrait" r:id="rId1"/>
  <headerFooter>
    <oddHeader xml:space="preserve">&amp;C&amp;"Tahoma"&amp;9 ACT Legislative Assembly Election — 15 October 2016_x000D_
&amp;"Tahoma,Bold"&amp;11Table 2.5 First preference votes by polling place: Yerrabi_x000D_
</oddHeader>
    <oddFooter>&amp;C&amp;"Tahoma"&amp;9 ACT Electoral Commission — 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74"/>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3" bestFit="1" customWidth="1"/>
    <col min="2" max="6" width="11.7109375" customWidth="1"/>
  </cols>
  <sheetData>
    <row r="1" spans="1:6" s="1" customFormat="1" ht="23.25" x14ac:dyDescent="0.25">
      <c r="A1" s="6" t="s">
        <v>0</v>
      </c>
      <c r="B1" s="7" t="s">
        <v>1</v>
      </c>
      <c r="C1" s="7" t="s">
        <v>2</v>
      </c>
      <c r="D1" s="7" t="s">
        <v>3</v>
      </c>
      <c r="E1" s="7" t="s">
        <v>4</v>
      </c>
      <c r="F1" s="7" t="s">
        <v>5</v>
      </c>
    </row>
    <row r="2" spans="1:6" x14ac:dyDescent="0.25">
      <c r="A2" s="8" t="s">
        <v>6</v>
      </c>
      <c r="B2" s="9">
        <v>19</v>
      </c>
      <c r="C2" s="9"/>
      <c r="D2" s="9">
        <v>14</v>
      </c>
      <c r="E2" s="9">
        <v>10</v>
      </c>
      <c r="F2" s="9"/>
    </row>
    <row r="3" spans="1:6" x14ac:dyDescent="0.25">
      <c r="A3" s="8" t="s">
        <v>7</v>
      </c>
      <c r="B3" s="9">
        <v>11</v>
      </c>
      <c r="C3" s="9"/>
      <c r="D3" s="9"/>
      <c r="E3" s="9"/>
      <c r="F3" s="9"/>
    </row>
    <row r="4" spans="1:6" x14ac:dyDescent="0.25">
      <c r="A4" s="8" t="s">
        <v>8</v>
      </c>
      <c r="B4" s="9">
        <v>1</v>
      </c>
      <c r="C4" s="9"/>
      <c r="D4" s="9">
        <v>4</v>
      </c>
      <c r="E4" s="9"/>
      <c r="F4" s="9">
        <v>12</v>
      </c>
    </row>
    <row r="5" spans="1:6" x14ac:dyDescent="0.25">
      <c r="A5" s="8" t="s">
        <v>9</v>
      </c>
      <c r="B5" s="9"/>
      <c r="C5" s="9"/>
      <c r="D5" s="9"/>
      <c r="E5" s="9">
        <v>15</v>
      </c>
      <c r="F5" s="9"/>
    </row>
    <row r="6" spans="1:6" x14ac:dyDescent="0.25">
      <c r="A6" s="8" t="s">
        <v>10</v>
      </c>
      <c r="B6" s="9"/>
      <c r="C6" s="9">
        <v>8</v>
      </c>
      <c r="D6" s="9">
        <v>14</v>
      </c>
      <c r="E6" s="9"/>
      <c r="F6" s="9">
        <v>6</v>
      </c>
    </row>
    <row r="7" spans="1:6" x14ac:dyDescent="0.25">
      <c r="A7" s="8" t="s">
        <v>11</v>
      </c>
      <c r="B7" s="9">
        <v>15</v>
      </c>
      <c r="C7" s="9"/>
      <c r="D7" s="9"/>
      <c r="E7" s="9">
        <v>19</v>
      </c>
      <c r="F7" s="9"/>
    </row>
    <row r="8" spans="1:6" x14ac:dyDescent="0.25">
      <c r="A8" s="8" t="s">
        <v>12</v>
      </c>
      <c r="B8" s="9">
        <v>13</v>
      </c>
      <c r="C8" s="9"/>
      <c r="D8" s="9"/>
      <c r="E8" s="9">
        <v>18</v>
      </c>
      <c r="F8" s="9"/>
    </row>
    <row r="9" spans="1:6" x14ac:dyDescent="0.25">
      <c r="A9" s="8" t="s">
        <v>13</v>
      </c>
      <c r="B9" s="9"/>
      <c r="C9" s="9">
        <v>15</v>
      </c>
      <c r="D9" s="9">
        <v>11</v>
      </c>
      <c r="E9" s="9"/>
      <c r="F9" s="9">
        <v>12</v>
      </c>
    </row>
    <row r="10" spans="1:6" x14ac:dyDescent="0.25">
      <c r="A10" s="8" t="s">
        <v>14</v>
      </c>
      <c r="B10" s="9"/>
      <c r="C10" s="9">
        <v>14</v>
      </c>
      <c r="D10" s="9">
        <v>19</v>
      </c>
      <c r="E10" s="9"/>
      <c r="F10" s="9">
        <v>16</v>
      </c>
    </row>
    <row r="11" spans="1:6" x14ac:dyDescent="0.25">
      <c r="A11" s="8" t="s">
        <v>15</v>
      </c>
      <c r="B11" s="9">
        <v>10</v>
      </c>
      <c r="C11" s="9"/>
      <c r="D11" s="9">
        <v>17</v>
      </c>
      <c r="E11" s="9">
        <v>14</v>
      </c>
      <c r="F11" s="9"/>
    </row>
    <row r="12" spans="1:6" x14ac:dyDescent="0.25">
      <c r="A12" s="8" t="s">
        <v>16</v>
      </c>
      <c r="B12" s="9">
        <v>3</v>
      </c>
      <c r="C12" s="9"/>
      <c r="D12" s="9">
        <v>3</v>
      </c>
      <c r="E12" s="9">
        <v>9</v>
      </c>
      <c r="F12" s="9"/>
    </row>
    <row r="13" spans="1:6" x14ac:dyDescent="0.25">
      <c r="A13" s="8" t="s">
        <v>17</v>
      </c>
      <c r="B13" s="9"/>
      <c r="C13" s="9">
        <v>10</v>
      </c>
      <c r="D13" s="9">
        <v>19</v>
      </c>
      <c r="E13" s="9"/>
      <c r="F13" s="9">
        <v>8</v>
      </c>
    </row>
    <row r="14" spans="1:6" x14ac:dyDescent="0.25">
      <c r="A14" s="8" t="s">
        <v>18</v>
      </c>
      <c r="B14" s="9">
        <v>1</v>
      </c>
      <c r="C14" s="9">
        <v>5</v>
      </c>
      <c r="D14" s="9"/>
      <c r="E14" s="9">
        <v>6</v>
      </c>
      <c r="F14" s="9">
        <v>5</v>
      </c>
    </row>
    <row r="15" spans="1:6" x14ac:dyDescent="0.25">
      <c r="A15" s="8" t="s">
        <v>19</v>
      </c>
      <c r="B15" s="9">
        <v>1</v>
      </c>
      <c r="C15" s="9">
        <v>2</v>
      </c>
      <c r="D15" s="9"/>
      <c r="E15" s="9">
        <v>3</v>
      </c>
      <c r="F15" s="9">
        <v>1</v>
      </c>
    </row>
    <row r="16" spans="1:6" x14ac:dyDescent="0.25">
      <c r="A16" s="8" t="s">
        <v>20</v>
      </c>
      <c r="B16" s="9">
        <v>12</v>
      </c>
      <c r="C16" s="9"/>
      <c r="D16" s="9"/>
      <c r="E16" s="9"/>
      <c r="F16" s="9"/>
    </row>
    <row r="17" spans="1:6" x14ac:dyDescent="0.25">
      <c r="A17" s="8" t="s">
        <v>21</v>
      </c>
      <c r="B17" s="9"/>
      <c r="C17" s="9">
        <v>8</v>
      </c>
      <c r="D17" s="9">
        <v>11</v>
      </c>
      <c r="E17" s="9"/>
      <c r="F17" s="9">
        <v>12</v>
      </c>
    </row>
    <row r="18" spans="1:6" x14ac:dyDescent="0.25">
      <c r="A18" s="8" t="s">
        <v>22</v>
      </c>
      <c r="B18" s="9"/>
      <c r="C18" s="9">
        <v>15</v>
      </c>
      <c r="D18" s="9"/>
      <c r="E18" s="9"/>
      <c r="F18" s="9">
        <v>12</v>
      </c>
    </row>
    <row r="19" spans="1:6" x14ac:dyDescent="0.25">
      <c r="A19" s="8" t="s">
        <v>23</v>
      </c>
      <c r="B19" s="9">
        <v>9</v>
      </c>
      <c r="C19" s="9"/>
      <c r="D19" s="9"/>
      <c r="E19" s="9"/>
      <c r="F19" s="9"/>
    </row>
    <row r="20" spans="1:6" x14ac:dyDescent="0.25">
      <c r="A20" s="8" t="s">
        <v>24</v>
      </c>
      <c r="B20" s="9">
        <v>5</v>
      </c>
      <c r="C20" s="9">
        <v>17</v>
      </c>
      <c r="D20" s="9"/>
      <c r="E20" s="9">
        <v>4</v>
      </c>
      <c r="F20" s="9"/>
    </row>
    <row r="21" spans="1:6" x14ac:dyDescent="0.25">
      <c r="A21" s="8" t="s">
        <v>25</v>
      </c>
      <c r="B21" s="9"/>
      <c r="C21" s="9">
        <v>17</v>
      </c>
      <c r="D21" s="9"/>
      <c r="E21" s="9"/>
      <c r="F21" s="9">
        <v>7</v>
      </c>
    </row>
    <row r="22" spans="1:6" x14ac:dyDescent="0.25">
      <c r="A22" s="8" t="s">
        <v>26</v>
      </c>
      <c r="B22" s="9">
        <v>7</v>
      </c>
      <c r="C22" s="9"/>
      <c r="D22" s="9">
        <v>17</v>
      </c>
      <c r="E22" s="9">
        <v>5</v>
      </c>
      <c r="F22" s="9"/>
    </row>
    <row r="23" spans="1:6" x14ac:dyDescent="0.25">
      <c r="A23" s="8" t="s">
        <v>27</v>
      </c>
      <c r="B23" s="9">
        <v>1</v>
      </c>
      <c r="C23" s="9"/>
      <c r="D23" s="9">
        <v>13</v>
      </c>
      <c r="E23" s="9">
        <v>2</v>
      </c>
      <c r="F23" s="9"/>
    </row>
    <row r="24" spans="1:6" x14ac:dyDescent="0.25">
      <c r="A24" s="8" t="s">
        <v>28</v>
      </c>
      <c r="B24" s="9"/>
      <c r="C24" s="9">
        <v>2</v>
      </c>
      <c r="D24" s="9">
        <v>16</v>
      </c>
      <c r="E24" s="9"/>
      <c r="F24" s="9">
        <v>8</v>
      </c>
    </row>
    <row r="25" spans="1:6" x14ac:dyDescent="0.25">
      <c r="A25" s="8" t="s">
        <v>29</v>
      </c>
      <c r="B25" s="9"/>
      <c r="C25" s="9">
        <v>6</v>
      </c>
      <c r="D25" s="9"/>
      <c r="E25" s="9"/>
      <c r="F25" s="9">
        <v>10</v>
      </c>
    </row>
    <row r="26" spans="1:6" x14ac:dyDescent="0.25">
      <c r="A26" s="8" t="s">
        <v>30</v>
      </c>
      <c r="B26" s="9">
        <v>10</v>
      </c>
      <c r="C26" s="9"/>
      <c r="D26" s="9">
        <v>17</v>
      </c>
      <c r="E26" s="9">
        <v>10</v>
      </c>
      <c r="F26" s="9"/>
    </row>
    <row r="27" spans="1:6" x14ac:dyDescent="0.25">
      <c r="A27" s="8" t="s">
        <v>31</v>
      </c>
      <c r="B27" s="9">
        <v>8</v>
      </c>
      <c r="C27" s="9">
        <v>18</v>
      </c>
      <c r="D27" s="9"/>
      <c r="E27" s="9">
        <v>7</v>
      </c>
      <c r="F27" s="9"/>
    </row>
    <row r="28" spans="1:6" x14ac:dyDescent="0.25">
      <c r="A28" s="8" t="s">
        <v>32</v>
      </c>
      <c r="B28" s="9">
        <v>8</v>
      </c>
      <c r="C28" s="9"/>
      <c r="D28" s="9"/>
      <c r="E28" s="9">
        <v>7</v>
      </c>
      <c r="F28" s="9"/>
    </row>
    <row r="29" spans="1:6" x14ac:dyDescent="0.25">
      <c r="A29" s="8" t="s">
        <v>33</v>
      </c>
      <c r="B29" s="9">
        <v>10</v>
      </c>
      <c r="C29" s="9"/>
      <c r="D29" s="9"/>
      <c r="E29" s="9">
        <v>8</v>
      </c>
      <c r="F29" s="9"/>
    </row>
    <row r="30" spans="1:6" x14ac:dyDescent="0.25">
      <c r="A30" s="8" t="s">
        <v>34</v>
      </c>
      <c r="B30" s="9"/>
      <c r="C30" s="9">
        <v>7</v>
      </c>
      <c r="D30" s="9">
        <v>19</v>
      </c>
      <c r="E30" s="9"/>
      <c r="F30" s="9">
        <v>7</v>
      </c>
    </row>
    <row r="31" spans="1:6" x14ac:dyDescent="0.25">
      <c r="A31" s="8" t="s">
        <v>35</v>
      </c>
      <c r="B31" s="9">
        <v>4</v>
      </c>
      <c r="C31" s="9"/>
      <c r="D31" s="9"/>
      <c r="E31" s="9">
        <v>8</v>
      </c>
      <c r="F31" s="9"/>
    </row>
    <row r="32" spans="1:6" x14ac:dyDescent="0.25">
      <c r="A32" s="8" t="s">
        <v>36</v>
      </c>
      <c r="B32" s="9"/>
      <c r="C32" s="9">
        <v>13</v>
      </c>
      <c r="D32" s="9"/>
      <c r="E32" s="9"/>
      <c r="F32" s="9">
        <v>17</v>
      </c>
    </row>
    <row r="33" spans="1:6" x14ac:dyDescent="0.25">
      <c r="A33" s="8" t="s">
        <v>37</v>
      </c>
      <c r="B33" s="9"/>
      <c r="C33" s="9">
        <v>7</v>
      </c>
      <c r="D33" s="9">
        <v>14</v>
      </c>
      <c r="E33" s="9"/>
      <c r="F33" s="9">
        <v>12</v>
      </c>
    </row>
    <row r="34" spans="1:6" x14ac:dyDescent="0.25">
      <c r="A34" s="8" t="s">
        <v>38</v>
      </c>
      <c r="B34" s="9">
        <v>2</v>
      </c>
      <c r="C34" s="9">
        <v>4</v>
      </c>
      <c r="D34" s="9">
        <v>2</v>
      </c>
      <c r="E34" s="9">
        <v>3</v>
      </c>
      <c r="F34" s="9"/>
    </row>
    <row r="35" spans="1:6" x14ac:dyDescent="0.25">
      <c r="A35" s="8" t="s">
        <v>39</v>
      </c>
      <c r="B35" s="9">
        <v>4</v>
      </c>
      <c r="C35" s="9"/>
      <c r="D35" s="9"/>
      <c r="E35" s="9">
        <v>10</v>
      </c>
      <c r="F35" s="9"/>
    </row>
    <row r="36" spans="1:6" x14ac:dyDescent="0.25">
      <c r="A36" s="8" t="s">
        <v>40</v>
      </c>
      <c r="B36" s="9">
        <v>1</v>
      </c>
      <c r="C36" s="9"/>
      <c r="D36" s="9">
        <v>16</v>
      </c>
      <c r="E36" s="9">
        <v>2</v>
      </c>
      <c r="F36" s="9"/>
    </row>
    <row r="37" spans="1:6" x14ac:dyDescent="0.25">
      <c r="A37" s="8" t="s">
        <v>41</v>
      </c>
      <c r="B37" s="9">
        <v>16</v>
      </c>
      <c r="C37" s="9"/>
      <c r="D37" s="9"/>
      <c r="E37" s="9"/>
      <c r="F37" s="9"/>
    </row>
    <row r="38" spans="1:6" x14ac:dyDescent="0.25">
      <c r="A38" s="8" t="s">
        <v>42</v>
      </c>
      <c r="B38" s="9"/>
      <c r="C38" s="9">
        <v>11</v>
      </c>
      <c r="D38" s="9"/>
      <c r="E38" s="9"/>
      <c r="F38" s="9">
        <v>13</v>
      </c>
    </row>
    <row r="39" spans="1:6" x14ac:dyDescent="0.25">
      <c r="A39" s="8" t="s">
        <v>43</v>
      </c>
      <c r="B39" s="9">
        <v>14</v>
      </c>
      <c r="C39" s="9"/>
      <c r="D39" s="9"/>
      <c r="E39" s="9"/>
      <c r="F39" s="9"/>
    </row>
    <row r="40" spans="1:6" x14ac:dyDescent="0.25">
      <c r="A40" s="8" t="s">
        <v>44</v>
      </c>
      <c r="B40" s="9"/>
      <c r="C40" s="9">
        <v>9</v>
      </c>
      <c r="D40" s="9"/>
      <c r="E40" s="9"/>
      <c r="F40" s="9">
        <v>16</v>
      </c>
    </row>
    <row r="41" spans="1:6" x14ac:dyDescent="0.25">
      <c r="A41" s="8" t="s">
        <v>45</v>
      </c>
      <c r="B41" s="9"/>
      <c r="C41" s="9">
        <v>10</v>
      </c>
      <c r="D41" s="9">
        <v>10</v>
      </c>
      <c r="E41" s="9"/>
      <c r="F41" s="9">
        <v>16</v>
      </c>
    </row>
    <row r="42" spans="1:6" x14ac:dyDescent="0.25">
      <c r="A42" s="8" t="s">
        <v>46</v>
      </c>
      <c r="B42" s="9">
        <v>9</v>
      </c>
      <c r="C42" s="9"/>
      <c r="D42" s="9"/>
      <c r="E42" s="9">
        <v>15</v>
      </c>
      <c r="F42" s="9"/>
    </row>
    <row r="43" spans="1:6" x14ac:dyDescent="0.25">
      <c r="A43" s="8" t="s">
        <v>47</v>
      </c>
      <c r="B43" s="9">
        <v>10</v>
      </c>
      <c r="C43" s="9"/>
      <c r="D43" s="9"/>
      <c r="E43" s="9">
        <v>12</v>
      </c>
      <c r="F43" s="9"/>
    </row>
    <row r="44" spans="1:6" x14ac:dyDescent="0.25">
      <c r="A44" s="8" t="s">
        <v>48</v>
      </c>
      <c r="B44" s="9"/>
      <c r="C44" s="9">
        <v>9</v>
      </c>
      <c r="D44" s="9">
        <v>16</v>
      </c>
      <c r="E44" s="9"/>
      <c r="F44" s="9">
        <v>11</v>
      </c>
    </row>
    <row r="45" spans="1:6" x14ac:dyDescent="0.25">
      <c r="A45" s="8" t="s">
        <v>49</v>
      </c>
      <c r="B45" s="9"/>
      <c r="C45" s="9"/>
      <c r="D45" s="9">
        <v>19</v>
      </c>
      <c r="E45" s="9"/>
      <c r="F45" s="9">
        <v>19</v>
      </c>
    </row>
    <row r="46" spans="1:6" x14ac:dyDescent="0.25">
      <c r="A46" s="8" t="s">
        <v>50</v>
      </c>
      <c r="B46" s="9"/>
      <c r="C46" s="9">
        <v>11</v>
      </c>
      <c r="D46" s="9"/>
      <c r="E46" s="9"/>
      <c r="F46" s="9">
        <v>16</v>
      </c>
    </row>
    <row r="47" spans="1:6" x14ac:dyDescent="0.25">
      <c r="A47" s="8" t="s">
        <v>51</v>
      </c>
      <c r="B47" s="9">
        <v>5</v>
      </c>
      <c r="C47" s="9"/>
      <c r="D47" s="9">
        <v>17</v>
      </c>
      <c r="E47" s="9">
        <v>7</v>
      </c>
      <c r="F47" s="9"/>
    </row>
    <row r="48" spans="1:6" x14ac:dyDescent="0.25">
      <c r="A48" s="8" t="s">
        <v>52</v>
      </c>
      <c r="B48" s="9"/>
      <c r="C48" s="9">
        <v>8</v>
      </c>
      <c r="D48" s="9"/>
      <c r="E48" s="9"/>
      <c r="F48" s="9">
        <v>11</v>
      </c>
    </row>
    <row r="49" spans="1:6" x14ac:dyDescent="0.25">
      <c r="A49" s="8" t="s">
        <v>53</v>
      </c>
      <c r="B49" s="9">
        <v>3</v>
      </c>
      <c r="C49" s="9"/>
      <c r="D49" s="9">
        <v>16</v>
      </c>
      <c r="E49" s="9">
        <v>16</v>
      </c>
      <c r="F49" s="9"/>
    </row>
    <row r="50" spans="1:6" x14ac:dyDescent="0.25">
      <c r="A50" s="8" t="s">
        <v>54</v>
      </c>
      <c r="B50" s="9">
        <v>10</v>
      </c>
      <c r="C50" s="9"/>
      <c r="D50" s="9"/>
      <c r="E50" s="9">
        <v>12</v>
      </c>
      <c r="F50" s="9"/>
    </row>
    <row r="51" spans="1:6" x14ac:dyDescent="0.25">
      <c r="A51" s="8" t="s">
        <v>55</v>
      </c>
      <c r="B51" s="9"/>
      <c r="C51" s="9"/>
      <c r="D51" s="9"/>
      <c r="E51" s="9"/>
      <c r="F51" s="9">
        <v>16</v>
      </c>
    </row>
    <row r="52" spans="1:6" x14ac:dyDescent="0.25">
      <c r="A52" s="8" t="s">
        <v>56</v>
      </c>
      <c r="B52" s="9">
        <v>3</v>
      </c>
      <c r="C52" s="9"/>
      <c r="D52" s="9"/>
      <c r="E52" s="9">
        <v>7</v>
      </c>
      <c r="F52" s="9"/>
    </row>
    <row r="53" spans="1:6" x14ac:dyDescent="0.25">
      <c r="A53" s="8" t="s">
        <v>57</v>
      </c>
      <c r="B53" s="9"/>
      <c r="C53" s="9">
        <v>8</v>
      </c>
      <c r="D53" s="9">
        <v>14</v>
      </c>
      <c r="E53" s="9"/>
      <c r="F53" s="9">
        <v>9</v>
      </c>
    </row>
    <row r="54" spans="1:6" x14ac:dyDescent="0.25">
      <c r="A54" s="8" t="s">
        <v>58</v>
      </c>
      <c r="B54" s="9"/>
      <c r="C54" s="9"/>
      <c r="D54" s="9"/>
      <c r="E54" s="9">
        <v>16</v>
      </c>
      <c r="F54" s="9"/>
    </row>
    <row r="55" spans="1:6" x14ac:dyDescent="0.25">
      <c r="A55" s="8" t="s">
        <v>59</v>
      </c>
      <c r="B55" s="9">
        <v>15</v>
      </c>
      <c r="C55" s="9"/>
      <c r="D55" s="9"/>
      <c r="E55" s="9">
        <v>14</v>
      </c>
      <c r="F55" s="9"/>
    </row>
    <row r="56" spans="1:6" x14ac:dyDescent="0.25">
      <c r="A56" s="8" t="s">
        <v>60</v>
      </c>
      <c r="B56" s="9"/>
      <c r="C56" s="9">
        <v>15</v>
      </c>
      <c r="D56" s="9"/>
      <c r="E56" s="9"/>
      <c r="F56" s="9">
        <v>13</v>
      </c>
    </row>
    <row r="57" spans="1:6" x14ac:dyDescent="0.25">
      <c r="A57" s="8" t="s">
        <v>61</v>
      </c>
      <c r="B57" s="9">
        <v>10</v>
      </c>
      <c r="C57" s="9"/>
      <c r="D57" s="9"/>
      <c r="E57" s="9">
        <v>10</v>
      </c>
      <c r="F57" s="9"/>
    </row>
    <row r="58" spans="1:6" x14ac:dyDescent="0.25">
      <c r="A58" s="8" t="s">
        <v>62</v>
      </c>
      <c r="B58" s="9"/>
      <c r="C58" s="9"/>
      <c r="D58" s="9"/>
      <c r="E58" s="9">
        <v>17</v>
      </c>
      <c r="F58" s="9"/>
    </row>
    <row r="59" spans="1:6" x14ac:dyDescent="0.25">
      <c r="A59" s="8" t="s">
        <v>63</v>
      </c>
      <c r="B59" s="9"/>
      <c r="C59" s="9">
        <v>16</v>
      </c>
      <c r="D59" s="9"/>
      <c r="E59" s="9"/>
      <c r="F59" s="9"/>
    </row>
    <row r="60" spans="1:6" x14ac:dyDescent="0.25">
      <c r="A60" s="8" t="s">
        <v>64</v>
      </c>
      <c r="B60" s="9"/>
      <c r="C60" s="9">
        <v>9</v>
      </c>
      <c r="D60" s="9">
        <v>9</v>
      </c>
      <c r="E60" s="9"/>
      <c r="F60" s="9">
        <v>1</v>
      </c>
    </row>
    <row r="61" spans="1:6" x14ac:dyDescent="0.25">
      <c r="A61" s="8" t="s">
        <v>65</v>
      </c>
      <c r="B61" s="9">
        <v>5</v>
      </c>
      <c r="C61" s="9"/>
      <c r="D61" s="9">
        <v>19</v>
      </c>
      <c r="E61" s="9">
        <v>5</v>
      </c>
      <c r="F61" s="9"/>
    </row>
    <row r="62" spans="1:6" x14ac:dyDescent="0.25">
      <c r="A62" s="8" t="s">
        <v>66</v>
      </c>
      <c r="B62" s="9"/>
      <c r="C62" s="9">
        <v>3</v>
      </c>
      <c r="D62" s="9">
        <v>4</v>
      </c>
      <c r="E62" s="9">
        <v>7</v>
      </c>
      <c r="F62" s="9">
        <v>1</v>
      </c>
    </row>
    <row r="63" spans="1:6" x14ac:dyDescent="0.25">
      <c r="A63" s="8" t="s">
        <v>67</v>
      </c>
      <c r="B63" s="9"/>
      <c r="C63" s="9">
        <v>7</v>
      </c>
      <c r="D63" s="9">
        <v>16</v>
      </c>
      <c r="E63" s="9"/>
      <c r="F63" s="9">
        <v>9</v>
      </c>
    </row>
    <row r="64" spans="1:6" x14ac:dyDescent="0.25">
      <c r="A64" s="8" t="s">
        <v>68</v>
      </c>
      <c r="B64" s="9"/>
      <c r="C64" s="9"/>
      <c r="D64" s="9">
        <v>3</v>
      </c>
      <c r="E64" s="9">
        <v>10</v>
      </c>
      <c r="F64" s="9">
        <v>2</v>
      </c>
    </row>
    <row r="65" spans="1:6" x14ac:dyDescent="0.25">
      <c r="A65" s="8" t="s">
        <v>69</v>
      </c>
      <c r="B65" s="9"/>
      <c r="C65" s="9">
        <v>19</v>
      </c>
      <c r="D65" s="9"/>
      <c r="E65" s="9"/>
      <c r="F65" s="9"/>
    </row>
    <row r="66" spans="1:6" x14ac:dyDescent="0.25">
      <c r="A66" s="8" t="s">
        <v>70</v>
      </c>
      <c r="B66" s="9">
        <v>18</v>
      </c>
      <c r="C66" s="9"/>
      <c r="D66" s="9"/>
      <c r="E66" s="9"/>
      <c r="F66" s="9"/>
    </row>
    <row r="67" spans="1:6" x14ac:dyDescent="0.25">
      <c r="A67" s="8" t="s">
        <v>71</v>
      </c>
      <c r="B67" s="9"/>
      <c r="C67" s="9">
        <v>16</v>
      </c>
      <c r="D67" s="9"/>
      <c r="E67" s="9"/>
      <c r="F67" s="9">
        <v>15</v>
      </c>
    </row>
    <row r="68" spans="1:6" x14ac:dyDescent="0.25">
      <c r="A68" s="8" t="s">
        <v>72</v>
      </c>
      <c r="B68" s="9"/>
      <c r="C68" s="9">
        <v>15</v>
      </c>
      <c r="D68" s="9">
        <v>18</v>
      </c>
      <c r="E68" s="9"/>
      <c r="F68" s="9">
        <v>7</v>
      </c>
    </row>
    <row r="69" spans="1:6" x14ac:dyDescent="0.25">
      <c r="A69" s="8" t="s">
        <v>73</v>
      </c>
      <c r="B69" s="9"/>
      <c r="C69" s="9">
        <v>14</v>
      </c>
      <c r="D69" s="9"/>
      <c r="E69" s="9"/>
      <c r="F69" s="9">
        <v>7</v>
      </c>
    </row>
    <row r="70" spans="1:6" x14ac:dyDescent="0.25">
      <c r="A70" s="8" t="s">
        <v>74</v>
      </c>
      <c r="B70" s="9">
        <v>8</v>
      </c>
      <c r="C70" s="9"/>
      <c r="D70" s="9">
        <v>17</v>
      </c>
      <c r="E70" s="9">
        <v>16</v>
      </c>
      <c r="F70" s="9"/>
    </row>
    <row r="71" spans="1:6" x14ac:dyDescent="0.25">
      <c r="A71" s="8" t="s">
        <v>75</v>
      </c>
      <c r="B71" s="9">
        <v>2</v>
      </c>
      <c r="C71" s="9"/>
      <c r="D71" s="9">
        <v>2</v>
      </c>
      <c r="E71" s="9"/>
      <c r="F71" s="9">
        <v>1</v>
      </c>
    </row>
    <row r="72" spans="1:6" x14ac:dyDescent="0.25">
      <c r="A72" s="8" t="s">
        <v>76</v>
      </c>
      <c r="B72" s="9"/>
      <c r="C72" s="9">
        <v>15</v>
      </c>
      <c r="D72" s="9"/>
      <c r="E72" s="9"/>
      <c r="F72" s="9">
        <v>10</v>
      </c>
    </row>
    <row r="73" spans="1:6" x14ac:dyDescent="0.25">
      <c r="A73" s="8" t="s">
        <v>77</v>
      </c>
      <c r="B73" s="9"/>
      <c r="C73" s="9">
        <v>18</v>
      </c>
      <c r="D73" s="9"/>
      <c r="E73" s="9"/>
      <c r="F73" s="9"/>
    </row>
    <row r="74" spans="1:6" x14ac:dyDescent="0.25">
      <c r="A74" s="10" t="s">
        <v>78</v>
      </c>
      <c r="B74" s="11">
        <v>283</v>
      </c>
      <c r="C74" s="11">
        <v>381</v>
      </c>
      <c r="D74" s="11">
        <v>406</v>
      </c>
      <c r="E74" s="11">
        <v>324</v>
      </c>
      <c r="F74" s="11">
        <v>338</v>
      </c>
    </row>
  </sheetData>
  <printOptions horizontalCentered="1"/>
  <pageMargins left="0.3968253968253968" right="0.3968253968253968" top="0.99206349206349187" bottom="0.59523809523809523" header="0.3" footer="0.3"/>
  <pageSetup paperSize="9" scale="66" orientation="portrait" r:id="rId1"/>
  <headerFooter>
    <oddHeader xml:space="preserve">&amp;C&amp;"Tahoma"&amp;9 ACT Legislative Assembly Election — 15 October 2016_x000D_
&amp;"Tahoma,Bold"&amp;11Table 2.6 Polling places issuing fewer than 20 votes_x000D_
</oddHeader>
    <oddFooter>&amp;C&amp;"Tahoma"&amp;9 ACT Electoral Commission — 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K16"/>
  <sheetViews>
    <sheetView zoomScaleNormal="100" workbookViewId="0">
      <pane xSplit="1" ySplit="2" topLeftCell="B3" activePane="bottomRight" state="frozen"/>
      <selection activeCell="J38" sqref="J38"/>
      <selection pane="topRight" activeCell="J38" sqref="J38"/>
      <selection pane="bottomLeft" activeCell="J38" sqref="J38"/>
      <selection pane="bottomRight" activeCell="B1" sqref="B1:AK1048576"/>
    </sheetView>
  </sheetViews>
  <sheetFormatPr defaultRowHeight="15" x14ac:dyDescent="0.25"/>
  <cols>
    <col min="1" max="1" width="7.5703125" bestFit="1" customWidth="1"/>
    <col min="2" max="37" width="6.7109375" customWidth="1"/>
  </cols>
  <sheetData>
    <row r="1" spans="1:37" ht="26.25" customHeight="1" x14ac:dyDescent="0.25">
      <c r="B1" s="47" t="s">
        <v>1</v>
      </c>
      <c r="H1" s="47" t="s">
        <v>2</v>
      </c>
      <c r="N1" s="47" t="s">
        <v>3</v>
      </c>
      <c r="T1" s="47" t="s">
        <v>4</v>
      </c>
      <c r="Z1" s="47" t="s">
        <v>5</v>
      </c>
      <c r="AF1" s="47" t="s">
        <v>316</v>
      </c>
    </row>
    <row r="2" spans="1:37" s="1" customFormat="1" ht="23.25" customHeight="1" x14ac:dyDescent="0.25">
      <c r="A2" s="13" t="s">
        <v>80</v>
      </c>
      <c r="B2" s="68" t="s">
        <v>317</v>
      </c>
      <c r="C2" s="69"/>
      <c r="D2" s="68" t="s">
        <v>318</v>
      </c>
      <c r="E2" s="69"/>
      <c r="F2" s="68" t="s">
        <v>78</v>
      </c>
      <c r="G2" s="69"/>
      <c r="H2" s="68" t="s">
        <v>317</v>
      </c>
      <c r="I2" s="69"/>
      <c r="J2" s="68" t="s">
        <v>318</v>
      </c>
      <c r="K2" s="69"/>
      <c r="L2" s="68" t="s">
        <v>78</v>
      </c>
      <c r="M2" s="69"/>
      <c r="N2" s="68" t="s">
        <v>317</v>
      </c>
      <c r="O2" s="69"/>
      <c r="P2" s="68" t="s">
        <v>318</v>
      </c>
      <c r="Q2" s="69"/>
      <c r="R2" s="68" t="s">
        <v>78</v>
      </c>
      <c r="S2" s="69"/>
      <c r="T2" s="68" t="s">
        <v>317</v>
      </c>
      <c r="U2" s="69"/>
      <c r="V2" s="68" t="s">
        <v>318</v>
      </c>
      <c r="W2" s="69"/>
      <c r="X2" s="68" t="s">
        <v>78</v>
      </c>
      <c r="Y2" s="69"/>
      <c r="Z2" s="68" t="s">
        <v>317</v>
      </c>
      <c r="AA2" s="69"/>
      <c r="AB2" s="68" t="s">
        <v>318</v>
      </c>
      <c r="AC2" s="69"/>
      <c r="AD2" s="68" t="s">
        <v>78</v>
      </c>
      <c r="AE2" s="69"/>
      <c r="AF2" s="68" t="s">
        <v>317</v>
      </c>
      <c r="AG2" s="69"/>
      <c r="AH2" s="68" t="s">
        <v>318</v>
      </c>
      <c r="AI2" s="69"/>
      <c r="AJ2" s="68" t="s">
        <v>78</v>
      </c>
      <c r="AK2" s="69"/>
    </row>
    <row r="3" spans="1:37" x14ac:dyDescent="0.25">
      <c r="A3" s="2" t="s">
        <v>132</v>
      </c>
      <c r="B3" s="14">
        <f>'BrinPP - electronic'!CE13</f>
        <v>344</v>
      </c>
      <c r="C3" s="15">
        <f>B3/B14</f>
        <v>2.4089635854341738E-2</v>
      </c>
      <c r="D3" s="14">
        <f>'BrinPP - electronic'!CG13</f>
        <v>762</v>
      </c>
      <c r="E3" s="15">
        <f>D3/D14</f>
        <v>2.3410138248847925E-2</v>
      </c>
      <c r="F3" s="17">
        <f>B3+D3</f>
        <v>1106</v>
      </c>
      <c r="G3" s="18">
        <f>F3/F14</f>
        <v>2.3617339312406577E-2</v>
      </c>
      <c r="H3" s="14">
        <f>'GinnPP - electronic'!CE34</f>
        <v>151</v>
      </c>
      <c r="I3" s="15">
        <f>H3/H14</f>
        <v>9.0717933313307301E-3</v>
      </c>
      <c r="J3" s="14">
        <f>'GinnPP - electronic'!CG34</f>
        <v>293</v>
      </c>
      <c r="K3" s="15">
        <f>J3/J14</f>
        <v>9.6075023772830108E-3</v>
      </c>
      <c r="L3" s="17">
        <f>H3+J3</f>
        <v>444</v>
      </c>
      <c r="M3" s="18">
        <f>L3/L14</f>
        <v>9.4183530609647445E-3</v>
      </c>
      <c r="N3" s="14">
        <f>'KurrPP - electronic'!CE33</f>
        <v>173</v>
      </c>
      <c r="O3" s="15">
        <f>N3/N14</f>
        <v>1.1840394223530218E-2</v>
      </c>
      <c r="P3" s="14">
        <f>'KurrPP - electronic'!CG33</f>
        <v>429</v>
      </c>
      <c r="Q3" s="15">
        <f>P3/P14</f>
        <v>1.253030347285101E-2</v>
      </c>
      <c r="R3" s="17">
        <f>N3+P3</f>
        <v>602</v>
      </c>
      <c r="S3" s="18">
        <f>R3/R14</f>
        <v>1.232394366197183E-2</v>
      </c>
      <c r="T3" s="14">
        <f>'MurrPP - electronic'!CE31</f>
        <v>306</v>
      </c>
      <c r="U3" s="15">
        <f>T3/T14</f>
        <v>2.2185166388747915E-2</v>
      </c>
      <c r="V3" s="14">
        <f>'MurrPP - electronic'!CG31</f>
        <v>765</v>
      </c>
      <c r="W3" s="15">
        <f>V3/V14</f>
        <v>2.1096464618609014E-2</v>
      </c>
      <c r="X3" s="17">
        <f>T3+V3</f>
        <v>1071</v>
      </c>
      <c r="Y3" s="18">
        <f>X3/X14</f>
        <v>2.1396463889721308E-2</v>
      </c>
      <c r="Z3" s="14">
        <f>'YerrPP - electronic'!CE31</f>
        <v>166</v>
      </c>
      <c r="AA3" s="15">
        <f>Z3/Z14</f>
        <v>7.8826155088085846E-3</v>
      </c>
      <c r="AB3" s="14">
        <f>'YerrPP - electronic'!CG31</f>
        <v>292</v>
      </c>
      <c r="AC3" s="15">
        <f>AB3/AB14</f>
        <v>9.6707955222891974E-3</v>
      </c>
      <c r="AD3" s="17">
        <f>Z3+AB3</f>
        <v>458</v>
      </c>
      <c r="AE3" s="18">
        <f>AD3/AD14</f>
        <v>8.9360622792812126E-3</v>
      </c>
      <c r="AF3" s="14">
        <f>B3+H3+N3+T3+Z3</f>
        <v>1140</v>
      </c>
      <c r="AG3" s="15">
        <f>AF3/AF14</f>
        <v>1.4181221077772801E-2</v>
      </c>
      <c r="AH3" s="14">
        <f>D3+J3+P3+V3+AB3</f>
        <v>2541</v>
      </c>
      <c r="AI3" s="15">
        <f>AH3/AH14</f>
        <v>1.5518504946866985E-2</v>
      </c>
      <c r="AJ3" s="17">
        <f>AF3+AH3</f>
        <v>3681</v>
      </c>
      <c r="AK3" s="18">
        <f>AJ3/AJ14</f>
        <v>1.5078155721588675E-2</v>
      </c>
    </row>
    <row r="4" spans="1:37" x14ac:dyDescent="0.25">
      <c r="A4" s="2" t="s">
        <v>119</v>
      </c>
      <c r="B4" s="14">
        <f>'BrinPP - electronic'!CE22</f>
        <v>4837</v>
      </c>
      <c r="C4" s="15">
        <f>B4/B14</f>
        <v>0.33872549019607845</v>
      </c>
      <c r="D4" s="14">
        <f>'BrinPP - electronic'!CG22</f>
        <v>10907</v>
      </c>
      <c r="E4" s="15">
        <f>D4/D14</f>
        <v>0.33508448540706604</v>
      </c>
      <c r="F4" s="17">
        <f t="shared" ref="F4:F16" si="0">B4+D4</f>
        <v>15744</v>
      </c>
      <c r="G4" s="18">
        <f>F4/F14</f>
        <v>0.33619474695707879</v>
      </c>
      <c r="H4" s="14">
        <f>'GinnPP - electronic'!CE10</f>
        <v>7005</v>
      </c>
      <c r="I4" s="15">
        <f>H4/H14</f>
        <v>0.42084710123160107</v>
      </c>
      <c r="J4" s="14">
        <f>'GinnPP - electronic'!CG10</f>
        <v>12489</v>
      </c>
      <c r="K4" s="15">
        <f>J4/J14</f>
        <v>0.40951569006787553</v>
      </c>
      <c r="L4" s="17">
        <f t="shared" ref="L4:L16" si="1">H4+J4</f>
        <v>19494</v>
      </c>
      <c r="M4" s="18">
        <f>L4/L14</f>
        <v>0.41351660939289803</v>
      </c>
      <c r="N4" s="14">
        <f>'KurrPP - electronic'!CE7</f>
        <v>5750</v>
      </c>
      <c r="O4" s="15">
        <f>N4/N14</f>
        <v>0.39353911436588873</v>
      </c>
      <c r="P4" s="14">
        <f>'KurrPP - electronic'!CG7</f>
        <v>13046</v>
      </c>
      <c r="Q4" s="15">
        <f>P4/P14</f>
        <v>0.38104974150772558</v>
      </c>
      <c r="R4" s="17">
        <f t="shared" ref="R4:R16" si="2">N4+P4</f>
        <v>18796</v>
      </c>
      <c r="S4" s="18">
        <f>R4/R14</f>
        <v>0.38478545692761218</v>
      </c>
      <c r="T4" s="14">
        <f>'MurrPP - electronic'!CE10</f>
        <v>4795</v>
      </c>
      <c r="U4" s="15">
        <f>T4/T14</f>
        <v>0.34764010730080475</v>
      </c>
      <c r="V4" s="14">
        <f>'MurrPP - electronic'!CG10</f>
        <v>12470</v>
      </c>
      <c r="W4" s="15">
        <f>V4/V14</f>
        <v>0.34388616182229331</v>
      </c>
      <c r="X4" s="17">
        <f t="shared" ref="X4:X16" si="3">T4+V4</f>
        <v>17265</v>
      </c>
      <c r="Y4" s="18">
        <f>X4/X14</f>
        <v>0.34492058735391068</v>
      </c>
      <c r="Z4" s="14">
        <f>'YerrPP - electronic'!CE22</f>
        <v>9341</v>
      </c>
      <c r="AA4" s="15">
        <f>Z4/Z14</f>
        <v>0.44356332209506621</v>
      </c>
      <c r="AB4" s="14">
        <f>'YerrPP - electronic'!CG22</f>
        <v>13171</v>
      </c>
      <c r="AC4" s="15">
        <f>AB4/AB14</f>
        <v>0.43621249254818839</v>
      </c>
      <c r="AD4" s="17">
        <f t="shared" ref="AD4:AD16" si="4">Z4+AB4</f>
        <v>22512</v>
      </c>
      <c r="AE4" s="18">
        <f>AD4/AD14</f>
        <v>0.43923282539558661</v>
      </c>
      <c r="AF4" s="14">
        <f t="shared" ref="AF4:AF15" si="5">B4+H4+N4+T4+Z4</f>
        <v>31728</v>
      </c>
      <c r="AG4" s="15">
        <f>AF4/AF14</f>
        <v>0.39468577399611882</v>
      </c>
      <c r="AH4" s="14">
        <f t="shared" ref="AH4:AH15" si="6">D4+J4+P4+V4+AB4</f>
        <v>62083</v>
      </c>
      <c r="AI4" s="15">
        <f>AH4/AH14</f>
        <v>0.37915597899108344</v>
      </c>
      <c r="AJ4" s="17">
        <f t="shared" ref="AJ4:AJ16" si="7">AF4+AH4</f>
        <v>93811</v>
      </c>
      <c r="AK4" s="18">
        <f>AJ4/AJ14</f>
        <v>0.38426972735614107</v>
      </c>
    </row>
    <row r="5" spans="1:37" x14ac:dyDescent="0.25">
      <c r="A5" s="2" t="s">
        <v>129</v>
      </c>
      <c r="B5" s="14">
        <f>'BrinPP - electronic'!CE35</f>
        <v>1014</v>
      </c>
      <c r="C5" s="15">
        <f>B5/B14</f>
        <v>7.1008403361344535E-2</v>
      </c>
      <c r="D5" s="14">
        <f>'BrinPP - electronic'!CG35</f>
        <v>2680</v>
      </c>
      <c r="E5" s="15">
        <f>D5/D14</f>
        <v>8.2334869431643629E-2</v>
      </c>
      <c r="F5" s="17">
        <f t="shared" si="0"/>
        <v>3694</v>
      </c>
      <c r="G5" s="18">
        <f>F5/F14</f>
        <v>7.888105915011745E-2</v>
      </c>
      <c r="H5" s="14">
        <v>0</v>
      </c>
      <c r="I5" s="15">
        <f>H5/H14</f>
        <v>0</v>
      </c>
      <c r="J5" s="14">
        <v>0</v>
      </c>
      <c r="K5" s="15">
        <f>J5/J14</f>
        <v>0</v>
      </c>
      <c r="L5" s="17">
        <f t="shared" si="1"/>
        <v>0</v>
      </c>
      <c r="M5" s="18">
        <f>L5/L14</f>
        <v>0</v>
      </c>
      <c r="N5" s="14">
        <v>0</v>
      </c>
      <c r="O5" s="15">
        <f>N5/N14</f>
        <v>0</v>
      </c>
      <c r="P5" s="14">
        <v>0</v>
      </c>
      <c r="Q5" s="15">
        <f>P5/P14</f>
        <v>0</v>
      </c>
      <c r="R5" s="17">
        <f t="shared" si="2"/>
        <v>0</v>
      </c>
      <c r="S5" s="18">
        <f>R5/R14</f>
        <v>0</v>
      </c>
      <c r="T5" s="14">
        <f>'MurrPP - electronic'!CE37</f>
        <v>427</v>
      </c>
      <c r="U5" s="15">
        <f>T5/T14</f>
        <v>3.0957732182991374E-2</v>
      </c>
      <c r="V5" s="14">
        <f>'MurrPP - electronic'!CG37</f>
        <v>1319</v>
      </c>
      <c r="W5" s="15">
        <f>V5/V14</f>
        <v>3.6374165793392532E-2</v>
      </c>
      <c r="X5" s="17">
        <f t="shared" si="3"/>
        <v>1746</v>
      </c>
      <c r="Y5" s="18">
        <f>X5/X14</f>
        <v>3.4881630206772547E-2</v>
      </c>
      <c r="Z5" s="14">
        <f>'YerrPP - electronic'!CE29</f>
        <v>751</v>
      </c>
      <c r="AA5" s="15">
        <f>Z5/Z14</f>
        <v>3.5661712332019563E-2</v>
      </c>
      <c r="AB5" s="14">
        <f>'YerrPP - electronic'!CG29</f>
        <v>1283</v>
      </c>
      <c r="AC5" s="15">
        <f>AB5/AB14</f>
        <v>4.2491885805126847E-2</v>
      </c>
      <c r="AD5" s="17">
        <f t="shared" si="4"/>
        <v>2034</v>
      </c>
      <c r="AE5" s="18">
        <f>AD5/AD14</f>
        <v>3.9685481825454116E-2</v>
      </c>
      <c r="AF5" s="14">
        <f t="shared" si="5"/>
        <v>2192</v>
      </c>
      <c r="AG5" s="15">
        <f>AF5/AF14</f>
        <v>2.7267751405682439E-2</v>
      </c>
      <c r="AH5" s="14">
        <f t="shared" si="6"/>
        <v>5282</v>
      </c>
      <c r="AI5" s="15">
        <f>AH5/AH14</f>
        <v>3.2258458531818739E-2</v>
      </c>
      <c r="AJ5" s="17">
        <f t="shared" si="7"/>
        <v>7474</v>
      </c>
      <c r="AK5" s="18">
        <f>AJ5/AJ14</f>
        <v>3.0615087167387599E-2</v>
      </c>
    </row>
    <row r="6" spans="1:37" x14ac:dyDescent="0.25">
      <c r="A6" s="2" t="s">
        <v>155</v>
      </c>
      <c r="B6" s="14">
        <v>0</v>
      </c>
      <c r="C6" s="15">
        <f>B6/B14</f>
        <v>0</v>
      </c>
      <c r="D6" s="14">
        <v>0</v>
      </c>
      <c r="E6" s="15">
        <f>D6/D14</f>
        <v>0</v>
      </c>
      <c r="F6" s="17">
        <f t="shared" si="0"/>
        <v>0</v>
      </c>
      <c r="G6" s="18">
        <f>F6/F14</f>
        <v>0</v>
      </c>
      <c r="H6" s="14">
        <v>0</v>
      </c>
      <c r="I6" s="15">
        <f>H6/H14</f>
        <v>0</v>
      </c>
      <c r="J6" s="14">
        <v>0</v>
      </c>
      <c r="K6" s="15">
        <f>J6/J14</f>
        <v>0</v>
      </c>
      <c r="L6" s="17">
        <f t="shared" si="1"/>
        <v>0</v>
      </c>
      <c r="M6" s="18">
        <f>L6/L14</f>
        <v>0</v>
      </c>
      <c r="N6" s="14">
        <v>0</v>
      </c>
      <c r="O6" s="15">
        <f>N6/N14</f>
        <v>0</v>
      </c>
      <c r="P6" s="14">
        <v>0</v>
      </c>
      <c r="Q6" s="15">
        <f>P6/P14</f>
        <v>0</v>
      </c>
      <c r="R6" s="17">
        <f t="shared" si="2"/>
        <v>0</v>
      </c>
      <c r="S6" s="18">
        <f>R6/R14</f>
        <v>0</v>
      </c>
      <c r="T6" s="14">
        <f>'MurrPP - electronic'!CE22</f>
        <v>133</v>
      </c>
      <c r="U6" s="15">
        <f>T6/T14</f>
        <v>9.6425723192923949E-3</v>
      </c>
      <c r="V6" s="14">
        <f>'MurrPP - electronic'!CG22</f>
        <v>280</v>
      </c>
      <c r="W6" s="15">
        <f>V6/V14</f>
        <v>7.7215818211902269E-3</v>
      </c>
      <c r="X6" s="17">
        <f t="shared" si="3"/>
        <v>413</v>
      </c>
      <c r="Y6" s="18">
        <f>X6/X14</f>
        <v>8.2509239836180207E-3</v>
      </c>
      <c r="Z6" s="14">
        <v>0</v>
      </c>
      <c r="AA6" s="15">
        <f>Z6/Z14</f>
        <v>0</v>
      </c>
      <c r="AB6" s="14">
        <v>0</v>
      </c>
      <c r="AC6" s="15">
        <f>AB6/AB14</f>
        <v>0</v>
      </c>
      <c r="AD6" s="17">
        <f t="shared" si="4"/>
        <v>0</v>
      </c>
      <c r="AE6" s="18">
        <f>AD6/AD14</f>
        <v>0</v>
      </c>
      <c r="AF6" s="14">
        <f t="shared" si="5"/>
        <v>133</v>
      </c>
      <c r="AG6" s="15">
        <f>AF6/AF14</f>
        <v>1.6544757924068269E-3</v>
      </c>
      <c r="AH6" s="14">
        <f t="shared" si="6"/>
        <v>280</v>
      </c>
      <c r="AI6" s="15">
        <f>AH6/AH14</f>
        <v>1.7100280933186759E-3</v>
      </c>
      <c r="AJ6" s="17">
        <f t="shared" si="7"/>
        <v>413</v>
      </c>
      <c r="AK6" s="18">
        <f>AJ6/AJ14</f>
        <v>1.6917354830252981E-3</v>
      </c>
    </row>
    <row r="7" spans="1:37" x14ac:dyDescent="0.25">
      <c r="A7" s="2" t="s">
        <v>189</v>
      </c>
      <c r="B7" s="14">
        <v>0</v>
      </c>
      <c r="C7" s="15">
        <f>B7/B14</f>
        <v>0</v>
      </c>
      <c r="D7" s="14">
        <v>0</v>
      </c>
      <c r="E7" s="15">
        <f>D7/D14</f>
        <v>0</v>
      </c>
      <c r="F7" s="17">
        <f t="shared" si="0"/>
        <v>0</v>
      </c>
      <c r="G7" s="18">
        <f>F7/F14</f>
        <v>0</v>
      </c>
      <c r="H7" s="14">
        <f>'GinnPP - electronic'!CE29</f>
        <v>299</v>
      </c>
      <c r="I7" s="15">
        <f>H7/H14</f>
        <v>1.7963352358065485E-2</v>
      </c>
      <c r="J7" s="14">
        <f>'GinnPP - electronic'!CG29</f>
        <v>515</v>
      </c>
      <c r="K7" s="15">
        <f>J7/J14</f>
        <v>1.6886906908876283E-2</v>
      </c>
      <c r="L7" s="17">
        <f t="shared" si="1"/>
        <v>814</v>
      </c>
      <c r="M7" s="18">
        <f>L7/L14</f>
        <v>1.7266980611768699E-2</v>
      </c>
      <c r="N7" s="14">
        <f>'KurrPP - electronic'!CE28</f>
        <v>221</v>
      </c>
      <c r="O7" s="15">
        <f>N7/N14</f>
        <v>1.512559030867155E-2</v>
      </c>
      <c r="P7" s="14">
        <f>'KurrPP - electronic'!CG28</f>
        <v>668</v>
      </c>
      <c r="Q7" s="15">
        <f>P7/P14</f>
        <v>1.9511055291059381E-2</v>
      </c>
      <c r="R7" s="17">
        <f t="shared" si="2"/>
        <v>889</v>
      </c>
      <c r="S7" s="18">
        <f>R7/R14</f>
        <v>1.8199312151981659E-2</v>
      </c>
      <c r="T7" s="14">
        <v>0</v>
      </c>
      <c r="U7" s="15">
        <f>T7/T14</f>
        <v>0</v>
      </c>
      <c r="V7" s="14">
        <v>0</v>
      </c>
      <c r="W7" s="15">
        <f>V7/V14</f>
        <v>0</v>
      </c>
      <c r="X7" s="17">
        <f t="shared" si="3"/>
        <v>0</v>
      </c>
      <c r="Y7" s="18">
        <f>X7/X14</f>
        <v>0</v>
      </c>
      <c r="Z7" s="14">
        <v>0</v>
      </c>
      <c r="AA7" s="15">
        <f>Z7/Z14</f>
        <v>0</v>
      </c>
      <c r="AB7" s="14">
        <v>0</v>
      </c>
      <c r="AC7" s="15">
        <f>AB7/AB14</f>
        <v>0</v>
      </c>
      <c r="AD7" s="17">
        <f t="shared" si="4"/>
        <v>0</v>
      </c>
      <c r="AE7" s="18">
        <f>AD7/AD14</f>
        <v>0</v>
      </c>
      <c r="AF7" s="14">
        <f t="shared" si="5"/>
        <v>520</v>
      </c>
      <c r="AG7" s="15">
        <f>AF7/AF14</f>
        <v>6.468627158282331E-3</v>
      </c>
      <c r="AH7" s="14">
        <f t="shared" si="6"/>
        <v>1183</v>
      </c>
      <c r="AI7" s="15">
        <f>AH7/AH14</f>
        <v>7.2248686942714057E-3</v>
      </c>
      <c r="AJ7" s="17">
        <f t="shared" si="7"/>
        <v>1703</v>
      </c>
      <c r="AK7" s="18">
        <f>AJ7/AJ14</f>
        <v>6.9758487350897892E-3</v>
      </c>
    </row>
    <row r="8" spans="1:37" x14ac:dyDescent="0.25">
      <c r="A8" s="2" t="s">
        <v>125</v>
      </c>
      <c r="B8" s="14">
        <f>'BrinPP - electronic'!CE32</f>
        <v>754</v>
      </c>
      <c r="C8" s="15">
        <f>B8/B14</f>
        <v>5.2801120448179271E-2</v>
      </c>
      <c r="D8" s="14">
        <f>'BrinPP - electronic'!CG32</f>
        <v>1645</v>
      </c>
      <c r="E8" s="15">
        <f>D8/D14</f>
        <v>5.053763440860215E-2</v>
      </c>
      <c r="F8" s="17">
        <f t="shared" si="0"/>
        <v>2399</v>
      </c>
      <c r="G8" s="18">
        <f>F8/F14</f>
        <v>5.1227845398248983E-2</v>
      </c>
      <c r="H8" s="14">
        <f>'GinnPP - electronic'!CE14</f>
        <v>1695</v>
      </c>
      <c r="I8" s="15">
        <f>H8/H14</f>
        <v>0.10183238209672574</v>
      </c>
      <c r="J8" s="14">
        <f>'GinnPP - electronic'!CG14</f>
        <v>2878</v>
      </c>
      <c r="K8" s="15">
        <f>J8/J14</f>
        <v>9.436993802669115E-2</v>
      </c>
      <c r="L8" s="17">
        <f t="shared" si="1"/>
        <v>4573</v>
      </c>
      <c r="M8" s="18">
        <f>L8/L14</f>
        <v>9.7004794026558053E-2</v>
      </c>
      <c r="N8" s="14">
        <f>'KurrPP - electronic'!CE15</f>
        <v>2846</v>
      </c>
      <c r="O8" s="15">
        <f>N8/N14</f>
        <v>0.19478475121483813</v>
      </c>
      <c r="P8" s="14">
        <f>'KurrPP - electronic'!CG15</f>
        <v>6319</v>
      </c>
      <c r="Q8" s="15">
        <f>P8/P14</f>
        <v>0.1845664047667728</v>
      </c>
      <c r="R8" s="17">
        <f t="shared" si="2"/>
        <v>9165</v>
      </c>
      <c r="S8" s="18">
        <f>R8/R14</f>
        <v>0.18762283000327545</v>
      </c>
      <c r="T8" s="14">
        <f>'MurrPP - electronic'!CE35</f>
        <v>1496</v>
      </c>
      <c r="U8" s="15">
        <f>T8/T14</f>
        <v>0.10846081345610092</v>
      </c>
      <c r="V8" s="14">
        <f>'MurrPP - electronic'!CG35</f>
        <v>3829</v>
      </c>
      <c r="W8" s="15">
        <f>V8/V14</f>
        <v>0.10559263140477634</v>
      </c>
      <c r="X8" s="17">
        <f t="shared" si="3"/>
        <v>5325</v>
      </c>
      <c r="Y8" s="18">
        <f>X8/X14</f>
        <v>0.10638297872340426</v>
      </c>
      <c r="Z8" s="14">
        <f>'YerrPP - electronic'!CE26</f>
        <v>1316</v>
      </c>
      <c r="AA8" s="15">
        <f>Z8/Z14</f>
        <v>6.2491096443325893E-2</v>
      </c>
      <c r="AB8" s="14">
        <f>'YerrPP - electronic'!CG26</f>
        <v>2318</v>
      </c>
      <c r="AC8" s="15">
        <f>AB8/AB14</f>
        <v>7.6770219248857394E-2</v>
      </c>
      <c r="AD8" s="17">
        <f t="shared" si="4"/>
        <v>3634</v>
      </c>
      <c r="AE8" s="18">
        <f>AD8/AD14</f>
        <v>7.0903166643903767E-2</v>
      </c>
      <c r="AF8" s="14">
        <f t="shared" si="5"/>
        <v>8107</v>
      </c>
      <c r="AG8" s="15">
        <f>AF8/AF14</f>
        <v>0.10084838533114396</v>
      </c>
      <c r="AH8" s="14">
        <f t="shared" si="6"/>
        <v>16989</v>
      </c>
      <c r="AI8" s="15">
        <f>AH8/AH14</f>
        <v>0.10375595456211066</v>
      </c>
      <c r="AJ8" s="17">
        <f t="shared" si="7"/>
        <v>25096</v>
      </c>
      <c r="AK8" s="18">
        <f>AJ8/AJ14</f>
        <v>0.10279853191768253</v>
      </c>
    </row>
    <row r="9" spans="1:37" x14ac:dyDescent="0.25">
      <c r="A9" s="2" t="s">
        <v>104</v>
      </c>
      <c r="B9" s="14">
        <f>'BrinPP - electronic'!CE28</f>
        <v>391</v>
      </c>
      <c r="C9" s="15">
        <f>B9/B14</f>
        <v>2.7380952380952381E-2</v>
      </c>
      <c r="D9" s="14">
        <f>'BrinPP - electronic'!CG28</f>
        <v>784</v>
      </c>
      <c r="E9" s="15">
        <f>D9/D14</f>
        <v>2.4086021505376344E-2</v>
      </c>
      <c r="F9" s="17">
        <f t="shared" si="0"/>
        <v>1175</v>
      </c>
      <c r="G9" s="18">
        <f>F9/F14</f>
        <v>2.509075379030536E-2</v>
      </c>
      <c r="H9" s="14">
        <f>'GinnPP - electronic'!CE32</f>
        <v>236</v>
      </c>
      <c r="I9" s="15">
        <f>H9/H14</f>
        <v>1.4178431961550015E-2</v>
      </c>
      <c r="J9" s="14">
        <f>'GinnPP - electronic'!CG32</f>
        <v>351</v>
      </c>
      <c r="K9" s="15">
        <f>J9/J14</f>
        <v>1.1509328786438011E-2</v>
      </c>
      <c r="L9" s="17">
        <f t="shared" si="1"/>
        <v>587</v>
      </c>
      <c r="M9" s="18">
        <f>L9/L14</f>
        <v>1.2451741546816003E-2</v>
      </c>
      <c r="N9" s="14">
        <f>'KurrPP - electronic'!CE11</f>
        <v>366</v>
      </c>
      <c r="O9" s="15">
        <f>N9/N14</f>
        <v>2.5049620149202655E-2</v>
      </c>
      <c r="P9" s="14">
        <f>'KurrPP - electronic'!CG11</f>
        <v>691</v>
      </c>
      <c r="Q9" s="15">
        <f>P9/P14</f>
        <v>2.0182843122937173E-2</v>
      </c>
      <c r="R9" s="17">
        <f t="shared" si="2"/>
        <v>1057</v>
      </c>
      <c r="S9" s="18">
        <f>R9/R14</f>
        <v>2.1638552243694726E-2</v>
      </c>
      <c r="T9" s="14">
        <f>'MurrPP - electronic'!CE28</f>
        <v>263</v>
      </c>
      <c r="U9" s="15">
        <f>T9/T14</f>
        <v>1.9067643007322554E-2</v>
      </c>
      <c r="V9" s="14">
        <f>'MurrPP - electronic'!CG28</f>
        <v>550</v>
      </c>
      <c r="W9" s="15">
        <f>V9/V14</f>
        <v>1.516739286305223E-2</v>
      </c>
      <c r="X9" s="17">
        <f t="shared" si="3"/>
        <v>813</v>
      </c>
      <c r="Y9" s="18">
        <f>X9/X14</f>
        <v>1.624213365298172E-2</v>
      </c>
      <c r="Z9" s="14">
        <f>'YerrPP - electronic'!CE4</f>
        <v>716</v>
      </c>
      <c r="AA9" s="15">
        <f>Z9/Z14</f>
        <v>3.3999715086186426E-2</v>
      </c>
      <c r="AB9" s="14">
        <f>'YerrPP - electronic'!CG4</f>
        <v>680</v>
      </c>
      <c r="AC9" s="15">
        <f>AB9/AB14</f>
        <v>2.2521030668344703E-2</v>
      </c>
      <c r="AD9" s="17">
        <f t="shared" si="4"/>
        <v>1396</v>
      </c>
      <c r="AE9" s="18">
        <f>AD9/AD14</f>
        <v>2.723743000409732E-2</v>
      </c>
      <c r="AF9" s="14">
        <f t="shared" si="5"/>
        <v>1972</v>
      </c>
      <c r="AG9" s="15">
        <f>AF9/AF14</f>
        <v>2.4531024531024532E-2</v>
      </c>
      <c r="AH9" s="14">
        <f t="shared" si="6"/>
        <v>3056</v>
      </c>
      <c r="AI9" s="15">
        <f>AH9/AH14</f>
        <v>1.8663735189935263E-2</v>
      </c>
      <c r="AJ9" s="17">
        <f t="shared" si="7"/>
        <v>5028</v>
      </c>
      <c r="AK9" s="18">
        <f>AJ9/AJ14</f>
        <v>2.0595753047581596E-2</v>
      </c>
    </row>
    <row r="10" spans="1:37" x14ac:dyDescent="0.25">
      <c r="A10" s="2" t="s">
        <v>107</v>
      </c>
      <c r="B10" s="14">
        <f>'BrinPP - electronic'!CE10</f>
        <v>5970</v>
      </c>
      <c r="C10" s="15">
        <f>B10/B14</f>
        <v>0.41806722689075632</v>
      </c>
      <c r="D10" s="14">
        <f>'BrinPP - electronic'!CG10</f>
        <v>13636</v>
      </c>
      <c r="E10" s="15">
        <f>D10/D14</f>
        <v>0.41892473118279572</v>
      </c>
      <c r="F10" s="17">
        <f t="shared" si="0"/>
        <v>19606</v>
      </c>
      <c r="G10" s="18">
        <f>F10/F14</f>
        <v>0.41866325005338456</v>
      </c>
      <c r="H10" s="14">
        <f>'GinnPP - electronic'!CE20</f>
        <v>5174</v>
      </c>
      <c r="I10" s="15">
        <f>H10/H14</f>
        <v>0.31084409732652446</v>
      </c>
      <c r="J10" s="14">
        <f>'GinnPP - electronic'!CG20</f>
        <v>9921</v>
      </c>
      <c r="K10" s="15">
        <f>J10/J14</f>
        <v>0.32531068629701282</v>
      </c>
      <c r="L10" s="17">
        <f t="shared" si="1"/>
        <v>15095</v>
      </c>
      <c r="M10" s="18">
        <f>L10/L14</f>
        <v>0.32020279156590725</v>
      </c>
      <c r="N10" s="14">
        <f>'KurrPP - electronic'!CE24</f>
        <v>4418</v>
      </c>
      <c r="O10" s="15">
        <f>N10/N14</f>
        <v>0.30237492300321678</v>
      </c>
      <c r="P10" s="14">
        <f>'KurrPP - electronic'!CG24</f>
        <v>10722</v>
      </c>
      <c r="Q10" s="15">
        <f>P10/P14</f>
        <v>0.3131699623214651</v>
      </c>
      <c r="R10" s="17">
        <f t="shared" si="2"/>
        <v>15140</v>
      </c>
      <c r="S10" s="18">
        <f>R10/R14</f>
        <v>0.30994104159842778</v>
      </c>
      <c r="T10" s="14">
        <f>'MurrPP - electronic'!CE19</f>
        <v>5788</v>
      </c>
      <c r="U10" s="15">
        <f>T10/T14</f>
        <v>0.41963314724860434</v>
      </c>
      <c r="V10" s="14">
        <f>'MurrPP - electronic'!CG19</f>
        <v>15637</v>
      </c>
      <c r="W10" s="15">
        <f>V10/V14</f>
        <v>0.43122276763554135</v>
      </c>
      <c r="X10" s="17">
        <f t="shared" si="3"/>
        <v>21425</v>
      </c>
      <c r="Y10" s="18">
        <f>X10/X14</f>
        <v>0.42802916791529316</v>
      </c>
      <c r="Z10" s="14">
        <f>'YerrPP - electronic'!CE10</f>
        <v>7670</v>
      </c>
      <c r="AA10" s="15">
        <f>Z10/Z14</f>
        <v>0.36421482501543284</v>
      </c>
      <c r="AB10" s="14">
        <f>'YerrPP - electronic'!CG10</f>
        <v>10696</v>
      </c>
      <c r="AC10" s="15">
        <f>AB10/AB14</f>
        <v>0.35424256474796317</v>
      </c>
      <c r="AD10" s="17">
        <f t="shared" si="4"/>
        <v>18366</v>
      </c>
      <c r="AE10" s="18">
        <f>AD10/AD14</f>
        <v>0.35833999960977891</v>
      </c>
      <c r="AF10" s="14">
        <f t="shared" si="5"/>
        <v>29020</v>
      </c>
      <c r="AG10" s="15">
        <f>AF10/AF14</f>
        <v>0.36099915410260236</v>
      </c>
      <c r="AH10" s="14">
        <f t="shared" si="6"/>
        <v>60612</v>
      </c>
      <c r="AI10" s="15">
        <f>AH10/AH14</f>
        <v>0.37017222425796997</v>
      </c>
      <c r="AJ10" s="17">
        <f t="shared" si="7"/>
        <v>89632</v>
      </c>
      <c r="AK10" s="18">
        <f>AJ10/AJ14</f>
        <v>0.3671516581465461</v>
      </c>
    </row>
    <row r="11" spans="1:37" x14ac:dyDescent="0.25">
      <c r="A11" s="2" t="s">
        <v>113</v>
      </c>
      <c r="B11" s="14">
        <f>'BrinPP - electronic'!CE16</f>
        <v>142</v>
      </c>
      <c r="C11" s="15">
        <f>B11/B14</f>
        <v>9.9439775910364139E-3</v>
      </c>
      <c r="D11" s="14">
        <f>'BrinPP - electronic'!CG16</f>
        <v>300</v>
      </c>
      <c r="E11" s="15">
        <f>D11/D14</f>
        <v>9.2165898617511521E-3</v>
      </c>
      <c r="F11" s="17">
        <f t="shared" si="0"/>
        <v>442</v>
      </c>
      <c r="G11" s="18">
        <f>F11/F14</f>
        <v>9.43839419175742E-3</v>
      </c>
      <c r="H11" s="14">
        <f>'GinnPP - electronic'!CE23</f>
        <v>166</v>
      </c>
      <c r="I11" s="15">
        <f>H11/H14</f>
        <v>9.972964854310604E-3</v>
      </c>
      <c r="J11" s="14">
        <f>'GinnPP - electronic'!CG23</f>
        <v>284</v>
      </c>
      <c r="K11" s="15">
        <f>J11/J14</f>
        <v>9.3123913827589597E-3</v>
      </c>
      <c r="L11" s="17">
        <f t="shared" si="1"/>
        <v>450</v>
      </c>
      <c r="M11" s="18">
        <f>L11/L14</f>
        <v>9.5456281023291335E-3</v>
      </c>
      <c r="N11" s="14">
        <f>'KurrPP - electronic'!CE18</f>
        <v>137</v>
      </c>
      <c r="O11" s="15">
        <f>N11/N14</f>
        <v>9.3764971596742176E-3</v>
      </c>
      <c r="P11" s="14">
        <f>'KurrPP - electronic'!CG18</f>
        <v>282</v>
      </c>
      <c r="Q11" s="15">
        <f>P11/P14</f>
        <v>8.2367029821538099E-3</v>
      </c>
      <c r="R11" s="17">
        <f t="shared" si="2"/>
        <v>419</v>
      </c>
      <c r="S11" s="18">
        <f>R11/R14</f>
        <v>8.5776285620700957E-3</v>
      </c>
      <c r="T11" s="14">
        <f>'MurrPP - electronic'!CE4</f>
        <v>231</v>
      </c>
      <c r="U11" s="15">
        <f>T11/T14</f>
        <v>1.6747625607192056E-2</v>
      </c>
      <c r="V11" s="14">
        <f>'MurrPP - electronic'!CG4</f>
        <v>427</v>
      </c>
      <c r="W11" s="15">
        <f>V11/V14</f>
        <v>1.1775412277315095E-2</v>
      </c>
      <c r="X11" s="17">
        <f t="shared" si="3"/>
        <v>658</v>
      </c>
      <c r="Y11" s="18">
        <f>X11/X14</f>
        <v>1.3145539906103286E-2</v>
      </c>
      <c r="Z11" s="14">
        <f>'YerrPP - electronic'!CE13</f>
        <v>290</v>
      </c>
      <c r="AA11" s="15">
        <f>Z11/Z14</f>
        <v>1.3770834322617408E-2</v>
      </c>
      <c r="AB11" s="14">
        <f>'YerrPP - electronic'!CG13</f>
        <v>365</v>
      </c>
      <c r="AC11" s="15">
        <f>AB11/AB14</f>
        <v>1.2088494402861496E-2</v>
      </c>
      <c r="AD11" s="17">
        <f t="shared" si="4"/>
        <v>655</v>
      </c>
      <c r="AE11" s="18">
        <f>AD11/AD14</f>
        <v>1.2779739722552827E-2</v>
      </c>
      <c r="AF11" s="14">
        <f t="shared" si="5"/>
        <v>966</v>
      </c>
      <c r="AG11" s="15">
        <f>AF11/AF14</f>
        <v>1.2016718913270637E-2</v>
      </c>
      <c r="AH11" s="14">
        <f t="shared" si="6"/>
        <v>1658</v>
      </c>
      <c r="AI11" s="15">
        <f>AH11/AH14</f>
        <v>1.0125809209722732E-2</v>
      </c>
      <c r="AJ11" s="17">
        <f t="shared" si="7"/>
        <v>2624</v>
      </c>
      <c r="AK11" s="18">
        <f>AJ11/AJ14</f>
        <v>1.0748459824354437E-2</v>
      </c>
    </row>
    <row r="12" spans="1:37" x14ac:dyDescent="0.25">
      <c r="A12" s="2" t="s">
        <v>116</v>
      </c>
      <c r="B12" s="14">
        <f>'BrinPP - electronic'!CE4</f>
        <v>281</v>
      </c>
      <c r="C12" s="15">
        <f>B12/B14</f>
        <v>1.9677871148459383E-2</v>
      </c>
      <c r="D12" s="14">
        <f>'BrinPP - electronic'!CG4</f>
        <v>416</v>
      </c>
      <c r="E12" s="15">
        <f>D12/D14</f>
        <v>1.2780337941628264E-2</v>
      </c>
      <c r="F12" s="17">
        <f t="shared" si="0"/>
        <v>697</v>
      </c>
      <c r="G12" s="18">
        <f>F12/F14</f>
        <v>1.488362161007901E-2</v>
      </c>
      <c r="H12" s="14">
        <f>'GinnPP - electronic'!CE4</f>
        <v>433</v>
      </c>
      <c r="I12" s="15">
        <f>H12/H14</f>
        <v>2.6013817963352358E-2</v>
      </c>
      <c r="J12" s="14">
        <f>'GinnPP - electronic'!CG4</f>
        <v>672</v>
      </c>
      <c r="K12" s="15">
        <f>J12/J14</f>
        <v>2.203495425779585E-2</v>
      </c>
      <c r="L12" s="17">
        <f t="shared" si="1"/>
        <v>1105</v>
      </c>
      <c r="M12" s="18">
        <f>L12/L14</f>
        <v>2.3439820117941539E-2</v>
      </c>
      <c r="N12" s="14">
        <f>'KurrPP - electronic'!CE31</f>
        <v>188</v>
      </c>
      <c r="O12" s="15">
        <f>N12/N14</f>
        <v>1.2867018000136883E-2</v>
      </c>
      <c r="P12" s="14">
        <f>'KurrPP - electronic'!CG31</f>
        <v>457</v>
      </c>
      <c r="Q12" s="15">
        <f>P12/P14</f>
        <v>1.3348132137745715E-2</v>
      </c>
      <c r="R12" s="17">
        <f t="shared" si="2"/>
        <v>645</v>
      </c>
      <c r="S12" s="18">
        <f>R12/R14</f>
        <v>1.3204225352112676E-2</v>
      </c>
      <c r="T12" s="14">
        <f>'MurrPP - electronic'!CE13</f>
        <v>190</v>
      </c>
      <c r="U12" s="15">
        <f>T12/T14</f>
        <v>1.3775103313274849E-2</v>
      </c>
      <c r="V12" s="14">
        <f>'MurrPP - electronic'!CG13</f>
        <v>462</v>
      </c>
      <c r="W12" s="15">
        <f>V12/V14</f>
        <v>1.2740610004963874E-2</v>
      </c>
      <c r="X12" s="17">
        <f t="shared" si="3"/>
        <v>652</v>
      </c>
      <c r="Y12" s="18">
        <f>X12/X14</f>
        <v>1.3025671761062832E-2</v>
      </c>
      <c r="Z12" s="14">
        <f>'YerrPP - electronic'!CE16</f>
        <v>289</v>
      </c>
      <c r="AA12" s="15">
        <f>Z12/Z14</f>
        <v>1.3723348687022175E-2</v>
      </c>
      <c r="AB12" s="14">
        <f>'YerrPP - electronic'!CG16</f>
        <v>443</v>
      </c>
      <c r="AC12" s="15">
        <f>AB12/AB14</f>
        <v>1.4671789097171624E-2</v>
      </c>
      <c r="AD12" s="17">
        <f t="shared" si="4"/>
        <v>732</v>
      </c>
      <c r="AE12" s="18">
        <f>AD12/AD14</f>
        <v>1.4282090804440716E-2</v>
      </c>
      <c r="AF12" s="14">
        <f t="shared" si="5"/>
        <v>1381</v>
      </c>
      <c r="AG12" s="15">
        <f>AF12/AF14</f>
        <v>1.7179180972284422E-2</v>
      </c>
      <c r="AH12" s="14">
        <f t="shared" si="6"/>
        <v>2450</v>
      </c>
      <c r="AI12" s="15">
        <f>AH12/AH14</f>
        <v>1.4962745816538415E-2</v>
      </c>
      <c r="AJ12" s="17">
        <f t="shared" si="7"/>
        <v>3831</v>
      </c>
      <c r="AK12" s="18">
        <f>AJ12/AJ14</f>
        <v>1.5692587495084547E-2</v>
      </c>
    </row>
    <row r="13" spans="1:37" x14ac:dyDescent="0.25">
      <c r="A13" s="29" t="s">
        <v>134</v>
      </c>
      <c r="B13" s="31">
        <f>'BrinPP - electronic'!CE38</f>
        <v>547</v>
      </c>
      <c r="C13" s="32">
        <f>B13/B14</f>
        <v>3.8305322128851543E-2</v>
      </c>
      <c r="D13" s="31">
        <f>'BrinPP - electronic'!CG38</f>
        <v>1420</v>
      </c>
      <c r="E13" s="32">
        <f>D13/D14</f>
        <v>4.3625192012288788E-2</v>
      </c>
      <c r="F13" s="23">
        <f t="shared" si="0"/>
        <v>1967</v>
      </c>
      <c r="G13" s="24">
        <f>F13/F14</f>
        <v>4.2002989536621821E-2</v>
      </c>
      <c r="H13" s="31">
        <f>'GinnPP - electronic'!CE43</f>
        <v>1486</v>
      </c>
      <c r="I13" s="32">
        <f>H13/H14</f>
        <v>8.9276058876539499E-2</v>
      </c>
      <c r="J13" s="31">
        <f>'GinnPP - electronic'!CG43</f>
        <v>3094</v>
      </c>
      <c r="K13" s="32">
        <f>J13/J14</f>
        <v>0.10145260189526839</v>
      </c>
      <c r="L13" s="23">
        <f t="shared" si="1"/>
        <v>4580</v>
      </c>
      <c r="M13" s="24">
        <f>L13/L14</f>
        <v>9.7153281574816508E-2</v>
      </c>
      <c r="N13" s="31">
        <f>'KurrPP - electronic'!CE37</f>
        <v>512</v>
      </c>
      <c r="O13" s="32">
        <f>N13/N14</f>
        <v>3.5042091574840874E-2</v>
      </c>
      <c r="P13" s="31">
        <f>'KurrPP - electronic'!CG37</f>
        <v>1623</v>
      </c>
      <c r="Q13" s="32">
        <f>P13/P14</f>
        <v>4.7404854397289482E-2</v>
      </c>
      <c r="R13" s="23">
        <f t="shared" si="2"/>
        <v>2135</v>
      </c>
      <c r="S13" s="24">
        <f>R13/R14</f>
        <v>4.3707009498853588E-2</v>
      </c>
      <c r="T13" s="31">
        <f>'MurrPP - electronic'!CE40</f>
        <v>164</v>
      </c>
      <c r="U13" s="32">
        <f>T13/T14</f>
        <v>1.1890089175668818E-2</v>
      </c>
      <c r="V13" s="31">
        <f>'MurrPP - electronic'!CG40</f>
        <v>523</v>
      </c>
      <c r="W13" s="32">
        <f>V13/V14</f>
        <v>1.442281175886603E-2</v>
      </c>
      <c r="X13" s="23">
        <f t="shared" si="3"/>
        <v>687</v>
      </c>
      <c r="Y13" s="24">
        <f>X13/X14</f>
        <v>1.3724902607132154E-2</v>
      </c>
      <c r="Z13" s="31">
        <f>'YerrPP - electronic'!CE34</f>
        <v>520</v>
      </c>
      <c r="AA13" s="32">
        <f>Z13/Z14</f>
        <v>2.4692530509520871E-2</v>
      </c>
      <c r="AB13" s="31">
        <f>'YerrPP - electronic'!CG34</f>
        <v>946</v>
      </c>
      <c r="AC13" s="32">
        <f>AB13/AB14</f>
        <v>3.133072795919719E-2</v>
      </c>
      <c r="AD13" s="23">
        <f t="shared" si="4"/>
        <v>1466</v>
      </c>
      <c r="AE13" s="24">
        <f>AD13/AD14</f>
        <v>2.8603203714904494E-2</v>
      </c>
      <c r="AF13" s="31">
        <f t="shared" si="5"/>
        <v>3229</v>
      </c>
      <c r="AG13" s="32">
        <f>AF13/AF14</f>
        <v>4.0167686719410858E-2</v>
      </c>
      <c r="AH13" s="31">
        <f t="shared" si="6"/>
        <v>7606</v>
      </c>
      <c r="AI13" s="32">
        <f>AH13/AH14</f>
        <v>4.6451691706363749E-2</v>
      </c>
      <c r="AJ13" s="23">
        <f t="shared" si="7"/>
        <v>10835</v>
      </c>
      <c r="AK13" s="24">
        <f>AJ13/AJ14</f>
        <v>4.4382455105518415E-2</v>
      </c>
    </row>
    <row r="14" spans="1:37" x14ac:dyDescent="0.25">
      <c r="A14" s="2" t="s">
        <v>137</v>
      </c>
      <c r="B14" s="14">
        <f>SUBTOTAL(9,B3:B13)</f>
        <v>14280</v>
      </c>
      <c r="C14" s="15">
        <f>B14/B16</f>
        <v>0.98036523410682408</v>
      </c>
      <c r="D14" s="14">
        <f>SUBTOTAL(9,D3:D13)</f>
        <v>32550</v>
      </c>
      <c r="E14" s="15">
        <f>D14/D16</f>
        <v>0.96667854597291514</v>
      </c>
      <c r="F14" s="17">
        <f t="shared" si="0"/>
        <v>46830</v>
      </c>
      <c r="G14" s="18">
        <f>F14/F16</f>
        <v>0.97081139350719348</v>
      </c>
      <c r="H14" s="14">
        <f>SUBTOTAL(9,H3:H13)</f>
        <v>16645</v>
      </c>
      <c r="I14" s="15">
        <f>H14/H16</f>
        <v>0.98427059310507958</v>
      </c>
      <c r="J14" s="14">
        <f>SUBTOTAL(9,J3:J13)</f>
        <v>30497</v>
      </c>
      <c r="K14" s="15">
        <f>J14/J16</f>
        <v>0.96463703938004108</v>
      </c>
      <c r="L14" s="17">
        <f t="shared" si="1"/>
        <v>47142</v>
      </c>
      <c r="M14" s="18">
        <f>L14/L16</f>
        <v>0.97147920702303925</v>
      </c>
      <c r="N14" s="14">
        <f>SUBTOTAL(9,N3:N13)</f>
        <v>14611</v>
      </c>
      <c r="O14" s="15">
        <f>N14/N16</f>
        <v>0.98910100189547789</v>
      </c>
      <c r="P14" s="14">
        <f>SUBTOTAL(9,P3:P13)</f>
        <v>34237</v>
      </c>
      <c r="Q14" s="15">
        <f>P14/P16</f>
        <v>0.97463561831017986</v>
      </c>
      <c r="R14" s="17">
        <f t="shared" si="2"/>
        <v>48848</v>
      </c>
      <c r="S14" s="18">
        <f>R14/R16</f>
        <v>0.97891783567134272</v>
      </c>
      <c r="T14" s="14">
        <f>SUBTOTAL(9,T3:T13)</f>
        <v>13793</v>
      </c>
      <c r="U14" s="15">
        <f>T14/T16</f>
        <v>0.98662374821173104</v>
      </c>
      <c r="V14" s="14">
        <f>SUBTOTAL(9,V3:V13)</f>
        <v>36262</v>
      </c>
      <c r="W14" s="15">
        <f>V14/V16</f>
        <v>0.97175474327366274</v>
      </c>
      <c r="X14" s="17">
        <f t="shared" si="3"/>
        <v>50055</v>
      </c>
      <c r="Y14" s="18">
        <f>X14/X16</f>
        <v>0.97580708047411102</v>
      </c>
      <c r="Z14" s="14">
        <f>SUBTOTAL(9,Z3:Z13)</f>
        <v>21059</v>
      </c>
      <c r="AA14" s="15">
        <f>Z14/Z16</f>
        <v>0.98826786803697964</v>
      </c>
      <c r="AB14" s="14">
        <f>SUBTOTAL(9,AB3:AB13)</f>
        <v>30194</v>
      </c>
      <c r="AC14" s="15">
        <f>AB14/AB16</f>
        <v>0.96803565130967262</v>
      </c>
      <c r="AD14" s="17">
        <f t="shared" si="4"/>
        <v>51253</v>
      </c>
      <c r="AE14" s="18">
        <f>AD14/AD16</f>
        <v>0.97624761904761903</v>
      </c>
      <c r="AF14" s="14">
        <f>SUBTOTAL(9,AF3:AF13)</f>
        <v>80388</v>
      </c>
      <c r="AG14" s="15">
        <f>AF14/AF16</f>
        <v>0.98589614658196179</v>
      </c>
      <c r="AH14" s="14">
        <f>SUBTOTAL(9,AH3:AH13)</f>
        <v>163740</v>
      </c>
      <c r="AI14" s="15">
        <f>AH14/AH16</f>
        <v>0.96932311954629946</v>
      </c>
      <c r="AJ14" s="17">
        <f t="shared" si="7"/>
        <v>244128</v>
      </c>
      <c r="AK14" s="18">
        <f>AJ14/AJ16</f>
        <v>0.97471851792701425</v>
      </c>
    </row>
    <row r="15" spans="1:37" x14ac:dyDescent="0.25">
      <c r="A15" s="2" t="s">
        <v>136</v>
      </c>
      <c r="B15" s="14">
        <f>'BrinPP - electronic'!CE40</f>
        <v>286</v>
      </c>
      <c r="C15" s="15">
        <f>B15/B16</f>
        <v>1.9634765893175889E-2</v>
      </c>
      <c r="D15" s="14">
        <f>'BrinPP - electronic'!CG40</f>
        <v>1122</v>
      </c>
      <c r="E15" s="15">
        <f>D15/D16</f>
        <v>3.3321454027084821E-2</v>
      </c>
      <c r="F15" s="17">
        <f t="shared" si="0"/>
        <v>1408</v>
      </c>
      <c r="G15" s="18">
        <f>F15/F16</f>
        <v>2.9188606492806503E-2</v>
      </c>
      <c r="H15" s="14">
        <f>'GinnPP - electronic'!CE45</f>
        <v>266</v>
      </c>
      <c r="I15" s="15">
        <f>H15/H16</f>
        <v>1.5729406894920465E-2</v>
      </c>
      <c r="J15" s="14">
        <f>'GinnPP - electronic'!CG45</f>
        <v>1118</v>
      </c>
      <c r="K15" s="15">
        <f>J15/J16</f>
        <v>3.5362960619958882E-2</v>
      </c>
      <c r="L15" s="17">
        <f t="shared" si="1"/>
        <v>1384</v>
      </c>
      <c r="M15" s="18">
        <f>L15/L16</f>
        <v>2.8520792976960804E-2</v>
      </c>
      <c r="N15" s="14">
        <f>'KurrPP - electronic'!CE39</f>
        <v>161</v>
      </c>
      <c r="O15" s="15">
        <f>N15/N16</f>
        <v>1.0898998104522068E-2</v>
      </c>
      <c r="P15" s="14">
        <f>'KurrPP - electronic'!CG39</f>
        <v>891</v>
      </c>
      <c r="Q15" s="15">
        <f>P15/P16</f>
        <v>2.5364381689820085E-2</v>
      </c>
      <c r="R15" s="17">
        <f t="shared" si="2"/>
        <v>1052</v>
      </c>
      <c r="S15" s="18">
        <f>R15/R16</f>
        <v>2.1082164328657314E-2</v>
      </c>
      <c r="T15" s="14">
        <f>'MurrPP - electronic'!CE42</f>
        <v>187</v>
      </c>
      <c r="U15" s="15">
        <f>T15/T16</f>
        <v>1.3376251788268956E-2</v>
      </c>
      <c r="V15" s="14">
        <f>'MurrPP - electronic'!CG42</f>
        <v>1054</v>
      </c>
      <c r="W15" s="15">
        <f>V15/V16</f>
        <v>2.8245256726337226E-2</v>
      </c>
      <c r="X15" s="17">
        <f t="shared" si="3"/>
        <v>1241</v>
      </c>
      <c r="Y15" s="18">
        <f>X15/X16</f>
        <v>2.4192919525888958E-2</v>
      </c>
      <c r="Z15" s="14">
        <f>'YerrPP - electronic'!CE36</f>
        <v>250</v>
      </c>
      <c r="AA15" s="15">
        <f>Z15/Z16</f>
        <v>1.173213196302032E-2</v>
      </c>
      <c r="AB15" s="14">
        <f>'YerrPP - electronic'!CG36</f>
        <v>997</v>
      </c>
      <c r="AC15" s="15">
        <f>AB15/AB16</f>
        <v>3.196434869032734E-2</v>
      </c>
      <c r="AD15" s="17">
        <f t="shared" si="4"/>
        <v>1247</v>
      </c>
      <c r="AE15" s="18">
        <f>AD15/AD16</f>
        <v>2.3752380952380952E-2</v>
      </c>
      <c r="AF15" s="14">
        <f t="shared" si="5"/>
        <v>1150</v>
      </c>
      <c r="AG15" s="15">
        <f>AF15/AF16</f>
        <v>1.4103853418038215E-2</v>
      </c>
      <c r="AH15" s="14">
        <f t="shared" si="6"/>
        <v>5182</v>
      </c>
      <c r="AI15" s="15">
        <f>AH15/AH16</f>
        <v>3.0676880453700525E-2</v>
      </c>
      <c r="AJ15" s="17">
        <f t="shared" si="7"/>
        <v>6332</v>
      </c>
      <c r="AK15" s="18">
        <f>AJ15/AJ16</f>
        <v>2.5281482072985705E-2</v>
      </c>
    </row>
    <row r="16" spans="1:37" x14ac:dyDescent="0.25">
      <c r="A16" s="4" t="s">
        <v>78</v>
      </c>
      <c r="B16" s="23">
        <f>B14+B15</f>
        <v>14566</v>
      </c>
      <c r="C16" s="24">
        <f>B16/F16</f>
        <v>0.30196110949873545</v>
      </c>
      <c r="D16" s="23">
        <f>D14+D15</f>
        <v>33672</v>
      </c>
      <c r="E16" s="24">
        <f>D16/F16</f>
        <v>0.69803889050126455</v>
      </c>
      <c r="F16" s="23">
        <f t="shared" si="0"/>
        <v>48238</v>
      </c>
      <c r="G16" s="25"/>
      <c r="H16" s="23">
        <f>H14+H15</f>
        <v>16911</v>
      </c>
      <c r="I16" s="24">
        <f>H16/L16</f>
        <v>0.34849359106458394</v>
      </c>
      <c r="J16" s="23">
        <f>J14+J15</f>
        <v>31615</v>
      </c>
      <c r="K16" s="24">
        <f>J16/L16</f>
        <v>0.65150640893541611</v>
      </c>
      <c r="L16" s="23">
        <f t="shared" si="1"/>
        <v>48526</v>
      </c>
      <c r="M16" s="25"/>
      <c r="N16" s="23">
        <f>N14+N15</f>
        <v>14772</v>
      </c>
      <c r="O16" s="24">
        <f>N16/R16</f>
        <v>0.2960320641282565</v>
      </c>
      <c r="P16" s="23">
        <f>P14+P15</f>
        <v>35128</v>
      </c>
      <c r="Q16" s="24">
        <f>P16/R16</f>
        <v>0.70396793587174344</v>
      </c>
      <c r="R16" s="23">
        <f t="shared" si="2"/>
        <v>49900</v>
      </c>
      <c r="S16" s="25"/>
      <c r="T16" s="23">
        <f>T14+T15</f>
        <v>13980</v>
      </c>
      <c r="U16" s="24">
        <f>T16/X16</f>
        <v>0.27253587024329384</v>
      </c>
      <c r="V16" s="23">
        <f>V14+V15</f>
        <v>37316</v>
      </c>
      <c r="W16" s="24">
        <f>V16/X16</f>
        <v>0.72746412975670616</v>
      </c>
      <c r="X16" s="23">
        <f t="shared" si="3"/>
        <v>51296</v>
      </c>
      <c r="Y16" s="25"/>
      <c r="Z16" s="23">
        <f>Z14+Z15</f>
        <v>21309</v>
      </c>
      <c r="AA16" s="24">
        <f>Z16/AD16</f>
        <v>0.40588571428571429</v>
      </c>
      <c r="AB16" s="23">
        <f>AB14+AB15</f>
        <v>31191</v>
      </c>
      <c r="AC16" s="24">
        <f>AB16/AD16</f>
        <v>0.59411428571428571</v>
      </c>
      <c r="AD16" s="23">
        <f t="shared" si="4"/>
        <v>52500</v>
      </c>
      <c r="AE16" s="25"/>
      <c r="AF16" s="23">
        <f>AF14+AF15</f>
        <v>81538</v>
      </c>
      <c r="AG16" s="24">
        <f>AF16/AJ16</f>
        <v>0.32555298251217757</v>
      </c>
      <c r="AH16" s="23">
        <f>AH14+AH15</f>
        <v>168922</v>
      </c>
      <c r="AI16" s="24">
        <f>AH16/AJ16</f>
        <v>0.67444701748782243</v>
      </c>
      <c r="AJ16" s="23">
        <f t="shared" si="7"/>
        <v>250460</v>
      </c>
      <c r="AK16" s="25"/>
    </row>
  </sheetData>
  <mergeCells count="18">
    <mergeCell ref="AJ2:AK2"/>
    <mergeCell ref="N2:O2"/>
    <mergeCell ref="P2:Q2"/>
    <mergeCell ref="R2:S2"/>
    <mergeCell ref="T2:U2"/>
    <mergeCell ref="V2:W2"/>
    <mergeCell ref="X2:Y2"/>
    <mergeCell ref="Z2:AA2"/>
    <mergeCell ref="AB2:AC2"/>
    <mergeCell ref="AD2:AE2"/>
    <mergeCell ref="AF2:AG2"/>
    <mergeCell ref="AH2:AI2"/>
    <mergeCell ref="L2:M2"/>
    <mergeCell ref="B2:C2"/>
    <mergeCell ref="D2:E2"/>
    <mergeCell ref="F2:G2"/>
    <mergeCell ref="H2:I2"/>
    <mergeCell ref="J2:K2"/>
  </mergeCells>
  <printOptions horizontalCentered="1"/>
  <pageMargins left="0.39370078740157483" right="0.39370078740157483" top="0.98425196850393704" bottom="0.59055118110236227" header="0.31496062992125984" footer="0.31496062992125984"/>
  <pageSetup paperSize="8" scale="80" orientation="landscape" r:id="rId1"/>
  <headerFooter>
    <oddHeader xml:space="preserve">&amp;C&amp;"Tahoma"&amp;9 ACT Legislative Assembly Election — 15 October 2016_x000D_
&amp;"Tahoma,Bold"&amp;11Table 1.2 Summary of first preference votes by party/vote type: ACT total_x000D_
</oddHeader>
    <oddFooter>&amp;C&amp;"Tahoma"&amp;9 ACT Electoral Commission — 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J41"/>
  <sheetViews>
    <sheetView zoomScaleNormal="100" zoomScaleSheetLayoutView="100" workbookViewId="0">
      <pane xSplit="2" ySplit="1" topLeftCell="BE2" activePane="bottomRight" state="frozen"/>
      <selection activeCell="J38" sqref="J38"/>
      <selection pane="topRight" activeCell="J38" sqref="J38"/>
      <selection pane="bottomLeft" activeCell="J38" sqref="J38"/>
      <selection pane="bottomRight" activeCell="BI5" sqref="BI5"/>
    </sheetView>
  </sheetViews>
  <sheetFormatPr defaultRowHeight="15" x14ac:dyDescent="0.25"/>
  <cols>
    <col min="1" max="1" width="23" bestFit="1" customWidth="1"/>
    <col min="2" max="2" width="6.7109375" style="28" customWidth="1"/>
    <col min="3" max="3" width="6.7109375" hidden="1" customWidth="1"/>
    <col min="4" max="4" width="7.28515625" hidden="1" customWidth="1"/>
    <col min="5" max="7" width="6.7109375" hidden="1" customWidth="1"/>
    <col min="8" max="8" width="7.28515625" hidden="1" customWidth="1"/>
    <col min="9" max="53" width="6.7109375" hidden="1" customWidth="1"/>
    <col min="54" max="54" width="6.85546875" hidden="1" customWidth="1"/>
    <col min="55" max="56" width="6.7109375" hidden="1" customWidth="1"/>
    <col min="57" max="62" width="7.140625" customWidth="1"/>
    <col min="63" max="80" width="6.7109375" customWidth="1"/>
    <col min="81" max="81" width="0.85546875" customWidth="1"/>
    <col min="82" max="82" width="0.7109375" customWidth="1"/>
    <col min="83" max="92" width="6.7109375" customWidth="1"/>
    <col min="93" max="93" width="7.140625" customWidth="1"/>
    <col min="94" max="130" width="6.7109375" customWidth="1"/>
    <col min="131" max="131" width="7.140625" customWidth="1"/>
    <col min="132" max="170" width="6.7109375" customWidth="1"/>
    <col min="171" max="171" width="7.140625" customWidth="1"/>
    <col min="172" max="219" width="6.7109375" customWidth="1"/>
  </cols>
  <sheetData>
    <row r="1" spans="1:88" s="1" customFormat="1" ht="36" customHeight="1" x14ac:dyDescent="0.25">
      <c r="A1" s="13" t="s">
        <v>79</v>
      </c>
      <c r="B1" s="26" t="s">
        <v>80</v>
      </c>
      <c r="C1" s="68" t="s">
        <v>319</v>
      </c>
      <c r="D1" s="69"/>
      <c r="E1" s="68" t="s">
        <v>320</v>
      </c>
      <c r="F1" s="69"/>
      <c r="G1" s="68" t="s">
        <v>321</v>
      </c>
      <c r="H1" s="69"/>
      <c r="I1" s="68" t="s">
        <v>345</v>
      </c>
      <c r="J1" s="69"/>
      <c r="K1" s="68" t="s">
        <v>346</v>
      </c>
      <c r="L1" s="69"/>
      <c r="M1" s="68" t="s">
        <v>347</v>
      </c>
      <c r="N1" s="69"/>
      <c r="O1" s="68" t="s">
        <v>322</v>
      </c>
      <c r="P1" s="69"/>
      <c r="Q1" s="68" t="s">
        <v>323</v>
      </c>
      <c r="R1" s="69"/>
      <c r="S1" s="68" t="s">
        <v>324</v>
      </c>
      <c r="T1" s="69"/>
      <c r="U1" s="68" t="s">
        <v>348</v>
      </c>
      <c r="V1" s="69"/>
      <c r="W1" s="68" t="s">
        <v>349</v>
      </c>
      <c r="X1" s="69"/>
      <c r="Y1" s="68" t="s">
        <v>350</v>
      </c>
      <c r="Z1" s="69"/>
      <c r="AA1" s="68" t="s">
        <v>325</v>
      </c>
      <c r="AB1" s="69"/>
      <c r="AC1" s="68" t="s">
        <v>326</v>
      </c>
      <c r="AD1" s="69"/>
      <c r="AE1" s="68" t="s">
        <v>327</v>
      </c>
      <c r="AF1" s="69"/>
      <c r="AG1" s="68" t="s">
        <v>351</v>
      </c>
      <c r="AH1" s="69"/>
      <c r="AI1" s="68" t="s">
        <v>352</v>
      </c>
      <c r="AJ1" s="69"/>
      <c r="AK1" s="68" t="s">
        <v>353</v>
      </c>
      <c r="AL1" s="69"/>
      <c r="AM1" s="68" t="s">
        <v>328</v>
      </c>
      <c r="AN1" s="69"/>
      <c r="AO1" s="68" t="s">
        <v>329</v>
      </c>
      <c r="AP1" s="69"/>
      <c r="AQ1" s="68" t="s">
        <v>330</v>
      </c>
      <c r="AR1" s="69"/>
      <c r="AS1" s="68" t="s">
        <v>354</v>
      </c>
      <c r="AT1" s="69"/>
      <c r="AU1" s="68" t="s">
        <v>355</v>
      </c>
      <c r="AV1" s="69"/>
      <c r="AW1" s="68" t="s">
        <v>356</v>
      </c>
      <c r="AX1" s="69"/>
      <c r="AY1" s="68" t="s">
        <v>331</v>
      </c>
      <c r="AZ1" s="69"/>
      <c r="BA1" s="68" t="s">
        <v>332</v>
      </c>
      <c r="BB1" s="69"/>
      <c r="BC1" s="68" t="s">
        <v>333</v>
      </c>
      <c r="BD1" s="69"/>
      <c r="BE1" s="68" t="s">
        <v>364</v>
      </c>
      <c r="BF1" s="69"/>
      <c r="BG1" s="68" t="s">
        <v>362</v>
      </c>
      <c r="BH1" s="69"/>
      <c r="BI1" s="68" t="s">
        <v>363</v>
      </c>
      <c r="BJ1" s="69"/>
      <c r="BK1" s="68" t="s">
        <v>334</v>
      </c>
      <c r="BL1" s="69"/>
      <c r="BM1" s="68" t="s">
        <v>335</v>
      </c>
      <c r="BN1" s="69"/>
      <c r="BO1" s="68" t="s">
        <v>336</v>
      </c>
      <c r="BP1" s="69"/>
      <c r="BQ1" s="68" t="s">
        <v>357</v>
      </c>
      <c r="BR1" s="69"/>
      <c r="BS1" s="68" t="s">
        <v>358</v>
      </c>
      <c r="BT1" s="69"/>
      <c r="BU1" s="68" t="s">
        <v>359</v>
      </c>
      <c r="BV1" s="69"/>
      <c r="BW1" s="68" t="s">
        <v>317</v>
      </c>
      <c r="BX1" s="69"/>
      <c r="BY1" s="68" t="s">
        <v>360</v>
      </c>
      <c r="BZ1" s="69"/>
      <c r="CA1" s="68" t="s">
        <v>361</v>
      </c>
      <c r="CB1" s="69"/>
      <c r="CE1" s="68" t="s">
        <v>317</v>
      </c>
      <c r="CF1" s="69"/>
      <c r="CG1" s="68" t="s">
        <v>318</v>
      </c>
      <c r="CH1" s="69"/>
      <c r="CI1" s="68" t="s">
        <v>78</v>
      </c>
      <c r="CJ1" s="69"/>
    </row>
    <row r="2" spans="1:88" x14ac:dyDescent="0.25">
      <c r="A2" s="2" t="s">
        <v>231</v>
      </c>
      <c r="B2" s="3" t="s">
        <v>116</v>
      </c>
      <c r="C2" s="14">
        <v>0</v>
      </c>
      <c r="D2" s="15">
        <f>C2/C39</f>
        <v>0</v>
      </c>
      <c r="E2" s="14">
        <f>G2-C2</f>
        <v>0</v>
      </c>
      <c r="F2" s="15"/>
      <c r="G2" s="14">
        <v>0</v>
      </c>
      <c r="H2" s="15">
        <f>G2/G39</f>
        <v>0</v>
      </c>
      <c r="I2" s="14">
        <v>5</v>
      </c>
      <c r="J2" s="15">
        <f>I2/I39</f>
        <v>1.6611295681063124E-2</v>
      </c>
      <c r="K2" s="14">
        <f>M2-I2</f>
        <v>0</v>
      </c>
      <c r="L2" s="15">
        <f>K2/K39</f>
        <v>0</v>
      </c>
      <c r="M2" s="14">
        <v>5</v>
      </c>
      <c r="N2" s="15">
        <f>M2/M39</f>
        <v>1.5527950310559006E-2</v>
      </c>
      <c r="O2" s="14">
        <v>0</v>
      </c>
      <c r="P2" s="15">
        <f>O2/O39</f>
        <v>0</v>
      </c>
      <c r="Q2" s="14">
        <f>S2-O2</f>
        <v>0</v>
      </c>
      <c r="R2" s="15"/>
      <c r="S2" s="14">
        <v>0</v>
      </c>
      <c r="T2" s="15">
        <f>S2/S39</f>
        <v>0</v>
      </c>
      <c r="U2" s="14">
        <v>2</v>
      </c>
      <c r="V2" s="15">
        <f>U2/U39</f>
        <v>2.5906735751295338E-3</v>
      </c>
      <c r="W2" s="14">
        <f>Y2-U2</f>
        <v>0</v>
      </c>
      <c r="X2" s="15">
        <f>W2/W39</f>
        <v>0</v>
      </c>
      <c r="Y2" s="14">
        <v>2</v>
      </c>
      <c r="Z2" s="15">
        <f>Y2/Y39</f>
        <v>2.4783147459727386E-3</v>
      </c>
      <c r="AA2" s="14">
        <v>0</v>
      </c>
      <c r="AB2" s="15">
        <f>AA2/AA39</f>
        <v>0</v>
      </c>
      <c r="AC2" s="14">
        <f>AE2-AA2</f>
        <v>0</v>
      </c>
      <c r="AD2" s="15"/>
      <c r="AE2" s="14">
        <v>0</v>
      </c>
      <c r="AF2" s="15">
        <f>AE2/AE39</f>
        <v>0</v>
      </c>
      <c r="AG2" s="14">
        <v>3</v>
      </c>
      <c r="AH2" s="15">
        <f>AG2/AG39</f>
        <v>6.2761506276150627E-3</v>
      </c>
      <c r="AI2" s="14">
        <f>AK2-AG2</f>
        <v>0</v>
      </c>
      <c r="AJ2" s="15"/>
      <c r="AK2" s="14">
        <v>3</v>
      </c>
      <c r="AL2" s="15">
        <f>AK2/AK39</f>
        <v>6.2761506276150627E-3</v>
      </c>
      <c r="AM2" s="14">
        <v>0</v>
      </c>
      <c r="AN2" s="15">
        <f>AM2/AM39</f>
        <v>0</v>
      </c>
      <c r="AO2" s="14">
        <f>AQ2-AM2</f>
        <v>0</v>
      </c>
      <c r="AP2" s="15"/>
      <c r="AQ2" s="14">
        <v>0</v>
      </c>
      <c r="AR2" s="15">
        <f>AQ2/AQ39</f>
        <v>0</v>
      </c>
      <c r="AS2" s="14">
        <v>2</v>
      </c>
      <c r="AT2" s="15">
        <f>AS2/AS39</f>
        <v>1.5748031496062992E-2</v>
      </c>
      <c r="AU2" s="14">
        <f>AW2-AS2</f>
        <v>0</v>
      </c>
      <c r="AV2" s="15"/>
      <c r="AW2" s="14">
        <v>2</v>
      </c>
      <c r="AX2" s="15">
        <f>AW2/AW39</f>
        <v>1.5748031496062992E-2</v>
      </c>
      <c r="AY2" s="14">
        <v>6</v>
      </c>
      <c r="AZ2" s="15">
        <f>AY2/AY39</f>
        <v>5.0505050505050509E-3</v>
      </c>
      <c r="BA2" s="14">
        <f>BC2-AY2</f>
        <v>0</v>
      </c>
      <c r="BB2" s="15">
        <f>BA2/BA39</f>
        <v>0</v>
      </c>
      <c r="BC2" s="14">
        <v>6</v>
      </c>
      <c r="BD2" s="15">
        <f>BC2/BC39</f>
        <v>4.8426150121065378E-3</v>
      </c>
      <c r="BE2" s="14">
        <v>77</v>
      </c>
      <c r="BF2" s="15">
        <f>BE2/BE39</f>
        <v>7.6290498365203605E-3</v>
      </c>
      <c r="BG2" s="14">
        <f>BI2-BE2</f>
        <v>15</v>
      </c>
      <c r="BH2" s="15">
        <f>BG2/BG39</f>
        <v>4.725897920604915E-3</v>
      </c>
      <c r="BI2" s="14">
        <v>92</v>
      </c>
      <c r="BJ2" s="15">
        <f>BI2/BI39</f>
        <v>6.9344991331876087E-3</v>
      </c>
      <c r="BK2" s="14">
        <v>0</v>
      </c>
      <c r="BL2" s="15">
        <f>BK2/BK39</f>
        <v>0</v>
      </c>
      <c r="BM2" s="14">
        <f>BO2-BK2</f>
        <v>0</v>
      </c>
      <c r="BN2" s="15"/>
      <c r="BO2" s="14">
        <v>0</v>
      </c>
      <c r="BP2" s="15">
        <f>BO2/BO39</f>
        <v>0</v>
      </c>
      <c r="BQ2" s="14">
        <v>7</v>
      </c>
      <c r="BR2" s="15">
        <f>BQ2/BQ39</f>
        <v>6.1135371179039302E-3</v>
      </c>
      <c r="BS2" s="14">
        <f>BU2-BQ2</f>
        <v>0</v>
      </c>
      <c r="BT2" s="15">
        <f>BS2/BS39</f>
        <v>0</v>
      </c>
      <c r="BU2" s="14">
        <v>7</v>
      </c>
      <c r="BV2" s="15">
        <f>BU2/BU39</f>
        <v>5.7613168724279839E-3</v>
      </c>
      <c r="BW2" s="14">
        <f>C2+I2+O2+U2+AA2+AG2+AM2+AS2+AY2+BE2+BK2+BQ2</f>
        <v>102</v>
      </c>
      <c r="BX2" s="15">
        <f>BW2/BW39</f>
        <v>7.1428571428571426E-3</v>
      </c>
      <c r="BY2" s="14">
        <f>E2+K2+Q2+W2+AC2+AI2+AO2+AU2+BA2+BG2+BM2+BS2</f>
        <v>15</v>
      </c>
      <c r="BZ2" s="15">
        <f>BY2/BY39</f>
        <v>4.4762757385854966E-3</v>
      </c>
      <c r="CA2" s="17">
        <f>BW2+BY2</f>
        <v>117</v>
      </c>
      <c r="CB2" s="18">
        <f>CA2/CA39</f>
        <v>6.636038795303726E-3</v>
      </c>
      <c r="CE2" s="14">
        <f>BW2</f>
        <v>102</v>
      </c>
      <c r="CF2" s="15">
        <f>CE2/CE39</f>
        <v>7.1428571428571426E-3</v>
      </c>
      <c r="CG2" s="14">
        <f>CI2-CE2</f>
        <v>149</v>
      </c>
      <c r="CH2" s="15">
        <f>CG2/CG39</f>
        <v>4.5775729646697393E-3</v>
      </c>
      <c r="CI2" s="17">
        <v>251</v>
      </c>
      <c r="CJ2" s="18">
        <f>CI2/CI39</f>
        <v>5.3598120862694857E-3</v>
      </c>
    </row>
    <row r="3" spans="1:88" x14ac:dyDescent="0.25">
      <c r="A3" s="2" t="s">
        <v>232</v>
      </c>
      <c r="B3" s="3" t="s">
        <v>116</v>
      </c>
      <c r="C3" s="14">
        <v>0</v>
      </c>
      <c r="D3" s="15">
        <f>C3/C39</f>
        <v>0</v>
      </c>
      <c r="E3" s="14">
        <f t="shared" ref="E3:E40" si="0">G3-C3</f>
        <v>0</v>
      </c>
      <c r="F3" s="15"/>
      <c r="G3" s="14">
        <v>0</v>
      </c>
      <c r="H3" s="15">
        <f>G3/G39</f>
        <v>0</v>
      </c>
      <c r="I3" s="14">
        <v>4</v>
      </c>
      <c r="J3" s="15">
        <f>I3/I39</f>
        <v>1.3289036544850499E-2</v>
      </c>
      <c r="K3" s="14">
        <f t="shared" ref="K3:K40" si="1">M3-I3</f>
        <v>0</v>
      </c>
      <c r="L3" s="15">
        <f>K3/K39</f>
        <v>0</v>
      </c>
      <c r="M3" s="14">
        <v>4</v>
      </c>
      <c r="N3" s="15">
        <f>M3/M39</f>
        <v>1.2422360248447204E-2</v>
      </c>
      <c r="O3" s="14">
        <v>0</v>
      </c>
      <c r="P3" s="15">
        <f>O3/O39</f>
        <v>0</v>
      </c>
      <c r="Q3" s="14">
        <f t="shared" ref="Q3:Q40" si="2">S3-O3</f>
        <v>0</v>
      </c>
      <c r="R3" s="15"/>
      <c r="S3" s="14">
        <v>0</v>
      </c>
      <c r="T3" s="15">
        <f>S3/S39</f>
        <v>0</v>
      </c>
      <c r="U3" s="14">
        <v>11</v>
      </c>
      <c r="V3" s="15">
        <f>U3/U39</f>
        <v>1.4248704663212436E-2</v>
      </c>
      <c r="W3" s="14">
        <f t="shared" ref="W3:W40" si="3">Y3-U3</f>
        <v>0</v>
      </c>
      <c r="X3" s="15">
        <f>W3/W39</f>
        <v>0</v>
      </c>
      <c r="Y3" s="14">
        <v>11</v>
      </c>
      <c r="Z3" s="15">
        <f>Y3/Y39</f>
        <v>1.3630731102850062E-2</v>
      </c>
      <c r="AA3" s="14">
        <v>4</v>
      </c>
      <c r="AB3" s="15">
        <f>AA3/AA39</f>
        <v>0.1111111111111111</v>
      </c>
      <c r="AC3" s="14">
        <f t="shared" ref="AC3:AC40" si="4">AE3-AA3</f>
        <v>0</v>
      </c>
      <c r="AD3" s="15"/>
      <c r="AE3" s="14">
        <v>4</v>
      </c>
      <c r="AF3" s="15">
        <f>AE3/AE39</f>
        <v>0.1111111111111111</v>
      </c>
      <c r="AG3" s="14">
        <v>5</v>
      </c>
      <c r="AH3" s="15">
        <f>AG3/AG39</f>
        <v>1.0460251046025104E-2</v>
      </c>
      <c r="AI3" s="14">
        <f t="shared" ref="AI3:AI40" si="5">AK3-AG3</f>
        <v>0</v>
      </c>
      <c r="AJ3" s="15"/>
      <c r="AK3" s="14">
        <v>5</v>
      </c>
      <c r="AL3" s="15">
        <f>AK3/AK39</f>
        <v>1.0460251046025104E-2</v>
      </c>
      <c r="AM3" s="14">
        <v>0</v>
      </c>
      <c r="AN3" s="15">
        <f>AM3/AM39</f>
        <v>0</v>
      </c>
      <c r="AO3" s="14">
        <f t="shared" ref="AO3:AO40" si="6">AQ3-AM3</f>
        <v>0</v>
      </c>
      <c r="AP3" s="15"/>
      <c r="AQ3" s="14">
        <v>0</v>
      </c>
      <c r="AR3" s="15">
        <f>AQ3/AQ39</f>
        <v>0</v>
      </c>
      <c r="AS3" s="14">
        <v>4</v>
      </c>
      <c r="AT3" s="15">
        <f>AS3/AS39</f>
        <v>3.1496062992125984E-2</v>
      </c>
      <c r="AU3" s="14">
        <f t="shared" ref="AU3:AU40" si="7">AW3-AS3</f>
        <v>0</v>
      </c>
      <c r="AV3" s="15"/>
      <c r="AW3" s="14">
        <v>4</v>
      </c>
      <c r="AX3" s="15">
        <f>AW3/AW39</f>
        <v>3.1496062992125984E-2</v>
      </c>
      <c r="AY3" s="14">
        <v>17</v>
      </c>
      <c r="AZ3" s="15">
        <f>AY3/AY39</f>
        <v>1.4309764309764311E-2</v>
      </c>
      <c r="BA3" s="14">
        <f t="shared" ref="BA3:BA40" si="8">BC3-AY3</f>
        <v>2</v>
      </c>
      <c r="BB3" s="15">
        <f>BA3/BA39</f>
        <v>3.9215686274509803E-2</v>
      </c>
      <c r="BC3" s="14">
        <v>19</v>
      </c>
      <c r="BD3" s="15">
        <f>BC3/BC39</f>
        <v>1.5334947538337369E-2</v>
      </c>
      <c r="BE3" s="14">
        <v>120</v>
      </c>
      <c r="BF3" s="15">
        <f>BE3/BE39</f>
        <v>1.1889428316655107E-2</v>
      </c>
      <c r="BG3" s="14">
        <f t="shared" ref="BG3:BG40" si="9">BI3-BE3</f>
        <v>22</v>
      </c>
      <c r="BH3" s="15">
        <f>BG3/BG39</f>
        <v>6.9313169502205419E-3</v>
      </c>
      <c r="BI3" s="14">
        <v>142</v>
      </c>
      <c r="BJ3" s="15">
        <f>BI3/BI39</f>
        <v>1.0703248662093916E-2</v>
      </c>
      <c r="BK3" s="14">
        <v>0</v>
      </c>
      <c r="BL3" s="15">
        <f>BK3/BK39</f>
        <v>0</v>
      </c>
      <c r="BM3" s="14">
        <f t="shared" ref="BM3:BM40" si="10">BO3-BK3</f>
        <v>0</v>
      </c>
      <c r="BN3" s="15"/>
      <c r="BO3" s="14">
        <v>0</v>
      </c>
      <c r="BP3" s="15">
        <f>BO3/BO39</f>
        <v>0</v>
      </c>
      <c r="BQ3" s="14">
        <v>14</v>
      </c>
      <c r="BR3" s="15">
        <f>BQ3/BQ39</f>
        <v>1.222707423580786E-2</v>
      </c>
      <c r="BS3" s="14">
        <f t="shared" ref="BS3:BS40" si="11">BU3-BQ3</f>
        <v>1</v>
      </c>
      <c r="BT3" s="15">
        <f>BS3/BS39</f>
        <v>1.4285714285714285E-2</v>
      </c>
      <c r="BU3" s="14">
        <v>15</v>
      </c>
      <c r="BV3" s="15">
        <f>BU3/BU39</f>
        <v>1.2345679012345678E-2</v>
      </c>
      <c r="BW3" s="14">
        <f t="shared" ref="BW3:BY41" si="12">C3+I3+O3+U3+AA3+AG3+AM3+AS3+AY3+BE3+BK3+BQ3</f>
        <v>179</v>
      </c>
      <c r="BX3" s="15">
        <f>BW3/BW39</f>
        <v>1.2535014005602241E-2</v>
      </c>
      <c r="BY3" s="14">
        <f t="shared" si="12"/>
        <v>25</v>
      </c>
      <c r="BZ3" s="15">
        <f>BY3/BY39</f>
        <v>7.460459564309161E-3</v>
      </c>
      <c r="CA3" s="17">
        <f t="shared" ref="CA3:CA41" si="13">BW3+BY3</f>
        <v>204</v>
      </c>
      <c r="CB3" s="18">
        <f>CA3/CA39</f>
        <v>1.1570529181555215E-2</v>
      </c>
      <c r="CE3" s="14">
        <f t="shared" ref="CE3:CE41" si="14">BW3</f>
        <v>179</v>
      </c>
      <c r="CF3" s="15">
        <f>CE3/CE39</f>
        <v>1.2535014005602241E-2</v>
      </c>
      <c r="CG3" s="14">
        <f t="shared" ref="CG3:CG41" si="15">CI3-CE3</f>
        <v>267</v>
      </c>
      <c r="CH3" s="15">
        <f>CG3/CG39</f>
        <v>8.2027649769585258E-3</v>
      </c>
      <c r="CI3" s="17">
        <v>446</v>
      </c>
      <c r="CJ3" s="18">
        <f>CI3/CI39</f>
        <v>9.5238095238095247E-3</v>
      </c>
    </row>
    <row r="4" spans="1:88" x14ac:dyDescent="0.25">
      <c r="A4" s="19" t="s">
        <v>139</v>
      </c>
      <c r="B4" s="27"/>
      <c r="C4" s="20">
        <f>SUBTOTAL(9,C1:C3)</f>
        <v>0</v>
      </c>
      <c r="D4" s="21">
        <f>C4/C39</f>
        <v>0</v>
      </c>
      <c r="E4" s="20">
        <f t="shared" si="0"/>
        <v>0</v>
      </c>
      <c r="F4" s="21"/>
      <c r="G4" s="20">
        <f>SUBTOTAL(9,G1:G3)</f>
        <v>0</v>
      </c>
      <c r="H4" s="21">
        <f>G4/G39</f>
        <v>0</v>
      </c>
      <c r="I4" s="20">
        <f>SUBTOTAL(9,I1:I3)</f>
        <v>9</v>
      </c>
      <c r="J4" s="21">
        <f>I4/I39</f>
        <v>2.9900332225913623E-2</v>
      </c>
      <c r="K4" s="20">
        <f t="shared" si="1"/>
        <v>0</v>
      </c>
      <c r="L4" s="21">
        <f>K4/K39</f>
        <v>0</v>
      </c>
      <c r="M4" s="20">
        <f>SUBTOTAL(9,M1:M3)</f>
        <v>9</v>
      </c>
      <c r="N4" s="21">
        <f>M4/M39</f>
        <v>2.7950310559006212E-2</v>
      </c>
      <c r="O4" s="20">
        <f>SUBTOTAL(9,O1:O3)</f>
        <v>0</v>
      </c>
      <c r="P4" s="21">
        <f>O4/O39</f>
        <v>0</v>
      </c>
      <c r="Q4" s="20">
        <f t="shared" si="2"/>
        <v>0</v>
      </c>
      <c r="R4" s="21"/>
      <c r="S4" s="20">
        <f>SUBTOTAL(9,S1:S3)</f>
        <v>0</v>
      </c>
      <c r="T4" s="21">
        <f>S4/S39</f>
        <v>0</v>
      </c>
      <c r="U4" s="20">
        <f>SUBTOTAL(9,U1:U3)</f>
        <v>13</v>
      </c>
      <c r="V4" s="21">
        <f>U4/U39</f>
        <v>1.683937823834197E-2</v>
      </c>
      <c r="W4" s="20">
        <f t="shared" si="3"/>
        <v>0</v>
      </c>
      <c r="X4" s="21">
        <f>W4/W39</f>
        <v>0</v>
      </c>
      <c r="Y4" s="20">
        <f>SUBTOTAL(9,Y1:Y3)</f>
        <v>13</v>
      </c>
      <c r="Z4" s="21">
        <f>Y4/Y39</f>
        <v>1.6109045848822799E-2</v>
      </c>
      <c r="AA4" s="20">
        <f>SUBTOTAL(9,AA1:AA3)</f>
        <v>4</v>
      </c>
      <c r="AB4" s="21">
        <f>AA4/AA39</f>
        <v>0.1111111111111111</v>
      </c>
      <c r="AC4" s="20">
        <f t="shared" si="4"/>
        <v>0</v>
      </c>
      <c r="AD4" s="21"/>
      <c r="AE4" s="20">
        <f>SUBTOTAL(9,AE1:AE3)</f>
        <v>4</v>
      </c>
      <c r="AF4" s="21">
        <f>AE4/AE39</f>
        <v>0.1111111111111111</v>
      </c>
      <c r="AG4" s="20">
        <f>SUBTOTAL(9,AG1:AG3)</f>
        <v>8</v>
      </c>
      <c r="AH4" s="21">
        <f>AG4/AG39</f>
        <v>1.6736401673640166E-2</v>
      </c>
      <c r="AI4" s="20">
        <f t="shared" si="5"/>
        <v>0</v>
      </c>
      <c r="AJ4" s="21"/>
      <c r="AK4" s="20">
        <f>SUBTOTAL(9,AK1:AK3)</f>
        <v>8</v>
      </c>
      <c r="AL4" s="21">
        <f>AK4/AK39</f>
        <v>1.6736401673640166E-2</v>
      </c>
      <c r="AM4" s="20">
        <f>SUBTOTAL(9,AM1:AM3)</f>
        <v>0</v>
      </c>
      <c r="AN4" s="21">
        <f>AM4/AM39</f>
        <v>0</v>
      </c>
      <c r="AO4" s="20">
        <f t="shared" si="6"/>
        <v>0</v>
      </c>
      <c r="AP4" s="21"/>
      <c r="AQ4" s="20">
        <f>SUBTOTAL(9,AQ1:AQ3)</f>
        <v>0</v>
      </c>
      <c r="AR4" s="21">
        <f>AQ4/AQ39</f>
        <v>0</v>
      </c>
      <c r="AS4" s="20">
        <f>SUBTOTAL(9,AS1:AS3)</f>
        <v>6</v>
      </c>
      <c r="AT4" s="21">
        <f>AS4/AS39</f>
        <v>4.7244094488188976E-2</v>
      </c>
      <c r="AU4" s="20">
        <f t="shared" si="7"/>
        <v>0</v>
      </c>
      <c r="AV4" s="21"/>
      <c r="AW4" s="20">
        <f>SUBTOTAL(9,AW1:AW3)</f>
        <v>6</v>
      </c>
      <c r="AX4" s="21">
        <f>AW4/AW39</f>
        <v>4.7244094488188976E-2</v>
      </c>
      <c r="AY4" s="20">
        <f>SUBTOTAL(9,AY1:AY3)</f>
        <v>23</v>
      </c>
      <c r="AZ4" s="21">
        <f>AY4/AY39</f>
        <v>1.9360269360269359E-2</v>
      </c>
      <c r="BA4" s="20">
        <f t="shared" si="8"/>
        <v>2</v>
      </c>
      <c r="BB4" s="21">
        <f>BA4/BA39</f>
        <v>3.9215686274509803E-2</v>
      </c>
      <c r="BC4" s="20">
        <f>SUBTOTAL(9,BC1:BC3)</f>
        <v>25</v>
      </c>
      <c r="BD4" s="21">
        <f>BC4/BC39</f>
        <v>2.0177562550443905E-2</v>
      </c>
      <c r="BE4" s="20">
        <f>SUBTOTAL(9,BE1:BE3)</f>
        <v>197</v>
      </c>
      <c r="BF4" s="21">
        <f>BE4/BE39</f>
        <v>1.9518478153175468E-2</v>
      </c>
      <c r="BG4" s="20">
        <f>BI4-BE4</f>
        <v>37</v>
      </c>
      <c r="BH4" s="21">
        <f>BG4/BG39</f>
        <v>1.1657214870825458E-2</v>
      </c>
      <c r="BI4" s="20">
        <f>SUBTOTAL(9,BI1:BI3)</f>
        <v>234</v>
      </c>
      <c r="BJ4" s="21">
        <f>BI4/BI39</f>
        <v>1.7637747795281527E-2</v>
      </c>
      <c r="BK4" s="20">
        <f>SUBTOTAL(9,BK1:BK3)</f>
        <v>0</v>
      </c>
      <c r="BL4" s="21">
        <f>BK4/BK39</f>
        <v>0</v>
      </c>
      <c r="BM4" s="20">
        <f t="shared" si="10"/>
        <v>0</v>
      </c>
      <c r="BN4" s="21"/>
      <c r="BO4" s="20">
        <f>SUBTOTAL(9,BO1:BO3)</f>
        <v>0</v>
      </c>
      <c r="BP4" s="21">
        <f>BO4/BO39</f>
        <v>0</v>
      </c>
      <c r="BQ4" s="20">
        <f>SUBTOTAL(9,BQ1:BQ3)</f>
        <v>21</v>
      </c>
      <c r="BR4" s="21">
        <f>BQ4/BQ39</f>
        <v>1.8340611353711789E-2</v>
      </c>
      <c r="BS4" s="20">
        <f t="shared" si="11"/>
        <v>1</v>
      </c>
      <c r="BT4" s="21">
        <f>BS4/BS39</f>
        <v>1.4285714285714285E-2</v>
      </c>
      <c r="BU4" s="20">
        <f>SUBTOTAL(9,BU1:BU3)</f>
        <v>22</v>
      </c>
      <c r="BV4" s="21">
        <f>BU4/BU39</f>
        <v>1.8106995884773661E-2</v>
      </c>
      <c r="BW4" s="20">
        <f t="shared" si="12"/>
        <v>281</v>
      </c>
      <c r="BX4" s="21">
        <f>BW4/BW39</f>
        <v>1.9677871148459383E-2</v>
      </c>
      <c r="BY4" s="20">
        <f t="shared" si="12"/>
        <v>40</v>
      </c>
      <c r="BZ4" s="21">
        <f>BY4/BY39</f>
        <v>1.1936735302894658E-2</v>
      </c>
      <c r="CA4" s="20">
        <f t="shared" si="13"/>
        <v>321</v>
      </c>
      <c r="CB4" s="21">
        <f>CA4/CA39</f>
        <v>1.8206567976858941E-2</v>
      </c>
      <c r="CE4" s="20">
        <f t="shared" si="14"/>
        <v>281</v>
      </c>
      <c r="CF4" s="21">
        <f>CE4/CE39</f>
        <v>1.9677871148459383E-2</v>
      </c>
      <c r="CG4" s="20">
        <f t="shared" si="15"/>
        <v>416</v>
      </c>
      <c r="CH4" s="21">
        <f>CG4/CG39</f>
        <v>1.2780337941628264E-2</v>
      </c>
      <c r="CI4" s="20">
        <v>697</v>
      </c>
      <c r="CJ4" s="21">
        <f>CI4/CI39</f>
        <v>1.488362161007901E-2</v>
      </c>
    </row>
    <row r="5" spans="1:88" x14ac:dyDescent="0.25">
      <c r="A5" s="2" t="s">
        <v>233</v>
      </c>
      <c r="B5" s="3" t="s">
        <v>107</v>
      </c>
      <c r="C5" s="14">
        <v>3</v>
      </c>
      <c r="D5" s="15">
        <f>C5/C39</f>
        <v>8.8235294117647065E-2</v>
      </c>
      <c r="E5" s="14">
        <f t="shared" si="0"/>
        <v>0</v>
      </c>
      <c r="F5" s="15"/>
      <c r="G5" s="14">
        <v>3</v>
      </c>
      <c r="H5" s="15">
        <f>G5/G39</f>
        <v>8.8235294117647065E-2</v>
      </c>
      <c r="I5" s="14">
        <v>23</v>
      </c>
      <c r="J5" s="15">
        <f>I5/I39</f>
        <v>7.6411960132890366E-2</v>
      </c>
      <c r="K5" s="14">
        <f t="shared" si="1"/>
        <v>0</v>
      </c>
      <c r="L5" s="15">
        <f>K5/K39</f>
        <v>0</v>
      </c>
      <c r="M5" s="14">
        <v>23</v>
      </c>
      <c r="N5" s="15">
        <f>M5/M39</f>
        <v>7.1428571428571425E-2</v>
      </c>
      <c r="O5" s="14">
        <v>1</v>
      </c>
      <c r="P5" s="15">
        <f>O5/O39</f>
        <v>3.125E-2</v>
      </c>
      <c r="Q5" s="14">
        <f t="shared" si="2"/>
        <v>0</v>
      </c>
      <c r="R5" s="15"/>
      <c r="S5" s="14">
        <v>1</v>
      </c>
      <c r="T5" s="15">
        <f>S5/S39</f>
        <v>3.125E-2</v>
      </c>
      <c r="U5" s="14">
        <v>46</v>
      </c>
      <c r="V5" s="15">
        <f>U5/U39</f>
        <v>5.9585492227979271E-2</v>
      </c>
      <c r="W5" s="14">
        <f t="shared" si="3"/>
        <v>1</v>
      </c>
      <c r="X5" s="15">
        <f>W5/W39</f>
        <v>2.8571428571428571E-2</v>
      </c>
      <c r="Y5" s="14">
        <v>47</v>
      </c>
      <c r="Z5" s="15">
        <f>Y5/Y39</f>
        <v>5.8240396530359353E-2</v>
      </c>
      <c r="AA5" s="14">
        <v>1</v>
      </c>
      <c r="AB5" s="15">
        <f>AA5/AA39</f>
        <v>2.7777777777777776E-2</v>
      </c>
      <c r="AC5" s="14">
        <f t="shared" si="4"/>
        <v>0</v>
      </c>
      <c r="AD5" s="15"/>
      <c r="AE5" s="14">
        <v>1</v>
      </c>
      <c r="AF5" s="15">
        <f>AE5/AE39</f>
        <v>2.7777777777777776E-2</v>
      </c>
      <c r="AG5" s="14">
        <v>25</v>
      </c>
      <c r="AH5" s="15">
        <f>AG5/AG39</f>
        <v>5.2301255230125521E-2</v>
      </c>
      <c r="AI5" s="14">
        <f t="shared" si="5"/>
        <v>0</v>
      </c>
      <c r="AJ5" s="15"/>
      <c r="AK5" s="14">
        <v>25</v>
      </c>
      <c r="AL5" s="15">
        <f>AK5/AK39</f>
        <v>5.2301255230125521E-2</v>
      </c>
      <c r="AM5" s="14">
        <v>1</v>
      </c>
      <c r="AN5" s="15">
        <f>AM5/AM39</f>
        <v>4.7619047619047616E-2</v>
      </c>
      <c r="AO5" s="14">
        <f t="shared" si="6"/>
        <v>0</v>
      </c>
      <c r="AP5" s="15"/>
      <c r="AQ5" s="14">
        <v>1</v>
      </c>
      <c r="AR5" s="15">
        <f>AQ5/AQ39</f>
        <v>4.7619047619047616E-2</v>
      </c>
      <c r="AS5" s="14">
        <v>9</v>
      </c>
      <c r="AT5" s="15">
        <f>AS5/AS39</f>
        <v>7.0866141732283464E-2</v>
      </c>
      <c r="AU5" s="14">
        <f t="shared" si="7"/>
        <v>0</v>
      </c>
      <c r="AV5" s="15"/>
      <c r="AW5" s="14">
        <v>9</v>
      </c>
      <c r="AX5" s="15">
        <f>AW5/AW39</f>
        <v>7.0866141732283464E-2</v>
      </c>
      <c r="AY5" s="14">
        <v>73</v>
      </c>
      <c r="AZ5" s="15">
        <f>AY5/AY39</f>
        <v>6.1447811447811446E-2</v>
      </c>
      <c r="BA5" s="14">
        <f t="shared" si="8"/>
        <v>4</v>
      </c>
      <c r="BB5" s="15">
        <f>BA5/BA39</f>
        <v>7.8431372549019607E-2</v>
      </c>
      <c r="BC5" s="14">
        <v>77</v>
      </c>
      <c r="BD5" s="15">
        <f>BC5/BC39</f>
        <v>6.2146892655367235E-2</v>
      </c>
      <c r="BE5" s="14">
        <v>648</v>
      </c>
      <c r="BF5" s="15">
        <f>BE5/BE39</f>
        <v>6.4202912909937584E-2</v>
      </c>
      <c r="BG5" s="14">
        <f t="shared" si="9"/>
        <v>236</v>
      </c>
      <c r="BH5" s="15">
        <f>BG5/BG39</f>
        <v>7.4354127284184002E-2</v>
      </c>
      <c r="BI5" s="14">
        <v>884</v>
      </c>
      <c r="BJ5" s="15">
        <f>BI5/BI39</f>
        <v>6.6631491671063539E-2</v>
      </c>
      <c r="BK5" s="14">
        <v>2</v>
      </c>
      <c r="BL5" s="15">
        <f>BK5/BK39</f>
        <v>3.7735849056603772E-2</v>
      </c>
      <c r="BM5" s="14">
        <f t="shared" si="10"/>
        <v>0</v>
      </c>
      <c r="BN5" s="15"/>
      <c r="BO5" s="14">
        <v>2</v>
      </c>
      <c r="BP5" s="15">
        <f>BO5/BO39</f>
        <v>3.7735849056603772E-2</v>
      </c>
      <c r="BQ5" s="14">
        <v>85</v>
      </c>
      <c r="BR5" s="15">
        <f>BQ5/BQ39</f>
        <v>7.4235807860262015E-2</v>
      </c>
      <c r="BS5" s="14">
        <f t="shared" si="11"/>
        <v>10</v>
      </c>
      <c r="BT5" s="15">
        <f>BS5/BS39</f>
        <v>0.14285714285714285</v>
      </c>
      <c r="BU5" s="14">
        <v>95</v>
      </c>
      <c r="BV5" s="15">
        <f>BU5/BU39</f>
        <v>7.8189300411522639E-2</v>
      </c>
      <c r="BW5" s="14">
        <f t="shared" si="12"/>
        <v>917</v>
      </c>
      <c r="BX5" s="15">
        <f>BW5/BW39</f>
        <v>6.4215686274509798E-2</v>
      </c>
      <c r="BY5" s="14">
        <f t="shared" si="12"/>
        <v>251</v>
      </c>
      <c r="BZ5" s="15">
        <f>BY5/BY39</f>
        <v>7.4903014025663975E-2</v>
      </c>
      <c r="CA5" s="17">
        <f t="shared" si="13"/>
        <v>1168</v>
      </c>
      <c r="CB5" s="18">
        <f>CA5/CA39</f>
        <v>6.6246951392433778E-2</v>
      </c>
      <c r="CE5" s="14">
        <f t="shared" si="14"/>
        <v>917</v>
      </c>
      <c r="CF5" s="15">
        <f>CE5/CE39</f>
        <v>6.4215686274509798E-2</v>
      </c>
      <c r="CG5" s="14">
        <f t="shared" si="15"/>
        <v>2278</v>
      </c>
      <c r="CH5" s="15">
        <f>CG5/CG39</f>
        <v>6.9984639016897082E-2</v>
      </c>
      <c r="CI5" s="17">
        <v>3195</v>
      </c>
      <c r="CJ5" s="18">
        <f>CI5/CI39</f>
        <v>6.8225496476617548E-2</v>
      </c>
    </row>
    <row r="6" spans="1:88" x14ac:dyDescent="0.25">
      <c r="A6" s="2" t="s">
        <v>234</v>
      </c>
      <c r="B6" s="3" t="s">
        <v>107</v>
      </c>
      <c r="C6" s="14">
        <v>1</v>
      </c>
      <c r="D6" s="15">
        <f>C6/C39</f>
        <v>2.9411764705882353E-2</v>
      </c>
      <c r="E6" s="14">
        <f t="shared" si="0"/>
        <v>0</v>
      </c>
      <c r="F6" s="15"/>
      <c r="G6" s="14">
        <v>1</v>
      </c>
      <c r="H6" s="15">
        <f>G6/G39</f>
        <v>2.9411764705882353E-2</v>
      </c>
      <c r="I6" s="14">
        <v>13</v>
      </c>
      <c r="J6" s="15">
        <f>I6/I39</f>
        <v>4.3189368770764118E-2</v>
      </c>
      <c r="K6" s="14">
        <f t="shared" si="1"/>
        <v>2</v>
      </c>
      <c r="L6" s="15">
        <f>K6/K39</f>
        <v>9.5238095238095233E-2</v>
      </c>
      <c r="M6" s="14">
        <v>15</v>
      </c>
      <c r="N6" s="15">
        <f>M6/M39</f>
        <v>4.6583850931677016E-2</v>
      </c>
      <c r="O6" s="14">
        <v>2</v>
      </c>
      <c r="P6" s="15">
        <f>O6/O39</f>
        <v>6.25E-2</v>
      </c>
      <c r="Q6" s="14">
        <f t="shared" si="2"/>
        <v>0</v>
      </c>
      <c r="R6" s="15"/>
      <c r="S6" s="14">
        <v>2</v>
      </c>
      <c r="T6" s="15">
        <f>S6/S39</f>
        <v>6.25E-2</v>
      </c>
      <c r="U6" s="14">
        <v>37</v>
      </c>
      <c r="V6" s="15">
        <f>U6/U39</f>
        <v>4.792746113989637E-2</v>
      </c>
      <c r="W6" s="14">
        <f t="shared" si="3"/>
        <v>2</v>
      </c>
      <c r="X6" s="15">
        <f>W6/W39</f>
        <v>5.7142857142857141E-2</v>
      </c>
      <c r="Y6" s="14">
        <v>39</v>
      </c>
      <c r="Z6" s="15">
        <f>Y6/Y39</f>
        <v>4.8327137546468404E-2</v>
      </c>
      <c r="AA6" s="14">
        <v>1</v>
      </c>
      <c r="AB6" s="15">
        <f>AA6/AA39</f>
        <v>2.7777777777777776E-2</v>
      </c>
      <c r="AC6" s="14">
        <f t="shared" si="4"/>
        <v>0</v>
      </c>
      <c r="AD6" s="15"/>
      <c r="AE6" s="14">
        <v>1</v>
      </c>
      <c r="AF6" s="15">
        <f>AE6/AE39</f>
        <v>2.7777777777777776E-2</v>
      </c>
      <c r="AG6" s="14">
        <v>16</v>
      </c>
      <c r="AH6" s="15">
        <f>AG6/AG39</f>
        <v>3.3472803347280332E-2</v>
      </c>
      <c r="AI6" s="14">
        <f t="shared" si="5"/>
        <v>0</v>
      </c>
      <c r="AJ6" s="15"/>
      <c r="AK6" s="14">
        <v>16</v>
      </c>
      <c r="AL6" s="15">
        <f>AK6/AK39</f>
        <v>3.3472803347280332E-2</v>
      </c>
      <c r="AM6" s="14">
        <v>0</v>
      </c>
      <c r="AN6" s="15">
        <f>AM6/AM39</f>
        <v>0</v>
      </c>
      <c r="AO6" s="14">
        <f t="shared" si="6"/>
        <v>0</v>
      </c>
      <c r="AP6" s="15"/>
      <c r="AQ6" s="14">
        <v>0</v>
      </c>
      <c r="AR6" s="15">
        <f>AQ6/AQ39</f>
        <v>0</v>
      </c>
      <c r="AS6" s="14">
        <v>3</v>
      </c>
      <c r="AT6" s="15">
        <f>AS6/AS39</f>
        <v>2.3622047244094488E-2</v>
      </c>
      <c r="AU6" s="14">
        <f t="shared" si="7"/>
        <v>0</v>
      </c>
      <c r="AV6" s="15"/>
      <c r="AW6" s="14">
        <v>3</v>
      </c>
      <c r="AX6" s="15">
        <f>AW6/AW39</f>
        <v>2.3622047244094488E-2</v>
      </c>
      <c r="AY6" s="14">
        <v>25</v>
      </c>
      <c r="AZ6" s="15">
        <f>AY6/AY39</f>
        <v>2.1043771043771045E-2</v>
      </c>
      <c r="BA6" s="14">
        <f t="shared" si="8"/>
        <v>2</v>
      </c>
      <c r="BB6" s="15">
        <f>BA6/BA39</f>
        <v>3.9215686274509803E-2</v>
      </c>
      <c r="BC6" s="14">
        <v>27</v>
      </c>
      <c r="BD6" s="15">
        <f>BC6/BC39</f>
        <v>2.1791767554479417E-2</v>
      </c>
      <c r="BE6" s="14">
        <v>365</v>
      </c>
      <c r="BF6" s="15">
        <f>BE6/BE39</f>
        <v>3.616367779649262E-2</v>
      </c>
      <c r="BG6" s="14">
        <f t="shared" si="9"/>
        <v>133</v>
      </c>
      <c r="BH6" s="15">
        <f>BG6/BG39</f>
        <v>4.1902961562696912E-2</v>
      </c>
      <c r="BI6" s="14">
        <v>498</v>
      </c>
      <c r="BJ6" s="15">
        <f>BI6/BI39</f>
        <v>3.7536745307906835E-2</v>
      </c>
      <c r="BK6" s="14">
        <v>1</v>
      </c>
      <c r="BL6" s="15">
        <f>BK6/BK39</f>
        <v>1.8867924528301886E-2</v>
      </c>
      <c r="BM6" s="14">
        <f t="shared" si="10"/>
        <v>0</v>
      </c>
      <c r="BN6" s="15"/>
      <c r="BO6" s="14">
        <v>1</v>
      </c>
      <c r="BP6" s="15">
        <f>BO6/BO39</f>
        <v>1.8867924528301886E-2</v>
      </c>
      <c r="BQ6" s="14">
        <v>38</v>
      </c>
      <c r="BR6" s="15">
        <f>BQ6/BQ39</f>
        <v>3.3187772925764192E-2</v>
      </c>
      <c r="BS6" s="14">
        <f t="shared" si="11"/>
        <v>5</v>
      </c>
      <c r="BT6" s="15">
        <f>BS6/BS39</f>
        <v>7.1428571428571425E-2</v>
      </c>
      <c r="BU6" s="14">
        <v>43</v>
      </c>
      <c r="BV6" s="15">
        <f>BU6/BU39</f>
        <v>3.539094650205761E-2</v>
      </c>
      <c r="BW6" s="14">
        <f t="shared" si="12"/>
        <v>502</v>
      </c>
      <c r="BX6" s="15">
        <f>BW6/BW39</f>
        <v>3.515406162464986E-2</v>
      </c>
      <c r="BY6" s="14">
        <f t="shared" si="12"/>
        <v>144</v>
      </c>
      <c r="BZ6" s="15">
        <f>BY6/BY39</f>
        <v>4.2972247090420773E-2</v>
      </c>
      <c r="CA6" s="17">
        <f t="shared" si="13"/>
        <v>646</v>
      </c>
      <c r="CB6" s="18">
        <f>CA6/CA39</f>
        <v>3.6640009074924845E-2</v>
      </c>
      <c r="CE6" s="14">
        <f t="shared" si="14"/>
        <v>502</v>
      </c>
      <c r="CF6" s="15">
        <f>CE6/CE39</f>
        <v>3.515406162464986E-2</v>
      </c>
      <c r="CG6" s="14">
        <f t="shared" si="15"/>
        <v>1167</v>
      </c>
      <c r="CH6" s="15">
        <f>CG6/CG39</f>
        <v>3.5852534562211984E-2</v>
      </c>
      <c r="CI6" s="17">
        <v>1669</v>
      </c>
      <c r="CJ6" s="18">
        <f>CI6/CI39</f>
        <v>3.5639547298740124E-2</v>
      </c>
    </row>
    <row r="7" spans="1:88" x14ac:dyDescent="0.25">
      <c r="A7" s="2" t="s">
        <v>235</v>
      </c>
      <c r="B7" s="3" t="s">
        <v>107</v>
      </c>
      <c r="C7" s="14">
        <v>0</v>
      </c>
      <c r="D7" s="15">
        <f>C7/C39</f>
        <v>0</v>
      </c>
      <c r="E7" s="14">
        <f t="shared" si="0"/>
        <v>0</v>
      </c>
      <c r="F7" s="15"/>
      <c r="G7" s="14">
        <v>0</v>
      </c>
      <c r="H7" s="15">
        <f>G7/G39</f>
        <v>0</v>
      </c>
      <c r="I7" s="14">
        <v>34</v>
      </c>
      <c r="J7" s="15">
        <f>I7/I39</f>
        <v>0.11295681063122924</v>
      </c>
      <c r="K7" s="14">
        <f t="shared" si="1"/>
        <v>1</v>
      </c>
      <c r="L7" s="15">
        <f>K7/K39</f>
        <v>4.7619047619047616E-2</v>
      </c>
      <c r="M7" s="14">
        <v>35</v>
      </c>
      <c r="N7" s="15">
        <f>M7/M39</f>
        <v>0.10869565217391304</v>
      </c>
      <c r="O7" s="14">
        <v>1</v>
      </c>
      <c r="P7" s="15">
        <f>O7/O39</f>
        <v>3.125E-2</v>
      </c>
      <c r="Q7" s="14">
        <f t="shared" si="2"/>
        <v>0</v>
      </c>
      <c r="R7" s="15"/>
      <c r="S7" s="14">
        <v>1</v>
      </c>
      <c r="T7" s="15">
        <f>S7/S39</f>
        <v>3.125E-2</v>
      </c>
      <c r="U7" s="14">
        <v>73</v>
      </c>
      <c r="V7" s="15">
        <f>U7/U39</f>
        <v>9.4559585492227982E-2</v>
      </c>
      <c r="W7" s="14">
        <f t="shared" si="3"/>
        <v>2</v>
      </c>
      <c r="X7" s="15">
        <f>W7/W39</f>
        <v>5.7142857142857141E-2</v>
      </c>
      <c r="Y7" s="14">
        <v>75</v>
      </c>
      <c r="Z7" s="15">
        <f>Y7/Y39</f>
        <v>9.2936802973977689E-2</v>
      </c>
      <c r="AA7" s="14">
        <v>3</v>
      </c>
      <c r="AB7" s="15">
        <f>AA7/AA39</f>
        <v>8.3333333333333329E-2</v>
      </c>
      <c r="AC7" s="14">
        <f t="shared" si="4"/>
        <v>0</v>
      </c>
      <c r="AD7" s="15"/>
      <c r="AE7" s="14">
        <v>3</v>
      </c>
      <c r="AF7" s="15">
        <f>AE7/AE39</f>
        <v>8.3333333333333329E-2</v>
      </c>
      <c r="AG7" s="14">
        <v>35</v>
      </c>
      <c r="AH7" s="15">
        <f>AG7/AG39</f>
        <v>7.3221757322175729E-2</v>
      </c>
      <c r="AI7" s="14">
        <f t="shared" si="5"/>
        <v>0</v>
      </c>
      <c r="AJ7" s="15"/>
      <c r="AK7" s="14">
        <v>35</v>
      </c>
      <c r="AL7" s="15">
        <f>AK7/AK39</f>
        <v>7.3221757322175729E-2</v>
      </c>
      <c r="AM7" s="14">
        <v>1</v>
      </c>
      <c r="AN7" s="15">
        <f>AM7/AM39</f>
        <v>4.7619047619047616E-2</v>
      </c>
      <c r="AO7" s="14">
        <f t="shared" si="6"/>
        <v>0</v>
      </c>
      <c r="AP7" s="15"/>
      <c r="AQ7" s="14">
        <v>1</v>
      </c>
      <c r="AR7" s="15">
        <f>AQ7/AQ39</f>
        <v>4.7619047619047616E-2</v>
      </c>
      <c r="AS7" s="14">
        <v>10</v>
      </c>
      <c r="AT7" s="15">
        <f>AS7/AS39</f>
        <v>7.874015748031496E-2</v>
      </c>
      <c r="AU7" s="14">
        <f t="shared" si="7"/>
        <v>0</v>
      </c>
      <c r="AV7" s="15"/>
      <c r="AW7" s="14">
        <v>10</v>
      </c>
      <c r="AX7" s="15">
        <f>AW7/AW39</f>
        <v>7.874015748031496E-2</v>
      </c>
      <c r="AY7" s="14">
        <v>89</v>
      </c>
      <c r="AZ7" s="15">
        <f>AY7/AY39</f>
        <v>7.4915824915824922E-2</v>
      </c>
      <c r="BA7" s="14">
        <f t="shared" si="8"/>
        <v>6</v>
      </c>
      <c r="BB7" s="15">
        <f>BA7/BA39</f>
        <v>0.11764705882352941</v>
      </c>
      <c r="BC7" s="14">
        <v>95</v>
      </c>
      <c r="BD7" s="15">
        <f>BC7/BC39</f>
        <v>7.667473769168684E-2</v>
      </c>
      <c r="BE7" s="14">
        <v>946</v>
      </c>
      <c r="BF7" s="15">
        <f>BE7/BE39</f>
        <v>9.3728326562964426E-2</v>
      </c>
      <c r="BG7" s="14">
        <f t="shared" si="9"/>
        <v>419</v>
      </c>
      <c r="BH7" s="15">
        <f>BG7/BG39</f>
        <v>0.13201008191556396</v>
      </c>
      <c r="BI7" s="14">
        <v>1365</v>
      </c>
      <c r="BJ7" s="15">
        <f>BI7/BI39</f>
        <v>0.10288686213914223</v>
      </c>
      <c r="BK7" s="14">
        <v>5</v>
      </c>
      <c r="BL7" s="15">
        <f>BK7/BK39</f>
        <v>9.4339622641509441E-2</v>
      </c>
      <c r="BM7" s="14">
        <f t="shared" si="10"/>
        <v>0</v>
      </c>
      <c r="BN7" s="15"/>
      <c r="BO7" s="14">
        <v>5</v>
      </c>
      <c r="BP7" s="15">
        <f>BO7/BO39</f>
        <v>9.4339622641509441E-2</v>
      </c>
      <c r="BQ7" s="14">
        <v>112</v>
      </c>
      <c r="BR7" s="15">
        <f>BQ7/BQ39</f>
        <v>9.7816593886462883E-2</v>
      </c>
      <c r="BS7" s="14">
        <f t="shared" si="11"/>
        <v>10</v>
      </c>
      <c r="BT7" s="15">
        <f>BS7/BS39</f>
        <v>0.14285714285714285</v>
      </c>
      <c r="BU7" s="14">
        <v>122</v>
      </c>
      <c r="BV7" s="15">
        <f>BU7/BU39</f>
        <v>0.10041152263374485</v>
      </c>
      <c r="BW7" s="14">
        <f t="shared" si="12"/>
        <v>1309</v>
      </c>
      <c r="BX7" s="15">
        <f>BW7/BW39</f>
        <v>9.166666666666666E-2</v>
      </c>
      <c r="BY7" s="14">
        <f t="shared" si="12"/>
        <v>438</v>
      </c>
      <c r="BZ7" s="15">
        <f>BY7/BY39</f>
        <v>0.13070725156669652</v>
      </c>
      <c r="CA7" s="17">
        <f t="shared" si="13"/>
        <v>1747</v>
      </c>
      <c r="CB7" s="18">
        <f>CA7/CA39</f>
        <v>9.9086835687141966E-2</v>
      </c>
      <c r="CE7" s="14">
        <f t="shared" si="14"/>
        <v>1309</v>
      </c>
      <c r="CF7" s="15">
        <f>CE7/CE39</f>
        <v>9.166666666666666E-2</v>
      </c>
      <c r="CG7" s="14">
        <f t="shared" si="15"/>
        <v>2857</v>
      </c>
      <c r="CH7" s="15">
        <f>CG7/CG39</f>
        <v>8.7772657450076799E-2</v>
      </c>
      <c r="CI7" s="17">
        <v>4166</v>
      </c>
      <c r="CJ7" s="18">
        <f>CI7/CI39</f>
        <v>8.8960068332265635E-2</v>
      </c>
    </row>
    <row r="8" spans="1:88" x14ac:dyDescent="0.25">
      <c r="A8" s="2" t="s">
        <v>236</v>
      </c>
      <c r="B8" s="3" t="s">
        <v>107</v>
      </c>
      <c r="C8" s="14">
        <v>1</v>
      </c>
      <c r="D8" s="15">
        <f>C8/C39</f>
        <v>2.9411764705882353E-2</v>
      </c>
      <c r="E8" s="14">
        <f t="shared" si="0"/>
        <v>0</v>
      </c>
      <c r="F8" s="15"/>
      <c r="G8" s="14">
        <v>1</v>
      </c>
      <c r="H8" s="15">
        <f>G8/G39</f>
        <v>2.9411764705882353E-2</v>
      </c>
      <c r="I8" s="14">
        <v>23</v>
      </c>
      <c r="J8" s="15">
        <f>I8/I39</f>
        <v>7.6411960132890366E-2</v>
      </c>
      <c r="K8" s="14">
        <f t="shared" si="1"/>
        <v>1</v>
      </c>
      <c r="L8" s="15">
        <f>K8/K39</f>
        <v>4.7619047619047616E-2</v>
      </c>
      <c r="M8" s="14">
        <v>24</v>
      </c>
      <c r="N8" s="15">
        <f>M8/M39</f>
        <v>7.4534161490683232E-2</v>
      </c>
      <c r="O8" s="14">
        <v>3</v>
      </c>
      <c r="P8" s="15">
        <f>O8/O39</f>
        <v>9.375E-2</v>
      </c>
      <c r="Q8" s="14">
        <f t="shared" si="2"/>
        <v>0</v>
      </c>
      <c r="R8" s="15"/>
      <c r="S8" s="14">
        <v>3</v>
      </c>
      <c r="T8" s="15">
        <f>S8/S39</f>
        <v>9.375E-2</v>
      </c>
      <c r="U8" s="14">
        <v>75</v>
      </c>
      <c r="V8" s="15">
        <f>U8/U39</f>
        <v>9.7150259067357511E-2</v>
      </c>
      <c r="W8" s="14">
        <f t="shared" si="3"/>
        <v>1</v>
      </c>
      <c r="X8" s="15">
        <f>W8/W39</f>
        <v>2.8571428571428571E-2</v>
      </c>
      <c r="Y8" s="14">
        <v>76</v>
      </c>
      <c r="Z8" s="15">
        <f>Y8/Y39</f>
        <v>9.4175960346964058E-2</v>
      </c>
      <c r="AA8" s="14">
        <v>2</v>
      </c>
      <c r="AB8" s="15">
        <f>AA8/AA39</f>
        <v>5.5555555555555552E-2</v>
      </c>
      <c r="AC8" s="14">
        <f t="shared" si="4"/>
        <v>0</v>
      </c>
      <c r="AD8" s="15"/>
      <c r="AE8" s="14">
        <v>2</v>
      </c>
      <c r="AF8" s="15">
        <f>AE8/AE39</f>
        <v>5.5555555555555552E-2</v>
      </c>
      <c r="AG8" s="14">
        <v>53</v>
      </c>
      <c r="AH8" s="15">
        <f>AG8/AG39</f>
        <v>0.11087866108786611</v>
      </c>
      <c r="AI8" s="14">
        <f t="shared" si="5"/>
        <v>0</v>
      </c>
      <c r="AJ8" s="15"/>
      <c r="AK8" s="14">
        <v>53</v>
      </c>
      <c r="AL8" s="15">
        <f>AK8/AK39</f>
        <v>0.11087866108786611</v>
      </c>
      <c r="AM8" s="14">
        <v>3</v>
      </c>
      <c r="AN8" s="15">
        <f>AM8/AM39</f>
        <v>0.14285714285714285</v>
      </c>
      <c r="AO8" s="14">
        <f t="shared" si="6"/>
        <v>0</v>
      </c>
      <c r="AP8" s="15"/>
      <c r="AQ8" s="14">
        <v>3</v>
      </c>
      <c r="AR8" s="15">
        <f>AQ8/AQ39</f>
        <v>0.14285714285714285</v>
      </c>
      <c r="AS8" s="14">
        <v>17</v>
      </c>
      <c r="AT8" s="15">
        <f>AS8/AS39</f>
        <v>0.13385826771653545</v>
      </c>
      <c r="AU8" s="14">
        <f t="shared" si="7"/>
        <v>0</v>
      </c>
      <c r="AV8" s="15"/>
      <c r="AW8" s="14">
        <v>17</v>
      </c>
      <c r="AX8" s="15">
        <f>AW8/AW39</f>
        <v>0.13385826771653545</v>
      </c>
      <c r="AY8" s="14">
        <v>105</v>
      </c>
      <c r="AZ8" s="15">
        <f>AY8/AY39</f>
        <v>8.8383838383838384E-2</v>
      </c>
      <c r="BA8" s="14">
        <f t="shared" si="8"/>
        <v>3</v>
      </c>
      <c r="BB8" s="15">
        <f>BA8/BA39</f>
        <v>5.8823529411764705E-2</v>
      </c>
      <c r="BC8" s="14">
        <v>108</v>
      </c>
      <c r="BD8" s="15">
        <f>BC8/BC39</f>
        <v>8.7167070217917669E-2</v>
      </c>
      <c r="BE8" s="14">
        <v>1181</v>
      </c>
      <c r="BF8" s="15">
        <f>BE8/BE39</f>
        <v>0.11701179034974735</v>
      </c>
      <c r="BG8" s="14">
        <f t="shared" si="9"/>
        <v>443</v>
      </c>
      <c r="BH8" s="15">
        <f>BG8/BG39</f>
        <v>0.13957151858853181</v>
      </c>
      <c r="BI8" s="14">
        <v>1624</v>
      </c>
      <c r="BJ8" s="15">
        <f>BI8/BI39</f>
        <v>0.12240898469887691</v>
      </c>
      <c r="BK8" s="14">
        <v>3</v>
      </c>
      <c r="BL8" s="15">
        <f>BK8/BK39</f>
        <v>5.6603773584905662E-2</v>
      </c>
      <c r="BM8" s="14">
        <f t="shared" si="10"/>
        <v>0</v>
      </c>
      <c r="BN8" s="15"/>
      <c r="BO8" s="14">
        <v>3</v>
      </c>
      <c r="BP8" s="15">
        <f>BO8/BO39</f>
        <v>5.6603773584905662E-2</v>
      </c>
      <c r="BQ8" s="14">
        <v>113</v>
      </c>
      <c r="BR8" s="15">
        <f>BQ8/BQ39</f>
        <v>9.8689956331877729E-2</v>
      </c>
      <c r="BS8" s="14">
        <f t="shared" si="11"/>
        <v>6</v>
      </c>
      <c r="BT8" s="15">
        <f>BS8/BS39</f>
        <v>8.5714285714285715E-2</v>
      </c>
      <c r="BU8" s="14">
        <v>119</v>
      </c>
      <c r="BV8" s="15">
        <f>BU8/BU39</f>
        <v>9.7942386831275721E-2</v>
      </c>
      <c r="BW8" s="14">
        <f t="shared" si="12"/>
        <v>1579</v>
      </c>
      <c r="BX8" s="15">
        <f>BW8/BW39</f>
        <v>0.11057422969187675</v>
      </c>
      <c r="BY8" s="14">
        <f t="shared" si="12"/>
        <v>454</v>
      </c>
      <c r="BZ8" s="15">
        <f>BY8/BY39</f>
        <v>0.13548194568785438</v>
      </c>
      <c r="CA8" s="17">
        <f t="shared" si="13"/>
        <v>2033</v>
      </c>
      <c r="CB8" s="18">
        <f>CA8/CA39</f>
        <v>0.11530826385343997</v>
      </c>
      <c r="CE8" s="14">
        <f t="shared" si="14"/>
        <v>1579</v>
      </c>
      <c r="CF8" s="15">
        <f>CE8/CE39</f>
        <v>0.11057422969187675</v>
      </c>
      <c r="CG8" s="14">
        <f t="shared" si="15"/>
        <v>3383</v>
      </c>
      <c r="CH8" s="15">
        <f>CG8/CG39</f>
        <v>0.10393241167434716</v>
      </c>
      <c r="CI8" s="17">
        <v>4962</v>
      </c>
      <c r="CJ8" s="18">
        <f>CI8/CI39</f>
        <v>0.10595771941063421</v>
      </c>
    </row>
    <row r="9" spans="1:88" x14ac:dyDescent="0.25">
      <c r="A9" s="2" t="s">
        <v>237</v>
      </c>
      <c r="B9" s="3" t="s">
        <v>107</v>
      </c>
      <c r="C9" s="14">
        <v>1</v>
      </c>
      <c r="D9" s="15">
        <f>C9/C39</f>
        <v>2.9411764705882353E-2</v>
      </c>
      <c r="E9" s="14">
        <f t="shared" si="0"/>
        <v>0</v>
      </c>
      <c r="F9" s="15"/>
      <c r="G9" s="14">
        <v>1</v>
      </c>
      <c r="H9" s="15">
        <f>G9/G39</f>
        <v>2.9411764705882353E-2</v>
      </c>
      <c r="I9" s="14">
        <v>24</v>
      </c>
      <c r="J9" s="15">
        <f>I9/I39</f>
        <v>7.9734219269102985E-2</v>
      </c>
      <c r="K9" s="14">
        <f t="shared" si="1"/>
        <v>1</v>
      </c>
      <c r="L9" s="15">
        <f>K9/K39</f>
        <v>4.7619047619047616E-2</v>
      </c>
      <c r="M9" s="14">
        <v>25</v>
      </c>
      <c r="N9" s="15">
        <f>M9/M39</f>
        <v>7.7639751552795025E-2</v>
      </c>
      <c r="O9" s="14">
        <v>1</v>
      </c>
      <c r="P9" s="15">
        <f>O9/O39</f>
        <v>3.125E-2</v>
      </c>
      <c r="Q9" s="14">
        <f t="shared" si="2"/>
        <v>0</v>
      </c>
      <c r="R9" s="15"/>
      <c r="S9" s="14">
        <v>1</v>
      </c>
      <c r="T9" s="15">
        <f>S9/S39</f>
        <v>3.125E-2</v>
      </c>
      <c r="U9" s="14">
        <v>73</v>
      </c>
      <c r="V9" s="15">
        <f>U9/U39</f>
        <v>9.4559585492227982E-2</v>
      </c>
      <c r="W9" s="14">
        <f t="shared" si="3"/>
        <v>4</v>
      </c>
      <c r="X9" s="15">
        <f>W9/W39</f>
        <v>0.11428571428571428</v>
      </c>
      <c r="Y9" s="14">
        <v>77</v>
      </c>
      <c r="Z9" s="15">
        <f>Y9/Y39</f>
        <v>9.541511771995044E-2</v>
      </c>
      <c r="AA9" s="14">
        <v>0</v>
      </c>
      <c r="AB9" s="15">
        <f>AA9/AA39</f>
        <v>0</v>
      </c>
      <c r="AC9" s="14">
        <f t="shared" si="4"/>
        <v>0</v>
      </c>
      <c r="AD9" s="15"/>
      <c r="AE9" s="14">
        <v>0</v>
      </c>
      <c r="AF9" s="15">
        <f>AE9/AE39</f>
        <v>0</v>
      </c>
      <c r="AG9" s="14">
        <v>63</v>
      </c>
      <c r="AH9" s="15">
        <f>AG9/AG39</f>
        <v>0.13179916317991633</v>
      </c>
      <c r="AI9" s="14">
        <f t="shared" si="5"/>
        <v>0</v>
      </c>
      <c r="AJ9" s="15"/>
      <c r="AK9" s="14">
        <v>63</v>
      </c>
      <c r="AL9" s="15">
        <f>AK9/AK39</f>
        <v>0.13179916317991633</v>
      </c>
      <c r="AM9" s="14">
        <v>0</v>
      </c>
      <c r="AN9" s="15">
        <f>AM9/AM39</f>
        <v>0</v>
      </c>
      <c r="AO9" s="14">
        <f t="shared" si="6"/>
        <v>0</v>
      </c>
      <c r="AP9" s="15"/>
      <c r="AQ9" s="14">
        <v>0</v>
      </c>
      <c r="AR9" s="15">
        <f>AQ9/AQ39</f>
        <v>0</v>
      </c>
      <c r="AS9" s="14">
        <v>12</v>
      </c>
      <c r="AT9" s="15">
        <f>AS9/AS39</f>
        <v>9.4488188976377951E-2</v>
      </c>
      <c r="AU9" s="14">
        <f t="shared" si="7"/>
        <v>0</v>
      </c>
      <c r="AV9" s="15"/>
      <c r="AW9" s="14">
        <v>12</v>
      </c>
      <c r="AX9" s="15">
        <f>AW9/AW39</f>
        <v>9.4488188976377951E-2</v>
      </c>
      <c r="AY9" s="14">
        <v>122</v>
      </c>
      <c r="AZ9" s="15">
        <f>AY9/AY39</f>
        <v>0.1026936026936027</v>
      </c>
      <c r="BA9" s="14">
        <f t="shared" si="8"/>
        <v>9</v>
      </c>
      <c r="BB9" s="15">
        <f>BA9/BA39</f>
        <v>0.17647058823529413</v>
      </c>
      <c r="BC9" s="14">
        <v>131</v>
      </c>
      <c r="BD9" s="15">
        <f>BC9/BC39</f>
        <v>0.10573042776432606</v>
      </c>
      <c r="BE9" s="14">
        <v>1231</v>
      </c>
      <c r="BF9" s="15">
        <f>BE9/BE39</f>
        <v>0.12196571881502032</v>
      </c>
      <c r="BG9" s="14">
        <f t="shared" si="9"/>
        <v>537</v>
      </c>
      <c r="BH9" s="15">
        <f>BG9/BG39</f>
        <v>0.16918714555765596</v>
      </c>
      <c r="BI9" s="14">
        <v>1768</v>
      </c>
      <c r="BJ9" s="15">
        <f>BI9/BI39</f>
        <v>0.13326298334212708</v>
      </c>
      <c r="BK9" s="14">
        <v>9</v>
      </c>
      <c r="BL9" s="15">
        <f>BK9/BK39</f>
        <v>0.16981132075471697</v>
      </c>
      <c r="BM9" s="14">
        <f t="shared" si="10"/>
        <v>0</v>
      </c>
      <c r="BN9" s="15"/>
      <c r="BO9" s="14">
        <v>9</v>
      </c>
      <c r="BP9" s="15">
        <f>BO9/BO39</f>
        <v>0.16981132075471697</v>
      </c>
      <c r="BQ9" s="14">
        <v>127</v>
      </c>
      <c r="BR9" s="15">
        <f>BQ9/BQ39</f>
        <v>0.11091703056768559</v>
      </c>
      <c r="BS9" s="14">
        <f t="shared" si="11"/>
        <v>9</v>
      </c>
      <c r="BT9" s="15">
        <f>BS9/BS39</f>
        <v>0.12857142857142856</v>
      </c>
      <c r="BU9" s="14">
        <v>136</v>
      </c>
      <c r="BV9" s="15">
        <f>BU9/BU39</f>
        <v>0.11193415637860082</v>
      </c>
      <c r="BW9" s="14">
        <f t="shared" si="12"/>
        <v>1663</v>
      </c>
      <c r="BX9" s="15">
        <f>BW9/BW39</f>
        <v>0.11645658263305322</v>
      </c>
      <c r="BY9" s="14">
        <f t="shared" si="12"/>
        <v>560</v>
      </c>
      <c r="BZ9" s="15">
        <f>BY9/BY39</f>
        <v>0.16711429424052521</v>
      </c>
      <c r="CA9" s="17">
        <f t="shared" si="13"/>
        <v>2223</v>
      </c>
      <c r="CB9" s="18">
        <f>CA9/CA39</f>
        <v>0.12608473711077081</v>
      </c>
      <c r="CE9" s="14">
        <f t="shared" si="14"/>
        <v>1663</v>
      </c>
      <c r="CF9" s="15">
        <f>CE9/CE39</f>
        <v>0.11645658263305322</v>
      </c>
      <c r="CG9" s="14">
        <f t="shared" si="15"/>
        <v>3951</v>
      </c>
      <c r="CH9" s="15">
        <f>CG9/CG39</f>
        <v>0.12138248847926267</v>
      </c>
      <c r="CI9" s="17">
        <v>5614</v>
      </c>
      <c r="CJ9" s="18">
        <f>CI9/CI39</f>
        <v>0.11988041853512706</v>
      </c>
    </row>
    <row r="10" spans="1:88" x14ac:dyDescent="0.25">
      <c r="A10" s="19" t="s">
        <v>139</v>
      </c>
      <c r="B10" s="27"/>
      <c r="C10" s="20">
        <f>SUBTOTAL(9,C5:C9)</f>
        <v>6</v>
      </c>
      <c r="D10" s="21">
        <f>C10/C39</f>
        <v>0.17647058823529413</v>
      </c>
      <c r="E10" s="20">
        <f t="shared" si="0"/>
        <v>0</v>
      </c>
      <c r="F10" s="21"/>
      <c r="G10" s="20">
        <f>SUBTOTAL(9,G5:G9)</f>
        <v>6</v>
      </c>
      <c r="H10" s="21">
        <f>G10/G39</f>
        <v>0.17647058823529413</v>
      </c>
      <c r="I10" s="20">
        <f>SUBTOTAL(9,I5:I9)</f>
        <v>117</v>
      </c>
      <c r="J10" s="21">
        <f>I10/I39</f>
        <v>0.38870431893687707</v>
      </c>
      <c r="K10" s="20">
        <f t="shared" si="1"/>
        <v>5</v>
      </c>
      <c r="L10" s="21">
        <f>K10/K39</f>
        <v>0.23809523809523808</v>
      </c>
      <c r="M10" s="20">
        <f>SUBTOTAL(9,M5:M9)</f>
        <v>122</v>
      </c>
      <c r="N10" s="21">
        <f>M10/M39</f>
        <v>0.37888198757763975</v>
      </c>
      <c r="O10" s="20">
        <f>SUBTOTAL(9,O5:O9)</f>
        <v>8</v>
      </c>
      <c r="P10" s="21">
        <f>O10/O39</f>
        <v>0.25</v>
      </c>
      <c r="Q10" s="20">
        <f t="shared" si="2"/>
        <v>0</v>
      </c>
      <c r="R10" s="21"/>
      <c r="S10" s="20">
        <f>SUBTOTAL(9,S5:S9)</f>
        <v>8</v>
      </c>
      <c r="T10" s="21">
        <f>S10/S39</f>
        <v>0.25</v>
      </c>
      <c r="U10" s="20">
        <f>SUBTOTAL(9,U5:U9)</f>
        <v>304</v>
      </c>
      <c r="V10" s="21">
        <f>U10/U39</f>
        <v>0.39378238341968913</v>
      </c>
      <c r="W10" s="20">
        <f t="shared" si="3"/>
        <v>10</v>
      </c>
      <c r="X10" s="21">
        <f>W10/W39</f>
        <v>0.2857142857142857</v>
      </c>
      <c r="Y10" s="20">
        <f>SUBTOTAL(9,Y5:Y9)</f>
        <v>314</v>
      </c>
      <c r="Z10" s="21">
        <f>Y10/Y39</f>
        <v>0.38909541511771994</v>
      </c>
      <c r="AA10" s="20">
        <f>SUBTOTAL(9,AA5:AA9)</f>
        <v>7</v>
      </c>
      <c r="AB10" s="21">
        <f>AA10/AA39</f>
        <v>0.19444444444444445</v>
      </c>
      <c r="AC10" s="20">
        <f t="shared" si="4"/>
        <v>0</v>
      </c>
      <c r="AD10" s="21"/>
      <c r="AE10" s="20">
        <f>SUBTOTAL(9,AE5:AE9)</f>
        <v>7</v>
      </c>
      <c r="AF10" s="21">
        <f>AE10/AE39</f>
        <v>0.19444444444444445</v>
      </c>
      <c r="AG10" s="20">
        <f>SUBTOTAL(9,AG5:AG9)</f>
        <v>192</v>
      </c>
      <c r="AH10" s="21">
        <f>AG10/AG39</f>
        <v>0.40167364016736401</v>
      </c>
      <c r="AI10" s="20">
        <f t="shared" si="5"/>
        <v>0</v>
      </c>
      <c r="AJ10" s="21"/>
      <c r="AK10" s="20">
        <f>SUBTOTAL(9,AK5:AK9)</f>
        <v>192</v>
      </c>
      <c r="AL10" s="21">
        <f>AK10/AK39</f>
        <v>0.40167364016736401</v>
      </c>
      <c r="AM10" s="20">
        <f>SUBTOTAL(9,AM5:AM9)</f>
        <v>5</v>
      </c>
      <c r="AN10" s="21">
        <f>AM10/AM39</f>
        <v>0.23809523809523808</v>
      </c>
      <c r="AO10" s="20">
        <f t="shared" si="6"/>
        <v>0</v>
      </c>
      <c r="AP10" s="21"/>
      <c r="AQ10" s="20">
        <f>SUBTOTAL(9,AQ5:AQ9)</f>
        <v>5</v>
      </c>
      <c r="AR10" s="21">
        <f>AQ10/AQ39</f>
        <v>0.23809523809523808</v>
      </c>
      <c r="AS10" s="20">
        <f>SUBTOTAL(9,AS5:AS9)</f>
        <v>51</v>
      </c>
      <c r="AT10" s="21">
        <f>AS10/AS39</f>
        <v>0.40157480314960631</v>
      </c>
      <c r="AU10" s="20">
        <f t="shared" si="7"/>
        <v>0</v>
      </c>
      <c r="AV10" s="21"/>
      <c r="AW10" s="20">
        <f>SUBTOTAL(9,AW5:AW9)</f>
        <v>51</v>
      </c>
      <c r="AX10" s="21">
        <f>AW10/AW39</f>
        <v>0.40157480314960631</v>
      </c>
      <c r="AY10" s="20">
        <f>SUBTOTAL(9,AY5:AY9)</f>
        <v>414</v>
      </c>
      <c r="AZ10" s="21">
        <f>AY10/AY39</f>
        <v>0.34848484848484851</v>
      </c>
      <c r="BA10" s="20">
        <f t="shared" si="8"/>
        <v>24</v>
      </c>
      <c r="BB10" s="21">
        <f>BA10/BA39</f>
        <v>0.47058823529411764</v>
      </c>
      <c r="BC10" s="20">
        <f>SUBTOTAL(9,BC5:BC9)</f>
        <v>438</v>
      </c>
      <c r="BD10" s="21">
        <f>BC10/BC39</f>
        <v>0.35351089588377727</v>
      </c>
      <c r="BE10" s="20">
        <f>SUBTOTAL(9,BE5:BE9)</f>
        <v>4371</v>
      </c>
      <c r="BF10" s="21">
        <f>BE10/BE39</f>
        <v>0.43307242643416227</v>
      </c>
      <c r="BG10" s="20">
        <f t="shared" si="9"/>
        <v>1768</v>
      </c>
      <c r="BH10" s="21">
        <f>BG10/BG39</f>
        <v>0.55702583490863267</v>
      </c>
      <c r="BI10" s="20">
        <f>SUBTOTAL(9,BI5:BI9)</f>
        <v>6139</v>
      </c>
      <c r="BJ10" s="21">
        <f>BI10/BI39</f>
        <v>0.4627270671591166</v>
      </c>
      <c r="BK10" s="20">
        <f>SUBTOTAL(9,BK5:BK9)</f>
        <v>20</v>
      </c>
      <c r="BL10" s="21">
        <f>BK10/BK39</f>
        <v>0.37735849056603776</v>
      </c>
      <c r="BM10" s="20">
        <f t="shared" si="10"/>
        <v>0</v>
      </c>
      <c r="BN10" s="21"/>
      <c r="BO10" s="20">
        <f>SUBTOTAL(9,BO5:BO9)</f>
        <v>20</v>
      </c>
      <c r="BP10" s="21">
        <f>BO10/BO39</f>
        <v>0.37735849056603776</v>
      </c>
      <c r="BQ10" s="20">
        <f>SUBTOTAL(9,BQ5:BQ9)</f>
        <v>475</v>
      </c>
      <c r="BR10" s="21">
        <f>BQ10/BQ39</f>
        <v>0.41484716157205243</v>
      </c>
      <c r="BS10" s="20">
        <f t="shared" si="11"/>
        <v>40</v>
      </c>
      <c r="BT10" s="21">
        <f>BS10/BS39</f>
        <v>0.5714285714285714</v>
      </c>
      <c r="BU10" s="20">
        <f>SUBTOTAL(9,BU5:BU9)</f>
        <v>515</v>
      </c>
      <c r="BV10" s="21">
        <f>BU10/BU39</f>
        <v>0.42386831275720166</v>
      </c>
      <c r="BW10" s="20">
        <f t="shared" si="12"/>
        <v>5970</v>
      </c>
      <c r="BX10" s="21">
        <f>BW10/BW39</f>
        <v>0.41806722689075632</v>
      </c>
      <c r="BY10" s="20">
        <f t="shared" si="12"/>
        <v>1847</v>
      </c>
      <c r="BZ10" s="21">
        <f>BY10/BY39</f>
        <v>0.55117875261116089</v>
      </c>
      <c r="CA10" s="20">
        <f t="shared" si="13"/>
        <v>7817</v>
      </c>
      <c r="CB10" s="21">
        <f>CA10/CA39</f>
        <v>0.44336679711871135</v>
      </c>
      <c r="CE10" s="20">
        <f t="shared" si="14"/>
        <v>5970</v>
      </c>
      <c r="CF10" s="21">
        <f>CE10/CE39</f>
        <v>0.41806722689075632</v>
      </c>
      <c r="CG10" s="20">
        <f t="shared" si="15"/>
        <v>13636</v>
      </c>
      <c r="CH10" s="21">
        <f>CG10/CG39</f>
        <v>0.41892473118279572</v>
      </c>
      <c r="CI10" s="20">
        <v>19606</v>
      </c>
      <c r="CJ10" s="21">
        <f>CI10/CI39</f>
        <v>0.41866325005338456</v>
      </c>
    </row>
    <row r="11" spans="1:88" x14ac:dyDescent="0.25">
      <c r="A11" s="2" t="s">
        <v>238</v>
      </c>
      <c r="B11" s="3" t="s">
        <v>132</v>
      </c>
      <c r="C11" s="14">
        <v>2</v>
      </c>
      <c r="D11" s="15">
        <f>C11/C39</f>
        <v>5.8823529411764705E-2</v>
      </c>
      <c r="E11" s="14">
        <f t="shared" si="0"/>
        <v>0</v>
      </c>
      <c r="F11" s="15"/>
      <c r="G11" s="14">
        <v>2</v>
      </c>
      <c r="H11" s="15">
        <f>G11/G39</f>
        <v>5.8823529411764705E-2</v>
      </c>
      <c r="I11" s="14">
        <v>5</v>
      </c>
      <c r="J11" s="15">
        <f>I11/I39</f>
        <v>1.6611295681063124E-2</v>
      </c>
      <c r="K11" s="14">
        <f t="shared" si="1"/>
        <v>0</v>
      </c>
      <c r="L11" s="15">
        <f>K11/K39</f>
        <v>0</v>
      </c>
      <c r="M11" s="14">
        <v>5</v>
      </c>
      <c r="N11" s="15">
        <f>M11/M39</f>
        <v>1.5527950310559006E-2</v>
      </c>
      <c r="O11" s="14">
        <v>1</v>
      </c>
      <c r="P11" s="15">
        <f>O11/O39</f>
        <v>3.125E-2</v>
      </c>
      <c r="Q11" s="14">
        <f t="shared" si="2"/>
        <v>0</v>
      </c>
      <c r="R11" s="15"/>
      <c r="S11" s="14">
        <v>1</v>
      </c>
      <c r="T11" s="15">
        <f>S11/S39</f>
        <v>3.125E-2</v>
      </c>
      <c r="U11" s="14">
        <v>13</v>
      </c>
      <c r="V11" s="15">
        <f>U11/U39</f>
        <v>1.683937823834197E-2</v>
      </c>
      <c r="W11" s="14">
        <f t="shared" si="3"/>
        <v>0</v>
      </c>
      <c r="X11" s="15">
        <f>W11/W39</f>
        <v>0</v>
      </c>
      <c r="Y11" s="14">
        <v>13</v>
      </c>
      <c r="Z11" s="15">
        <f>Y11/Y39</f>
        <v>1.6109045848822799E-2</v>
      </c>
      <c r="AA11" s="14">
        <v>1</v>
      </c>
      <c r="AB11" s="15">
        <f>AA11/AA39</f>
        <v>2.7777777777777776E-2</v>
      </c>
      <c r="AC11" s="14">
        <f t="shared" si="4"/>
        <v>0</v>
      </c>
      <c r="AD11" s="15"/>
      <c r="AE11" s="14">
        <v>1</v>
      </c>
      <c r="AF11" s="15">
        <f>AE11/AE39</f>
        <v>2.7777777777777776E-2</v>
      </c>
      <c r="AG11" s="14">
        <v>9</v>
      </c>
      <c r="AH11" s="15">
        <f>AG11/AG39</f>
        <v>1.8828451882845189E-2</v>
      </c>
      <c r="AI11" s="14">
        <f t="shared" si="5"/>
        <v>0</v>
      </c>
      <c r="AJ11" s="15"/>
      <c r="AK11" s="14">
        <v>9</v>
      </c>
      <c r="AL11" s="15">
        <f>AK11/AK39</f>
        <v>1.8828451882845189E-2</v>
      </c>
      <c r="AM11" s="14">
        <v>1</v>
      </c>
      <c r="AN11" s="15">
        <f>AM11/AM39</f>
        <v>4.7619047619047616E-2</v>
      </c>
      <c r="AO11" s="14">
        <f t="shared" si="6"/>
        <v>0</v>
      </c>
      <c r="AP11" s="15"/>
      <c r="AQ11" s="14">
        <v>1</v>
      </c>
      <c r="AR11" s="15">
        <f>AQ11/AQ39</f>
        <v>4.7619047619047616E-2</v>
      </c>
      <c r="AS11" s="14">
        <v>2</v>
      </c>
      <c r="AT11" s="15">
        <f>AS11/AS39</f>
        <v>1.5748031496062992E-2</v>
      </c>
      <c r="AU11" s="14">
        <f t="shared" si="7"/>
        <v>0</v>
      </c>
      <c r="AV11" s="15"/>
      <c r="AW11" s="14">
        <v>2</v>
      </c>
      <c r="AX11" s="15">
        <f>AW11/AW39</f>
        <v>1.5748031496062992E-2</v>
      </c>
      <c r="AY11" s="14">
        <v>27</v>
      </c>
      <c r="AZ11" s="15">
        <f>AY11/AY39</f>
        <v>2.2727272727272728E-2</v>
      </c>
      <c r="BA11" s="14">
        <f t="shared" si="8"/>
        <v>0</v>
      </c>
      <c r="BB11" s="15">
        <f>BA11/BA39</f>
        <v>0</v>
      </c>
      <c r="BC11" s="14">
        <v>27</v>
      </c>
      <c r="BD11" s="15">
        <f>BC11/BC39</f>
        <v>2.1791767554479417E-2</v>
      </c>
      <c r="BE11" s="14">
        <v>116</v>
      </c>
      <c r="BF11" s="15">
        <f>BE11/BE39</f>
        <v>1.1493114039433271E-2</v>
      </c>
      <c r="BG11" s="14">
        <f t="shared" si="9"/>
        <v>25</v>
      </c>
      <c r="BH11" s="15">
        <f>BG11/BG39</f>
        <v>7.8764965343415243E-3</v>
      </c>
      <c r="BI11" s="14">
        <v>141</v>
      </c>
      <c r="BJ11" s="15">
        <f>BI11/BI39</f>
        <v>1.062787367151579E-2</v>
      </c>
      <c r="BK11" s="14">
        <v>2</v>
      </c>
      <c r="BL11" s="15">
        <f>BK11/BK39</f>
        <v>3.7735849056603772E-2</v>
      </c>
      <c r="BM11" s="14">
        <f t="shared" si="10"/>
        <v>0</v>
      </c>
      <c r="BN11" s="15"/>
      <c r="BO11" s="14">
        <v>2</v>
      </c>
      <c r="BP11" s="15">
        <f>BO11/BO39</f>
        <v>3.7735849056603772E-2</v>
      </c>
      <c r="BQ11" s="14">
        <v>10</v>
      </c>
      <c r="BR11" s="15">
        <f>BQ11/BQ39</f>
        <v>8.7336244541484712E-3</v>
      </c>
      <c r="BS11" s="14">
        <f t="shared" si="11"/>
        <v>4</v>
      </c>
      <c r="BT11" s="15">
        <f>BS11/BS39</f>
        <v>5.7142857142857141E-2</v>
      </c>
      <c r="BU11" s="14">
        <v>14</v>
      </c>
      <c r="BV11" s="15">
        <f>BU11/BU39</f>
        <v>1.1522633744855968E-2</v>
      </c>
      <c r="BW11" s="14">
        <f t="shared" si="12"/>
        <v>189</v>
      </c>
      <c r="BX11" s="15">
        <f>BW11/BW39</f>
        <v>1.3235294117647059E-2</v>
      </c>
      <c r="BY11" s="14">
        <f t="shared" si="12"/>
        <v>29</v>
      </c>
      <c r="BZ11" s="15">
        <f>BY11/BY39</f>
        <v>8.6541330945986272E-3</v>
      </c>
      <c r="CA11" s="17">
        <f t="shared" si="13"/>
        <v>218</v>
      </c>
      <c r="CB11" s="18">
        <f>CA11/CA39</f>
        <v>1.2364585105779593E-2</v>
      </c>
      <c r="CE11" s="14">
        <f t="shared" si="14"/>
        <v>189</v>
      </c>
      <c r="CF11" s="15">
        <f>CE11/CE39</f>
        <v>1.3235294117647059E-2</v>
      </c>
      <c r="CG11" s="14">
        <f t="shared" si="15"/>
        <v>443</v>
      </c>
      <c r="CH11" s="15">
        <f>CG11/CG39</f>
        <v>1.3609831029185868E-2</v>
      </c>
      <c r="CI11" s="17">
        <v>632</v>
      </c>
      <c r="CJ11" s="18">
        <f>CI11/CI39</f>
        <v>1.349562246423233E-2</v>
      </c>
    </row>
    <row r="12" spans="1:88" x14ac:dyDescent="0.25">
      <c r="A12" s="2" t="s">
        <v>239</v>
      </c>
      <c r="B12" s="3" t="s">
        <v>132</v>
      </c>
      <c r="C12" s="14">
        <v>0</v>
      </c>
      <c r="D12" s="15">
        <f>C12/C39</f>
        <v>0</v>
      </c>
      <c r="E12" s="14">
        <f t="shared" si="0"/>
        <v>0</v>
      </c>
      <c r="F12" s="15"/>
      <c r="G12" s="14">
        <v>0</v>
      </c>
      <c r="H12" s="15">
        <f>G12/G39</f>
        <v>0</v>
      </c>
      <c r="I12" s="14">
        <v>5</v>
      </c>
      <c r="J12" s="15">
        <f>I12/I39</f>
        <v>1.6611295681063124E-2</v>
      </c>
      <c r="K12" s="14">
        <f t="shared" si="1"/>
        <v>0</v>
      </c>
      <c r="L12" s="15">
        <f>K12/K39</f>
        <v>0</v>
      </c>
      <c r="M12" s="14">
        <v>5</v>
      </c>
      <c r="N12" s="15">
        <f>M12/M39</f>
        <v>1.5527950310559006E-2</v>
      </c>
      <c r="O12" s="14">
        <v>1</v>
      </c>
      <c r="P12" s="15">
        <f>O12/O39</f>
        <v>3.125E-2</v>
      </c>
      <c r="Q12" s="14">
        <f t="shared" si="2"/>
        <v>0</v>
      </c>
      <c r="R12" s="15"/>
      <c r="S12" s="14">
        <v>1</v>
      </c>
      <c r="T12" s="15">
        <f>S12/S39</f>
        <v>3.125E-2</v>
      </c>
      <c r="U12" s="14">
        <v>7</v>
      </c>
      <c r="V12" s="15">
        <f>U12/U39</f>
        <v>9.0673575129533671E-3</v>
      </c>
      <c r="W12" s="14">
        <f t="shared" si="3"/>
        <v>1</v>
      </c>
      <c r="X12" s="15">
        <f>W12/W39</f>
        <v>2.8571428571428571E-2</v>
      </c>
      <c r="Y12" s="14">
        <v>8</v>
      </c>
      <c r="Z12" s="15">
        <f>Y12/Y39</f>
        <v>9.9132589838909543E-3</v>
      </c>
      <c r="AA12" s="14">
        <v>1</v>
      </c>
      <c r="AB12" s="15">
        <f>AA12/AA39</f>
        <v>2.7777777777777776E-2</v>
      </c>
      <c r="AC12" s="14">
        <f t="shared" si="4"/>
        <v>0</v>
      </c>
      <c r="AD12" s="15"/>
      <c r="AE12" s="14">
        <v>1</v>
      </c>
      <c r="AF12" s="15">
        <f>AE12/AE39</f>
        <v>2.7777777777777776E-2</v>
      </c>
      <c r="AG12" s="14">
        <v>4</v>
      </c>
      <c r="AH12" s="15">
        <f>AG12/AG39</f>
        <v>8.368200836820083E-3</v>
      </c>
      <c r="AI12" s="14">
        <f t="shared" si="5"/>
        <v>0</v>
      </c>
      <c r="AJ12" s="15"/>
      <c r="AK12" s="14">
        <v>4</v>
      </c>
      <c r="AL12" s="15">
        <f>AK12/AK39</f>
        <v>8.368200836820083E-3</v>
      </c>
      <c r="AM12" s="14">
        <v>0</v>
      </c>
      <c r="AN12" s="15">
        <f>AM12/AM39</f>
        <v>0</v>
      </c>
      <c r="AO12" s="14">
        <f t="shared" si="6"/>
        <v>0</v>
      </c>
      <c r="AP12" s="15"/>
      <c r="AQ12" s="14">
        <v>0</v>
      </c>
      <c r="AR12" s="15">
        <f>AQ12/AQ39</f>
        <v>0</v>
      </c>
      <c r="AS12" s="14">
        <v>2</v>
      </c>
      <c r="AT12" s="15">
        <f>AS12/AS39</f>
        <v>1.5748031496062992E-2</v>
      </c>
      <c r="AU12" s="14">
        <f t="shared" si="7"/>
        <v>0</v>
      </c>
      <c r="AV12" s="15"/>
      <c r="AW12" s="14">
        <v>2</v>
      </c>
      <c r="AX12" s="15">
        <f>AW12/AW39</f>
        <v>1.5748031496062992E-2</v>
      </c>
      <c r="AY12" s="14">
        <v>15</v>
      </c>
      <c r="AZ12" s="15">
        <f>AY12/AY39</f>
        <v>1.2626262626262626E-2</v>
      </c>
      <c r="BA12" s="14">
        <f t="shared" si="8"/>
        <v>0</v>
      </c>
      <c r="BB12" s="15">
        <f>BA12/BA39</f>
        <v>0</v>
      </c>
      <c r="BC12" s="14">
        <v>15</v>
      </c>
      <c r="BD12" s="15">
        <f>BC12/BC39</f>
        <v>1.2106537530266344E-2</v>
      </c>
      <c r="BE12" s="14">
        <v>103</v>
      </c>
      <c r="BF12" s="15">
        <f>BE12/BE39</f>
        <v>1.0205092638462301E-2</v>
      </c>
      <c r="BG12" s="14">
        <f t="shared" si="9"/>
        <v>27</v>
      </c>
      <c r="BH12" s="15">
        <f>BG12/BG39</f>
        <v>8.5066162570888466E-3</v>
      </c>
      <c r="BI12" s="14">
        <v>130</v>
      </c>
      <c r="BJ12" s="15">
        <f>BI12/BI39</f>
        <v>9.7987487751564038E-3</v>
      </c>
      <c r="BK12" s="14">
        <v>2</v>
      </c>
      <c r="BL12" s="15">
        <f>BK12/BK39</f>
        <v>3.7735849056603772E-2</v>
      </c>
      <c r="BM12" s="14">
        <f t="shared" si="10"/>
        <v>0</v>
      </c>
      <c r="BN12" s="15"/>
      <c r="BO12" s="14">
        <v>2</v>
      </c>
      <c r="BP12" s="15">
        <f>BO12/BO39</f>
        <v>3.7735849056603772E-2</v>
      </c>
      <c r="BQ12" s="14">
        <v>15</v>
      </c>
      <c r="BR12" s="15">
        <f>BQ12/BQ39</f>
        <v>1.3100436681222707E-2</v>
      </c>
      <c r="BS12" s="14">
        <f t="shared" si="11"/>
        <v>3</v>
      </c>
      <c r="BT12" s="15">
        <f>BS12/BS39</f>
        <v>4.2857142857142858E-2</v>
      </c>
      <c r="BU12" s="14">
        <v>18</v>
      </c>
      <c r="BV12" s="15">
        <f>BU12/BU39</f>
        <v>1.4814814814814815E-2</v>
      </c>
      <c r="BW12" s="14">
        <f t="shared" si="12"/>
        <v>155</v>
      </c>
      <c r="BX12" s="15">
        <f>BW12/BW39</f>
        <v>1.0854341736694677E-2</v>
      </c>
      <c r="BY12" s="14">
        <f t="shared" si="12"/>
        <v>31</v>
      </c>
      <c r="BZ12" s="15">
        <f>BY12/BY39</f>
        <v>9.2509698597433593E-3</v>
      </c>
      <c r="CA12" s="17">
        <f t="shared" si="13"/>
        <v>186</v>
      </c>
      <c r="CB12" s="18">
        <f>CA12/CA39</f>
        <v>1.0549600136123874E-2</v>
      </c>
      <c r="CE12" s="14">
        <f t="shared" si="14"/>
        <v>155</v>
      </c>
      <c r="CF12" s="15">
        <f>CE12/CE39</f>
        <v>1.0854341736694677E-2</v>
      </c>
      <c r="CG12" s="14">
        <f t="shared" si="15"/>
        <v>319</v>
      </c>
      <c r="CH12" s="15">
        <f>CG12/CG39</f>
        <v>9.8003072196620588E-3</v>
      </c>
      <c r="CI12" s="17">
        <v>474</v>
      </c>
      <c r="CJ12" s="18">
        <f>CI12/CI39</f>
        <v>1.0121716848174247E-2</v>
      </c>
    </row>
    <row r="13" spans="1:88" x14ac:dyDescent="0.25">
      <c r="A13" s="19" t="s">
        <v>139</v>
      </c>
      <c r="B13" s="27"/>
      <c r="C13" s="20">
        <f>SUBTOTAL(9,C11:C12)</f>
        <v>2</v>
      </c>
      <c r="D13" s="21">
        <f>C13/C39</f>
        <v>5.8823529411764705E-2</v>
      </c>
      <c r="E13" s="20">
        <f t="shared" si="0"/>
        <v>0</v>
      </c>
      <c r="F13" s="21"/>
      <c r="G13" s="20">
        <f>SUBTOTAL(9,G11:G12)</f>
        <v>2</v>
      </c>
      <c r="H13" s="21">
        <f>G13/G39</f>
        <v>5.8823529411764705E-2</v>
      </c>
      <c r="I13" s="20">
        <f>SUBTOTAL(9,I11:I12)</f>
        <v>10</v>
      </c>
      <c r="J13" s="21">
        <f>I13/I39</f>
        <v>3.3222591362126248E-2</v>
      </c>
      <c r="K13" s="20">
        <f t="shared" si="1"/>
        <v>0</v>
      </c>
      <c r="L13" s="21">
        <f>K13/K39</f>
        <v>0</v>
      </c>
      <c r="M13" s="20">
        <f>SUBTOTAL(9,M11:M12)</f>
        <v>10</v>
      </c>
      <c r="N13" s="21">
        <f>M13/M39</f>
        <v>3.1055900621118012E-2</v>
      </c>
      <c r="O13" s="20">
        <f>SUBTOTAL(9,O11:O12)</f>
        <v>2</v>
      </c>
      <c r="P13" s="21">
        <f>O13/O39</f>
        <v>6.25E-2</v>
      </c>
      <c r="Q13" s="20">
        <f t="shared" si="2"/>
        <v>0</v>
      </c>
      <c r="R13" s="21"/>
      <c r="S13" s="20">
        <f>SUBTOTAL(9,S11:S12)</f>
        <v>2</v>
      </c>
      <c r="T13" s="21">
        <f>S13/S39</f>
        <v>6.25E-2</v>
      </c>
      <c r="U13" s="20">
        <f>SUBTOTAL(9,U11:U12)</f>
        <v>20</v>
      </c>
      <c r="V13" s="21">
        <f>U13/U39</f>
        <v>2.5906735751295335E-2</v>
      </c>
      <c r="W13" s="20">
        <f t="shared" si="3"/>
        <v>1</v>
      </c>
      <c r="X13" s="21">
        <f>W13/W39</f>
        <v>2.8571428571428571E-2</v>
      </c>
      <c r="Y13" s="20">
        <f>SUBTOTAL(9,Y11:Y12)</f>
        <v>21</v>
      </c>
      <c r="Z13" s="21">
        <f>Y13/Y39</f>
        <v>2.6022304832713755E-2</v>
      </c>
      <c r="AA13" s="20">
        <f>SUBTOTAL(9,AA11:AA12)</f>
        <v>2</v>
      </c>
      <c r="AB13" s="21">
        <f>AA13/AA39</f>
        <v>5.5555555555555552E-2</v>
      </c>
      <c r="AC13" s="20">
        <f t="shared" si="4"/>
        <v>0</v>
      </c>
      <c r="AD13" s="21"/>
      <c r="AE13" s="20">
        <f>SUBTOTAL(9,AE11:AE12)</f>
        <v>2</v>
      </c>
      <c r="AF13" s="21">
        <f>AE13/AE39</f>
        <v>5.5555555555555552E-2</v>
      </c>
      <c r="AG13" s="20">
        <f>SUBTOTAL(9,AG11:AG12)</f>
        <v>13</v>
      </c>
      <c r="AH13" s="21">
        <f>AG13/AG39</f>
        <v>2.7196652719665274E-2</v>
      </c>
      <c r="AI13" s="20">
        <f t="shared" si="5"/>
        <v>0</v>
      </c>
      <c r="AJ13" s="21"/>
      <c r="AK13" s="20">
        <f>SUBTOTAL(9,AK11:AK12)</f>
        <v>13</v>
      </c>
      <c r="AL13" s="21">
        <f>AK13/AK39</f>
        <v>2.7196652719665274E-2</v>
      </c>
      <c r="AM13" s="20">
        <f>SUBTOTAL(9,AM11:AM12)</f>
        <v>1</v>
      </c>
      <c r="AN13" s="21">
        <f>AM13/AM39</f>
        <v>4.7619047619047616E-2</v>
      </c>
      <c r="AO13" s="20">
        <f t="shared" si="6"/>
        <v>0</v>
      </c>
      <c r="AP13" s="21"/>
      <c r="AQ13" s="20">
        <f>SUBTOTAL(9,AQ11:AQ12)</f>
        <v>1</v>
      </c>
      <c r="AR13" s="21">
        <f>AQ13/AQ39</f>
        <v>4.7619047619047616E-2</v>
      </c>
      <c r="AS13" s="20">
        <f>SUBTOTAL(9,AS11:AS12)</f>
        <v>4</v>
      </c>
      <c r="AT13" s="21">
        <f>AS13/AS39</f>
        <v>3.1496062992125984E-2</v>
      </c>
      <c r="AU13" s="20">
        <f t="shared" si="7"/>
        <v>0</v>
      </c>
      <c r="AV13" s="21"/>
      <c r="AW13" s="20">
        <f>SUBTOTAL(9,AW11:AW12)</f>
        <v>4</v>
      </c>
      <c r="AX13" s="21">
        <f>AW13/AW39</f>
        <v>3.1496062992125984E-2</v>
      </c>
      <c r="AY13" s="20">
        <f>SUBTOTAL(9,AY11:AY12)</f>
        <v>42</v>
      </c>
      <c r="AZ13" s="21">
        <f>AY13/AY39</f>
        <v>3.5353535353535352E-2</v>
      </c>
      <c r="BA13" s="20">
        <f t="shared" si="8"/>
        <v>0</v>
      </c>
      <c r="BB13" s="21">
        <f>BA13/BA39</f>
        <v>0</v>
      </c>
      <c r="BC13" s="20">
        <f>SUBTOTAL(9,BC11:BC12)</f>
        <v>42</v>
      </c>
      <c r="BD13" s="21">
        <f>BC13/BC39</f>
        <v>3.3898305084745763E-2</v>
      </c>
      <c r="BE13" s="20">
        <f>SUBTOTAL(9,BE11:BE12)</f>
        <v>219</v>
      </c>
      <c r="BF13" s="21">
        <f>BE13/BE39</f>
        <v>2.1698206677895571E-2</v>
      </c>
      <c r="BG13" s="20">
        <f t="shared" si="9"/>
        <v>52</v>
      </c>
      <c r="BH13" s="21">
        <f>BG13/BG39</f>
        <v>1.6383112791430371E-2</v>
      </c>
      <c r="BI13" s="20">
        <f>SUBTOTAL(9,BI11:BI12)</f>
        <v>271</v>
      </c>
      <c r="BJ13" s="21">
        <f>BI13/BI39</f>
        <v>2.0426622446672194E-2</v>
      </c>
      <c r="BK13" s="20">
        <f>SUBTOTAL(9,BK11:BK12)</f>
        <v>4</v>
      </c>
      <c r="BL13" s="21">
        <f>BK13/BK39</f>
        <v>7.5471698113207544E-2</v>
      </c>
      <c r="BM13" s="20">
        <f t="shared" si="10"/>
        <v>0</v>
      </c>
      <c r="BN13" s="21"/>
      <c r="BO13" s="20">
        <f>SUBTOTAL(9,BO11:BO12)</f>
        <v>4</v>
      </c>
      <c r="BP13" s="21">
        <f>BO13/BO39</f>
        <v>7.5471698113207544E-2</v>
      </c>
      <c r="BQ13" s="20">
        <f>SUBTOTAL(9,BQ11:BQ12)</f>
        <v>25</v>
      </c>
      <c r="BR13" s="21">
        <f>BQ13/BQ39</f>
        <v>2.1834061135371178E-2</v>
      </c>
      <c r="BS13" s="20">
        <f t="shared" si="11"/>
        <v>7</v>
      </c>
      <c r="BT13" s="21">
        <f>BS13/BS39</f>
        <v>0.1</v>
      </c>
      <c r="BU13" s="20">
        <f>SUBTOTAL(9,BU11:BU12)</f>
        <v>32</v>
      </c>
      <c r="BV13" s="21">
        <f>BU13/BU39</f>
        <v>2.6337448559670781E-2</v>
      </c>
      <c r="BW13" s="20">
        <f t="shared" si="12"/>
        <v>344</v>
      </c>
      <c r="BX13" s="21">
        <f>BW13/BW39</f>
        <v>2.4089635854341738E-2</v>
      </c>
      <c r="BY13" s="20">
        <f t="shared" si="12"/>
        <v>60</v>
      </c>
      <c r="BZ13" s="21">
        <f>BY13/BY39</f>
        <v>1.7905102954341987E-2</v>
      </c>
      <c r="CA13" s="20">
        <f t="shared" si="13"/>
        <v>404</v>
      </c>
      <c r="CB13" s="21">
        <f>CA13/CA39</f>
        <v>2.2914185241903466E-2</v>
      </c>
      <c r="CE13" s="20">
        <f t="shared" si="14"/>
        <v>344</v>
      </c>
      <c r="CF13" s="21">
        <f>CE13/CE39</f>
        <v>2.4089635854341738E-2</v>
      </c>
      <c r="CG13" s="20">
        <f t="shared" si="15"/>
        <v>762</v>
      </c>
      <c r="CH13" s="21">
        <f>CG13/CG39</f>
        <v>2.3410138248847925E-2</v>
      </c>
      <c r="CI13" s="20">
        <v>1106</v>
      </c>
      <c r="CJ13" s="21">
        <f>CI13/CI39</f>
        <v>2.3617339312406577E-2</v>
      </c>
    </row>
    <row r="14" spans="1:88" x14ac:dyDescent="0.25">
      <c r="A14" s="2" t="s">
        <v>240</v>
      </c>
      <c r="B14" s="3" t="s">
        <v>113</v>
      </c>
      <c r="C14" s="14">
        <v>0</v>
      </c>
      <c r="D14" s="15">
        <f>C14/C39</f>
        <v>0</v>
      </c>
      <c r="E14" s="14">
        <f t="shared" si="0"/>
        <v>0</v>
      </c>
      <c r="F14" s="15"/>
      <c r="G14" s="14">
        <v>0</v>
      </c>
      <c r="H14" s="15">
        <f>G14/G39</f>
        <v>0</v>
      </c>
      <c r="I14" s="14">
        <v>2</v>
      </c>
      <c r="J14" s="15">
        <f>I14/I39</f>
        <v>6.6445182724252493E-3</v>
      </c>
      <c r="K14" s="14">
        <f t="shared" si="1"/>
        <v>0</v>
      </c>
      <c r="L14" s="15">
        <f>K14/K39</f>
        <v>0</v>
      </c>
      <c r="M14" s="14">
        <v>2</v>
      </c>
      <c r="N14" s="15">
        <f>M14/M39</f>
        <v>6.2111801242236021E-3</v>
      </c>
      <c r="O14" s="14">
        <v>1</v>
      </c>
      <c r="P14" s="15">
        <f>O14/O39</f>
        <v>3.125E-2</v>
      </c>
      <c r="Q14" s="14">
        <f t="shared" si="2"/>
        <v>0</v>
      </c>
      <c r="R14" s="15"/>
      <c r="S14" s="14">
        <v>1</v>
      </c>
      <c r="T14" s="15">
        <f>S14/S39</f>
        <v>3.125E-2</v>
      </c>
      <c r="U14" s="14">
        <v>4</v>
      </c>
      <c r="V14" s="15">
        <f>U14/U39</f>
        <v>5.1813471502590676E-3</v>
      </c>
      <c r="W14" s="14">
        <f t="shared" si="3"/>
        <v>0</v>
      </c>
      <c r="X14" s="15">
        <f>W14/W39</f>
        <v>0</v>
      </c>
      <c r="Y14" s="14">
        <v>4</v>
      </c>
      <c r="Z14" s="15">
        <f>Y14/Y39</f>
        <v>4.9566294919454771E-3</v>
      </c>
      <c r="AA14" s="14">
        <v>0</v>
      </c>
      <c r="AB14" s="15">
        <f>AA14/AA39</f>
        <v>0</v>
      </c>
      <c r="AC14" s="14">
        <f t="shared" si="4"/>
        <v>0</v>
      </c>
      <c r="AD14" s="15"/>
      <c r="AE14" s="14">
        <v>0</v>
      </c>
      <c r="AF14" s="15">
        <f>AE14/AE39</f>
        <v>0</v>
      </c>
      <c r="AG14" s="14">
        <v>1</v>
      </c>
      <c r="AH14" s="15">
        <f>AG14/AG39</f>
        <v>2.0920502092050207E-3</v>
      </c>
      <c r="AI14" s="14">
        <f t="shared" si="5"/>
        <v>0</v>
      </c>
      <c r="AJ14" s="15"/>
      <c r="AK14" s="14">
        <v>1</v>
      </c>
      <c r="AL14" s="15">
        <f>AK14/AK39</f>
        <v>2.0920502092050207E-3</v>
      </c>
      <c r="AM14" s="14">
        <v>2</v>
      </c>
      <c r="AN14" s="15">
        <f>AM14/AM39</f>
        <v>9.5238095238095233E-2</v>
      </c>
      <c r="AO14" s="14">
        <f t="shared" si="6"/>
        <v>0</v>
      </c>
      <c r="AP14" s="15"/>
      <c r="AQ14" s="14">
        <v>2</v>
      </c>
      <c r="AR14" s="15">
        <f>AQ14/AQ39</f>
        <v>9.5238095238095233E-2</v>
      </c>
      <c r="AS14" s="14">
        <v>0</v>
      </c>
      <c r="AT14" s="15">
        <f>AS14/AS39</f>
        <v>0</v>
      </c>
      <c r="AU14" s="14">
        <f t="shared" si="7"/>
        <v>0</v>
      </c>
      <c r="AV14" s="15"/>
      <c r="AW14" s="14">
        <v>0</v>
      </c>
      <c r="AX14" s="15">
        <f>AW14/AW39</f>
        <v>0</v>
      </c>
      <c r="AY14" s="14">
        <v>6</v>
      </c>
      <c r="AZ14" s="15">
        <f>AY14/AY39</f>
        <v>5.0505050505050509E-3</v>
      </c>
      <c r="BA14" s="14">
        <f t="shared" si="8"/>
        <v>0</v>
      </c>
      <c r="BB14" s="15">
        <f>BA14/BA39</f>
        <v>0</v>
      </c>
      <c r="BC14" s="14">
        <v>6</v>
      </c>
      <c r="BD14" s="15">
        <f>BC14/BC39</f>
        <v>4.8426150121065378E-3</v>
      </c>
      <c r="BE14" s="14">
        <v>50</v>
      </c>
      <c r="BF14" s="15">
        <f>BE14/BE39</f>
        <v>4.9539284652729615E-3</v>
      </c>
      <c r="BG14" s="14">
        <f t="shared" si="9"/>
        <v>10</v>
      </c>
      <c r="BH14" s="15">
        <f>BG14/BG39</f>
        <v>3.1505986137366098E-3</v>
      </c>
      <c r="BI14" s="14">
        <v>60</v>
      </c>
      <c r="BJ14" s="15">
        <f>BI14/BI39</f>
        <v>4.5224994346875708E-3</v>
      </c>
      <c r="BK14" s="14">
        <v>0</v>
      </c>
      <c r="BL14" s="15">
        <f>BK14/BK39</f>
        <v>0</v>
      </c>
      <c r="BM14" s="14">
        <f t="shared" si="10"/>
        <v>0</v>
      </c>
      <c r="BN14" s="15"/>
      <c r="BO14" s="14">
        <v>0</v>
      </c>
      <c r="BP14" s="15">
        <f>BO14/BO39</f>
        <v>0</v>
      </c>
      <c r="BQ14" s="14">
        <v>4</v>
      </c>
      <c r="BR14" s="15">
        <f>BQ14/BQ39</f>
        <v>3.4934497816593887E-3</v>
      </c>
      <c r="BS14" s="14">
        <f t="shared" si="11"/>
        <v>1</v>
      </c>
      <c r="BT14" s="15">
        <f>BS14/BS39</f>
        <v>1.4285714285714285E-2</v>
      </c>
      <c r="BU14" s="14">
        <v>5</v>
      </c>
      <c r="BV14" s="15">
        <f>BU14/BU39</f>
        <v>4.11522633744856E-3</v>
      </c>
      <c r="BW14" s="14">
        <f t="shared" si="12"/>
        <v>70</v>
      </c>
      <c r="BX14" s="15">
        <f>BW14/BW39</f>
        <v>4.9019607843137254E-3</v>
      </c>
      <c r="BY14" s="14">
        <f t="shared" si="12"/>
        <v>11</v>
      </c>
      <c r="BZ14" s="15">
        <f>BY14/BY39</f>
        <v>3.2826022082960309E-3</v>
      </c>
      <c r="CA14" s="17">
        <f t="shared" si="13"/>
        <v>81</v>
      </c>
      <c r="CB14" s="18">
        <f>CA14/CA39</f>
        <v>4.5941807044410417E-3</v>
      </c>
      <c r="CE14" s="14">
        <f t="shared" si="14"/>
        <v>70</v>
      </c>
      <c r="CF14" s="15">
        <f>CE14/CE39</f>
        <v>4.9019607843137254E-3</v>
      </c>
      <c r="CG14" s="14">
        <f t="shared" si="15"/>
        <v>141</v>
      </c>
      <c r="CH14" s="15">
        <f>CG14/CG39</f>
        <v>4.3317972350230419E-3</v>
      </c>
      <c r="CI14" s="17">
        <v>211</v>
      </c>
      <c r="CJ14" s="18">
        <f>CI14/CI39</f>
        <v>4.5056587657484517E-3</v>
      </c>
    </row>
    <row r="15" spans="1:88" x14ac:dyDescent="0.25">
      <c r="A15" s="2" t="s">
        <v>241</v>
      </c>
      <c r="B15" s="3" t="s">
        <v>113</v>
      </c>
      <c r="C15" s="14">
        <v>0</v>
      </c>
      <c r="D15" s="15">
        <f>C15/C39</f>
        <v>0</v>
      </c>
      <c r="E15" s="14">
        <f t="shared" si="0"/>
        <v>0</v>
      </c>
      <c r="F15" s="15"/>
      <c r="G15" s="14">
        <v>0</v>
      </c>
      <c r="H15" s="15">
        <f>G15/G39</f>
        <v>0</v>
      </c>
      <c r="I15" s="14">
        <v>0</v>
      </c>
      <c r="J15" s="15">
        <f>I15/I39</f>
        <v>0</v>
      </c>
      <c r="K15" s="14">
        <f t="shared" si="1"/>
        <v>0</v>
      </c>
      <c r="L15" s="15">
        <f>K15/K39</f>
        <v>0</v>
      </c>
      <c r="M15" s="14">
        <v>0</v>
      </c>
      <c r="N15" s="15">
        <f>M15/M39</f>
        <v>0</v>
      </c>
      <c r="O15" s="14">
        <v>1</v>
      </c>
      <c r="P15" s="15">
        <f>O15/O39</f>
        <v>3.125E-2</v>
      </c>
      <c r="Q15" s="14">
        <f t="shared" si="2"/>
        <v>0</v>
      </c>
      <c r="R15" s="15"/>
      <c r="S15" s="14">
        <v>1</v>
      </c>
      <c r="T15" s="15">
        <f>S15/S39</f>
        <v>3.125E-2</v>
      </c>
      <c r="U15" s="14">
        <v>6</v>
      </c>
      <c r="V15" s="15">
        <f>U15/U39</f>
        <v>7.7720207253886009E-3</v>
      </c>
      <c r="W15" s="14">
        <f t="shared" si="3"/>
        <v>0</v>
      </c>
      <c r="X15" s="15">
        <f>W15/W39</f>
        <v>0</v>
      </c>
      <c r="Y15" s="14">
        <v>6</v>
      </c>
      <c r="Z15" s="15">
        <f>Y15/Y39</f>
        <v>7.4349442379182153E-3</v>
      </c>
      <c r="AA15" s="14">
        <v>0</v>
      </c>
      <c r="AB15" s="15">
        <f>AA15/AA39</f>
        <v>0</v>
      </c>
      <c r="AC15" s="14">
        <f t="shared" si="4"/>
        <v>0</v>
      </c>
      <c r="AD15" s="15"/>
      <c r="AE15" s="14">
        <v>0</v>
      </c>
      <c r="AF15" s="15">
        <f>AE15/AE39</f>
        <v>0</v>
      </c>
      <c r="AG15" s="14">
        <v>3</v>
      </c>
      <c r="AH15" s="15">
        <f>AG15/AG39</f>
        <v>6.2761506276150627E-3</v>
      </c>
      <c r="AI15" s="14">
        <f t="shared" si="5"/>
        <v>0</v>
      </c>
      <c r="AJ15" s="15"/>
      <c r="AK15" s="14">
        <v>3</v>
      </c>
      <c r="AL15" s="15">
        <f>AK15/AK39</f>
        <v>6.2761506276150627E-3</v>
      </c>
      <c r="AM15" s="14">
        <v>1</v>
      </c>
      <c r="AN15" s="15">
        <f>AM15/AM39</f>
        <v>4.7619047619047616E-2</v>
      </c>
      <c r="AO15" s="14">
        <f t="shared" si="6"/>
        <v>0</v>
      </c>
      <c r="AP15" s="15"/>
      <c r="AQ15" s="14">
        <v>1</v>
      </c>
      <c r="AR15" s="15">
        <f>AQ15/AQ39</f>
        <v>4.7619047619047616E-2</v>
      </c>
      <c r="AS15" s="14">
        <v>0</v>
      </c>
      <c r="AT15" s="15">
        <f>AS15/AS39</f>
        <v>0</v>
      </c>
      <c r="AU15" s="14">
        <f t="shared" si="7"/>
        <v>0</v>
      </c>
      <c r="AV15" s="15"/>
      <c r="AW15" s="14">
        <v>0</v>
      </c>
      <c r="AX15" s="15">
        <f>AW15/AW39</f>
        <v>0</v>
      </c>
      <c r="AY15" s="14">
        <v>3</v>
      </c>
      <c r="AZ15" s="15">
        <f>AY15/AY39</f>
        <v>2.5252525252525255E-3</v>
      </c>
      <c r="BA15" s="14">
        <f t="shared" si="8"/>
        <v>1</v>
      </c>
      <c r="BB15" s="15">
        <f>BA15/BA39</f>
        <v>1.9607843137254902E-2</v>
      </c>
      <c r="BC15" s="14">
        <v>4</v>
      </c>
      <c r="BD15" s="15">
        <f>BC15/BC39</f>
        <v>3.2284100080710249E-3</v>
      </c>
      <c r="BE15" s="14">
        <v>56</v>
      </c>
      <c r="BF15" s="15">
        <f>BE15/BE39</f>
        <v>5.5483998811057169E-3</v>
      </c>
      <c r="BG15" s="14">
        <f t="shared" si="9"/>
        <v>17</v>
      </c>
      <c r="BH15" s="15">
        <f>BG15/BG39</f>
        <v>5.3560176433522372E-3</v>
      </c>
      <c r="BI15" s="14">
        <v>73</v>
      </c>
      <c r="BJ15" s="15">
        <f>BI15/BI39</f>
        <v>5.5023743122032112E-3</v>
      </c>
      <c r="BK15" s="14">
        <v>0</v>
      </c>
      <c r="BL15" s="15">
        <f>BK15/BK39</f>
        <v>0</v>
      </c>
      <c r="BM15" s="14">
        <f t="shared" si="10"/>
        <v>0</v>
      </c>
      <c r="BN15" s="15"/>
      <c r="BO15" s="14">
        <v>0</v>
      </c>
      <c r="BP15" s="15">
        <f>BO15/BO39</f>
        <v>0</v>
      </c>
      <c r="BQ15" s="14">
        <v>2</v>
      </c>
      <c r="BR15" s="15">
        <f>BQ15/BQ39</f>
        <v>1.7467248908296944E-3</v>
      </c>
      <c r="BS15" s="14">
        <f t="shared" si="11"/>
        <v>0</v>
      </c>
      <c r="BT15" s="15">
        <f>BS15/BS39</f>
        <v>0</v>
      </c>
      <c r="BU15" s="14">
        <v>2</v>
      </c>
      <c r="BV15" s="15">
        <f>BU15/BU39</f>
        <v>1.6460905349794238E-3</v>
      </c>
      <c r="BW15" s="14">
        <f t="shared" si="12"/>
        <v>72</v>
      </c>
      <c r="BX15" s="15">
        <f>BW15/BW39</f>
        <v>5.0420168067226894E-3</v>
      </c>
      <c r="BY15" s="14">
        <f t="shared" si="12"/>
        <v>18</v>
      </c>
      <c r="BZ15" s="15">
        <f>BY15/BY39</f>
        <v>5.3715308863025966E-3</v>
      </c>
      <c r="CA15" s="17">
        <f t="shared" si="13"/>
        <v>90</v>
      </c>
      <c r="CB15" s="18">
        <f>CA15/CA39</f>
        <v>5.1046452271567124E-3</v>
      </c>
      <c r="CE15" s="14">
        <f t="shared" si="14"/>
        <v>72</v>
      </c>
      <c r="CF15" s="15">
        <f>CE15/CE39</f>
        <v>5.0420168067226894E-3</v>
      </c>
      <c r="CG15" s="14">
        <f t="shared" si="15"/>
        <v>159</v>
      </c>
      <c r="CH15" s="15">
        <f>CG15/CG39</f>
        <v>4.884792626728111E-3</v>
      </c>
      <c r="CI15" s="17">
        <v>231</v>
      </c>
      <c r="CJ15" s="18">
        <f>CI15/CI39</f>
        <v>4.9327354260089683E-3</v>
      </c>
    </row>
    <row r="16" spans="1:88" x14ac:dyDescent="0.25">
      <c r="A16" s="19" t="s">
        <v>139</v>
      </c>
      <c r="B16" s="27"/>
      <c r="C16" s="20">
        <f>SUBTOTAL(9,C14:C15)</f>
        <v>0</v>
      </c>
      <c r="D16" s="21">
        <f>C16/C39</f>
        <v>0</v>
      </c>
      <c r="E16" s="20">
        <f t="shared" si="0"/>
        <v>0</v>
      </c>
      <c r="F16" s="21"/>
      <c r="G16" s="20">
        <f>SUBTOTAL(9,G14:G15)</f>
        <v>0</v>
      </c>
      <c r="H16" s="21">
        <f>G16/G39</f>
        <v>0</v>
      </c>
      <c r="I16" s="20">
        <f>SUBTOTAL(9,I14:I15)</f>
        <v>2</v>
      </c>
      <c r="J16" s="21">
        <f>I16/I39</f>
        <v>6.6445182724252493E-3</v>
      </c>
      <c r="K16" s="20">
        <f t="shared" si="1"/>
        <v>0</v>
      </c>
      <c r="L16" s="21">
        <f>K16/K39</f>
        <v>0</v>
      </c>
      <c r="M16" s="20">
        <f>SUBTOTAL(9,M14:M15)</f>
        <v>2</v>
      </c>
      <c r="N16" s="21">
        <f>M16/M39</f>
        <v>6.2111801242236021E-3</v>
      </c>
      <c r="O16" s="20">
        <f>SUBTOTAL(9,O14:O15)</f>
        <v>2</v>
      </c>
      <c r="P16" s="21">
        <f>O16/O39</f>
        <v>6.25E-2</v>
      </c>
      <c r="Q16" s="20">
        <f t="shared" si="2"/>
        <v>0</v>
      </c>
      <c r="R16" s="21"/>
      <c r="S16" s="20">
        <f>SUBTOTAL(9,S14:S15)</f>
        <v>2</v>
      </c>
      <c r="T16" s="21">
        <f>S16/S39</f>
        <v>6.25E-2</v>
      </c>
      <c r="U16" s="20">
        <f>SUBTOTAL(9,U14:U15)</f>
        <v>10</v>
      </c>
      <c r="V16" s="21">
        <f>U16/U39</f>
        <v>1.2953367875647668E-2</v>
      </c>
      <c r="W16" s="20">
        <f t="shared" si="3"/>
        <v>0</v>
      </c>
      <c r="X16" s="21">
        <f>W16/W39</f>
        <v>0</v>
      </c>
      <c r="Y16" s="20">
        <f>SUBTOTAL(9,Y14:Y15)</f>
        <v>10</v>
      </c>
      <c r="Z16" s="21">
        <f>Y16/Y39</f>
        <v>1.2391573729863693E-2</v>
      </c>
      <c r="AA16" s="20">
        <f>SUBTOTAL(9,AA14:AA15)</f>
        <v>0</v>
      </c>
      <c r="AB16" s="21">
        <f>AA16/AA39</f>
        <v>0</v>
      </c>
      <c r="AC16" s="20">
        <f t="shared" si="4"/>
        <v>0</v>
      </c>
      <c r="AD16" s="21"/>
      <c r="AE16" s="20">
        <f>SUBTOTAL(9,AE14:AE15)</f>
        <v>0</v>
      </c>
      <c r="AF16" s="21">
        <f>AE16/AE39</f>
        <v>0</v>
      </c>
      <c r="AG16" s="20">
        <f>SUBTOTAL(9,AG14:AG15)</f>
        <v>4</v>
      </c>
      <c r="AH16" s="21">
        <f>AG16/AG39</f>
        <v>8.368200836820083E-3</v>
      </c>
      <c r="AI16" s="20">
        <f t="shared" si="5"/>
        <v>0</v>
      </c>
      <c r="AJ16" s="21"/>
      <c r="AK16" s="20">
        <f>SUBTOTAL(9,AK14:AK15)</f>
        <v>4</v>
      </c>
      <c r="AL16" s="21">
        <f>AK16/AK39</f>
        <v>8.368200836820083E-3</v>
      </c>
      <c r="AM16" s="20">
        <f>SUBTOTAL(9,AM14:AM15)</f>
        <v>3</v>
      </c>
      <c r="AN16" s="21">
        <f>AM16/AM39</f>
        <v>0.14285714285714285</v>
      </c>
      <c r="AO16" s="20">
        <f t="shared" si="6"/>
        <v>0</v>
      </c>
      <c r="AP16" s="21"/>
      <c r="AQ16" s="20">
        <f>SUBTOTAL(9,AQ14:AQ15)</f>
        <v>3</v>
      </c>
      <c r="AR16" s="21">
        <f>AQ16/AQ39</f>
        <v>0.14285714285714285</v>
      </c>
      <c r="AS16" s="20">
        <f>SUBTOTAL(9,AS14:AS15)</f>
        <v>0</v>
      </c>
      <c r="AT16" s="21">
        <f>AS16/AS39</f>
        <v>0</v>
      </c>
      <c r="AU16" s="20">
        <f t="shared" si="7"/>
        <v>0</v>
      </c>
      <c r="AV16" s="21"/>
      <c r="AW16" s="20">
        <f>SUBTOTAL(9,AW14:AW15)</f>
        <v>0</v>
      </c>
      <c r="AX16" s="21">
        <f>AW16/AW39</f>
        <v>0</v>
      </c>
      <c r="AY16" s="20">
        <f>SUBTOTAL(9,AY14:AY15)</f>
        <v>9</v>
      </c>
      <c r="AZ16" s="21">
        <f>AY16/AY39</f>
        <v>7.575757575757576E-3</v>
      </c>
      <c r="BA16" s="20">
        <f t="shared" si="8"/>
        <v>1</v>
      </c>
      <c r="BB16" s="21">
        <f>BA16/BA39</f>
        <v>1.9607843137254902E-2</v>
      </c>
      <c r="BC16" s="20">
        <f>SUBTOTAL(9,BC14:BC15)</f>
        <v>10</v>
      </c>
      <c r="BD16" s="21">
        <f>BC16/BC39</f>
        <v>8.0710250201775618E-3</v>
      </c>
      <c r="BE16" s="20">
        <f>SUBTOTAL(9,BE14:BE15)</f>
        <v>106</v>
      </c>
      <c r="BF16" s="21">
        <f>BE16/BE39</f>
        <v>1.0502328346378677E-2</v>
      </c>
      <c r="BG16" s="20">
        <f t="shared" si="9"/>
        <v>27</v>
      </c>
      <c r="BH16" s="21">
        <f>BG16/BG39</f>
        <v>8.5066162570888466E-3</v>
      </c>
      <c r="BI16" s="20">
        <f>SUBTOTAL(9,BI14:BI15)</f>
        <v>133</v>
      </c>
      <c r="BJ16" s="21">
        <f>BI16/BI39</f>
        <v>1.0024873746890782E-2</v>
      </c>
      <c r="BK16" s="20">
        <f>SUBTOTAL(9,BK14:BK15)</f>
        <v>0</v>
      </c>
      <c r="BL16" s="21">
        <f>BK16/BK39</f>
        <v>0</v>
      </c>
      <c r="BM16" s="20">
        <f t="shared" si="10"/>
        <v>0</v>
      </c>
      <c r="BN16" s="21"/>
      <c r="BO16" s="20">
        <f>SUBTOTAL(9,BO14:BO15)</f>
        <v>0</v>
      </c>
      <c r="BP16" s="21">
        <f>BO16/BO39</f>
        <v>0</v>
      </c>
      <c r="BQ16" s="20">
        <f>SUBTOTAL(9,BQ14:BQ15)</f>
        <v>6</v>
      </c>
      <c r="BR16" s="21">
        <f>BQ16/BQ39</f>
        <v>5.2401746724890829E-3</v>
      </c>
      <c r="BS16" s="20">
        <f t="shared" si="11"/>
        <v>1</v>
      </c>
      <c r="BT16" s="21">
        <f>BS16/BS39</f>
        <v>1.4285714285714285E-2</v>
      </c>
      <c r="BU16" s="20">
        <f>SUBTOTAL(9,BU14:BU15)</f>
        <v>7</v>
      </c>
      <c r="BV16" s="21">
        <f>BU16/BU39</f>
        <v>5.7613168724279839E-3</v>
      </c>
      <c r="BW16" s="20">
        <f t="shared" si="12"/>
        <v>142</v>
      </c>
      <c r="BX16" s="21">
        <f>BW16/BW39</f>
        <v>9.9439775910364139E-3</v>
      </c>
      <c r="BY16" s="20">
        <f t="shared" si="12"/>
        <v>29</v>
      </c>
      <c r="BZ16" s="21">
        <f>BY16/BY39</f>
        <v>8.6541330945986272E-3</v>
      </c>
      <c r="CA16" s="20">
        <f t="shared" si="13"/>
        <v>171</v>
      </c>
      <c r="CB16" s="21">
        <f>CA16/CA39</f>
        <v>9.6988259315977533E-3</v>
      </c>
      <c r="CE16" s="20">
        <f t="shared" si="14"/>
        <v>142</v>
      </c>
      <c r="CF16" s="21">
        <f>CE16/CE39</f>
        <v>9.9439775910364139E-3</v>
      </c>
      <c r="CG16" s="20">
        <f t="shared" si="15"/>
        <v>300</v>
      </c>
      <c r="CH16" s="21">
        <f>CG16/CG39</f>
        <v>9.2165898617511521E-3</v>
      </c>
      <c r="CI16" s="20">
        <v>442</v>
      </c>
      <c r="CJ16" s="21">
        <f>CI16/CI39</f>
        <v>9.43839419175742E-3</v>
      </c>
    </row>
    <row r="17" spans="1:88" x14ac:dyDescent="0.25">
      <c r="A17" s="2" t="s">
        <v>242</v>
      </c>
      <c r="B17" s="3" t="s">
        <v>119</v>
      </c>
      <c r="C17" s="14">
        <v>5</v>
      </c>
      <c r="D17" s="15">
        <f>C17/C39</f>
        <v>0.14705882352941177</v>
      </c>
      <c r="E17" s="14">
        <f t="shared" si="0"/>
        <v>0</v>
      </c>
      <c r="F17" s="15"/>
      <c r="G17" s="14">
        <v>5</v>
      </c>
      <c r="H17" s="15">
        <f>G17/G39</f>
        <v>0.14705882352941177</v>
      </c>
      <c r="I17" s="14">
        <v>31</v>
      </c>
      <c r="J17" s="15">
        <f>I17/I39</f>
        <v>0.10299003322259136</v>
      </c>
      <c r="K17" s="14">
        <f t="shared" si="1"/>
        <v>3</v>
      </c>
      <c r="L17" s="15">
        <f>K17/K39</f>
        <v>0.14285714285714285</v>
      </c>
      <c r="M17" s="14">
        <v>34</v>
      </c>
      <c r="N17" s="15">
        <f>M17/M39</f>
        <v>0.10559006211180125</v>
      </c>
      <c r="O17" s="14">
        <v>2</v>
      </c>
      <c r="P17" s="15">
        <f>O17/O39</f>
        <v>6.25E-2</v>
      </c>
      <c r="Q17" s="14">
        <f t="shared" si="2"/>
        <v>0</v>
      </c>
      <c r="R17" s="15"/>
      <c r="S17" s="14">
        <v>2</v>
      </c>
      <c r="T17" s="15">
        <f>S17/S39</f>
        <v>6.25E-2</v>
      </c>
      <c r="U17" s="14">
        <v>78</v>
      </c>
      <c r="V17" s="15">
        <f>U17/U39</f>
        <v>0.10103626943005181</v>
      </c>
      <c r="W17" s="14">
        <f t="shared" si="3"/>
        <v>5</v>
      </c>
      <c r="X17" s="15">
        <f>W17/W39</f>
        <v>0.14285714285714285</v>
      </c>
      <c r="Y17" s="14">
        <v>83</v>
      </c>
      <c r="Z17" s="15">
        <f>Y17/Y39</f>
        <v>0.10285006195786865</v>
      </c>
      <c r="AA17" s="14">
        <v>5</v>
      </c>
      <c r="AB17" s="15">
        <f>AA17/AA39</f>
        <v>0.1388888888888889</v>
      </c>
      <c r="AC17" s="14">
        <f t="shared" si="4"/>
        <v>0</v>
      </c>
      <c r="AD17" s="15"/>
      <c r="AE17" s="14">
        <v>5</v>
      </c>
      <c r="AF17" s="15">
        <f>AE17/AE39</f>
        <v>0.1388888888888889</v>
      </c>
      <c r="AG17" s="14">
        <v>43</v>
      </c>
      <c r="AH17" s="15">
        <f>AG17/AG39</f>
        <v>8.9958158995815898E-2</v>
      </c>
      <c r="AI17" s="14">
        <f t="shared" si="5"/>
        <v>0</v>
      </c>
      <c r="AJ17" s="15"/>
      <c r="AK17" s="14">
        <v>43</v>
      </c>
      <c r="AL17" s="15">
        <f>AK17/AK39</f>
        <v>8.9958158995815898E-2</v>
      </c>
      <c r="AM17" s="14">
        <v>1</v>
      </c>
      <c r="AN17" s="15">
        <f>AM17/AM39</f>
        <v>4.7619047619047616E-2</v>
      </c>
      <c r="AO17" s="14">
        <f t="shared" si="6"/>
        <v>0</v>
      </c>
      <c r="AP17" s="15"/>
      <c r="AQ17" s="14">
        <v>1</v>
      </c>
      <c r="AR17" s="15">
        <f>AQ17/AQ39</f>
        <v>4.7619047619047616E-2</v>
      </c>
      <c r="AS17" s="14">
        <v>14</v>
      </c>
      <c r="AT17" s="15">
        <f>AS17/AS39</f>
        <v>0.11023622047244094</v>
      </c>
      <c r="AU17" s="14">
        <f t="shared" si="7"/>
        <v>0</v>
      </c>
      <c r="AV17" s="15"/>
      <c r="AW17" s="14">
        <v>14</v>
      </c>
      <c r="AX17" s="15">
        <f>AW17/AW39</f>
        <v>0.11023622047244094</v>
      </c>
      <c r="AY17" s="14">
        <v>94</v>
      </c>
      <c r="AZ17" s="15">
        <f>AY17/AY39</f>
        <v>7.9124579124579125E-2</v>
      </c>
      <c r="BA17" s="14">
        <f t="shared" si="8"/>
        <v>0</v>
      </c>
      <c r="BB17" s="15">
        <f>BA17/BA39</f>
        <v>0</v>
      </c>
      <c r="BC17" s="14">
        <v>94</v>
      </c>
      <c r="BD17" s="15">
        <f>BC17/BC39</f>
        <v>7.5867635189669089E-2</v>
      </c>
      <c r="BE17" s="14">
        <v>887</v>
      </c>
      <c r="BF17" s="15">
        <f>BE17/BE39</f>
        <v>8.7882690973942343E-2</v>
      </c>
      <c r="BG17" s="14">
        <f t="shared" si="9"/>
        <v>245</v>
      </c>
      <c r="BH17" s="15">
        <f>BG17/BG39</f>
        <v>7.718966603654695E-2</v>
      </c>
      <c r="BI17" s="14">
        <v>1132</v>
      </c>
      <c r="BJ17" s="15">
        <f>BI17/BI39</f>
        <v>8.5324489334438827E-2</v>
      </c>
      <c r="BK17" s="14">
        <v>5</v>
      </c>
      <c r="BL17" s="15">
        <f>BK17/BK39</f>
        <v>9.4339622641509441E-2</v>
      </c>
      <c r="BM17" s="14">
        <f t="shared" si="10"/>
        <v>0</v>
      </c>
      <c r="BN17" s="15"/>
      <c r="BO17" s="14">
        <v>5</v>
      </c>
      <c r="BP17" s="15">
        <f>BO17/BO39</f>
        <v>9.4339622641509441E-2</v>
      </c>
      <c r="BQ17" s="14">
        <v>113</v>
      </c>
      <c r="BR17" s="15">
        <f>BQ17/BQ39</f>
        <v>9.8689956331877729E-2</v>
      </c>
      <c r="BS17" s="14">
        <f t="shared" si="11"/>
        <v>5</v>
      </c>
      <c r="BT17" s="15">
        <f>BS17/BS39</f>
        <v>7.1428571428571425E-2</v>
      </c>
      <c r="BU17" s="14">
        <v>118</v>
      </c>
      <c r="BV17" s="15">
        <f>BU17/BU39</f>
        <v>9.7119341563786002E-2</v>
      </c>
      <c r="BW17" s="14">
        <f t="shared" si="12"/>
        <v>1278</v>
      </c>
      <c r="BX17" s="15">
        <f>BW17/BW39</f>
        <v>8.9495798319327732E-2</v>
      </c>
      <c r="BY17" s="14">
        <f t="shared" si="12"/>
        <v>258</v>
      </c>
      <c r="BZ17" s="15">
        <f>BY17/BY39</f>
        <v>7.6991942703670546E-2</v>
      </c>
      <c r="CA17" s="17">
        <f t="shared" si="13"/>
        <v>1536</v>
      </c>
      <c r="CB17" s="18">
        <f>CA17/CA39</f>
        <v>8.7119278543474565E-2</v>
      </c>
      <c r="CE17" s="14">
        <f t="shared" si="14"/>
        <v>1278</v>
      </c>
      <c r="CF17" s="15">
        <f>CE17/CE39</f>
        <v>8.9495798319327732E-2</v>
      </c>
      <c r="CG17" s="14">
        <f t="shared" si="15"/>
        <v>2560</v>
      </c>
      <c r="CH17" s="15">
        <f>CG17/CG39</f>
        <v>7.8648233486943164E-2</v>
      </c>
      <c r="CI17" s="17">
        <v>3838</v>
      </c>
      <c r="CJ17" s="18">
        <f>CI17/CI39</f>
        <v>8.195601110399317E-2</v>
      </c>
    </row>
    <row r="18" spans="1:88" x14ac:dyDescent="0.25">
      <c r="A18" s="2" t="s">
        <v>243</v>
      </c>
      <c r="B18" s="3" t="s">
        <v>119</v>
      </c>
      <c r="C18" s="14">
        <v>7</v>
      </c>
      <c r="D18" s="15">
        <f>C18/C39</f>
        <v>0.20588235294117646</v>
      </c>
      <c r="E18" s="14">
        <f t="shared" si="0"/>
        <v>0</v>
      </c>
      <c r="F18" s="15"/>
      <c r="G18" s="14">
        <v>7</v>
      </c>
      <c r="H18" s="15">
        <f>G18/G39</f>
        <v>0.20588235294117646</v>
      </c>
      <c r="I18" s="14">
        <v>13</v>
      </c>
      <c r="J18" s="15">
        <f>I18/I39</f>
        <v>4.3189368770764118E-2</v>
      </c>
      <c r="K18" s="14">
        <f t="shared" si="1"/>
        <v>1</v>
      </c>
      <c r="L18" s="15">
        <f>K18/K39</f>
        <v>4.7619047619047616E-2</v>
      </c>
      <c r="M18" s="14">
        <v>14</v>
      </c>
      <c r="N18" s="15">
        <f>M18/M39</f>
        <v>4.3478260869565216E-2</v>
      </c>
      <c r="O18" s="14">
        <v>2</v>
      </c>
      <c r="P18" s="15">
        <f>O18/O39</f>
        <v>6.25E-2</v>
      </c>
      <c r="Q18" s="14">
        <f t="shared" si="2"/>
        <v>0</v>
      </c>
      <c r="R18" s="15"/>
      <c r="S18" s="14">
        <v>2</v>
      </c>
      <c r="T18" s="15">
        <f>S18/S39</f>
        <v>6.25E-2</v>
      </c>
      <c r="U18" s="14">
        <v>59</v>
      </c>
      <c r="V18" s="15">
        <f>U18/U39</f>
        <v>7.6424870466321237E-2</v>
      </c>
      <c r="W18" s="14">
        <f t="shared" si="3"/>
        <v>1</v>
      </c>
      <c r="X18" s="15">
        <f>W18/W39</f>
        <v>2.8571428571428571E-2</v>
      </c>
      <c r="Y18" s="14">
        <v>60</v>
      </c>
      <c r="Z18" s="15">
        <f>Y18/Y39</f>
        <v>7.434944237918216E-2</v>
      </c>
      <c r="AA18" s="14">
        <v>2</v>
      </c>
      <c r="AB18" s="15">
        <f>AA18/AA39</f>
        <v>5.5555555555555552E-2</v>
      </c>
      <c r="AC18" s="14">
        <f t="shared" si="4"/>
        <v>0</v>
      </c>
      <c r="AD18" s="15"/>
      <c r="AE18" s="14">
        <v>2</v>
      </c>
      <c r="AF18" s="15">
        <f>AE18/AE39</f>
        <v>5.5555555555555552E-2</v>
      </c>
      <c r="AG18" s="14">
        <v>31</v>
      </c>
      <c r="AH18" s="15">
        <f>AG18/AG39</f>
        <v>6.4853556485355651E-2</v>
      </c>
      <c r="AI18" s="14">
        <f t="shared" si="5"/>
        <v>0</v>
      </c>
      <c r="AJ18" s="15"/>
      <c r="AK18" s="14">
        <v>31</v>
      </c>
      <c r="AL18" s="15">
        <f>AK18/AK39</f>
        <v>6.4853556485355651E-2</v>
      </c>
      <c r="AM18" s="14">
        <v>5</v>
      </c>
      <c r="AN18" s="15">
        <f>AM18/AM39</f>
        <v>0.23809523809523808</v>
      </c>
      <c r="AO18" s="14">
        <f t="shared" si="6"/>
        <v>0</v>
      </c>
      <c r="AP18" s="15"/>
      <c r="AQ18" s="14">
        <v>5</v>
      </c>
      <c r="AR18" s="15">
        <f>AQ18/AQ39</f>
        <v>0.23809523809523808</v>
      </c>
      <c r="AS18" s="14">
        <v>6</v>
      </c>
      <c r="AT18" s="15">
        <f>AS18/AS39</f>
        <v>4.7244094488188976E-2</v>
      </c>
      <c r="AU18" s="14">
        <f t="shared" si="7"/>
        <v>0</v>
      </c>
      <c r="AV18" s="15"/>
      <c r="AW18" s="14">
        <v>6</v>
      </c>
      <c r="AX18" s="15">
        <f>AW18/AW39</f>
        <v>4.7244094488188976E-2</v>
      </c>
      <c r="AY18" s="14">
        <v>104</v>
      </c>
      <c r="AZ18" s="15">
        <f>AY18/AY39</f>
        <v>8.7542087542087546E-2</v>
      </c>
      <c r="BA18" s="14">
        <f t="shared" si="8"/>
        <v>6</v>
      </c>
      <c r="BB18" s="15">
        <f>BA18/BA39</f>
        <v>0.11764705882352941</v>
      </c>
      <c r="BC18" s="14">
        <v>110</v>
      </c>
      <c r="BD18" s="15">
        <f>BC18/BC39</f>
        <v>8.8781275221953185E-2</v>
      </c>
      <c r="BE18" s="14">
        <v>629</v>
      </c>
      <c r="BF18" s="15">
        <f>BE18/BE39</f>
        <v>6.2320420093133856E-2</v>
      </c>
      <c r="BG18" s="14">
        <f t="shared" si="9"/>
        <v>153</v>
      </c>
      <c r="BH18" s="15">
        <f>BG18/BG39</f>
        <v>4.8204158790170135E-2</v>
      </c>
      <c r="BI18" s="14">
        <v>782</v>
      </c>
      <c r="BJ18" s="15">
        <f>BI18/BI39</f>
        <v>5.8943242632094668E-2</v>
      </c>
      <c r="BK18" s="14">
        <v>1</v>
      </c>
      <c r="BL18" s="15">
        <f>BK18/BK39</f>
        <v>1.8867924528301886E-2</v>
      </c>
      <c r="BM18" s="14">
        <f t="shared" si="10"/>
        <v>0</v>
      </c>
      <c r="BN18" s="15"/>
      <c r="BO18" s="14">
        <v>1</v>
      </c>
      <c r="BP18" s="15">
        <f>BO18/BO39</f>
        <v>1.8867924528301886E-2</v>
      </c>
      <c r="BQ18" s="14">
        <v>92</v>
      </c>
      <c r="BR18" s="15">
        <f>BQ18/BQ39</f>
        <v>8.034934497816594E-2</v>
      </c>
      <c r="BS18" s="14">
        <f t="shared" si="11"/>
        <v>3</v>
      </c>
      <c r="BT18" s="15">
        <f>BS18/BS39</f>
        <v>4.2857142857142858E-2</v>
      </c>
      <c r="BU18" s="14">
        <v>95</v>
      </c>
      <c r="BV18" s="15">
        <f>BU18/BU39</f>
        <v>7.8189300411522639E-2</v>
      </c>
      <c r="BW18" s="14">
        <f t="shared" si="12"/>
        <v>951</v>
      </c>
      <c r="BX18" s="15">
        <f>BW18/BW39</f>
        <v>6.6596638655462184E-2</v>
      </c>
      <c r="BY18" s="14">
        <f t="shared" si="12"/>
        <v>164</v>
      </c>
      <c r="BZ18" s="15">
        <f>BY18/BY39</f>
        <v>4.8940614741868102E-2</v>
      </c>
      <c r="CA18" s="17">
        <f t="shared" si="13"/>
        <v>1115</v>
      </c>
      <c r="CB18" s="18">
        <f>CA18/CA39</f>
        <v>6.3240882536441501E-2</v>
      </c>
      <c r="CE18" s="14">
        <f t="shared" si="14"/>
        <v>951</v>
      </c>
      <c r="CF18" s="15">
        <f>CE18/CE39</f>
        <v>6.6596638655462184E-2</v>
      </c>
      <c r="CG18" s="14">
        <f t="shared" si="15"/>
        <v>1989</v>
      </c>
      <c r="CH18" s="15">
        <f>CG18/CG39</f>
        <v>6.1105990783410141E-2</v>
      </c>
      <c r="CI18" s="17">
        <v>2940</v>
      </c>
      <c r="CJ18" s="18">
        <f>CI18/CI39</f>
        <v>6.2780269058295965E-2</v>
      </c>
    </row>
    <row r="19" spans="1:88" x14ac:dyDescent="0.25">
      <c r="A19" s="2" t="s">
        <v>244</v>
      </c>
      <c r="B19" s="3" t="s">
        <v>119</v>
      </c>
      <c r="C19" s="14">
        <v>1</v>
      </c>
      <c r="D19" s="15">
        <f>C19/C39</f>
        <v>2.9411764705882353E-2</v>
      </c>
      <c r="E19" s="14">
        <f t="shared" si="0"/>
        <v>0</v>
      </c>
      <c r="F19" s="15"/>
      <c r="G19" s="14">
        <v>1</v>
      </c>
      <c r="H19" s="15">
        <f>G19/G39</f>
        <v>2.9411764705882353E-2</v>
      </c>
      <c r="I19" s="14">
        <v>28</v>
      </c>
      <c r="J19" s="15">
        <f>I19/I39</f>
        <v>9.3023255813953487E-2</v>
      </c>
      <c r="K19" s="14">
        <f t="shared" si="1"/>
        <v>2</v>
      </c>
      <c r="L19" s="15">
        <f>K19/K39</f>
        <v>9.5238095238095233E-2</v>
      </c>
      <c r="M19" s="14">
        <v>30</v>
      </c>
      <c r="N19" s="15">
        <f>M19/M39</f>
        <v>9.3167701863354033E-2</v>
      </c>
      <c r="O19" s="14">
        <v>2</v>
      </c>
      <c r="P19" s="15">
        <f>O19/O39</f>
        <v>6.25E-2</v>
      </c>
      <c r="Q19" s="14">
        <f t="shared" si="2"/>
        <v>0</v>
      </c>
      <c r="R19" s="15"/>
      <c r="S19" s="14">
        <v>2</v>
      </c>
      <c r="T19" s="15">
        <f>S19/S39</f>
        <v>6.25E-2</v>
      </c>
      <c r="U19" s="14">
        <v>71</v>
      </c>
      <c r="V19" s="15">
        <f>U19/U39</f>
        <v>9.1968911917098439E-2</v>
      </c>
      <c r="W19" s="14">
        <f t="shared" si="3"/>
        <v>3</v>
      </c>
      <c r="X19" s="15">
        <f>W19/W39</f>
        <v>8.5714285714285715E-2</v>
      </c>
      <c r="Y19" s="14">
        <v>74</v>
      </c>
      <c r="Z19" s="15">
        <f>Y19/Y39</f>
        <v>9.169764560099132E-2</v>
      </c>
      <c r="AA19" s="14">
        <v>1</v>
      </c>
      <c r="AB19" s="15">
        <f>AA19/AA39</f>
        <v>2.7777777777777776E-2</v>
      </c>
      <c r="AC19" s="14">
        <f t="shared" si="4"/>
        <v>0</v>
      </c>
      <c r="AD19" s="15"/>
      <c r="AE19" s="14">
        <v>1</v>
      </c>
      <c r="AF19" s="15">
        <f>AE19/AE39</f>
        <v>2.7777777777777776E-2</v>
      </c>
      <c r="AG19" s="14">
        <v>44</v>
      </c>
      <c r="AH19" s="15">
        <f>AG19/AG39</f>
        <v>9.2050209205020925E-2</v>
      </c>
      <c r="AI19" s="14">
        <f t="shared" si="5"/>
        <v>0</v>
      </c>
      <c r="AJ19" s="15"/>
      <c r="AK19" s="14">
        <v>44</v>
      </c>
      <c r="AL19" s="15">
        <f>AK19/AK39</f>
        <v>9.2050209205020925E-2</v>
      </c>
      <c r="AM19" s="14">
        <v>0</v>
      </c>
      <c r="AN19" s="15">
        <f>AM19/AM39</f>
        <v>0</v>
      </c>
      <c r="AO19" s="14">
        <f t="shared" si="6"/>
        <v>0</v>
      </c>
      <c r="AP19" s="15"/>
      <c r="AQ19" s="14">
        <v>0</v>
      </c>
      <c r="AR19" s="15">
        <f>AQ19/AQ39</f>
        <v>0</v>
      </c>
      <c r="AS19" s="14">
        <v>15</v>
      </c>
      <c r="AT19" s="15">
        <f>AS19/AS39</f>
        <v>0.11811023622047244</v>
      </c>
      <c r="AU19" s="14">
        <f t="shared" si="7"/>
        <v>0</v>
      </c>
      <c r="AV19" s="15"/>
      <c r="AW19" s="14">
        <v>15</v>
      </c>
      <c r="AX19" s="15">
        <f>AW19/AW39</f>
        <v>0.11811023622047244</v>
      </c>
      <c r="AY19" s="14">
        <v>78</v>
      </c>
      <c r="AZ19" s="15">
        <f>AY19/AY39</f>
        <v>6.5656565656565663E-2</v>
      </c>
      <c r="BA19" s="14">
        <f t="shared" si="8"/>
        <v>6</v>
      </c>
      <c r="BB19" s="15">
        <f>BA19/BA39</f>
        <v>0.11764705882352941</v>
      </c>
      <c r="BC19" s="14">
        <v>84</v>
      </c>
      <c r="BD19" s="15">
        <f>BC19/BC39</f>
        <v>6.7796610169491525E-2</v>
      </c>
      <c r="BE19" s="14">
        <v>850</v>
      </c>
      <c r="BF19" s="15">
        <f>BE19/BE39</f>
        <v>8.4216783909640339E-2</v>
      </c>
      <c r="BG19" s="14">
        <f t="shared" si="9"/>
        <v>262</v>
      </c>
      <c r="BH19" s="15">
        <f>BG19/BG39</f>
        <v>8.2545683679899187E-2</v>
      </c>
      <c r="BI19" s="14">
        <v>1112</v>
      </c>
      <c r="BJ19" s="15">
        <f>BI19/BI39</f>
        <v>8.3816989522876306E-2</v>
      </c>
      <c r="BK19" s="14">
        <v>5</v>
      </c>
      <c r="BL19" s="15">
        <f>BK19/BK39</f>
        <v>9.4339622641509441E-2</v>
      </c>
      <c r="BM19" s="14">
        <f t="shared" si="10"/>
        <v>0</v>
      </c>
      <c r="BN19" s="15"/>
      <c r="BO19" s="14">
        <v>5</v>
      </c>
      <c r="BP19" s="15">
        <f>BO19/BO39</f>
        <v>9.4339622641509441E-2</v>
      </c>
      <c r="BQ19" s="14">
        <v>89</v>
      </c>
      <c r="BR19" s="15">
        <f>BQ19/BQ39</f>
        <v>7.7729257641921401E-2</v>
      </c>
      <c r="BS19" s="14">
        <f t="shared" si="11"/>
        <v>6</v>
      </c>
      <c r="BT19" s="15">
        <f>BS19/BS39</f>
        <v>8.5714285714285715E-2</v>
      </c>
      <c r="BU19" s="14">
        <v>95</v>
      </c>
      <c r="BV19" s="15">
        <f>BU19/BU39</f>
        <v>7.8189300411522639E-2</v>
      </c>
      <c r="BW19" s="14">
        <f t="shared" si="12"/>
        <v>1184</v>
      </c>
      <c r="BX19" s="15">
        <f>BW19/BW39</f>
        <v>8.2913165266106439E-2</v>
      </c>
      <c r="BY19" s="14">
        <f t="shared" si="12"/>
        <v>279</v>
      </c>
      <c r="BZ19" s="15">
        <f>BY19/BY39</f>
        <v>8.3258728737690246E-2</v>
      </c>
      <c r="CA19" s="17">
        <f t="shared" si="13"/>
        <v>1463</v>
      </c>
      <c r="CB19" s="18">
        <f>CA19/CA39</f>
        <v>8.2978844081447456E-2</v>
      </c>
      <c r="CE19" s="14">
        <f t="shared" si="14"/>
        <v>1184</v>
      </c>
      <c r="CF19" s="15">
        <f>CE19/CE39</f>
        <v>8.2913165266106439E-2</v>
      </c>
      <c r="CG19" s="14">
        <f t="shared" si="15"/>
        <v>2780</v>
      </c>
      <c r="CH19" s="15">
        <f>CG19/CG39</f>
        <v>8.5407066052227337E-2</v>
      </c>
      <c r="CI19" s="17">
        <v>3964</v>
      </c>
      <c r="CJ19" s="18">
        <f>CI19/CI39</f>
        <v>8.4646594063634423E-2</v>
      </c>
    </row>
    <row r="20" spans="1:88" x14ac:dyDescent="0.25">
      <c r="A20" s="2" t="s">
        <v>245</v>
      </c>
      <c r="B20" s="3" t="s">
        <v>119</v>
      </c>
      <c r="C20" s="14">
        <v>3</v>
      </c>
      <c r="D20" s="15">
        <f>C20/C39</f>
        <v>8.8235294117647065E-2</v>
      </c>
      <c r="E20" s="14">
        <f t="shared" si="0"/>
        <v>0</v>
      </c>
      <c r="F20" s="15"/>
      <c r="G20" s="14">
        <v>3</v>
      </c>
      <c r="H20" s="15">
        <f>G20/G39</f>
        <v>8.8235294117647065E-2</v>
      </c>
      <c r="I20" s="14">
        <v>9</v>
      </c>
      <c r="J20" s="15">
        <f>I20/I39</f>
        <v>2.9900332225913623E-2</v>
      </c>
      <c r="K20" s="14">
        <f t="shared" si="1"/>
        <v>2</v>
      </c>
      <c r="L20" s="15">
        <f>K20/K39</f>
        <v>9.5238095238095233E-2</v>
      </c>
      <c r="M20" s="14">
        <v>11</v>
      </c>
      <c r="N20" s="15">
        <f>M20/M39</f>
        <v>3.4161490683229816E-2</v>
      </c>
      <c r="O20" s="14">
        <v>1</v>
      </c>
      <c r="P20" s="15">
        <f>O20/O39</f>
        <v>3.125E-2</v>
      </c>
      <c r="Q20" s="14">
        <f t="shared" si="2"/>
        <v>0</v>
      </c>
      <c r="R20" s="15"/>
      <c r="S20" s="14">
        <v>1</v>
      </c>
      <c r="T20" s="15">
        <f>S20/S39</f>
        <v>3.125E-2</v>
      </c>
      <c r="U20" s="14">
        <v>33</v>
      </c>
      <c r="V20" s="15">
        <f>U20/U39</f>
        <v>4.2746113989637305E-2</v>
      </c>
      <c r="W20" s="14">
        <f t="shared" si="3"/>
        <v>4</v>
      </c>
      <c r="X20" s="15">
        <f>W20/W39</f>
        <v>0.11428571428571428</v>
      </c>
      <c r="Y20" s="14">
        <v>37</v>
      </c>
      <c r="Z20" s="15">
        <f>Y20/Y39</f>
        <v>4.584882280049566E-2</v>
      </c>
      <c r="AA20" s="14">
        <v>2</v>
      </c>
      <c r="AB20" s="15">
        <f>AA20/AA39</f>
        <v>5.5555555555555552E-2</v>
      </c>
      <c r="AC20" s="14">
        <f t="shared" si="4"/>
        <v>0</v>
      </c>
      <c r="AD20" s="15"/>
      <c r="AE20" s="14">
        <v>2</v>
      </c>
      <c r="AF20" s="15">
        <f>AE20/AE39</f>
        <v>5.5555555555555552E-2</v>
      </c>
      <c r="AG20" s="14">
        <v>16</v>
      </c>
      <c r="AH20" s="15">
        <f>AG20/AG39</f>
        <v>3.3472803347280332E-2</v>
      </c>
      <c r="AI20" s="14">
        <f t="shared" si="5"/>
        <v>0</v>
      </c>
      <c r="AJ20" s="15"/>
      <c r="AK20" s="14">
        <v>16</v>
      </c>
      <c r="AL20" s="15">
        <f>AK20/AK39</f>
        <v>3.3472803347280332E-2</v>
      </c>
      <c r="AM20" s="14">
        <v>0</v>
      </c>
      <c r="AN20" s="15">
        <f>AM20/AM39</f>
        <v>0</v>
      </c>
      <c r="AO20" s="14">
        <f t="shared" si="6"/>
        <v>0</v>
      </c>
      <c r="AP20" s="15"/>
      <c r="AQ20" s="14">
        <v>0</v>
      </c>
      <c r="AR20" s="15">
        <f>AQ20/AQ39</f>
        <v>0</v>
      </c>
      <c r="AS20" s="14">
        <v>2</v>
      </c>
      <c r="AT20" s="15">
        <f>AS20/AS39</f>
        <v>1.5748031496062992E-2</v>
      </c>
      <c r="AU20" s="14">
        <f t="shared" si="7"/>
        <v>0</v>
      </c>
      <c r="AV20" s="15"/>
      <c r="AW20" s="14">
        <v>2</v>
      </c>
      <c r="AX20" s="15">
        <f>AW20/AW39</f>
        <v>1.5748031496062992E-2</v>
      </c>
      <c r="AY20" s="14">
        <v>45</v>
      </c>
      <c r="AZ20" s="15">
        <f>AY20/AY39</f>
        <v>3.787878787878788E-2</v>
      </c>
      <c r="BA20" s="14">
        <f t="shared" si="8"/>
        <v>4</v>
      </c>
      <c r="BB20" s="15">
        <f>BA20/BA39</f>
        <v>7.8431372549019607E-2</v>
      </c>
      <c r="BC20" s="14">
        <v>49</v>
      </c>
      <c r="BD20" s="15">
        <f>BC20/BC39</f>
        <v>3.954802259887006E-2</v>
      </c>
      <c r="BE20" s="14">
        <v>400</v>
      </c>
      <c r="BF20" s="15">
        <f>BE20/BE39</f>
        <v>3.9631427722183692E-2</v>
      </c>
      <c r="BG20" s="14">
        <f t="shared" si="9"/>
        <v>133</v>
      </c>
      <c r="BH20" s="15">
        <f>BG20/BG39</f>
        <v>4.1902961562696912E-2</v>
      </c>
      <c r="BI20" s="14">
        <v>533</v>
      </c>
      <c r="BJ20" s="15">
        <f>BI20/BI39</f>
        <v>4.017486997814125E-2</v>
      </c>
      <c r="BK20" s="14">
        <v>2</v>
      </c>
      <c r="BL20" s="15">
        <f>BK20/BK39</f>
        <v>3.7735849056603772E-2</v>
      </c>
      <c r="BM20" s="14">
        <f t="shared" si="10"/>
        <v>0</v>
      </c>
      <c r="BN20" s="15"/>
      <c r="BO20" s="14">
        <v>2</v>
      </c>
      <c r="BP20" s="15">
        <f>BO20/BO39</f>
        <v>3.7735849056603772E-2</v>
      </c>
      <c r="BQ20" s="14">
        <v>36</v>
      </c>
      <c r="BR20" s="15">
        <f>BQ20/BQ39</f>
        <v>3.1441048034934499E-2</v>
      </c>
      <c r="BS20" s="14">
        <f t="shared" si="11"/>
        <v>3</v>
      </c>
      <c r="BT20" s="15">
        <f>BS20/BS39</f>
        <v>4.2857142857142858E-2</v>
      </c>
      <c r="BU20" s="14">
        <v>39</v>
      </c>
      <c r="BV20" s="15">
        <f>BU20/BU39</f>
        <v>3.2098765432098768E-2</v>
      </c>
      <c r="BW20" s="14">
        <f t="shared" si="12"/>
        <v>549</v>
      </c>
      <c r="BX20" s="15">
        <f>BW20/BW39</f>
        <v>3.8445378151260506E-2</v>
      </c>
      <c r="BY20" s="14">
        <f t="shared" si="12"/>
        <v>146</v>
      </c>
      <c r="BZ20" s="15">
        <f>BY20/BY39</f>
        <v>4.3569083855565502E-2</v>
      </c>
      <c r="CA20" s="17">
        <f t="shared" si="13"/>
        <v>695</v>
      </c>
      <c r="CB20" s="18">
        <f>CA20/CA39</f>
        <v>3.9419204809710166E-2</v>
      </c>
      <c r="CE20" s="14">
        <f t="shared" si="14"/>
        <v>549</v>
      </c>
      <c r="CF20" s="15">
        <f>CE20/CE39</f>
        <v>3.8445378151260506E-2</v>
      </c>
      <c r="CG20" s="14">
        <f t="shared" si="15"/>
        <v>1322</v>
      </c>
      <c r="CH20" s="15">
        <f>CG20/CG39</f>
        <v>4.0614439324116743E-2</v>
      </c>
      <c r="CI20" s="17">
        <v>1871</v>
      </c>
      <c r="CJ20" s="18">
        <f>CI20/CI39</f>
        <v>3.9953021567371343E-2</v>
      </c>
    </row>
    <row r="21" spans="1:88" x14ac:dyDescent="0.25">
      <c r="A21" s="2" t="s">
        <v>246</v>
      </c>
      <c r="B21" s="3" t="s">
        <v>119</v>
      </c>
      <c r="C21" s="14">
        <v>1</v>
      </c>
      <c r="D21" s="15">
        <f>C21/C39</f>
        <v>2.9411764705882353E-2</v>
      </c>
      <c r="E21" s="14">
        <f t="shared" si="0"/>
        <v>0</v>
      </c>
      <c r="F21" s="15"/>
      <c r="G21" s="14">
        <v>1</v>
      </c>
      <c r="H21" s="15">
        <f>G21/G39</f>
        <v>2.9411764705882353E-2</v>
      </c>
      <c r="I21" s="14">
        <v>24</v>
      </c>
      <c r="J21" s="15">
        <f>I21/I39</f>
        <v>7.9734219269102985E-2</v>
      </c>
      <c r="K21" s="14">
        <f t="shared" si="1"/>
        <v>2</v>
      </c>
      <c r="L21" s="15">
        <f>K21/K39</f>
        <v>9.5238095238095233E-2</v>
      </c>
      <c r="M21" s="14">
        <v>26</v>
      </c>
      <c r="N21" s="15">
        <f>M21/M39</f>
        <v>8.0745341614906832E-2</v>
      </c>
      <c r="O21" s="14">
        <v>0</v>
      </c>
      <c r="P21" s="15">
        <f>O21/O39</f>
        <v>0</v>
      </c>
      <c r="Q21" s="14">
        <f t="shared" si="2"/>
        <v>0</v>
      </c>
      <c r="R21" s="15"/>
      <c r="S21" s="14">
        <v>0</v>
      </c>
      <c r="T21" s="15">
        <f>S21/S39</f>
        <v>0</v>
      </c>
      <c r="U21" s="14">
        <v>37</v>
      </c>
      <c r="V21" s="15">
        <f>U21/U39</f>
        <v>4.792746113989637E-2</v>
      </c>
      <c r="W21" s="14">
        <f t="shared" si="3"/>
        <v>1</v>
      </c>
      <c r="X21" s="15">
        <f>W21/W39</f>
        <v>2.8571428571428571E-2</v>
      </c>
      <c r="Y21" s="14">
        <v>38</v>
      </c>
      <c r="Z21" s="15">
        <f>Y21/Y39</f>
        <v>4.7087980173482029E-2</v>
      </c>
      <c r="AA21" s="14">
        <v>0</v>
      </c>
      <c r="AB21" s="15">
        <f>AA21/AA39</f>
        <v>0</v>
      </c>
      <c r="AC21" s="14">
        <f t="shared" si="4"/>
        <v>0</v>
      </c>
      <c r="AD21" s="15"/>
      <c r="AE21" s="14">
        <v>0</v>
      </c>
      <c r="AF21" s="15">
        <f>AE21/AE39</f>
        <v>0</v>
      </c>
      <c r="AG21" s="14">
        <v>23</v>
      </c>
      <c r="AH21" s="15">
        <f>AG21/AG39</f>
        <v>4.8117154811715482E-2</v>
      </c>
      <c r="AI21" s="14">
        <f t="shared" si="5"/>
        <v>0</v>
      </c>
      <c r="AJ21" s="15"/>
      <c r="AK21" s="14">
        <v>23</v>
      </c>
      <c r="AL21" s="15">
        <f>AK21/AK39</f>
        <v>4.8117154811715482E-2</v>
      </c>
      <c r="AM21" s="14">
        <v>1</v>
      </c>
      <c r="AN21" s="15">
        <f>AM21/AM39</f>
        <v>4.7619047619047616E-2</v>
      </c>
      <c r="AO21" s="14">
        <f t="shared" si="6"/>
        <v>0</v>
      </c>
      <c r="AP21" s="15"/>
      <c r="AQ21" s="14">
        <v>1</v>
      </c>
      <c r="AR21" s="15">
        <f>AQ21/AQ39</f>
        <v>4.7619047619047616E-2</v>
      </c>
      <c r="AS21" s="14">
        <v>6</v>
      </c>
      <c r="AT21" s="15">
        <f>AS21/AS39</f>
        <v>4.7244094488188976E-2</v>
      </c>
      <c r="AU21" s="14">
        <f t="shared" si="7"/>
        <v>0</v>
      </c>
      <c r="AV21" s="15"/>
      <c r="AW21" s="14">
        <v>6</v>
      </c>
      <c r="AX21" s="15">
        <f>AW21/AW39</f>
        <v>4.7244094488188976E-2</v>
      </c>
      <c r="AY21" s="14">
        <v>75</v>
      </c>
      <c r="AZ21" s="15">
        <f>AY21/AY39</f>
        <v>6.3131313131313135E-2</v>
      </c>
      <c r="BA21" s="14">
        <f t="shared" si="8"/>
        <v>2</v>
      </c>
      <c r="BB21" s="15">
        <f>BA21/BA39</f>
        <v>3.9215686274509803E-2</v>
      </c>
      <c r="BC21" s="14">
        <v>77</v>
      </c>
      <c r="BD21" s="15">
        <f>BC21/BC39</f>
        <v>6.2146892655367235E-2</v>
      </c>
      <c r="BE21" s="14">
        <v>643</v>
      </c>
      <c r="BF21" s="15">
        <f>BE21/BE39</f>
        <v>6.3707520063410281E-2</v>
      </c>
      <c r="BG21" s="14">
        <f t="shared" si="9"/>
        <v>133</v>
      </c>
      <c r="BH21" s="15">
        <f>BG21/BG39</f>
        <v>4.1902961562696912E-2</v>
      </c>
      <c r="BI21" s="14">
        <v>776</v>
      </c>
      <c r="BJ21" s="15">
        <f>BI21/BI39</f>
        <v>5.8490992688625912E-2</v>
      </c>
      <c r="BK21" s="14">
        <v>2</v>
      </c>
      <c r="BL21" s="15">
        <f>BK21/BK39</f>
        <v>3.7735849056603772E-2</v>
      </c>
      <c r="BM21" s="14">
        <f t="shared" si="10"/>
        <v>0</v>
      </c>
      <c r="BN21" s="15"/>
      <c r="BO21" s="14">
        <v>2</v>
      </c>
      <c r="BP21" s="15">
        <f>BO21/BO39</f>
        <v>3.7735849056603772E-2</v>
      </c>
      <c r="BQ21" s="14">
        <v>63</v>
      </c>
      <c r="BR21" s="15">
        <f>BQ21/BQ39</f>
        <v>5.5021834061135373E-2</v>
      </c>
      <c r="BS21" s="14">
        <f t="shared" si="11"/>
        <v>2</v>
      </c>
      <c r="BT21" s="15">
        <f>BS21/BS39</f>
        <v>2.8571428571428571E-2</v>
      </c>
      <c r="BU21" s="14">
        <v>65</v>
      </c>
      <c r="BV21" s="15">
        <f>BU21/BU39</f>
        <v>5.3497942386831275E-2</v>
      </c>
      <c r="BW21" s="14">
        <f t="shared" si="12"/>
        <v>875</v>
      </c>
      <c r="BX21" s="15">
        <f>BW21/BW39</f>
        <v>6.1274509803921566E-2</v>
      </c>
      <c r="BY21" s="14">
        <f t="shared" si="12"/>
        <v>140</v>
      </c>
      <c r="BZ21" s="15">
        <f>BY21/BY39</f>
        <v>4.1778573560131302E-2</v>
      </c>
      <c r="CA21" s="17">
        <f t="shared" si="13"/>
        <v>1015</v>
      </c>
      <c r="CB21" s="18">
        <f>CA21/CA39</f>
        <v>5.756905450626737E-2</v>
      </c>
      <c r="CE21" s="14">
        <f t="shared" si="14"/>
        <v>875</v>
      </c>
      <c r="CF21" s="15">
        <f>CE21/CE39</f>
        <v>6.1274509803921566E-2</v>
      </c>
      <c r="CG21" s="14">
        <f t="shared" si="15"/>
        <v>2256</v>
      </c>
      <c r="CH21" s="15">
        <f>CG21/CG39</f>
        <v>6.930875576036867E-2</v>
      </c>
      <c r="CI21" s="17">
        <v>3131</v>
      </c>
      <c r="CJ21" s="18">
        <f>CI21/CI39</f>
        <v>6.68588511637839E-2</v>
      </c>
    </row>
    <row r="22" spans="1:88" x14ac:dyDescent="0.25">
      <c r="A22" s="19" t="s">
        <v>139</v>
      </c>
      <c r="B22" s="27"/>
      <c r="C22" s="20">
        <f>SUBTOTAL(9,C17:C21)</f>
        <v>17</v>
      </c>
      <c r="D22" s="21">
        <f>C22/C39</f>
        <v>0.5</v>
      </c>
      <c r="E22" s="20">
        <f t="shared" si="0"/>
        <v>0</v>
      </c>
      <c r="F22" s="21"/>
      <c r="G22" s="20">
        <f>SUBTOTAL(9,G17:G21)</f>
        <v>17</v>
      </c>
      <c r="H22" s="21">
        <f>G22/G39</f>
        <v>0.5</v>
      </c>
      <c r="I22" s="20">
        <f>SUBTOTAL(9,I17:I21)</f>
        <v>105</v>
      </c>
      <c r="J22" s="21">
        <f>I22/I39</f>
        <v>0.34883720930232559</v>
      </c>
      <c r="K22" s="20">
        <f t="shared" si="1"/>
        <v>10</v>
      </c>
      <c r="L22" s="21">
        <f>K22/K39</f>
        <v>0.47619047619047616</v>
      </c>
      <c r="M22" s="20">
        <f>SUBTOTAL(9,M17:M21)</f>
        <v>115</v>
      </c>
      <c r="N22" s="21">
        <f>M22/M39</f>
        <v>0.35714285714285715</v>
      </c>
      <c r="O22" s="20">
        <f>SUBTOTAL(9,O17:O21)</f>
        <v>7</v>
      </c>
      <c r="P22" s="21">
        <f>O22/O39</f>
        <v>0.21875</v>
      </c>
      <c r="Q22" s="20">
        <f t="shared" si="2"/>
        <v>0</v>
      </c>
      <c r="R22" s="21"/>
      <c r="S22" s="20">
        <f>SUBTOTAL(9,S17:S21)</f>
        <v>7</v>
      </c>
      <c r="T22" s="21">
        <f>S22/S39</f>
        <v>0.21875</v>
      </c>
      <c r="U22" s="20">
        <f>SUBTOTAL(9,U17:U21)</f>
        <v>278</v>
      </c>
      <c r="V22" s="21">
        <f>U22/U39</f>
        <v>0.36010362694300518</v>
      </c>
      <c r="W22" s="20">
        <f t="shared" si="3"/>
        <v>14</v>
      </c>
      <c r="X22" s="21">
        <f>W22/W39</f>
        <v>0.4</v>
      </c>
      <c r="Y22" s="20">
        <f>SUBTOTAL(9,Y17:Y21)</f>
        <v>292</v>
      </c>
      <c r="Z22" s="21">
        <f>Y22/Y39</f>
        <v>0.36183395291201981</v>
      </c>
      <c r="AA22" s="20">
        <f>SUBTOTAL(9,AA17:AA21)</f>
        <v>10</v>
      </c>
      <c r="AB22" s="21">
        <f>AA22/AA39</f>
        <v>0.27777777777777779</v>
      </c>
      <c r="AC22" s="20">
        <f t="shared" si="4"/>
        <v>0</v>
      </c>
      <c r="AD22" s="21"/>
      <c r="AE22" s="20">
        <f>SUBTOTAL(9,AE17:AE21)</f>
        <v>10</v>
      </c>
      <c r="AF22" s="21">
        <f>AE22/AE39</f>
        <v>0.27777777777777779</v>
      </c>
      <c r="AG22" s="20">
        <f>SUBTOTAL(9,AG17:AG21)</f>
        <v>157</v>
      </c>
      <c r="AH22" s="21">
        <f>AG22/AG39</f>
        <v>0.32845188284518828</v>
      </c>
      <c r="AI22" s="20">
        <f t="shared" si="5"/>
        <v>0</v>
      </c>
      <c r="AJ22" s="21"/>
      <c r="AK22" s="20">
        <f>SUBTOTAL(9,AK17:AK21)</f>
        <v>157</v>
      </c>
      <c r="AL22" s="21">
        <f>AK22/AK39</f>
        <v>0.32845188284518828</v>
      </c>
      <c r="AM22" s="20">
        <f>SUBTOTAL(9,AM17:AM21)</f>
        <v>7</v>
      </c>
      <c r="AN22" s="21">
        <f>AM22/AM39</f>
        <v>0.33333333333333331</v>
      </c>
      <c r="AO22" s="20">
        <f t="shared" si="6"/>
        <v>0</v>
      </c>
      <c r="AP22" s="21"/>
      <c r="AQ22" s="20">
        <f>SUBTOTAL(9,AQ17:AQ21)</f>
        <v>7</v>
      </c>
      <c r="AR22" s="21">
        <f>AQ22/AQ39</f>
        <v>0.33333333333333331</v>
      </c>
      <c r="AS22" s="20">
        <f>SUBTOTAL(9,AS17:AS21)</f>
        <v>43</v>
      </c>
      <c r="AT22" s="21">
        <f>AS22/AS39</f>
        <v>0.33858267716535434</v>
      </c>
      <c r="AU22" s="20">
        <f t="shared" si="7"/>
        <v>0</v>
      </c>
      <c r="AV22" s="21"/>
      <c r="AW22" s="20">
        <f>SUBTOTAL(9,AW17:AW21)</f>
        <v>43</v>
      </c>
      <c r="AX22" s="21">
        <f>AW22/AW39</f>
        <v>0.33858267716535434</v>
      </c>
      <c r="AY22" s="20">
        <f>SUBTOTAL(9,AY17:AY21)</f>
        <v>396</v>
      </c>
      <c r="AZ22" s="21">
        <f>AY22/AY39</f>
        <v>0.33333333333333331</v>
      </c>
      <c r="BA22" s="20">
        <f t="shared" si="8"/>
        <v>18</v>
      </c>
      <c r="BB22" s="21">
        <f>BA22/BA39</f>
        <v>0.35294117647058826</v>
      </c>
      <c r="BC22" s="20">
        <f>SUBTOTAL(9,BC17:BC21)</f>
        <v>414</v>
      </c>
      <c r="BD22" s="21">
        <f>BC22/BC39</f>
        <v>0.33414043583535108</v>
      </c>
      <c r="BE22" s="20">
        <f>SUBTOTAL(9,BE17:BE21)</f>
        <v>3409</v>
      </c>
      <c r="BF22" s="21">
        <f>BE22/BE39</f>
        <v>0.3377588427623105</v>
      </c>
      <c r="BG22" s="20">
        <f t="shared" si="9"/>
        <v>926</v>
      </c>
      <c r="BH22" s="21">
        <f>BG22/BG39</f>
        <v>0.29174543163201005</v>
      </c>
      <c r="BI22" s="20">
        <f>SUBTOTAL(9,BI17:BI21)</f>
        <v>4335</v>
      </c>
      <c r="BJ22" s="21">
        <f>BI22/BI39</f>
        <v>0.32675058415617697</v>
      </c>
      <c r="BK22" s="20">
        <f>SUBTOTAL(9,BK17:BK21)</f>
        <v>15</v>
      </c>
      <c r="BL22" s="21">
        <f>BK22/BK39</f>
        <v>0.28301886792452829</v>
      </c>
      <c r="BM22" s="20">
        <f t="shared" si="10"/>
        <v>0</v>
      </c>
      <c r="BN22" s="21"/>
      <c r="BO22" s="20">
        <f>SUBTOTAL(9,BO17:BO21)</f>
        <v>15</v>
      </c>
      <c r="BP22" s="21">
        <f>BO22/BO39</f>
        <v>0.28301886792452829</v>
      </c>
      <c r="BQ22" s="20">
        <f>SUBTOTAL(9,BQ17:BQ21)</f>
        <v>393</v>
      </c>
      <c r="BR22" s="21">
        <f>BQ22/BQ39</f>
        <v>0.34323144104803494</v>
      </c>
      <c r="BS22" s="20">
        <f t="shared" si="11"/>
        <v>19</v>
      </c>
      <c r="BT22" s="21">
        <f>BS22/BS39</f>
        <v>0.27142857142857141</v>
      </c>
      <c r="BU22" s="20">
        <f>SUBTOTAL(9,BU17:BU21)</f>
        <v>412</v>
      </c>
      <c r="BV22" s="21">
        <f>BU22/BU39</f>
        <v>0.33909465020576129</v>
      </c>
      <c r="BW22" s="20">
        <f t="shared" si="12"/>
        <v>4837</v>
      </c>
      <c r="BX22" s="21">
        <f>BW22/BW39</f>
        <v>0.33872549019607845</v>
      </c>
      <c r="BY22" s="20">
        <f t="shared" si="12"/>
        <v>987</v>
      </c>
      <c r="BZ22" s="21">
        <f>BY22/BY39</f>
        <v>0.29453894359892568</v>
      </c>
      <c r="CA22" s="20">
        <f t="shared" si="13"/>
        <v>5824</v>
      </c>
      <c r="CB22" s="21">
        <f>CA22/CA39</f>
        <v>0.33032726447734106</v>
      </c>
      <c r="CE22" s="20">
        <f t="shared" si="14"/>
        <v>4837</v>
      </c>
      <c r="CF22" s="21">
        <f>CE22/CE39</f>
        <v>0.33872549019607845</v>
      </c>
      <c r="CG22" s="20">
        <f t="shared" si="15"/>
        <v>10907</v>
      </c>
      <c r="CH22" s="21">
        <f>CG22/CG39</f>
        <v>0.33508448540706604</v>
      </c>
      <c r="CI22" s="20">
        <v>15744</v>
      </c>
      <c r="CJ22" s="21">
        <f>CI22/CI39</f>
        <v>0.33619474695707879</v>
      </c>
    </row>
    <row r="23" spans="1:88" x14ac:dyDescent="0.25">
      <c r="A23" s="2" t="s">
        <v>247</v>
      </c>
      <c r="B23" s="3" t="s">
        <v>104</v>
      </c>
      <c r="C23" s="14">
        <v>0</v>
      </c>
      <c r="D23" s="15">
        <f>C23/C39</f>
        <v>0</v>
      </c>
      <c r="E23" s="14">
        <f t="shared" si="0"/>
        <v>0</v>
      </c>
      <c r="F23" s="15"/>
      <c r="G23" s="14">
        <v>0</v>
      </c>
      <c r="H23" s="15">
        <f>G23/G39</f>
        <v>0</v>
      </c>
      <c r="I23" s="14">
        <v>2</v>
      </c>
      <c r="J23" s="15">
        <f>I23/I39</f>
        <v>6.6445182724252493E-3</v>
      </c>
      <c r="K23" s="14">
        <f t="shared" si="1"/>
        <v>0</v>
      </c>
      <c r="L23" s="15">
        <f>K23/K39</f>
        <v>0</v>
      </c>
      <c r="M23" s="14">
        <v>2</v>
      </c>
      <c r="N23" s="15">
        <f>M23/M39</f>
        <v>6.2111801242236021E-3</v>
      </c>
      <c r="O23" s="14">
        <v>1</v>
      </c>
      <c r="P23" s="15">
        <f>O23/O39</f>
        <v>3.125E-2</v>
      </c>
      <c r="Q23" s="14">
        <f t="shared" si="2"/>
        <v>0</v>
      </c>
      <c r="R23" s="15"/>
      <c r="S23" s="14">
        <v>1</v>
      </c>
      <c r="T23" s="15">
        <f>S23/S39</f>
        <v>3.125E-2</v>
      </c>
      <c r="U23" s="14">
        <v>3</v>
      </c>
      <c r="V23" s="15">
        <f>U23/U39</f>
        <v>3.8860103626943004E-3</v>
      </c>
      <c r="W23" s="14">
        <f t="shared" si="3"/>
        <v>0</v>
      </c>
      <c r="X23" s="15">
        <f>W23/W39</f>
        <v>0</v>
      </c>
      <c r="Y23" s="14">
        <v>3</v>
      </c>
      <c r="Z23" s="15">
        <f>Y23/Y39</f>
        <v>3.7174721189591076E-3</v>
      </c>
      <c r="AA23" s="14">
        <v>1</v>
      </c>
      <c r="AB23" s="15">
        <f>AA23/AA39</f>
        <v>2.7777777777777776E-2</v>
      </c>
      <c r="AC23" s="14">
        <f t="shared" si="4"/>
        <v>0</v>
      </c>
      <c r="AD23" s="15"/>
      <c r="AE23" s="14">
        <v>1</v>
      </c>
      <c r="AF23" s="15">
        <f>AE23/AE39</f>
        <v>2.7777777777777776E-2</v>
      </c>
      <c r="AG23" s="14">
        <v>4</v>
      </c>
      <c r="AH23" s="15">
        <f>AG23/AG39</f>
        <v>8.368200836820083E-3</v>
      </c>
      <c r="AI23" s="14">
        <f t="shared" si="5"/>
        <v>0</v>
      </c>
      <c r="AJ23" s="15"/>
      <c r="AK23" s="14">
        <v>4</v>
      </c>
      <c r="AL23" s="15">
        <f>AK23/AK39</f>
        <v>8.368200836820083E-3</v>
      </c>
      <c r="AM23" s="14">
        <v>0</v>
      </c>
      <c r="AN23" s="15">
        <f>AM23/AM39</f>
        <v>0</v>
      </c>
      <c r="AO23" s="14">
        <f t="shared" si="6"/>
        <v>0</v>
      </c>
      <c r="AP23" s="15"/>
      <c r="AQ23" s="14">
        <v>0</v>
      </c>
      <c r="AR23" s="15">
        <f>AQ23/AQ39</f>
        <v>0</v>
      </c>
      <c r="AS23" s="14">
        <v>1</v>
      </c>
      <c r="AT23" s="15">
        <f>AS23/AS39</f>
        <v>7.874015748031496E-3</v>
      </c>
      <c r="AU23" s="14">
        <f t="shared" si="7"/>
        <v>0</v>
      </c>
      <c r="AV23" s="15"/>
      <c r="AW23" s="14">
        <v>1</v>
      </c>
      <c r="AX23" s="15">
        <f>AW23/AW39</f>
        <v>7.874015748031496E-3</v>
      </c>
      <c r="AY23" s="14">
        <v>6</v>
      </c>
      <c r="AZ23" s="15">
        <f>AY23/AY39</f>
        <v>5.0505050505050509E-3</v>
      </c>
      <c r="BA23" s="14">
        <f t="shared" si="8"/>
        <v>2</v>
      </c>
      <c r="BB23" s="15">
        <f>BA23/BA39</f>
        <v>3.9215686274509803E-2</v>
      </c>
      <c r="BC23" s="14">
        <v>8</v>
      </c>
      <c r="BD23" s="15">
        <f>BC23/BC39</f>
        <v>6.4568200161420498E-3</v>
      </c>
      <c r="BE23" s="14">
        <v>70</v>
      </c>
      <c r="BF23" s="15">
        <f>BE23/BE39</f>
        <v>6.9354998513821457E-3</v>
      </c>
      <c r="BG23" s="14">
        <f t="shared" si="9"/>
        <v>19</v>
      </c>
      <c r="BH23" s="15">
        <f>BG23/BG39</f>
        <v>5.9861373660995585E-3</v>
      </c>
      <c r="BI23" s="14">
        <v>89</v>
      </c>
      <c r="BJ23" s="15">
        <f>BI23/BI39</f>
        <v>6.7083741614532297E-3</v>
      </c>
      <c r="BK23" s="14">
        <v>0</v>
      </c>
      <c r="BL23" s="15">
        <f>BK23/BK39</f>
        <v>0</v>
      </c>
      <c r="BM23" s="14">
        <f t="shared" si="10"/>
        <v>0</v>
      </c>
      <c r="BN23" s="15"/>
      <c r="BO23" s="14">
        <v>0</v>
      </c>
      <c r="BP23" s="15">
        <f>BO23/BO39</f>
        <v>0</v>
      </c>
      <c r="BQ23" s="14">
        <v>15</v>
      </c>
      <c r="BR23" s="15">
        <f>BQ23/BQ39</f>
        <v>1.3100436681222707E-2</v>
      </c>
      <c r="BS23" s="14">
        <f t="shared" si="11"/>
        <v>0</v>
      </c>
      <c r="BT23" s="15">
        <f>BS23/BS39</f>
        <v>0</v>
      </c>
      <c r="BU23" s="14">
        <v>15</v>
      </c>
      <c r="BV23" s="15">
        <f>BU23/BU39</f>
        <v>1.2345679012345678E-2</v>
      </c>
      <c r="BW23" s="14">
        <f t="shared" si="12"/>
        <v>103</v>
      </c>
      <c r="BX23" s="15">
        <f>BW23/BW39</f>
        <v>7.212885154061625E-3</v>
      </c>
      <c r="BY23" s="14">
        <f t="shared" si="12"/>
        <v>21</v>
      </c>
      <c r="BZ23" s="15">
        <f>BY23/BY39</f>
        <v>6.2667860340196958E-3</v>
      </c>
      <c r="CA23" s="17">
        <f t="shared" si="13"/>
        <v>124</v>
      </c>
      <c r="CB23" s="18">
        <f>CA23/CA39</f>
        <v>7.0330667574159149E-3</v>
      </c>
      <c r="CE23" s="14">
        <f t="shared" si="14"/>
        <v>103</v>
      </c>
      <c r="CF23" s="15">
        <f>CE23/CE39</f>
        <v>7.212885154061625E-3</v>
      </c>
      <c r="CG23" s="14">
        <f t="shared" si="15"/>
        <v>181</v>
      </c>
      <c r="CH23" s="15">
        <f>CG23/CG39</f>
        <v>5.5606758832565288E-3</v>
      </c>
      <c r="CI23" s="17">
        <v>284</v>
      </c>
      <c r="CJ23" s="18">
        <f>CI23/CI39</f>
        <v>6.0644885756993379E-3</v>
      </c>
    </row>
    <row r="24" spans="1:88" x14ac:dyDescent="0.25">
      <c r="A24" s="2" t="s">
        <v>248</v>
      </c>
      <c r="B24" s="3" t="s">
        <v>104</v>
      </c>
      <c r="C24" s="14">
        <v>0</v>
      </c>
      <c r="D24" s="15">
        <f>C24/C39</f>
        <v>0</v>
      </c>
      <c r="E24" s="14">
        <f t="shared" si="0"/>
        <v>0</v>
      </c>
      <c r="F24" s="15"/>
      <c r="G24" s="14">
        <v>0</v>
      </c>
      <c r="H24" s="15">
        <f>G24/G39</f>
        <v>0</v>
      </c>
      <c r="I24" s="14">
        <v>0</v>
      </c>
      <c r="J24" s="15">
        <f>I24/I39</f>
        <v>0</v>
      </c>
      <c r="K24" s="14">
        <f t="shared" si="1"/>
        <v>1</v>
      </c>
      <c r="L24" s="15">
        <f>K24/K39</f>
        <v>4.7619047619047616E-2</v>
      </c>
      <c r="M24" s="14">
        <v>1</v>
      </c>
      <c r="N24" s="15">
        <f>M24/M39</f>
        <v>3.105590062111801E-3</v>
      </c>
      <c r="O24" s="14">
        <v>0</v>
      </c>
      <c r="P24" s="15">
        <f>O24/O39</f>
        <v>0</v>
      </c>
      <c r="Q24" s="14">
        <f t="shared" si="2"/>
        <v>0</v>
      </c>
      <c r="R24" s="15"/>
      <c r="S24" s="14">
        <v>0</v>
      </c>
      <c r="T24" s="15">
        <f>S24/S39</f>
        <v>0</v>
      </c>
      <c r="U24" s="14">
        <v>5</v>
      </c>
      <c r="V24" s="15">
        <f>U24/U39</f>
        <v>6.4766839378238338E-3</v>
      </c>
      <c r="W24" s="14">
        <f t="shared" si="3"/>
        <v>0</v>
      </c>
      <c r="X24" s="15">
        <f>W24/W39</f>
        <v>0</v>
      </c>
      <c r="Y24" s="14">
        <v>5</v>
      </c>
      <c r="Z24" s="15">
        <f>Y24/Y39</f>
        <v>6.1957868649318466E-3</v>
      </c>
      <c r="AA24" s="14">
        <v>0</v>
      </c>
      <c r="AB24" s="15">
        <f>AA24/AA39</f>
        <v>0</v>
      </c>
      <c r="AC24" s="14">
        <f t="shared" si="4"/>
        <v>0</v>
      </c>
      <c r="AD24" s="15"/>
      <c r="AE24" s="14">
        <v>0</v>
      </c>
      <c r="AF24" s="15">
        <f>AE24/AE39</f>
        <v>0</v>
      </c>
      <c r="AG24" s="14">
        <v>3</v>
      </c>
      <c r="AH24" s="15">
        <f>AG24/AG39</f>
        <v>6.2761506276150627E-3</v>
      </c>
      <c r="AI24" s="14">
        <f t="shared" si="5"/>
        <v>0</v>
      </c>
      <c r="AJ24" s="15"/>
      <c r="AK24" s="14">
        <v>3</v>
      </c>
      <c r="AL24" s="15">
        <f>AK24/AK39</f>
        <v>6.2761506276150627E-3</v>
      </c>
      <c r="AM24" s="14">
        <v>0</v>
      </c>
      <c r="AN24" s="15">
        <f>AM24/AM39</f>
        <v>0</v>
      </c>
      <c r="AO24" s="14">
        <f t="shared" si="6"/>
        <v>0</v>
      </c>
      <c r="AP24" s="15"/>
      <c r="AQ24" s="14">
        <v>0</v>
      </c>
      <c r="AR24" s="15">
        <f>AQ24/AQ39</f>
        <v>0</v>
      </c>
      <c r="AS24" s="14">
        <v>3</v>
      </c>
      <c r="AT24" s="15">
        <f>AS24/AS39</f>
        <v>2.3622047244094488E-2</v>
      </c>
      <c r="AU24" s="14">
        <f t="shared" si="7"/>
        <v>0</v>
      </c>
      <c r="AV24" s="15"/>
      <c r="AW24" s="14">
        <v>3</v>
      </c>
      <c r="AX24" s="15">
        <f>AW24/AW39</f>
        <v>2.3622047244094488E-2</v>
      </c>
      <c r="AY24" s="14">
        <v>6</v>
      </c>
      <c r="AZ24" s="15">
        <f>AY24/AY39</f>
        <v>5.0505050505050509E-3</v>
      </c>
      <c r="BA24" s="14">
        <f t="shared" si="8"/>
        <v>0</v>
      </c>
      <c r="BB24" s="15">
        <f>BA24/BA39</f>
        <v>0</v>
      </c>
      <c r="BC24" s="14">
        <v>6</v>
      </c>
      <c r="BD24" s="15">
        <f>BC24/BC39</f>
        <v>4.8426150121065378E-3</v>
      </c>
      <c r="BE24" s="14">
        <v>56</v>
      </c>
      <c r="BF24" s="15">
        <f>BE24/BE39</f>
        <v>5.5483998811057169E-3</v>
      </c>
      <c r="BG24" s="14">
        <f t="shared" si="9"/>
        <v>10</v>
      </c>
      <c r="BH24" s="15">
        <f>BG24/BG39</f>
        <v>3.1505986137366098E-3</v>
      </c>
      <c r="BI24" s="14">
        <v>66</v>
      </c>
      <c r="BJ24" s="15">
        <f>BI24/BI39</f>
        <v>4.974749378156328E-3</v>
      </c>
      <c r="BK24" s="14">
        <v>0</v>
      </c>
      <c r="BL24" s="15">
        <f>BK24/BK39</f>
        <v>0</v>
      </c>
      <c r="BM24" s="14">
        <f t="shared" si="10"/>
        <v>0</v>
      </c>
      <c r="BN24" s="15"/>
      <c r="BO24" s="14">
        <v>0</v>
      </c>
      <c r="BP24" s="15">
        <f>BO24/BO39</f>
        <v>0</v>
      </c>
      <c r="BQ24" s="14">
        <v>7</v>
      </c>
      <c r="BR24" s="15">
        <f>BQ24/BQ39</f>
        <v>6.1135371179039302E-3</v>
      </c>
      <c r="BS24" s="14">
        <f t="shared" si="11"/>
        <v>0</v>
      </c>
      <c r="BT24" s="15">
        <f>BS24/BS39</f>
        <v>0</v>
      </c>
      <c r="BU24" s="14">
        <v>7</v>
      </c>
      <c r="BV24" s="15">
        <f>BU24/BU39</f>
        <v>5.7613168724279839E-3</v>
      </c>
      <c r="BW24" s="14">
        <f t="shared" si="12"/>
        <v>80</v>
      </c>
      <c r="BX24" s="15">
        <f>BW24/BW39</f>
        <v>5.6022408963585435E-3</v>
      </c>
      <c r="BY24" s="14">
        <f t="shared" si="12"/>
        <v>11</v>
      </c>
      <c r="BZ24" s="15">
        <f>BY24/BY39</f>
        <v>3.2826022082960309E-3</v>
      </c>
      <c r="CA24" s="17">
        <f t="shared" si="13"/>
        <v>91</v>
      </c>
      <c r="CB24" s="18">
        <f>CA24/CA39</f>
        <v>5.1613635074584541E-3</v>
      </c>
      <c r="CE24" s="14">
        <f t="shared" si="14"/>
        <v>80</v>
      </c>
      <c r="CF24" s="15">
        <f>CE24/CE39</f>
        <v>5.6022408963585435E-3</v>
      </c>
      <c r="CG24" s="14">
        <f t="shared" si="15"/>
        <v>176</v>
      </c>
      <c r="CH24" s="15">
        <f>CG24/CG39</f>
        <v>5.4070660522273425E-3</v>
      </c>
      <c r="CI24" s="17">
        <v>256</v>
      </c>
      <c r="CJ24" s="18">
        <f>CI24/CI39</f>
        <v>5.4665812513346144E-3</v>
      </c>
    </row>
    <row r="25" spans="1:88" x14ac:dyDescent="0.25">
      <c r="A25" s="2" t="s">
        <v>249</v>
      </c>
      <c r="B25" s="3" t="s">
        <v>104</v>
      </c>
      <c r="C25" s="14">
        <v>0</v>
      </c>
      <c r="D25" s="15">
        <f>C25/C39</f>
        <v>0</v>
      </c>
      <c r="E25" s="14">
        <f t="shared" si="0"/>
        <v>0</v>
      </c>
      <c r="F25" s="15"/>
      <c r="G25" s="14">
        <v>0</v>
      </c>
      <c r="H25" s="15">
        <f>G25/G39</f>
        <v>0</v>
      </c>
      <c r="I25" s="14">
        <v>1</v>
      </c>
      <c r="J25" s="15">
        <f>I25/I39</f>
        <v>3.3222591362126247E-3</v>
      </c>
      <c r="K25" s="14">
        <f t="shared" si="1"/>
        <v>0</v>
      </c>
      <c r="L25" s="15">
        <f>K25/K39</f>
        <v>0</v>
      </c>
      <c r="M25" s="14">
        <v>1</v>
      </c>
      <c r="N25" s="15">
        <f>M25/M39</f>
        <v>3.105590062111801E-3</v>
      </c>
      <c r="O25" s="14">
        <v>0</v>
      </c>
      <c r="P25" s="15">
        <f>O25/O39</f>
        <v>0</v>
      </c>
      <c r="Q25" s="14">
        <f t="shared" si="2"/>
        <v>0</v>
      </c>
      <c r="R25" s="15"/>
      <c r="S25" s="14">
        <v>0</v>
      </c>
      <c r="T25" s="15">
        <f>S25/S39</f>
        <v>0</v>
      </c>
      <c r="U25" s="14">
        <v>3</v>
      </c>
      <c r="V25" s="15">
        <f>U25/U39</f>
        <v>3.8860103626943004E-3</v>
      </c>
      <c r="W25" s="14">
        <f t="shared" si="3"/>
        <v>0</v>
      </c>
      <c r="X25" s="15">
        <f>W25/W39</f>
        <v>0</v>
      </c>
      <c r="Y25" s="14">
        <v>3</v>
      </c>
      <c r="Z25" s="15">
        <f>Y25/Y39</f>
        <v>3.7174721189591076E-3</v>
      </c>
      <c r="AA25" s="14">
        <v>0</v>
      </c>
      <c r="AB25" s="15">
        <f>AA25/AA39</f>
        <v>0</v>
      </c>
      <c r="AC25" s="14">
        <f t="shared" si="4"/>
        <v>0</v>
      </c>
      <c r="AD25" s="15"/>
      <c r="AE25" s="14">
        <v>0</v>
      </c>
      <c r="AF25" s="15">
        <f>AE25/AE39</f>
        <v>0</v>
      </c>
      <c r="AG25" s="14">
        <v>3</v>
      </c>
      <c r="AH25" s="15">
        <f>AG25/AG39</f>
        <v>6.2761506276150627E-3</v>
      </c>
      <c r="AI25" s="14">
        <f t="shared" si="5"/>
        <v>0</v>
      </c>
      <c r="AJ25" s="15"/>
      <c r="AK25" s="14">
        <v>3</v>
      </c>
      <c r="AL25" s="15">
        <f>AK25/AK39</f>
        <v>6.2761506276150627E-3</v>
      </c>
      <c r="AM25" s="14">
        <v>1</v>
      </c>
      <c r="AN25" s="15">
        <f>AM25/AM39</f>
        <v>4.7619047619047616E-2</v>
      </c>
      <c r="AO25" s="14">
        <f t="shared" si="6"/>
        <v>0</v>
      </c>
      <c r="AP25" s="15"/>
      <c r="AQ25" s="14">
        <v>1</v>
      </c>
      <c r="AR25" s="15">
        <f>AQ25/AQ39</f>
        <v>4.7619047619047616E-2</v>
      </c>
      <c r="AS25" s="14">
        <v>0</v>
      </c>
      <c r="AT25" s="15">
        <f>AS25/AS39</f>
        <v>0</v>
      </c>
      <c r="AU25" s="14">
        <f t="shared" si="7"/>
        <v>0</v>
      </c>
      <c r="AV25" s="15"/>
      <c r="AW25" s="14">
        <v>0</v>
      </c>
      <c r="AX25" s="15">
        <f>AW25/AW39</f>
        <v>0</v>
      </c>
      <c r="AY25" s="14">
        <v>7</v>
      </c>
      <c r="AZ25" s="15">
        <f>AY25/AY39</f>
        <v>5.8922558922558923E-3</v>
      </c>
      <c r="BA25" s="14">
        <f t="shared" si="8"/>
        <v>1</v>
      </c>
      <c r="BB25" s="15">
        <f>BA25/BA39</f>
        <v>1.9607843137254902E-2</v>
      </c>
      <c r="BC25" s="14">
        <v>8</v>
      </c>
      <c r="BD25" s="15">
        <f>BC25/BC39</f>
        <v>6.4568200161420498E-3</v>
      </c>
      <c r="BE25" s="14">
        <v>59</v>
      </c>
      <c r="BF25" s="15">
        <f>BE25/BE39</f>
        <v>5.8456355890220942E-3</v>
      </c>
      <c r="BG25" s="14">
        <f t="shared" si="9"/>
        <v>14</v>
      </c>
      <c r="BH25" s="15">
        <f>BG25/BG39</f>
        <v>4.4108380592312538E-3</v>
      </c>
      <c r="BI25" s="14">
        <v>73</v>
      </c>
      <c r="BJ25" s="15">
        <f>BI25/BI39</f>
        <v>5.5023743122032112E-3</v>
      </c>
      <c r="BK25" s="14">
        <v>0</v>
      </c>
      <c r="BL25" s="15">
        <f>BK25/BK39</f>
        <v>0</v>
      </c>
      <c r="BM25" s="14">
        <f t="shared" si="10"/>
        <v>0</v>
      </c>
      <c r="BN25" s="15"/>
      <c r="BO25" s="14">
        <v>0</v>
      </c>
      <c r="BP25" s="15">
        <f>BO25/BO39</f>
        <v>0</v>
      </c>
      <c r="BQ25" s="14">
        <v>4</v>
      </c>
      <c r="BR25" s="15">
        <f>BQ25/BQ39</f>
        <v>3.4934497816593887E-3</v>
      </c>
      <c r="BS25" s="14">
        <f t="shared" si="11"/>
        <v>0</v>
      </c>
      <c r="BT25" s="15">
        <f>BS25/BS39</f>
        <v>0</v>
      </c>
      <c r="BU25" s="14">
        <v>4</v>
      </c>
      <c r="BV25" s="15">
        <f>BU25/BU39</f>
        <v>3.2921810699588477E-3</v>
      </c>
      <c r="BW25" s="14">
        <f t="shared" si="12"/>
        <v>78</v>
      </c>
      <c r="BX25" s="15">
        <f>BW25/BW39</f>
        <v>5.4621848739495795E-3</v>
      </c>
      <c r="BY25" s="14">
        <f t="shared" si="12"/>
        <v>15</v>
      </c>
      <c r="BZ25" s="15">
        <f>BY25/BY39</f>
        <v>4.4762757385854966E-3</v>
      </c>
      <c r="CA25" s="17">
        <f t="shared" si="13"/>
        <v>93</v>
      </c>
      <c r="CB25" s="18">
        <f>CA25/CA39</f>
        <v>5.2748000680619368E-3</v>
      </c>
      <c r="CE25" s="14">
        <f t="shared" si="14"/>
        <v>78</v>
      </c>
      <c r="CF25" s="15">
        <f>CE25/CE39</f>
        <v>5.4621848739495795E-3</v>
      </c>
      <c r="CG25" s="14">
        <f t="shared" si="15"/>
        <v>183</v>
      </c>
      <c r="CH25" s="15">
        <f>CG25/CG39</f>
        <v>5.6221198156682032E-3</v>
      </c>
      <c r="CI25" s="17">
        <v>261</v>
      </c>
      <c r="CJ25" s="18">
        <f>CI25/CI39</f>
        <v>5.573350416399744E-3</v>
      </c>
    </row>
    <row r="26" spans="1:88" x14ac:dyDescent="0.25">
      <c r="A26" s="2" t="s">
        <v>250</v>
      </c>
      <c r="B26" s="3" t="s">
        <v>104</v>
      </c>
      <c r="C26" s="14">
        <v>0</v>
      </c>
      <c r="D26" s="15">
        <f>C26/C39</f>
        <v>0</v>
      </c>
      <c r="E26" s="14">
        <f t="shared" si="0"/>
        <v>0</v>
      </c>
      <c r="F26" s="15"/>
      <c r="G26" s="14">
        <v>0</v>
      </c>
      <c r="H26" s="15">
        <f>G26/G39</f>
        <v>0</v>
      </c>
      <c r="I26" s="14">
        <v>2</v>
      </c>
      <c r="J26" s="15">
        <f>I26/I39</f>
        <v>6.6445182724252493E-3</v>
      </c>
      <c r="K26" s="14">
        <f t="shared" si="1"/>
        <v>0</v>
      </c>
      <c r="L26" s="15">
        <f>K26/K39</f>
        <v>0</v>
      </c>
      <c r="M26" s="14">
        <v>2</v>
      </c>
      <c r="N26" s="15">
        <f>M26/M39</f>
        <v>6.2111801242236021E-3</v>
      </c>
      <c r="O26" s="14">
        <v>0</v>
      </c>
      <c r="P26" s="15">
        <f>O26/O39</f>
        <v>0</v>
      </c>
      <c r="Q26" s="14">
        <f t="shared" si="2"/>
        <v>0</v>
      </c>
      <c r="R26" s="15"/>
      <c r="S26" s="14">
        <v>0</v>
      </c>
      <c r="T26" s="15">
        <f>S26/S39</f>
        <v>0</v>
      </c>
      <c r="U26" s="14">
        <v>7</v>
      </c>
      <c r="V26" s="15">
        <f>U26/U39</f>
        <v>9.0673575129533671E-3</v>
      </c>
      <c r="W26" s="14">
        <f t="shared" si="3"/>
        <v>0</v>
      </c>
      <c r="X26" s="15">
        <f>W26/W39</f>
        <v>0</v>
      </c>
      <c r="Y26" s="14">
        <v>7</v>
      </c>
      <c r="Z26" s="15">
        <f>Y26/Y39</f>
        <v>8.6741016109045856E-3</v>
      </c>
      <c r="AA26" s="14">
        <v>1</v>
      </c>
      <c r="AB26" s="15">
        <f>AA26/AA39</f>
        <v>2.7777777777777776E-2</v>
      </c>
      <c r="AC26" s="14">
        <f t="shared" si="4"/>
        <v>0</v>
      </c>
      <c r="AD26" s="15"/>
      <c r="AE26" s="14">
        <v>1</v>
      </c>
      <c r="AF26" s="15">
        <f>AE26/AE39</f>
        <v>2.7777777777777776E-2</v>
      </c>
      <c r="AG26" s="14">
        <v>1</v>
      </c>
      <c r="AH26" s="15">
        <f>AG26/AG39</f>
        <v>2.0920502092050207E-3</v>
      </c>
      <c r="AI26" s="14">
        <f t="shared" si="5"/>
        <v>0</v>
      </c>
      <c r="AJ26" s="15"/>
      <c r="AK26" s="14">
        <v>1</v>
      </c>
      <c r="AL26" s="15">
        <f>AK26/AK39</f>
        <v>2.0920502092050207E-3</v>
      </c>
      <c r="AM26" s="14">
        <v>0</v>
      </c>
      <c r="AN26" s="15">
        <f>AM26/AM39</f>
        <v>0</v>
      </c>
      <c r="AO26" s="14">
        <f t="shared" si="6"/>
        <v>0</v>
      </c>
      <c r="AP26" s="15"/>
      <c r="AQ26" s="14">
        <v>0</v>
      </c>
      <c r="AR26" s="15">
        <f>AQ26/AQ39</f>
        <v>0</v>
      </c>
      <c r="AS26" s="14">
        <v>0</v>
      </c>
      <c r="AT26" s="15">
        <f>AS26/AS39</f>
        <v>0</v>
      </c>
      <c r="AU26" s="14">
        <f t="shared" si="7"/>
        <v>0</v>
      </c>
      <c r="AV26" s="15"/>
      <c r="AW26" s="14">
        <v>0</v>
      </c>
      <c r="AX26" s="15">
        <f>AW26/AW39</f>
        <v>0</v>
      </c>
      <c r="AY26" s="14">
        <v>8</v>
      </c>
      <c r="AZ26" s="15">
        <f>AY26/AY39</f>
        <v>6.7340067340067337E-3</v>
      </c>
      <c r="BA26" s="14">
        <f t="shared" si="8"/>
        <v>0</v>
      </c>
      <c r="BB26" s="15">
        <f>BA26/BA39</f>
        <v>0</v>
      </c>
      <c r="BC26" s="14">
        <v>8</v>
      </c>
      <c r="BD26" s="15">
        <f>BC26/BC39</f>
        <v>6.4568200161420498E-3</v>
      </c>
      <c r="BE26" s="14">
        <v>50</v>
      </c>
      <c r="BF26" s="15">
        <f>BE26/BE39</f>
        <v>4.9539284652729615E-3</v>
      </c>
      <c r="BG26" s="14">
        <f t="shared" si="9"/>
        <v>11</v>
      </c>
      <c r="BH26" s="15">
        <f>BG26/BG39</f>
        <v>3.4656584751102709E-3</v>
      </c>
      <c r="BI26" s="14">
        <v>61</v>
      </c>
      <c r="BJ26" s="15">
        <f>BI26/BI39</f>
        <v>4.5978744252656968E-3</v>
      </c>
      <c r="BK26" s="14">
        <v>2</v>
      </c>
      <c r="BL26" s="15">
        <f>BK26/BK39</f>
        <v>3.7735849056603772E-2</v>
      </c>
      <c r="BM26" s="14">
        <f t="shared" si="10"/>
        <v>0</v>
      </c>
      <c r="BN26" s="15"/>
      <c r="BO26" s="14">
        <v>2</v>
      </c>
      <c r="BP26" s="15">
        <f>BO26/BO39</f>
        <v>3.7735849056603772E-2</v>
      </c>
      <c r="BQ26" s="14">
        <v>4</v>
      </c>
      <c r="BR26" s="15">
        <f>BQ26/BQ39</f>
        <v>3.4934497816593887E-3</v>
      </c>
      <c r="BS26" s="14">
        <f t="shared" si="11"/>
        <v>0</v>
      </c>
      <c r="BT26" s="15">
        <f>BS26/BS39</f>
        <v>0</v>
      </c>
      <c r="BU26" s="14">
        <v>4</v>
      </c>
      <c r="BV26" s="15">
        <f>BU26/BU39</f>
        <v>3.2921810699588477E-3</v>
      </c>
      <c r="BW26" s="14">
        <f t="shared" si="12"/>
        <v>75</v>
      </c>
      <c r="BX26" s="15">
        <f>BW26/BW39</f>
        <v>5.2521008403361349E-3</v>
      </c>
      <c r="BY26" s="14">
        <f t="shared" si="12"/>
        <v>11</v>
      </c>
      <c r="BZ26" s="15">
        <f>BY26/BY39</f>
        <v>3.2826022082960309E-3</v>
      </c>
      <c r="CA26" s="17">
        <f t="shared" si="13"/>
        <v>86</v>
      </c>
      <c r="CB26" s="18">
        <f>CA26/CA39</f>
        <v>4.8777721059497479E-3</v>
      </c>
      <c r="CE26" s="14">
        <f t="shared" si="14"/>
        <v>75</v>
      </c>
      <c r="CF26" s="15">
        <f>CE26/CE39</f>
        <v>5.2521008403361349E-3</v>
      </c>
      <c r="CG26" s="14">
        <f t="shared" si="15"/>
        <v>130</v>
      </c>
      <c r="CH26" s="15">
        <f>CG26/CG39</f>
        <v>3.9938556067588326E-3</v>
      </c>
      <c r="CI26" s="17">
        <v>205</v>
      </c>
      <c r="CJ26" s="18">
        <f>CI26/CI39</f>
        <v>4.3775357676702972E-3</v>
      </c>
    </row>
    <row r="27" spans="1:88" x14ac:dyDescent="0.25">
      <c r="A27" s="2" t="s">
        <v>251</v>
      </c>
      <c r="B27" s="3" t="s">
        <v>104</v>
      </c>
      <c r="C27" s="14">
        <v>1</v>
      </c>
      <c r="D27" s="15">
        <f>C27/C39</f>
        <v>2.9411764705882353E-2</v>
      </c>
      <c r="E27" s="14">
        <f t="shared" si="0"/>
        <v>0</v>
      </c>
      <c r="F27" s="15"/>
      <c r="G27" s="14">
        <v>1</v>
      </c>
      <c r="H27" s="15">
        <f>G27/G39</f>
        <v>2.9411764705882353E-2</v>
      </c>
      <c r="I27" s="14">
        <v>0</v>
      </c>
      <c r="J27" s="15">
        <f>I27/I39</f>
        <v>0</v>
      </c>
      <c r="K27" s="14">
        <f t="shared" si="1"/>
        <v>0</v>
      </c>
      <c r="L27" s="15">
        <f>K27/K39</f>
        <v>0</v>
      </c>
      <c r="M27" s="14">
        <v>0</v>
      </c>
      <c r="N27" s="15">
        <f>M27/M39</f>
        <v>0</v>
      </c>
      <c r="O27" s="14">
        <v>0</v>
      </c>
      <c r="P27" s="15">
        <f>O27/O39</f>
        <v>0</v>
      </c>
      <c r="Q27" s="14">
        <f t="shared" si="2"/>
        <v>0</v>
      </c>
      <c r="R27" s="15"/>
      <c r="S27" s="14">
        <v>0</v>
      </c>
      <c r="T27" s="15">
        <f>S27/S39</f>
        <v>0</v>
      </c>
      <c r="U27" s="14">
        <v>2</v>
      </c>
      <c r="V27" s="15">
        <f>U27/U39</f>
        <v>2.5906735751295338E-3</v>
      </c>
      <c r="W27" s="14">
        <f t="shared" si="3"/>
        <v>1</v>
      </c>
      <c r="X27" s="15">
        <f>W27/W39</f>
        <v>2.8571428571428571E-2</v>
      </c>
      <c r="Y27" s="14">
        <v>3</v>
      </c>
      <c r="Z27" s="15">
        <f>Y27/Y39</f>
        <v>3.7174721189591076E-3</v>
      </c>
      <c r="AA27" s="14">
        <v>0</v>
      </c>
      <c r="AB27" s="15">
        <f>AA27/AA39</f>
        <v>0</v>
      </c>
      <c r="AC27" s="14">
        <f t="shared" si="4"/>
        <v>0</v>
      </c>
      <c r="AD27" s="15"/>
      <c r="AE27" s="14">
        <v>0</v>
      </c>
      <c r="AF27" s="15">
        <f>AE27/AE39</f>
        <v>0</v>
      </c>
      <c r="AG27" s="14">
        <v>4</v>
      </c>
      <c r="AH27" s="15">
        <f>AG27/AG39</f>
        <v>8.368200836820083E-3</v>
      </c>
      <c r="AI27" s="14">
        <f t="shared" si="5"/>
        <v>0</v>
      </c>
      <c r="AJ27" s="15"/>
      <c r="AK27" s="14">
        <v>4</v>
      </c>
      <c r="AL27" s="15">
        <f>AK27/AK39</f>
        <v>8.368200836820083E-3</v>
      </c>
      <c r="AM27" s="14">
        <v>0</v>
      </c>
      <c r="AN27" s="15">
        <f>AM27/AM39</f>
        <v>0</v>
      </c>
      <c r="AO27" s="14">
        <f t="shared" si="6"/>
        <v>0</v>
      </c>
      <c r="AP27" s="15"/>
      <c r="AQ27" s="14">
        <v>0</v>
      </c>
      <c r="AR27" s="15">
        <f>AQ27/AQ39</f>
        <v>0</v>
      </c>
      <c r="AS27" s="14">
        <v>0</v>
      </c>
      <c r="AT27" s="15">
        <f>AS27/AS39</f>
        <v>0</v>
      </c>
      <c r="AU27" s="14">
        <f t="shared" si="7"/>
        <v>0</v>
      </c>
      <c r="AV27" s="15"/>
      <c r="AW27" s="14">
        <v>0</v>
      </c>
      <c r="AX27" s="15">
        <f>AW27/AW39</f>
        <v>0</v>
      </c>
      <c r="AY27" s="14">
        <v>5</v>
      </c>
      <c r="AZ27" s="15">
        <f>AY27/AY39</f>
        <v>4.2087542087542087E-3</v>
      </c>
      <c r="BA27" s="14">
        <f t="shared" si="8"/>
        <v>0</v>
      </c>
      <c r="BB27" s="15">
        <f>BA27/BA39</f>
        <v>0</v>
      </c>
      <c r="BC27" s="14">
        <v>5</v>
      </c>
      <c r="BD27" s="15">
        <f>BC27/BC39</f>
        <v>4.0355125100887809E-3</v>
      </c>
      <c r="BE27" s="14">
        <v>38</v>
      </c>
      <c r="BF27" s="15">
        <f>BE27/BE39</f>
        <v>3.7649856336074506E-3</v>
      </c>
      <c r="BG27" s="14">
        <f t="shared" si="9"/>
        <v>8</v>
      </c>
      <c r="BH27" s="15">
        <f>BG27/BG39</f>
        <v>2.520478890989288E-3</v>
      </c>
      <c r="BI27" s="14">
        <v>46</v>
      </c>
      <c r="BJ27" s="15">
        <f>BI27/BI39</f>
        <v>3.4672495665938044E-3</v>
      </c>
      <c r="BK27" s="14">
        <v>0</v>
      </c>
      <c r="BL27" s="15">
        <f>BK27/BK39</f>
        <v>0</v>
      </c>
      <c r="BM27" s="14">
        <f t="shared" si="10"/>
        <v>0</v>
      </c>
      <c r="BN27" s="15"/>
      <c r="BO27" s="14">
        <v>0</v>
      </c>
      <c r="BP27" s="15">
        <f>BO27/BO39</f>
        <v>0</v>
      </c>
      <c r="BQ27" s="14">
        <v>5</v>
      </c>
      <c r="BR27" s="15">
        <f>BQ27/BQ39</f>
        <v>4.3668122270742356E-3</v>
      </c>
      <c r="BS27" s="14">
        <f t="shared" si="11"/>
        <v>0</v>
      </c>
      <c r="BT27" s="15">
        <f>BS27/BS39</f>
        <v>0</v>
      </c>
      <c r="BU27" s="14">
        <v>5</v>
      </c>
      <c r="BV27" s="15">
        <f>BU27/BU39</f>
        <v>4.11522633744856E-3</v>
      </c>
      <c r="BW27" s="14">
        <f t="shared" si="12"/>
        <v>55</v>
      </c>
      <c r="BX27" s="15">
        <f>BW27/BW39</f>
        <v>3.8515406162464988E-3</v>
      </c>
      <c r="BY27" s="14">
        <f t="shared" si="12"/>
        <v>9</v>
      </c>
      <c r="BZ27" s="15">
        <f>BY27/BY39</f>
        <v>2.6857654431512983E-3</v>
      </c>
      <c r="CA27" s="17">
        <f t="shared" si="13"/>
        <v>64</v>
      </c>
      <c r="CB27" s="18">
        <f>CA27/CA39</f>
        <v>3.6299699393114401E-3</v>
      </c>
      <c r="CE27" s="14">
        <f t="shared" si="14"/>
        <v>55</v>
      </c>
      <c r="CF27" s="15">
        <f>CE27/CE39</f>
        <v>3.8515406162464988E-3</v>
      </c>
      <c r="CG27" s="14">
        <f t="shared" si="15"/>
        <v>114</v>
      </c>
      <c r="CH27" s="15">
        <f>CG27/CG39</f>
        <v>3.5023041474654378E-3</v>
      </c>
      <c r="CI27" s="17">
        <v>169</v>
      </c>
      <c r="CJ27" s="18">
        <f>CI27/CI39</f>
        <v>3.6087977792013666E-3</v>
      </c>
    </row>
    <row r="28" spans="1:88" x14ac:dyDescent="0.25">
      <c r="A28" s="19" t="s">
        <v>139</v>
      </c>
      <c r="B28" s="27"/>
      <c r="C28" s="20">
        <f>SUBTOTAL(9,C23:C27)</f>
        <v>1</v>
      </c>
      <c r="D28" s="21">
        <f>C28/C39</f>
        <v>2.9411764705882353E-2</v>
      </c>
      <c r="E28" s="20">
        <f t="shared" si="0"/>
        <v>0</v>
      </c>
      <c r="F28" s="21"/>
      <c r="G28" s="20">
        <f>SUBTOTAL(9,G23:G27)</f>
        <v>1</v>
      </c>
      <c r="H28" s="21">
        <f>G28/G39</f>
        <v>2.9411764705882353E-2</v>
      </c>
      <c r="I28" s="20">
        <f>SUBTOTAL(9,I23:I27)</f>
        <v>5</v>
      </c>
      <c r="J28" s="21">
        <f>I28/I39</f>
        <v>1.6611295681063124E-2</v>
      </c>
      <c r="K28" s="20">
        <f t="shared" si="1"/>
        <v>1</v>
      </c>
      <c r="L28" s="21">
        <f>K28/K39</f>
        <v>4.7619047619047616E-2</v>
      </c>
      <c r="M28" s="20">
        <f>SUBTOTAL(9,M23:M27)</f>
        <v>6</v>
      </c>
      <c r="N28" s="21">
        <f>M28/M39</f>
        <v>1.8633540372670808E-2</v>
      </c>
      <c r="O28" s="20">
        <f>SUBTOTAL(9,O23:O27)</f>
        <v>1</v>
      </c>
      <c r="P28" s="21">
        <f>O28/O39</f>
        <v>3.125E-2</v>
      </c>
      <c r="Q28" s="20">
        <f t="shared" si="2"/>
        <v>0</v>
      </c>
      <c r="R28" s="21"/>
      <c r="S28" s="20">
        <f>SUBTOTAL(9,S23:S27)</f>
        <v>1</v>
      </c>
      <c r="T28" s="21">
        <f>S28/S39</f>
        <v>3.125E-2</v>
      </c>
      <c r="U28" s="20">
        <f>SUBTOTAL(9,U23:U27)</f>
        <v>20</v>
      </c>
      <c r="V28" s="21">
        <f>U28/U39</f>
        <v>2.5906735751295335E-2</v>
      </c>
      <c r="W28" s="20">
        <f t="shared" si="3"/>
        <v>1</v>
      </c>
      <c r="X28" s="21">
        <f>W28/W39</f>
        <v>2.8571428571428571E-2</v>
      </c>
      <c r="Y28" s="20">
        <f>SUBTOTAL(9,Y23:Y27)</f>
        <v>21</v>
      </c>
      <c r="Z28" s="21">
        <f>Y28/Y39</f>
        <v>2.6022304832713755E-2</v>
      </c>
      <c r="AA28" s="20">
        <f>SUBTOTAL(9,AA23:AA27)</f>
        <v>2</v>
      </c>
      <c r="AB28" s="21">
        <f>AA28/AA39</f>
        <v>5.5555555555555552E-2</v>
      </c>
      <c r="AC28" s="20">
        <f t="shared" si="4"/>
        <v>0</v>
      </c>
      <c r="AD28" s="21"/>
      <c r="AE28" s="20">
        <f>SUBTOTAL(9,AE23:AE27)</f>
        <v>2</v>
      </c>
      <c r="AF28" s="21">
        <f>AE28/AE39</f>
        <v>5.5555555555555552E-2</v>
      </c>
      <c r="AG28" s="20">
        <f>SUBTOTAL(9,AG23:AG27)</f>
        <v>15</v>
      </c>
      <c r="AH28" s="21">
        <f>AG28/AG39</f>
        <v>3.1380753138075312E-2</v>
      </c>
      <c r="AI28" s="20">
        <f t="shared" si="5"/>
        <v>0</v>
      </c>
      <c r="AJ28" s="21"/>
      <c r="AK28" s="20">
        <f>SUBTOTAL(9,AK23:AK27)</f>
        <v>15</v>
      </c>
      <c r="AL28" s="21">
        <f>AK28/AK39</f>
        <v>3.1380753138075312E-2</v>
      </c>
      <c r="AM28" s="20">
        <f>SUBTOTAL(9,AM23:AM27)</f>
        <v>1</v>
      </c>
      <c r="AN28" s="21">
        <f>AM28/AM39</f>
        <v>4.7619047619047616E-2</v>
      </c>
      <c r="AO28" s="20">
        <f t="shared" si="6"/>
        <v>0</v>
      </c>
      <c r="AP28" s="21"/>
      <c r="AQ28" s="20">
        <f>SUBTOTAL(9,AQ23:AQ27)</f>
        <v>1</v>
      </c>
      <c r="AR28" s="21">
        <f>AQ28/AQ39</f>
        <v>4.7619047619047616E-2</v>
      </c>
      <c r="AS28" s="20">
        <f>SUBTOTAL(9,AS23:AS27)</f>
        <v>4</v>
      </c>
      <c r="AT28" s="21">
        <f>AS28/AS39</f>
        <v>3.1496062992125984E-2</v>
      </c>
      <c r="AU28" s="20">
        <f t="shared" si="7"/>
        <v>0</v>
      </c>
      <c r="AV28" s="21"/>
      <c r="AW28" s="20">
        <f>SUBTOTAL(9,AW23:AW27)</f>
        <v>4</v>
      </c>
      <c r="AX28" s="21">
        <f>AW28/AW39</f>
        <v>3.1496062992125984E-2</v>
      </c>
      <c r="AY28" s="20">
        <f>SUBTOTAL(9,AY23:AY27)</f>
        <v>32</v>
      </c>
      <c r="AZ28" s="21">
        <f>AY28/AY39</f>
        <v>2.6936026936026935E-2</v>
      </c>
      <c r="BA28" s="20">
        <f t="shared" si="8"/>
        <v>3</v>
      </c>
      <c r="BB28" s="21">
        <f>BA28/BA39</f>
        <v>5.8823529411764705E-2</v>
      </c>
      <c r="BC28" s="20">
        <f>SUBTOTAL(9,BC23:BC27)</f>
        <v>35</v>
      </c>
      <c r="BD28" s="21">
        <f>BC28/BC39</f>
        <v>2.8248587570621469E-2</v>
      </c>
      <c r="BE28" s="20">
        <f>SUBTOTAL(9,BE23:BE27)</f>
        <v>273</v>
      </c>
      <c r="BF28" s="21">
        <f>BE28/BE39</f>
        <v>2.7048449420390371E-2</v>
      </c>
      <c r="BG28" s="20">
        <f t="shared" si="9"/>
        <v>62</v>
      </c>
      <c r="BH28" s="21">
        <f>BG28/BG39</f>
        <v>1.9533711405166982E-2</v>
      </c>
      <c r="BI28" s="20">
        <f>SUBTOTAL(9,BI23:BI27)</f>
        <v>335</v>
      </c>
      <c r="BJ28" s="21">
        <f>BI28/BI39</f>
        <v>2.5250621843672268E-2</v>
      </c>
      <c r="BK28" s="20">
        <f>SUBTOTAL(9,BK23:BK27)</f>
        <v>2</v>
      </c>
      <c r="BL28" s="21">
        <f>BK28/BK39</f>
        <v>3.7735849056603772E-2</v>
      </c>
      <c r="BM28" s="20">
        <f t="shared" si="10"/>
        <v>0</v>
      </c>
      <c r="BN28" s="21"/>
      <c r="BO28" s="20">
        <f>SUBTOTAL(9,BO23:BO27)</f>
        <v>2</v>
      </c>
      <c r="BP28" s="21">
        <f>BO28/BO39</f>
        <v>3.7735849056603772E-2</v>
      </c>
      <c r="BQ28" s="20">
        <f>SUBTOTAL(9,BQ23:BQ27)</f>
        <v>35</v>
      </c>
      <c r="BR28" s="21">
        <f>BQ28/BQ39</f>
        <v>3.0567685589519649E-2</v>
      </c>
      <c r="BS28" s="20">
        <f t="shared" si="11"/>
        <v>0</v>
      </c>
      <c r="BT28" s="21">
        <f>BS28/BS39</f>
        <v>0</v>
      </c>
      <c r="BU28" s="20">
        <f>SUBTOTAL(9,BU23:BU27)</f>
        <v>35</v>
      </c>
      <c r="BV28" s="21">
        <f>BU28/BU39</f>
        <v>2.8806584362139918E-2</v>
      </c>
      <c r="BW28" s="20">
        <f t="shared" si="12"/>
        <v>391</v>
      </c>
      <c r="BX28" s="21">
        <f>BW28/BW39</f>
        <v>2.7380952380952381E-2</v>
      </c>
      <c r="BY28" s="20">
        <f t="shared" si="12"/>
        <v>67</v>
      </c>
      <c r="BZ28" s="21">
        <f>BY28/BY39</f>
        <v>1.9994031632348554E-2</v>
      </c>
      <c r="CA28" s="20">
        <f t="shared" si="13"/>
        <v>458</v>
      </c>
      <c r="CB28" s="21">
        <f>CA28/CA39</f>
        <v>2.5976972378197492E-2</v>
      </c>
      <c r="CE28" s="20">
        <f t="shared" si="14"/>
        <v>391</v>
      </c>
      <c r="CF28" s="21">
        <f>CE28/CE39</f>
        <v>2.7380952380952381E-2</v>
      </c>
      <c r="CG28" s="20">
        <f t="shared" si="15"/>
        <v>784</v>
      </c>
      <c r="CH28" s="21">
        <f>CG28/CG39</f>
        <v>2.4086021505376344E-2</v>
      </c>
      <c r="CI28" s="20">
        <v>1175</v>
      </c>
      <c r="CJ28" s="21">
        <f>CI28/CI39</f>
        <v>2.509075379030536E-2</v>
      </c>
    </row>
    <row r="29" spans="1:88" x14ac:dyDescent="0.25">
      <c r="A29" s="2" t="s">
        <v>252</v>
      </c>
      <c r="B29" s="3" t="s">
        <v>125</v>
      </c>
      <c r="C29" s="14">
        <v>1</v>
      </c>
      <c r="D29" s="15">
        <f>C29/C39</f>
        <v>2.9411764705882353E-2</v>
      </c>
      <c r="E29" s="14">
        <f t="shared" si="0"/>
        <v>0</v>
      </c>
      <c r="F29" s="15"/>
      <c r="G29" s="14">
        <v>1</v>
      </c>
      <c r="H29" s="15">
        <f>G29/G39</f>
        <v>2.9411764705882353E-2</v>
      </c>
      <c r="I29" s="14">
        <v>4</v>
      </c>
      <c r="J29" s="15">
        <f>I29/I39</f>
        <v>1.3289036544850499E-2</v>
      </c>
      <c r="K29" s="14">
        <f t="shared" si="1"/>
        <v>1</v>
      </c>
      <c r="L29" s="15">
        <f>K29/K39</f>
        <v>4.7619047619047616E-2</v>
      </c>
      <c r="M29" s="14">
        <v>5</v>
      </c>
      <c r="N29" s="15">
        <f>M29/M39</f>
        <v>1.5527950310559006E-2</v>
      </c>
      <c r="O29" s="14">
        <v>2</v>
      </c>
      <c r="P29" s="15">
        <f>O29/O39</f>
        <v>6.25E-2</v>
      </c>
      <c r="Q29" s="14">
        <f t="shared" si="2"/>
        <v>0</v>
      </c>
      <c r="R29" s="15"/>
      <c r="S29" s="14">
        <v>2</v>
      </c>
      <c r="T29" s="15">
        <f>S29/S39</f>
        <v>6.25E-2</v>
      </c>
      <c r="U29" s="14">
        <v>15</v>
      </c>
      <c r="V29" s="15">
        <f>U29/U39</f>
        <v>1.9430051813471502E-2</v>
      </c>
      <c r="W29" s="14">
        <f t="shared" si="3"/>
        <v>1</v>
      </c>
      <c r="X29" s="15">
        <f>W29/W39</f>
        <v>2.8571428571428571E-2</v>
      </c>
      <c r="Y29" s="14">
        <v>16</v>
      </c>
      <c r="Z29" s="15">
        <f>Y29/Y39</f>
        <v>1.9826517967781909E-2</v>
      </c>
      <c r="AA29" s="14">
        <v>1</v>
      </c>
      <c r="AB29" s="15">
        <f>AA29/AA39</f>
        <v>2.7777777777777776E-2</v>
      </c>
      <c r="AC29" s="14">
        <f t="shared" si="4"/>
        <v>0</v>
      </c>
      <c r="AD29" s="15"/>
      <c r="AE29" s="14">
        <v>1</v>
      </c>
      <c r="AF29" s="15">
        <f>AE29/AE39</f>
        <v>2.7777777777777776E-2</v>
      </c>
      <c r="AG29" s="14">
        <v>15</v>
      </c>
      <c r="AH29" s="15">
        <f>AG29/AG39</f>
        <v>3.1380753138075312E-2</v>
      </c>
      <c r="AI29" s="14">
        <f t="shared" si="5"/>
        <v>0</v>
      </c>
      <c r="AJ29" s="15"/>
      <c r="AK29" s="14">
        <v>15</v>
      </c>
      <c r="AL29" s="15">
        <f>AK29/AK39</f>
        <v>3.1380753138075312E-2</v>
      </c>
      <c r="AM29" s="14">
        <v>0</v>
      </c>
      <c r="AN29" s="15">
        <f>AM29/AM39</f>
        <v>0</v>
      </c>
      <c r="AO29" s="14">
        <f t="shared" si="6"/>
        <v>0</v>
      </c>
      <c r="AP29" s="15"/>
      <c r="AQ29" s="14">
        <v>0</v>
      </c>
      <c r="AR29" s="15">
        <f>AQ29/AQ39</f>
        <v>0</v>
      </c>
      <c r="AS29" s="14">
        <v>1</v>
      </c>
      <c r="AT29" s="15">
        <f>AS29/AS39</f>
        <v>7.874015748031496E-3</v>
      </c>
      <c r="AU29" s="14">
        <f t="shared" si="7"/>
        <v>0</v>
      </c>
      <c r="AV29" s="15"/>
      <c r="AW29" s="14">
        <v>1</v>
      </c>
      <c r="AX29" s="15">
        <f>AW29/AW39</f>
        <v>7.874015748031496E-3</v>
      </c>
      <c r="AY29" s="14">
        <v>21</v>
      </c>
      <c r="AZ29" s="15">
        <f>AY29/AY39</f>
        <v>1.7676767676767676E-2</v>
      </c>
      <c r="BA29" s="14">
        <f t="shared" si="8"/>
        <v>0</v>
      </c>
      <c r="BB29" s="15">
        <f>BA29/BA39</f>
        <v>0</v>
      </c>
      <c r="BC29" s="14">
        <v>21</v>
      </c>
      <c r="BD29" s="15">
        <f>BC29/BC39</f>
        <v>1.6949152542372881E-2</v>
      </c>
      <c r="BE29" s="14">
        <v>139</v>
      </c>
      <c r="BF29" s="15">
        <f>BE29/BE39</f>
        <v>1.3771921133458832E-2</v>
      </c>
      <c r="BG29" s="14">
        <f t="shared" si="9"/>
        <v>17</v>
      </c>
      <c r="BH29" s="15">
        <f>BG29/BG39</f>
        <v>5.3560176433522372E-3</v>
      </c>
      <c r="BI29" s="14">
        <v>156</v>
      </c>
      <c r="BJ29" s="15">
        <f>BI29/BI39</f>
        <v>1.1758498530187683E-2</v>
      </c>
      <c r="BK29" s="14">
        <v>3</v>
      </c>
      <c r="BL29" s="15">
        <f>BK29/BK39</f>
        <v>5.6603773584905662E-2</v>
      </c>
      <c r="BM29" s="14">
        <f t="shared" si="10"/>
        <v>0</v>
      </c>
      <c r="BN29" s="15"/>
      <c r="BO29" s="14">
        <v>3</v>
      </c>
      <c r="BP29" s="15">
        <f>BO29/BO39</f>
        <v>5.6603773584905662E-2</v>
      </c>
      <c r="BQ29" s="14">
        <v>24</v>
      </c>
      <c r="BR29" s="15">
        <f>BQ29/BQ39</f>
        <v>2.0960698689956331E-2</v>
      </c>
      <c r="BS29" s="14">
        <f t="shared" si="11"/>
        <v>0</v>
      </c>
      <c r="BT29" s="15">
        <f>BS29/BS39</f>
        <v>0</v>
      </c>
      <c r="BU29" s="14">
        <v>24</v>
      </c>
      <c r="BV29" s="15">
        <f>BU29/BU39</f>
        <v>1.9753086419753086E-2</v>
      </c>
      <c r="BW29" s="14">
        <f t="shared" si="12"/>
        <v>226</v>
      </c>
      <c r="BX29" s="15">
        <f>BW29/BW39</f>
        <v>1.5826330532212884E-2</v>
      </c>
      <c r="BY29" s="14">
        <f t="shared" si="12"/>
        <v>19</v>
      </c>
      <c r="BZ29" s="15">
        <f>BY29/BY39</f>
        <v>5.6699492688749627E-3</v>
      </c>
      <c r="CA29" s="17">
        <f t="shared" si="13"/>
        <v>245</v>
      </c>
      <c r="CB29" s="18">
        <f>CA29/CA39</f>
        <v>1.3895978673926607E-2</v>
      </c>
      <c r="CE29" s="14">
        <f t="shared" si="14"/>
        <v>226</v>
      </c>
      <c r="CF29" s="15">
        <f>CE29/CE39</f>
        <v>1.5826330532212884E-2</v>
      </c>
      <c r="CG29" s="14">
        <f t="shared" si="15"/>
        <v>458</v>
      </c>
      <c r="CH29" s="15">
        <f>CG29/CG39</f>
        <v>1.4070660522273426E-2</v>
      </c>
      <c r="CI29" s="17">
        <v>684</v>
      </c>
      <c r="CJ29" s="18">
        <f>CI29/CI39</f>
        <v>1.4606021780909674E-2</v>
      </c>
    </row>
    <row r="30" spans="1:88" x14ac:dyDescent="0.25">
      <c r="A30" s="2" t="s">
        <v>253</v>
      </c>
      <c r="B30" s="3" t="s">
        <v>125</v>
      </c>
      <c r="C30" s="14">
        <v>1</v>
      </c>
      <c r="D30" s="15">
        <f>C30/C39</f>
        <v>2.9411764705882353E-2</v>
      </c>
      <c r="E30" s="14">
        <f t="shared" si="0"/>
        <v>0</v>
      </c>
      <c r="F30" s="15"/>
      <c r="G30" s="14">
        <v>1</v>
      </c>
      <c r="H30" s="15">
        <f>G30/G39</f>
        <v>2.9411764705882353E-2</v>
      </c>
      <c r="I30" s="14">
        <v>4</v>
      </c>
      <c r="J30" s="15">
        <f>I30/I39</f>
        <v>1.3289036544850499E-2</v>
      </c>
      <c r="K30" s="14">
        <f t="shared" si="1"/>
        <v>0</v>
      </c>
      <c r="L30" s="15">
        <f>K30/K39</f>
        <v>0</v>
      </c>
      <c r="M30" s="14">
        <v>4</v>
      </c>
      <c r="N30" s="15">
        <f>M30/M39</f>
        <v>1.2422360248447204E-2</v>
      </c>
      <c r="O30" s="14">
        <v>3</v>
      </c>
      <c r="P30" s="15">
        <f>O30/O39</f>
        <v>9.375E-2</v>
      </c>
      <c r="Q30" s="14">
        <f t="shared" si="2"/>
        <v>0</v>
      </c>
      <c r="R30" s="15"/>
      <c r="S30" s="14">
        <v>3</v>
      </c>
      <c r="T30" s="15">
        <f>S30/S39</f>
        <v>9.375E-2</v>
      </c>
      <c r="U30" s="14">
        <v>23</v>
      </c>
      <c r="V30" s="15">
        <f>U30/U39</f>
        <v>2.9792746113989636E-2</v>
      </c>
      <c r="W30" s="14">
        <f t="shared" si="3"/>
        <v>2</v>
      </c>
      <c r="X30" s="15">
        <f>W30/W39</f>
        <v>5.7142857142857141E-2</v>
      </c>
      <c r="Y30" s="14">
        <v>25</v>
      </c>
      <c r="Z30" s="15">
        <f>Y30/Y39</f>
        <v>3.0978934324659233E-2</v>
      </c>
      <c r="AA30" s="14">
        <v>5</v>
      </c>
      <c r="AB30" s="15">
        <f>AA30/AA39</f>
        <v>0.1388888888888889</v>
      </c>
      <c r="AC30" s="14">
        <f t="shared" si="4"/>
        <v>0</v>
      </c>
      <c r="AD30" s="15"/>
      <c r="AE30" s="14">
        <v>5</v>
      </c>
      <c r="AF30" s="15">
        <f>AE30/AE39</f>
        <v>0.1388888888888889</v>
      </c>
      <c r="AG30" s="14">
        <v>10</v>
      </c>
      <c r="AH30" s="15">
        <f>AG30/AG39</f>
        <v>2.0920502092050208E-2</v>
      </c>
      <c r="AI30" s="14">
        <f t="shared" si="5"/>
        <v>0</v>
      </c>
      <c r="AJ30" s="15"/>
      <c r="AK30" s="14">
        <v>10</v>
      </c>
      <c r="AL30" s="15">
        <f>AK30/AK39</f>
        <v>2.0920502092050208E-2</v>
      </c>
      <c r="AM30" s="14">
        <v>1</v>
      </c>
      <c r="AN30" s="15">
        <f>AM30/AM39</f>
        <v>4.7619047619047616E-2</v>
      </c>
      <c r="AO30" s="14">
        <f t="shared" si="6"/>
        <v>0</v>
      </c>
      <c r="AP30" s="15"/>
      <c r="AQ30" s="14">
        <v>1</v>
      </c>
      <c r="AR30" s="15">
        <f>AQ30/AQ39</f>
        <v>4.7619047619047616E-2</v>
      </c>
      <c r="AS30" s="14">
        <v>2</v>
      </c>
      <c r="AT30" s="15">
        <f>AS30/AS39</f>
        <v>1.5748031496062992E-2</v>
      </c>
      <c r="AU30" s="14">
        <f t="shared" si="7"/>
        <v>0</v>
      </c>
      <c r="AV30" s="15"/>
      <c r="AW30" s="14">
        <v>2</v>
      </c>
      <c r="AX30" s="15">
        <f>AW30/AW39</f>
        <v>1.5748031496062992E-2</v>
      </c>
      <c r="AY30" s="14">
        <v>41</v>
      </c>
      <c r="AZ30" s="15">
        <f>AY30/AY39</f>
        <v>3.4511784511784514E-2</v>
      </c>
      <c r="BA30" s="14">
        <f t="shared" si="8"/>
        <v>0</v>
      </c>
      <c r="BB30" s="15">
        <f>BA30/BA39</f>
        <v>0</v>
      </c>
      <c r="BC30" s="14">
        <v>41</v>
      </c>
      <c r="BD30" s="15">
        <f>BC30/BC39</f>
        <v>3.3091202582728005E-2</v>
      </c>
      <c r="BE30" s="14">
        <v>204</v>
      </c>
      <c r="BF30" s="15">
        <f>BE30/BE39</f>
        <v>2.0212028138313683E-2</v>
      </c>
      <c r="BG30" s="14">
        <f t="shared" si="9"/>
        <v>43</v>
      </c>
      <c r="BH30" s="15">
        <f>BG30/BG39</f>
        <v>1.3547574039067423E-2</v>
      </c>
      <c r="BI30" s="14">
        <v>247</v>
      </c>
      <c r="BJ30" s="15">
        <f>BI30/BI39</f>
        <v>1.8617622672797166E-2</v>
      </c>
      <c r="BK30" s="14">
        <v>2</v>
      </c>
      <c r="BL30" s="15">
        <f>BK30/BK39</f>
        <v>3.7735849056603772E-2</v>
      </c>
      <c r="BM30" s="14">
        <f t="shared" si="10"/>
        <v>0</v>
      </c>
      <c r="BN30" s="15"/>
      <c r="BO30" s="14">
        <v>2</v>
      </c>
      <c r="BP30" s="15">
        <f>BO30/BO39</f>
        <v>3.7735849056603772E-2</v>
      </c>
      <c r="BQ30" s="14">
        <v>30</v>
      </c>
      <c r="BR30" s="15">
        <f>BQ30/BQ39</f>
        <v>2.6200873362445413E-2</v>
      </c>
      <c r="BS30" s="14">
        <f t="shared" si="11"/>
        <v>0</v>
      </c>
      <c r="BT30" s="15">
        <f>BS30/BS39</f>
        <v>0</v>
      </c>
      <c r="BU30" s="14">
        <v>30</v>
      </c>
      <c r="BV30" s="15">
        <f>BU30/BU39</f>
        <v>2.4691358024691357E-2</v>
      </c>
      <c r="BW30" s="14">
        <f t="shared" si="12"/>
        <v>326</v>
      </c>
      <c r="BX30" s="15">
        <f>BW30/BW39</f>
        <v>2.2829131652661063E-2</v>
      </c>
      <c r="BY30" s="14">
        <f t="shared" si="12"/>
        <v>45</v>
      </c>
      <c r="BZ30" s="15">
        <f>BY30/BY39</f>
        <v>1.342882721575649E-2</v>
      </c>
      <c r="CA30" s="17">
        <f t="shared" si="13"/>
        <v>371</v>
      </c>
      <c r="CB30" s="18">
        <f>CA30/CA39</f>
        <v>2.1042481991946003E-2</v>
      </c>
      <c r="CE30" s="14">
        <f t="shared" si="14"/>
        <v>326</v>
      </c>
      <c r="CF30" s="15">
        <f>CE30/CE39</f>
        <v>2.2829131652661063E-2</v>
      </c>
      <c r="CG30" s="14">
        <f t="shared" si="15"/>
        <v>799</v>
      </c>
      <c r="CH30" s="15">
        <f>CG30/CG39</f>
        <v>2.45468509984639E-2</v>
      </c>
      <c r="CI30" s="17">
        <v>1125</v>
      </c>
      <c r="CJ30" s="18">
        <f>CI30/CI39</f>
        <v>2.4023062139654067E-2</v>
      </c>
    </row>
    <row r="31" spans="1:88" x14ac:dyDescent="0.25">
      <c r="A31" s="2" t="s">
        <v>254</v>
      </c>
      <c r="B31" s="3" t="s">
        <v>125</v>
      </c>
      <c r="C31" s="14">
        <v>0</v>
      </c>
      <c r="D31" s="15">
        <f>C31/C39</f>
        <v>0</v>
      </c>
      <c r="E31" s="14">
        <f t="shared" si="0"/>
        <v>0</v>
      </c>
      <c r="F31" s="15"/>
      <c r="G31" s="14">
        <v>0</v>
      </c>
      <c r="H31" s="15">
        <f>G31/G39</f>
        <v>0</v>
      </c>
      <c r="I31" s="14">
        <v>6</v>
      </c>
      <c r="J31" s="15">
        <f>I31/I39</f>
        <v>1.9933554817275746E-2</v>
      </c>
      <c r="K31" s="14">
        <f t="shared" si="1"/>
        <v>2</v>
      </c>
      <c r="L31" s="15">
        <f>K31/K39</f>
        <v>9.5238095238095233E-2</v>
      </c>
      <c r="M31" s="14">
        <v>8</v>
      </c>
      <c r="N31" s="15">
        <f>M31/M39</f>
        <v>2.4844720496894408E-2</v>
      </c>
      <c r="O31" s="14">
        <v>2</v>
      </c>
      <c r="P31" s="15">
        <f>O31/O39</f>
        <v>6.25E-2</v>
      </c>
      <c r="Q31" s="14">
        <f t="shared" si="2"/>
        <v>0</v>
      </c>
      <c r="R31" s="15"/>
      <c r="S31" s="14">
        <v>2</v>
      </c>
      <c r="T31" s="15">
        <f>S31/S39</f>
        <v>6.25E-2</v>
      </c>
      <c r="U31" s="14">
        <v>13</v>
      </c>
      <c r="V31" s="15">
        <f>U31/U39</f>
        <v>1.683937823834197E-2</v>
      </c>
      <c r="W31" s="14">
        <f t="shared" si="3"/>
        <v>1</v>
      </c>
      <c r="X31" s="15">
        <f>W31/W39</f>
        <v>2.8571428571428571E-2</v>
      </c>
      <c r="Y31" s="14">
        <v>14</v>
      </c>
      <c r="Z31" s="15">
        <f>Y31/Y39</f>
        <v>1.7348203221809171E-2</v>
      </c>
      <c r="AA31" s="14">
        <v>1</v>
      </c>
      <c r="AB31" s="15">
        <f>AA31/AA39</f>
        <v>2.7777777777777776E-2</v>
      </c>
      <c r="AC31" s="14">
        <f t="shared" si="4"/>
        <v>0</v>
      </c>
      <c r="AD31" s="15"/>
      <c r="AE31" s="14">
        <v>1</v>
      </c>
      <c r="AF31" s="15">
        <f>AE31/AE39</f>
        <v>2.7777777777777776E-2</v>
      </c>
      <c r="AG31" s="14">
        <v>13</v>
      </c>
      <c r="AH31" s="15">
        <f>AG31/AG39</f>
        <v>2.7196652719665274E-2</v>
      </c>
      <c r="AI31" s="14">
        <f t="shared" si="5"/>
        <v>0</v>
      </c>
      <c r="AJ31" s="15"/>
      <c r="AK31" s="14">
        <v>13</v>
      </c>
      <c r="AL31" s="15">
        <f>AK31/AK39</f>
        <v>2.7196652719665274E-2</v>
      </c>
      <c r="AM31" s="14">
        <v>0</v>
      </c>
      <c r="AN31" s="15">
        <f>AM31/AM39</f>
        <v>0</v>
      </c>
      <c r="AO31" s="14">
        <f t="shared" si="6"/>
        <v>0</v>
      </c>
      <c r="AP31" s="15"/>
      <c r="AQ31" s="14">
        <v>0</v>
      </c>
      <c r="AR31" s="15">
        <f>AQ31/AQ39</f>
        <v>0</v>
      </c>
      <c r="AS31" s="14">
        <v>0</v>
      </c>
      <c r="AT31" s="15">
        <f>AS31/AS39</f>
        <v>0</v>
      </c>
      <c r="AU31" s="14">
        <f t="shared" si="7"/>
        <v>0</v>
      </c>
      <c r="AV31" s="15"/>
      <c r="AW31" s="14">
        <v>0</v>
      </c>
      <c r="AX31" s="15">
        <f>AW31/AW39</f>
        <v>0</v>
      </c>
      <c r="AY31" s="14">
        <v>22</v>
      </c>
      <c r="AZ31" s="15">
        <f>AY31/AY39</f>
        <v>1.8518518518518517E-2</v>
      </c>
      <c r="BA31" s="14">
        <f t="shared" si="8"/>
        <v>0</v>
      </c>
      <c r="BB31" s="15">
        <f>BA31/BA39</f>
        <v>0</v>
      </c>
      <c r="BC31" s="14">
        <v>22</v>
      </c>
      <c r="BD31" s="15">
        <f>BC31/BC39</f>
        <v>1.7756255044390639E-2</v>
      </c>
      <c r="BE31" s="14">
        <v>123</v>
      </c>
      <c r="BF31" s="15">
        <f>BE31/BE39</f>
        <v>1.2186664024571485E-2</v>
      </c>
      <c r="BG31" s="14">
        <f t="shared" si="9"/>
        <v>13</v>
      </c>
      <c r="BH31" s="15">
        <f>BG31/BG39</f>
        <v>4.0957781978575927E-3</v>
      </c>
      <c r="BI31" s="14">
        <v>136</v>
      </c>
      <c r="BJ31" s="15">
        <f>BI31/BI39</f>
        <v>1.025099871862516E-2</v>
      </c>
      <c r="BK31" s="14">
        <v>0</v>
      </c>
      <c r="BL31" s="15">
        <f>BK31/BK39</f>
        <v>0</v>
      </c>
      <c r="BM31" s="14">
        <f t="shared" si="10"/>
        <v>0</v>
      </c>
      <c r="BN31" s="15"/>
      <c r="BO31" s="14">
        <v>0</v>
      </c>
      <c r="BP31" s="15">
        <f>BO31/BO39</f>
        <v>0</v>
      </c>
      <c r="BQ31" s="14">
        <v>22</v>
      </c>
      <c r="BR31" s="15">
        <f>BQ31/BQ39</f>
        <v>1.9213973799126639E-2</v>
      </c>
      <c r="BS31" s="14">
        <f t="shared" si="11"/>
        <v>1</v>
      </c>
      <c r="BT31" s="15">
        <f>BS31/BS39</f>
        <v>1.4285714285714285E-2</v>
      </c>
      <c r="BU31" s="14">
        <v>23</v>
      </c>
      <c r="BV31" s="15">
        <f>BU31/BU39</f>
        <v>1.8930041152263374E-2</v>
      </c>
      <c r="BW31" s="14">
        <f t="shared" si="12"/>
        <v>202</v>
      </c>
      <c r="BX31" s="15">
        <f>BW31/BW39</f>
        <v>1.4145658263305322E-2</v>
      </c>
      <c r="BY31" s="14">
        <f t="shared" si="12"/>
        <v>17</v>
      </c>
      <c r="BZ31" s="15">
        <f>BY31/BY39</f>
        <v>5.0731125037302297E-3</v>
      </c>
      <c r="CA31" s="17">
        <f t="shared" si="13"/>
        <v>219</v>
      </c>
      <c r="CB31" s="18">
        <f>CA31/CA39</f>
        <v>1.2421303386081333E-2</v>
      </c>
      <c r="CE31" s="14">
        <f t="shared" si="14"/>
        <v>202</v>
      </c>
      <c r="CF31" s="15">
        <f>CE31/CE39</f>
        <v>1.4145658263305322E-2</v>
      </c>
      <c r="CG31" s="14">
        <f t="shared" si="15"/>
        <v>388</v>
      </c>
      <c r="CH31" s="15">
        <f>CG31/CG39</f>
        <v>1.1920122887864823E-2</v>
      </c>
      <c r="CI31" s="17">
        <v>590</v>
      </c>
      <c r="CJ31" s="18">
        <f>CI31/CI39</f>
        <v>1.2598761477685244E-2</v>
      </c>
    </row>
    <row r="32" spans="1:88" x14ac:dyDescent="0.25">
      <c r="A32" s="19" t="s">
        <v>139</v>
      </c>
      <c r="B32" s="27"/>
      <c r="C32" s="20">
        <f>SUBTOTAL(9,C29:C31)</f>
        <v>2</v>
      </c>
      <c r="D32" s="21">
        <f>C32/C39</f>
        <v>5.8823529411764705E-2</v>
      </c>
      <c r="E32" s="20">
        <f t="shared" si="0"/>
        <v>0</v>
      </c>
      <c r="F32" s="21"/>
      <c r="G32" s="20">
        <f>SUBTOTAL(9,G29:G31)</f>
        <v>2</v>
      </c>
      <c r="H32" s="21">
        <f>G32/G39</f>
        <v>5.8823529411764705E-2</v>
      </c>
      <c r="I32" s="20">
        <f>SUBTOTAL(9,I29:I31)</f>
        <v>14</v>
      </c>
      <c r="J32" s="21">
        <f>I32/I39</f>
        <v>4.6511627906976744E-2</v>
      </c>
      <c r="K32" s="20">
        <f t="shared" si="1"/>
        <v>3</v>
      </c>
      <c r="L32" s="21">
        <f>K32/K39</f>
        <v>0.14285714285714285</v>
      </c>
      <c r="M32" s="20">
        <f>SUBTOTAL(9,M29:M31)</f>
        <v>17</v>
      </c>
      <c r="N32" s="21">
        <f>M32/M39</f>
        <v>5.2795031055900624E-2</v>
      </c>
      <c r="O32" s="20">
        <f>SUBTOTAL(9,O29:O31)</f>
        <v>7</v>
      </c>
      <c r="P32" s="21">
        <f>O32/O39</f>
        <v>0.21875</v>
      </c>
      <c r="Q32" s="20">
        <f t="shared" si="2"/>
        <v>0</v>
      </c>
      <c r="R32" s="21"/>
      <c r="S32" s="20">
        <f>SUBTOTAL(9,S29:S31)</f>
        <v>7</v>
      </c>
      <c r="T32" s="21">
        <f>S32/S39</f>
        <v>0.21875</v>
      </c>
      <c r="U32" s="20">
        <f>SUBTOTAL(9,U29:U31)</f>
        <v>51</v>
      </c>
      <c r="V32" s="21">
        <f>U32/U39</f>
        <v>6.6062176165803108E-2</v>
      </c>
      <c r="W32" s="20">
        <f t="shared" si="3"/>
        <v>4</v>
      </c>
      <c r="X32" s="21">
        <f>W32/W39</f>
        <v>0.11428571428571428</v>
      </c>
      <c r="Y32" s="20">
        <f>SUBTOTAL(9,Y29:Y31)</f>
        <v>55</v>
      </c>
      <c r="Z32" s="21">
        <f>Y32/Y39</f>
        <v>6.8153655514250316E-2</v>
      </c>
      <c r="AA32" s="20">
        <f>SUBTOTAL(9,AA29:AA31)</f>
        <v>7</v>
      </c>
      <c r="AB32" s="21">
        <f>AA32/AA39</f>
        <v>0.19444444444444445</v>
      </c>
      <c r="AC32" s="20">
        <f t="shared" si="4"/>
        <v>0</v>
      </c>
      <c r="AD32" s="21"/>
      <c r="AE32" s="20">
        <f>SUBTOTAL(9,AE29:AE31)</f>
        <v>7</v>
      </c>
      <c r="AF32" s="21">
        <f>AE32/AE39</f>
        <v>0.19444444444444445</v>
      </c>
      <c r="AG32" s="20">
        <f>SUBTOTAL(9,AG29:AG31)</f>
        <v>38</v>
      </c>
      <c r="AH32" s="21">
        <f>AG32/AG39</f>
        <v>7.9497907949790794E-2</v>
      </c>
      <c r="AI32" s="20">
        <f t="shared" si="5"/>
        <v>0</v>
      </c>
      <c r="AJ32" s="21"/>
      <c r="AK32" s="20">
        <f>SUBTOTAL(9,AK29:AK31)</f>
        <v>38</v>
      </c>
      <c r="AL32" s="21">
        <f>AK32/AK39</f>
        <v>7.9497907949790794E-2</v>
      </c>
      <c r="AM32" s="20">
        <f>SUBTOTAL(9,AM29:AM31)</f>
        <v>1</v>
      </c>
      <c r="AN32" s="21">
        <f>AM32/AM39</f>
        <v>4.7619047619047616E-2</v>
      </c>
      <c r="AO32" s="20">
        <f t="shared" si="6"/>
        <v>0</v>
      </c>
      <c r="AP32" s="21"/>
      <c r="AQ32" s="20">
        <f>SUBTOTAL(9,AQ29:AQ31)</f>
        <v>1</v>
      </c>
      <c r="AR32" s="21">
        <f>AQ32/AQ39</f>
        <v>4.7619047619047616E-2</v>
      </c>
      <c r="AS32" s="20">
        <f>SUBTOTAL(9,AS29:AS31)</f>
        <v>3</v>
      </c>
      <c r="AT32" s="21">
        <f>AS32/AS39</f>
        <v>2.3622047244094488E-2</v>
      </c>
      <c r="AU32" s="20">
        <f t="shared" si="7"/>
        <v>0</v>
      </c>
      <c r="AV32" s="21"/>
      <c r="AW32" s="20">
        <f>SUBTOTAL(9,AW29:AW31)</f>
        <v>3</v>
      </c>
      <c r="AX32" s="21">
        <f>AW32/AW39</f>
        <v>2.3622047244094488E-2</v>
      </c>
      <c r="AY32" s="20">
        <f>SUBTOTAL(9,AY29:AY31)</f>
        <v>84</v>
      </c>
      <c r="AZ32" s="21">
        <f>AY32/AY39</f>
        <v>7.0707070707070704E-2</v>
      </c>
      <c r="BA32" s="20">
        <f t="shared" si="8"/>
        <v>0</v>
      </c>
      <c r="BB32" s="21">
        <f>BA32/BA39</f>
        <v>0</v>
      </c>
      <c r="BC32" s="20">
        <f>SUBTOTAL(9,BC29:BC31)</f>
        <v>84</v>
      </c>
      <c r="BD32" s="21">
        <f>BC32/BC39</f>
        <v>6.7796610169491525E-2</v>
      </c>
      <c r="BE32" s="20">
        <f>SUBTOTAL(9,BE29:BE31)</f>
        <v>466</v>
      </c>
      <c r="BF32" s="21">
        <f>BE32/BE39</f>
        <v>4.6170613296344004E-2</v>
      </c>
      <c r="BG32" s="20">
        <f t="shared" si="9"/>
        <v>73</v>
      </c>
      <c r="BH32" s="21">
        <f>BG32/BG39</f>
        <v>2.2999369880277253E-2</v>
      </c>
      <c r="BI32" s="20">
        <f>SUBTOTAL(9,BI29:BI31)</f>
        <v>539</v>
      </c>
      <c r="BJ32" s="21">
        <f>BI32/BI39</f>
        <v>4.0627119921610007E-2</v>
      </c>
      <c r="BK32" s="20">
        <f>SUBTOTAL(9,BK29:BK31)</f>
        <v>5</v>
      </c>
      <c r="BL32" s="21">
        <f>BK32/BK39</f>
        <v>9.4339622641509441E-2</v>
      </c>
      <c r="BM32" s="20">
        <f t="shared" si="10"/>
        <v>0</v>
      </c>
      <c r="BN32" s="21"/>
      <c r="BO32" s="20">
        <f>SUBTOTAL(9,BO29:BO31)</f>
        <v>5</v>
      </c>
      <c r="BP32" s="21">
        <f>BO32/BO39</f>
        <v>9.4339622641509441E-2</v>
      </c>
      <c r="BQ32" s="20">
        <f>SUBTOTAL(9,BQ29:BQ31)</f>
        <v>76</v>
      </c>
      <c r="BR32" s="21">
        <f>BQ32/BQ39</f>
        <v>6.6375545851528384E-2</v>
      </c>
      <c r="BS32" s="20">
        <f t="shared" si="11"/>
        <v>1</v>
      </c>
      <c r="BT32" s="21">
        <f>BS32/BS39</f>
        <v>1.4285714285714285E-2</v>
      </c>
      <c r="BU32" s="20">
        <f>SUBTOTAL(9,BU29:BU31)</f>
        <v>77</v>
      </c>
      <c r="BV32" s="21">
        <f>BU32/BU39</f>
        <v>6.3374485596707816E-2</v>
      </c>
      <c r="BW32" s="20">
        <f t="shared" si="12"/>
        <v>754</v>
      </c>
      <c r="BX32" s="21">
        <f>BW32/BW39</f>
        <v>5.2801120448179271E-2</v>
      </c>
      <c r="BY32" s="20">
        <f t="shared" si="12"/>
        <v>81</v>
      </c>
      <c r="BZ32" s="21">
        <f>BY32/BY39</f>
        <v>2.4171888988361683E-2</v>
      </c>
      <c r="CA32" s="20">
        <f t="shared" si="13"/>
        <v>835</v>
      </c>
      <c r="CB32" s="21">
        <f>CA32/CA39</f>
        <v>4.7359764051953947E-2</v>
      </c>
      <c r="CE32" s="20">
        <f t="shared" si="14"/>
        <v>754</v>
      </c>
      <c r="CF32" s="21">
        <f>CE32/CE39</f>
        <v>5.2801120448179271E-2</v>
      </c>
      <c r="CG32" s="20">
        <f t="shared" si="15"/>
        <v>1645</v>
      </c>
      <c r="CH32" s="21">
        <f>CG32/CG39</f>
        <v>5.053763440860215E-2</v>
      </c>
      <c r="CI32" s="20">
        <v>2399</v>
      </c>
      <c r="CJ32" s="21">
        <f>CI32/CI39</f>
        <v>5.1227845398248983E-2</v>
      </c>
    </row>
    <row r="33" spans="1:88" x14ac:dyDescent="0.25">
      <c r="A33" s="2" t="s">
        <v>255</v>
      </c>
      <c r="B33" s="3" t="s">
        <v>129</v>
      </c>
      <c r="C33" s="14">
        <v>2</v>
      </c>
      <c r="D33" s="15">
        <f>C33/C39</f>
        <v>5.8823529411764705E-2</v>
      </c>
      <c r="E33" s="14">
        <f t="shared" si="0"/>
        <v>0</v>
      </c>
      <c r="F33" s="15"/>
      <c r="G33" s="14">
        <v>2</v>
      </c>
      <c r="H33" s="15">
        <f>G33/G39</f>
        <v>5.8823529411764705E-2</v>
      </c>
      <c r="I33" s="14">
        <v>15</v>
      </c>
      <c r="J33" s="15">
        <f>I33/I39</f>
        <v>4.9833887043189369E-2</v>
      </c>
      <c r="K33" s="14">
        <f t="shared" si="1"/>
        <v>0</v>
      </c>
      <c r="L33" s="15">
        <f>K33/K39</f>
        <v>0</v>
      </c>
      <c r="M33" s="14">
        <v>15</v>
      </c>
      <c r="N33" s="15">
        <f>M33/M39</f>
        <v>4.6583850931677016E-2</v>
      </c>
      <c r="O33" s="14">
        <v>3</v>
      </c>
      <c r="P33" s="15">
        <f>O33/O39</f>
        <v>9.375E-2</v>
      </c>
      <c r="Q33" s="14">
        <f t="shared" si="2"/>
        <v>0</v>
      </c>
      <c r="R33" s="15"/>
      <c r="S33" s="14">
        <v>3</v>
      </c>
      <c r="T33" s="15">
        <f>S33/S39</f>
        <v>9.375E-2</v>
      </c>
      <c r="U33" s="14">
        <v>21</v>
      </c>
      <c r="V33" s="15">
        <f>U33/U39</f>
        <v>2.7202072538860103E-2</v>
      </c>
      <c r="W33" s="14">
        <f t="shared" si="3"/>
        <v>2</v>
      </c>
      <c r="X33" s="15">
        <f>W33/W39</f>
        <v>5.7142857142857141E-2</v>
      </c>
      <c r="Y33" s="14">
        <v>23</v>
      </c>
      <c r="Z33" s="15">
        <f>Y33/Y39</f>
        <v>2.8500619578686492E-2</v>
      </c>
      <c r="AA33" s="14">
        <v>1</v>
      </c>
      <c r="AB33" s="15">
        <f>AA33/AA39</f>
        <v>2.7777777777777776E-2</v>
      </c>
      <c r="AC33" s="14">
        <f t="shared" si="4"/>
        <v>0</v>
      </c>
      <c r="AD33" s="15"/>
      <c r="AE33" s="14">
        <v>1</v>
      </c>
      <c r="AF33" s="15">
        <f>AE33/AE39</f>
        <v>2.7777777777777776E-2</v>
      </c>
      <c r="AG33" s="14">
        <v>19</v>
      </c>
      <c r="AH33" s="15">
        <f>AG33/AG39</f>
        <v>3.9748953974895397E-2</v>
      </c>
      <c r="AI33" s="14">
        <f t="shared" si="5"/>
        <v>0</v>
      </c>
      <c r="AJ33" s="15"/>
      <c r="AK33" s="14">
        <v>19</v>
      </c>
      <c r="AL33" s="15">
        <f>AK33/AK39</f>
        <v>3.9748953974895397E-2</v>
      </c>
      <c r="AM33" s="14">
        <v>0</v>
      </c>
      <c r="AN33" s="15">
        <f>AM33/AM39</f>
        <v>0</v>
      </c>
      <c r="AO33" s="14">
        <f t="shared" si="6"/>
        <v>0</v>
      </c>
      <c r="AP33" s="15"/>
      <c r="AQ33" s="14">
        <v>0</v>
      </c>
      <c r="AR33" s="15">
        <f>AQ33/AQ39</f>
        <v>0</v>
      </c>
      <c r="AS33" s="14">
        <v>9</v>
      </c>
      <c r="AT33" s="15">
        <f>AS33/AS39</f>
        <v>7.0866141732283464E-2</v>
      </c>
      <c r="AU33" s="14">
        <f t="shared" si="7"/>
        <v>0</v>
      </c>
      <c r="AV33" s="15"/>
      <c r="AW33" s="14">
        <v>9</v>
      </c>
      <c r="AX33" s="15">
        <f>AW33/AW39</f>
        <v>7.0866141732283464E-2</v>
      </c>
      <c r="AY33" s="14">
        <v>82</v>
      </c>
      <c r="AZ33" s="15">
        <f>AY33/AY39</f>
        <v>6.9023569023569029E-2</v>
      </c>
      <c r="BA33" s="14">
        <f t="shared" si="8"/>
        <v>0</v>
      </c>
      <c r="BB33" s="15">
        <f>BA33/BA39</f>
        <v>0</v>
      </c>
      <c r="BC33" s="14">
        <v>82</v>
      </c>
      <c r="BD33" s="15">
        <f>BC33/BC39</f>
        <v>6.618240516545601E-2</v>
      </c>
      <c r="BE33" s="14">
        <v>390</v>
      </c>
      <c r="BF33" s="15">
        <f>BE33/BE39</f>
        <v>3.8640642029129098E-2</v>
      </c>
      <c r="BG33" s="14">
        <f t="shared" si="9"/>
        <v>52</v>
      </c>
      <c r="BH33" s="15">
        <f>BG33/BG39</f>
        <v>1.6383112791430371E-2</v>
      </c>
      <c r="BI33" s="14">
        <v>442</v>
      </c>
      <c r="BJ33" s="15">
        <f>BI33/BI39</f>
        <v>3.331574583553177E-2</v>
      </c>
      <c r="BK33" s="14">
        <v>5</v>
      </c>
      <c r="BL33" s="15">
        <f>BK33/BK39</f>
        <v>9.4339622641509441E-2</v>
      </c>
      <c r="BM33" s="14">
        <f t="shared" si="10"/>
        <v>0</v>
      </c>
      <c r="BN33" s="15"/>
      <c r="BO33" s="14">
        <v>5</v>
      </c>
      <c r="BP33" s="15">
        <f>BO33/BO39</f>
        <v>9.4339622641509441E-2</v>
      </c>
      <c r="BQ33" s="14">
        <v>32</v>
      </c>
      <c r="BR33" s="15">
        <f>BQ33/BQ39</f>
        <v>2.794759825327511E-2</v>
      </c>
      <c r="BS33" s="14">
        <f t="shared" si="11"/>
        <v>0</v>
      </c>
      <c r="BT33" s="15">
        <f>BS33/BS39</f>
        <v>0</v>
      </c>
      <c r="BU33" s="14">
        <v>32</v>
      </c>
      <c r="BV33" s="15">
        <f>BU33/BU39</f>
        <v>2.6337448559670781E-2</v>
      </c>
      <c r="BW33" s="14">
        <f t="shared" si="12"/>
        <v>579</v>
      </c>
      <c r="BX33" s="15">
        <f>BW33/BW39</f>
        <v>4.054621848739496E-2</v>
      </c>
      <c r="BY33" s="14">
        <f t="shared" si="12"/>
        <v>54</v>
      </c>
      <c r="BZ33" s="15">
        <f>BY33/BY39</f>
        <v>1.611459265890779E-2</v>
      </c>
      <c r="CA33" s="17">
        <f t="shared" si="13"/>
        <v>633</v>
      </c>
      <c r="CB33" s="18">
        <f>CA33/CA39</f>
        <v>3.590267143100221E-2</v>
      </c>
      <c r="CE33" s="14">
        <f t="shared" si="14"/>
        <v>579</v>
      </c>
      <c r="CF33" s="15">
        <f>CE33/CE39</f>
        <v>4.054621848739496E-2</v>
      </c>
      <c r="CG33" s="14">
        <f t="shared" si="15"/>
        <v>1492</v>
      </c>
      <c r="CH33" s="15">
        <f>CG33/CG39</f>
        <v>4.5837173579109061E-2</v>
      </c>
      <c r="CI33" s="17">
        <v>2071</v>
      </c>
      <c r="CJ33" s="18">
        <f>CI33/CI39</f>
        <v>4.4223788169976512E-2</v>
      </c>
    </row>
    <row r="34" spans="1:88" x14ac:dyDescent="0.25">
      <c r="A34" s="2" t="s">
        <v>256</v>
      </c>
      <c r="B34" s="3" t="s">
        <v>129</v>
      </c>
      <c r="C34" s="14">
        <v>3</v>
      </c>
      <c r="D34" s="15">
        <f>C34/C39</f>
        <v>8.8235294117647065E-2</v>
      </c>
      <c r="E34" s="14">
        <f t="shared" si="0"/>
        <v>0</v>
      </c>
      <c r="F34" s="15"/>
      <c r="G34" s="14">
        <v>3</v>
      </c>
      <c r="H34" s="15">
        <f>G34/G39</f>
        <v>8.8235294117647065E-2</v>
      </c>
      <c r="I34" s="14">
        <v>12</v>
      </c>
      <c r="J34" s="15">
        <f>I34/I39</f>
        <v>3.9867109634551492E-2</v>
      </c>
      <c r="K34" s="14">
        <f t="shared" si="1"/>
        <v>0</v>
      </c>
      <c r="L34" s="15">
        <f>K34/K39</f>
        <v>0</v>
      </c>
      <c r="M34" s="14">
        <v>12</v>
      </c>
      <c r="N34" s="15">
        <f>M34/M39</f>
        <v>3.7267080745341616E-2</v>
      </c>
      <c r="O34" s="14">
        <v>2</v>
      </c>
      <c r="P34" s="15">
        <f>O34/O39</f>
        <v>6.25E-2</v>
      </c>
      <c r="Q34" s="14">
        <f t="shared" si="2"/>
        <v>0</v>
      </c>
      <c r="R34" s="15"/>
      <c r="S34" s="14">
        <v>2</v>
      </c>
      <c r="T34" s="15">
        <f>S34/S39</f>
        <v>6.25E-2</v>
      </c>
      <c r="U34" s="14">
        <v>15</v>
      </c>
      <c r="V34" s="15">
        <f>U34/U39</f>
        <v>1.9430051813471502E-2</v>
      </c>
      <c r="W34" s="14">
        <f t="shared" si="3"/>
        <v>0</v>
      </c>
      <c r="X34" s="15">
        <f>W34/W39</f>
        <v>0</v>
      </c>
      <c r="Y34" s="14">
        <v>15</v>
      </c>
      <c r="Z34" s="15">
        <f>Y34/Y39</f>
        <v>1.858736059479554E-2</v>
      </c>
      <c r="AA34" s="14">
        <v>2</v>
      </c>
      <c r="AB34" s="15">
        <f>AA34/AA39</f>
        <v>5.5555555555555552E-2</v>
      </c>
      <c r="AC34" s="14">
        <f t="shared" si="4"/>
        <v>0</v>
      </c>
      <c r="AD34" s="15"/>
      <c r="AE34" s="14">
        <v>2</v>
      </c>
      <c r="AF34" s="15">
        <f>AE34/AE39</f>
        <v>5.5555555555555552E-2</v>
      </c>
      <c r="AG34" s="14">
        <v>12</v>
      </c>
      <c r="AH34" s="15">
        <f>AG34/AG39</f>
        <v>2.5104602510460251E-2</v>
      </c>
      <c r="AI34" s="14">
        <f t="shared" si="5"/>
        <v>0</v>
      </c>
      <c r="AJ34" s="15"/>
      <c r="AK34" s="14">
        <v>12</v>
      </c>
      <c r="AL34" s="15">
        <f>AK34/AK39</f>
        <v>2.5104602510460251E-2</v>
      </c>
      <c r="AM34" s="14">
        <v>2</v>
      </c>
      <c r="AN34" s="15">
        <f>AM34/AM39</f>
        <v>9.5238095238095233E-2</v>
      </c>
      <c r="AO34" s="14">
        <f t="shared" si="6"/>
        <v>0</v>
      </c>
      <c r="AP34" s="15"/>
      <c r="AQ34" s="14">
        <v>2</v>
      </c>
      <c r="AR34" s="15">
        <f>AQ34/AQ39</f>
        <v>9.5238095238095233E-2</v>
      </c>
      <c r="AS34" s="14">
        <v>6</v>
      </c>
      <c r="AT34" s="15">
        <f>AS34/AS39</f>
        <v>4.7244094488188976E-2</v>
      </c>
      <c r="AU34" s="14">
        <f t="shared" si="7"/>
        <v>0</v>
      </c>
      <c r="AV34" s="15"/>
      <c r="AW34" s="14">
        <v>6</v>
      </c>
      <c r="AX34" s="15">
        <f>AW34/AW39</f>
        <v>4.7244094488188976E-2</v>
      </c>
      <c r="AY34" s="14">
        <v>61</v>
      </c>
      <c r="AZ34" s="15">
        <f>AY34/AY39</f>
        <v>5.1346801346801349E-2</v>
      </c>
      <c r="BA34" s="14">
        <f t="shared" si="8"/>
        <v>0</v>
      </c>
      <c r="BB34" s="15">
        <f>BA34/BA39</f>
        <v>0</v>
      </c>
      <c r="BC34" s="14">
        <v>61</v>
      </c>
      <c r="BD34" s="15">
        <f>BC34/BC39</f>
        <v>4.9233252623083132E-2</v>
      </c>
      <c r="BE34" s="14">
        <v>281</v>
      </c>
      <c r="BF34" s="15">
        <f>BE34/BE39</f>
        <v>2.7841077974834042E-2</v>
      </c>
      <c r="BG34" s="14">
        <f t="shared" si="9"/>
        <v>47</v>
      </c>
      <c r="BH34" s="15">
        <f>BG34/BG39</f>
        <v>1.4807813484562067E-2</v>
      </c>
      <c r="BI34" s="14">
        <v>328</v>
      </c>
      <c r="BJ34" s="15">
        <f>BI34/BI39</f>
        <v>2.4722996909625386E-2</v>
      </c>
      <c r="BK34" s="14">
        <v>2</v>
      </c>
      <c r="BL34" s="15">
        <f>BK34/BK39</f>
        <v>3.7735849056603772E-2</v>
      </c>
      <c r="BM34" s="14">
        <f t="shared" si="10"/>
        <v>0</v>
      </c>
      <c r="BN34" s="15"/>
      <c r="BO34" s="14">
        <v>2</v>
      </c>
      <c r="BP34" s="15">
        <f>BO34/BO39</f>
        <v>3.7735849056603772E-2</v>
      </c>
      <c r="BQ34" s="14">
        <v>37</v>
      </c>
      <c r="BR34" s="15">
        <f>BQ34/BQ39</f>
        <v>3.2314410480349345E-2</v>
      </c>
      <c r="BS34" s="14">
        <f t="shared" si="11"/>
        <v>0</v>
      </c>
      <c r="BT34" s="15">
        <f>BS34/BS39</f>
        <v>0</v>
      </c>
      <c r="BU34" s="14">
        <v>37</v>
      </c>
      <c r="BV34" s="15">
        <f>BU34/BU39</f>
        <v>3.0452674897119343E-2</v>
      </c>
      <c r="BW34" s="14">
        <f t="shared" si="12"/>
        <v>435</v>
      </c>
      <c r="BX34" s="15">
        <f>BW34/BW39</f>
        <v>3.0462184873949579E-2</v>
      </c>
      <c r="BY34" s="14">
        <f t="shared" si="12"/>
        <v>47</v>
      </c>
      <c r="BZ34" s="15">
        <f>BY34/BY39</f>
        <v>1.4025663980901224E-2</v>
      </c>
      <c r="CA34" s="17">
        <f t="shared" si="13"/>
        <v>482</v>
      </c>
      <c r="CB34" s="18">
        <f>CA34/CA39</f>
        <v>2.7338211105439283E-2</v>
      </c>
      <c r="CE34" s="14">
        <f t="shared" si="14"/>
        <v>435</v>
      </c>
      <c r="CF34" s="15">
        <f>CE34/CE39</f>
        <v>3.0462184873949579E-2</v>
      </c>
      <c r="CG34" s="14">
        <f t="shared" si="15"/>
        <v>1188</v>
      </c>
      <c r="CH34" s="15">
        <f>CG34/CG39</f>
        <v>3.649769585253456E-2</v>
      </c>
      <c r="CI34" s="17">
        <v>1623</v>
      </c>
      <c r="CJ34" s="18">
        <f>CI34/CI39</f>
        <v>3.4657270980140938E-2</v>
      </c>
    </row>
    <row r="35" spans="1:88" x14ac:dyDescent="0.25">
      <c r="A35" s="19" t="s">
        <v>139</v>
      </c>
      <c r="B35" s="27"/>
      <c r="C35" s="20">
        <f>SUBTOTAL(9,C33:C34)</f>
        <v>5</v>
      </c>
      <c r="D35" s="21">
        <f>C35/C39</f>
        <v>0.14705882352941177</v>
      </c>
      <c r="E35" s="20">
        <f t="shared" si="0"/>
        <v>0</v>
      </c>
      <c r="F35" s="21"/>
      <c r="G35" s="20">
        <f>SUBTOTAL(9,G33:G34)</f>
        <v>5</v>
      </c>
      <c r="H35" s="21">
        <f>G35/G39</f>
        <v>0.14705882352941177</v>
      </c>
      <c r="I35" s="20">
        <f>SUBTOTAL(9,I33:I34)</f>
        <v>27</v>
      </c>
      <c r="J35" s="21">
        <f>I35/I39</f>
        <v>8.9700996677740868E-2</v>
      </c>
      <c r="K35" s="20">
        <f t="shared" si="1"/>
        <v>0</v>
      </c>
      <c r="L35" s="21">
        <f>K35/K39</f>
        <v>0</v>
      </c>
      <c r="M35" s="20">
        <f>SUBTOTAL(9,M33:M34)</f>
        <v>27</v>
      </c>
      <c r="N35" s="21">
        <f>M35/M39</f>
        <v>8.3850931677018639E-2</v>
      </c>
      <c r="O35" s="20">
        <f>SUBTOTAL(9,O33:O34)</f>
        <v>5</v>
      </c>
      <c r="P35" s="21">
        <f>O35/O39</f>
        <v>0.15625</v>
      </c>
      <c r="Q35" s="20">
        <f t="shared" si="2"/>
        <v>0</v>
      </c>
      <c r="R35" s="21"/>
      <c r="S35" s="20">
        <f>SUBTOTAL(9,S33:S34)</f>
        <v>5</v>
      </c>
      <c r="T35" s="21">
        <f>S35/S39</f>
        <v>0.15625</v>
      </c>
      <c r="U35" s="20">
        <f>SUBTOTAL(9,U33:U34)</f>
        <v>36</v>
      </c>
      <c r="V35" s="21">
        <f>U35/U39</f>
        <v>4.6632124352331605E-2</v>
      </c>
      <c r="W35" s="20">
        <f t="shared" si="3"/>
        <v>2</v>
      </c>
      <c r="X35" s="21">
        <f>W35/W39</f>
        <v>5.7142857142857141E-2</v>
      </c>
      <c r="Y35" s="20">
        <f>SUBTOTAL(9,Y33:Y34)</f>
        <v>38</v>
      </c>
      <c r="Z35" s="21">
        <f>Y35/Y39</f>
        <v>4.7087980173482029E-2</v>
      </c>
      <c r="AA35" s="20">
        <f>SUBTOTAL(9,AA33:AA34)</f>
        <v>3</v>
      </c>
      <c r="AB35" s="21">
        <f>AA35/AA39</f>
        <v>8.3333333333333329E-2</v>
      </c>
      <c r="AC35" s="20">
        <f t="shared" si="4"/>
        <v>0</v>
      </c>
      <c r="AD35" s="21"/>
      <c r="AE35" s="20">
        <f>SUBTOTAL(9,AE33:AE34)</f>
        <v>3</v>
      </c>
      <c r="AF35" s="21">
        <f>AE35/AE39</f>
        <v>8.3333333333333329E-2</v>
      </c>
      <c r="AG35" s="20">
        <f>SUBTOTAL(9,AG33:AG34)</f>
        <v>31</v>
      </c>
      <c r="AH35" s="21">
        <f>AG35/AG39</f>
        <v>6.4853556485355651E-2</v>
      </c>
      <c r="AI35" s="20">
        <f t="shared" si="5"/>
        <v>0</v>
      </c>
      <c r="AJ35" s="21"/>
      <c r="AK35" s="20">
        <f>SUBTOTAL(9,AK33:AK34)</f>
        <v>31</v>
      </c>
      <c r="AL35" s="21">
        <f>AK35/AK39</f>
        <v>6.4853556485355651E-2</v>
      </c>
      <c r="AM35" s="20">
        <f>SUBTOTAL(9,AM33:AM34)</f>
        <v>2</v>
      </c>
      <c r="AN35" s="21">
        <f>AM35/AM39</f>
        <v>9.5238095238095233E-2</v>
      </c>
      <c r="AO35" s="20">
        <f t="shared" si="6"/>
        <v>0</v>
      </c>
      <c r="AP35" s="21"/>
      <c r="AQ35" s="20">
        <f>SUBTOTAL(9,AQ33:AQ34)</f>
        <v>2</v>
      </c>
      <c r="AR35" s="21">
        <f>AQ35/AQ39</f>
        <v>9.5238095238095233E-2</v>
      </c>
      <c r="AS35" s="20">
        <f>SUBTOTAL(9,AS33:AS34)</f>
        <v>15</v>
      </c>
      <c r="AT35" s="21">
        <f>AS35/AS39</f>
        <v>0.11811023622047244</v>
      </c>
      <c r="AU35" s="20">
        <f t="shared" si="7"/>
        <v>0</v>
      </c>
      <c r="AV35" s="21"/>
      <c r="AW35" s="20">
        <f>SUBTOTAL(9,AW33:AW34)</f>
        <v>15</v>
      </c>
      <c r="AX35" s="21">
        <f>AW35/AW39</f>
        <v>0.11811023622047244</v>
      </c>
      <c r="AY35" s="20">
        <f>SUBTOTAL(9,AY33:AY34)</f>
        <v>143</v>
      </c>
      <c r="AZ35" s="21">
        <f>AY35/AY39</f>
        <v>0.12037037037037036</v>
      </c>
      <c r="BA35" s="20">
        <f t="shared" si="8"/>
        <v>0</v>
      </c>
      <c r="BB35" s="21">
        <f>BA35/BA39</f>
        <v>0</v>
      </c>
      <c r="BC35" s="20">
        <f>SUBTOTAL(9,BC33:BC34)</f>
        <v>143</v>
      </c>
      <c r="BD35" s="21">
        <f>BC35/BC39</f>
        <v>0.11541565778853914</v>
      </c>
      <c r="BE35" s="20">
        <f>SUBTOTAL(9,BE32:BE34)</f>
        <v>671</v>
      </c>
      <c r="BF35" s="21">
        <f>BE35/BE39</f>
        <v>6.6481720003963143E-2</v>
      </c>
      <c r="BG35" s="20">
        <f t="shared" si="9"/>
        <v>99</v>
      </c>
      <c r="BH35" s="21">
        <f>BG35/BG39</f>
        <v>3.1190926275992438E-2</v>
      </c>
      <c r="BI35" s="20">
        <f>SUBTOTAL(9,BI32:BI34)</f>
        <v>770</v>
      </c>
      <c r="BJ35" s="21">
        <f>BI35/BI39</f>
        <v>5.8038742745157156E-2</v>
      </c>
      <c r="BK35" s="20">
        <f>SUBTOTAL(9,BK33:BK34)</f>
        <v>7</v>
      </c>
      <c r="BL35" s="21">
        <f>BK35/BK39</f>
        <v>0.13207547169811321</v>
      </c>
      <c r="BM35" s="20">
        <f t="shared" si="10"/>
        <v>0</v>
      </c>
      <c r="BN35" s="21"/>
      <c r="BO35" s="20">
        <f>SUBTOTAL(9,BO33:BO34)</f>
        <v>7</v>
      </c>
      <c r="BP35" s="21">
        <f>BO35/BO39</f>
        <v>0.13207547169811321</v>
      </c>
      <c r="BQ35" s="20">
        <f>SUBTOTAL(9,BQ33:BQ34)</f>
        <v>69</v>
      </c>
      <c r="BR35" s="21">
        <f>BQ35/BQ39</f>
        <v>6.0262008733624452E-2</v>
      </c>
      <c r="BS35" s="20">
        <f t="shared" si="11"/>
        <v>0</v>
      </c>
      <c r="BT35" s="21">
        <f>BS35/BS39</f>
        <v>0</v>
      </c>
      <c r="BU35" s="20">
        <f>SUBTOTAL(9,BU33:BU34)</f>
        <v>69</v>
      </c>
      <c r="BV35" s="21">
        <f>BU35/BU39</f>
        <v>5.6790123456790124E-2</v>
      </c>
      <c r="BW35" s="20">
        <f t="shared" si="12"/>
        <v>1014</v>
      </c>
      <c r="BX35" s="21">
        <f>BW35/BW39</f>
        <v>7.1008403361344535E-2</v>
      </c>
      <c r="BY35" s="20">
        <f t="shared" si="12"/>
        <v>101</v>
      </c>
      <c r="BZ35" s="21">
        <f>BY35/BY39</f>
        <v>3.0140256639809012E-2</v>
      </c>
      <c r="CA35" s="20">
        <f t="shared" si="13"/>
        <v>1115</v>
      </c>
      <c r="CB35" s="21">
        <f>CA35/CA39</f>
        <v>6.3240882536441501E-2</v>
      </c>
      <c r="CE35" s="20">
        <f t="shared" si="14"/>
        <v>1014</v>
      </c>
      <c r="CF35" s="21">
        <f>CE35/CE39</f>
        <v>7.1008403361344535E-2</v>
      </c>
      <c r="CG35" s="20">
        <f t="shared" si="15"/>
        <v>2680</v>
      </c>
      <c r="CH35" s="21">
        <f>CG35/CG39</f>
        <v>8.2334869431643629E-2</v>
      </c>
      <c r="CI35" s="20">
        <v>3694</v>
      </c>
      <c r="CJ35" s="21">
        <f>CI35/CI39</f>
        <v>7.888105915011745E-2</v>
      </c>
    </row>
    <row r="36" spans="1:88" x14ac:dyDescent="0.25">
      <c r="A36" s="2" t="s">
        <v>257</v>
      </c>
      <c r="B36" s="3" t="s">
        <v>134</v>
      </c>
      <c r="C36" s="14">
        <v>1</v>
      </c>
      <c r="D36" s="15">
        <f>C36/C39</f>
        <v>2.9411764705882353E-2</v>
      </c>
      <c r="E36" s="14">
        <f t="shared" si="0"/>
        <v>0</v>
      </c>
      <c r="F36" s="15"/>
      <c r="G36" s="14">
        <v>1</v>
      </c>
      <c r="H36" s="15">
        <f>G36/G39</f>
        <v>2.9411764705882353E-2</v>
      </c>
      <c r="I36" s="14">
        <v>3</v>
      </c>
      <c r="J36" s="15">
        <f>I36/I39</f>
        <v>9.9667774086378731E-3</v>
      </c>
      <c r="K36" s="14">
        <f t="shared" si="1"/>
        <v>0</v>
      </c>
      <c r="L36" s="15">
        <f>K36/K39</f>
        <v>0</v>
      </c>
      <c r="M36" s="14">
        <v>3</v>
      </c>
      <c r="N36" s="15">
        <f>M36/M39</f>
        <v>9.316770186335404E-3</v>
      </c>
      <c r="O36" s="14">
        <v>0</v>
      </c>
      <c r="P36" s="15">
        <f>O36/O39</f>
        <v>0</v>
      </c>
      <c r="Q36" s="14">
        <f t="shared" si="2"/>
        <v>0</v>
      </c>
      <c r="R36" s="15"/>
      <c r="S36" s="14">
        <v>0</v>
      </c>
      <c r="T36" s="15">
        <f>S36/S39</f>
        <v>0</v>
      </c>
      <c r="U36" s="14">
        <v>15</v>
      </c>
      <c r="V36" s="15">
        <f>U36/U39</f>
        <v>1.9430051813471502E-2</v>
      </c>
      <c r="W36" s="14">
        <f t="shared" si="3"/>
        <v>3</v>
      </c>
      <c r="X36" s="15">
        <f>W36/W39</f>
        <v>8.5714285714285715E-2</v>
      </c>
      <c r="Y36" s="14">
        <v>18</v>
      </c>
      <c r="Z36" s="15">
        <f>Y36/Y39</f>
        <v>2.2304832713754646E-2</v>
      </c>
      <c r="AA36" s="14">
        <v>0</v>
      </c>
      <c r="AB36" s="15">
        <f>AA36/AA39</f>
        <v>0</v>
      </c>
      <c r="AC36" s="14">
        <f t="shared" si="4"/>
        <v>0</v>
      </c>
      <c r="AD36" s="15"/>
      <c r="AE36" s="14">
        <v>0</v>
      </c>
      <c r="AF36" s="15">
        <f>AE36/AE39</f>
        <v>0</v>
      </c>
      <c r="AG36" s="14">
        <v>8</v>
      </c>
      <c r="AH36" s="15">
        <f>AG36/AG39</f>
        <v>1.6736401673640166E-2</v>
      </c>
      <c r="AI36" s="14">
        <f t="shared" si="5"/>
        <v>0</v>
      </c>
      <c r="AJ36" s="15"/>
      <c r="AK36" s="14">
        <v>8</v>
      </c>
      <c r="AL36" s="15">
        <f>AK36/AK39</f>
        <v>1.6736401673640166E-2</v>
      </c>
      <c r="AM36" s="14">
        <v>1</v>
      </c>
      <c r="AN36" s="15">
        <f>AM36/AM39</f>
        <v>4.7619047619047616E-2</v>
      </c>
      <c r="AO36" s="14">
        <f t="shared" si="6"/>
        <v>0</v>
      </c>
      <c r="AP36" s="15"/>
      <c r="AQ36" s="14">
        <v>1</v>
      </c>
      <c r="AR36" s="15">
        <f>AQ36/AQ39</f>
        <v>4.7619047619047616E-2</v>
      </c>
      <c r="AS36" s="14">
        <v>1</v>
      </c>
      <c r="AT36" s="15">
        <f>AS36/AS39</f>
        <v>7.874015748031496E-3</v>
      </c>
      <c r="AU36" s="14">
        <f t="shared" si="7"/>
        <v>0</v>
      </c>
      <c r="AV36" s="15"/>
      <c r="AW36" s="14">
        <v>1</v>
      </c>
      <c r="AX36" s="15">
        <f>AW36/AW39</f>
        <v>7.874015748031496E-3</v>
      </c>
      <c r="AY36" s="14">
        <v>17</v>
      </c>
      <c r="AZ36" s="15">
        <f>AY36/AY39</f>
        <v>1.4309764309764311E-2</v>
      </c>
      <c r="BA36" s="14">
        <f t="shared" si="8"/>
        <v>1</v>
      </c>
      <c r="BB36" s="15">
        <f>BA36/BA39</f>
        <v>1.9607843137254902E-2</v>
      </c>
      <c r="BC36" s="14">
        <v>18</v>
      </c>
      <c r="BD36" s="15">
        <f>BC36/BC39</f>
        <v>1.4527845036319613E-2</v>
      </c>
      <c r="BE36" s="14">
        <v>135</v>
      </c>
      <c r="BF36" s="15">
        <f>BE36/BE39</f>
        <v>1.3375606856236996E-2</v>
      </c>
      <c r="BG36" s="14">
        <f t="shared" si="9"/>
        <v>50</v>
      </c>
      <c r="BH36" s="15">
        <f>BG36/BG39</f>
        <v>1.5752993068683049E-2</v>
      </c>
      <c r="BI36" s="14">
        <v>185</v>
      </c>
      <c r="BJ36" s="15">
        <f>BI36/BI39</f>
        <v>1.3944373256953344E-2</v>
      </c>
      <c r="BK36" s="14">
        <v>0</v>
      </c>
      <c r="BL36" s="15">
        <f>BK36/BK39</f>
        <v>0</v>
      </c>
      <c r="BM36" s="14">
        <f t="shared" si="10"/>
        <v>0</v>
      </c>
      <c r="BN36" s="15"/>
      <c r="BO36" s="14">
        <v>0</v>
      </c>
      <c r="BP36" s="15">
        <f>BO36/BO39</f>
        <v>0</v>
      </c>
      <c r="BQ36" s="14">
        <v>16</v>
      </c>
      <c r="BR36" s="15">
        <f>BQ36/BQ39</f>
        <v>1.3973799126637555E-2</v>
      </c>
      <c r="BS36" s="14">
        <f t="shared" si="11"/>
        <v>1</v>
      </c>
      <c r="BT36" s="15">
        <f>BS36/BS39</f>
        <v>1.4285714285714285E-2</v>
      </c>
      <c r="BU36" s="14">
        <v>17</v>
      </c>
      <c r="BV36" s="15">
        <f>BU36/BU39</f>
        <v>1.3991769547325103E-2</v>
      </c>
      <c r="BW36" s="14">
        <f t="shared" si="12"/>
        <v>197</v>
      </c>
      <c r="BX36" s="15">
        <f>BW36/BW39</f>
        <v>1.3795518207282913E-2</v>
      </c>
      <c r="BY36" s="14">
        <f t="shared" si="12"/>
        <v>55</v>
      </c>
      <c r="BZ36" s="15">
        <f>BY36/BY39</f>
        <v>1.6413011041480154E-2</v>
      </c>
      <c r="CA36" s="17">
        <f t="shared" si="13"/>
        <v>252</v>
      </c>
      <c r="CB36" s="18">
        <f>CA36/CA39</f>
        <v>1.4293006636038795E-2</v>
      </c>
      <c r="CE36" s="14">
        <f t="shared" si="14"/>
        <v>197</v>
      </c>
      <c r="CF36" s="15">
        <f>CE36/CE39</f>
        <v>1.3795518207282913E-2</v>
      </c>
      <c r="CG36" s="14">
        <f t="shared" si="15"/>
        <v>570</v>
      </c>
      <c r="CH36" s="15">
        <f>CG36/CG39</f>
        <v>1.7511520737327188E-2</v>
      </c>
      <c r="CI36" s="17">
        <v>767</v>
      </c>
      <c r="CJ36" s="18">
        <f>CI36/CI39</f>
        <v>1.6378389920990818E-2</v>
      </c>
    </row>
    <row r="37" spans="1:88" x14ac:dyDescent="0.25">
      <c r="A37" s="2" t="s">
        <v>258</v>
      </c>
      <c r="B37" s="3" t="s">
        <v>134</v>
      </c>
      <c r="C37" s="14">
        <v>0</v>
      </c>
      <c r="D37" s="15">
        <f>C37/C39</f>
        <v>0</v>
      </c>
      <c r="E37" s="14">
        <f t="shared" si="0"/>
        <v>0</v>
      </c>
      <c r="F37" s="15"/>
      <c r="G37" s="14">
        <v>0</v>
      </c>
      <c r="H37" s="15">
        <f>G37/G39</f>
        <v>0</v>
      </c>
      <c r="I37" s="14">
        <v>9</v>
      </c>
      <c r="J37" s="15">
        <f>I37/I39</f>
        <v>2.9900332225913623E-2</v>
      </c>
      <c r="K37" s="14">
        <f t="shared" si="1"/>
        <v>2</v>
      </c>
      <c r="L37" s="15">
        <f>K37/K39</f>
        <v>9.5238095238095233E-2</v>
      </c>
      <c r="M37" s="14">
        <v>11</v>
      </c>
      <c r="N37" s="15">
        <f>M37/M39</f>
        <v>3.4161490683229816E-2</v>
      </c>
      <c r="O37" s="14">
        <v>0</v>
      </c>
      <c r="P37" s="15">
        <f>O37/O39</f>
        <v>0</v>
      </c>
      <c r="Q37" s="14">
        <f t="shared" si="2"/>
        <v>0</v>
      </c>
      <c r="R37" s="15"/>
      <c r="S37" s="14">
        <v>0</v>
      </c>
      <c r="T37" s="15">
        <f>S37/S39</f>
        <v>0</v>
      </c>
      <c r="U37" s="14">
        <v>25</v>
      </c>
      <c r="V37" s="15">
        <f>U37/U39</f>
        <v>3.2383419689119168E-2</v>
      </c>
      <c r="W37" s="14">
        <f t="shared" si="3"/>
        <v>0</v>
      </c>
      <c r="X37" s="15">
        <f>W37/W39</f>
        <v>0</v>
      </c>
      <c r="Y37" s="14">
        <v>25</v>
      </c>
      <c r="Z37" s="15">
        <f>Y37/Y39</f>
        <v>3.0978934324659233E-2</v>
      </c>
      <c r="AA37" s="14">
        <v>1</v>
      </c>
      <c r="AB37" s="15">
        <f>AA37/AA39</f>
        <v>2.7777777777777776E-2</v>
      </c>
      <c r="AC37" s="14">
        <f t="shared" si="4"/>
        <v>0</v>
      </c>
      <c r="AD37" s="15"/>
      <c r="AE37" s="14">
        <v>1</v>
      </c>
      <c r="AF37" s="15">
        <f>AE37/AE39</f>
        <v>2.7777777777777776E-2</v>
      </c>
      <c r="AG37" s="14">
        <v>12</v>
      </c>
      <c r="AH37" s="15">
        <f>AG37/AG39</f>
        <v>2.5104602510460251E-2</v>
      </c>
      <c r="AI37" s="14">
        <f t="shared" si="5"/>
        <v>0</v>
      </c>
      <c r="AJ37" s="15"/>
      <c r="AK37" s="14">
        <v>12</v>
      </c>
      <c r="AL37" s="15">
        <f>AK37/AK39</f>
        <v>2.5104602510460251E-2</v>
      </c>
      <c r="AM37" s="14">
        <v>0</v>
      </c>
      <c r="AN37" s="15">
        <f>AM37/AM39</f>
        <v>0</v>
      </c>
      <c r="AO37" s="14">
        <f t="shared" si="6"/>
        <v>0</v>
      </c>
      <c r="AP37" s="15"/>
      <c r="AQ37" s="14">
        <v>0</v>
      </c>
      <c r="AR37" s="15">
        <f>AQ37/AQ39</f>
        <v>0</v>
      </c>
      <c r="AS37" s="14">
        <v>0</v>
      </c>
      <c r="AT37" s="15">
        <f>AS37/AS39</f>
        <v>0</v>
      </c>
      <c r="AU37" s="14">
        <f t="shared" si="7"/>
        <v>0</v>
      </c>
      <c r="AV37" s="15"/>
      <c r="AW37" s="14">
        <v>0</v>
      </c>
      <c r="AX37" s="15">
        <f>AW37/AW39</f>
        <v>0</v>
      </c>
      <c r="AY37" s="14">
        <v>28</v>
      </c>
      <c r="AZ37" s="15">
        <f>AY37/AY39</f>
        <v>2.3569023569023569E-2</v>
      </c>
      <c r="BA37" s="14">
        <f t="shared" si="8"/>
        <v>2</v>
      </c>
      <c r="BB37" s="15">
        <f>BA37/BA39</f>
        <v>3.9215686274509803E-2</v>
      </c>
      <c r="BC37" s="14">
        <v>30</v>
      </c>
      <c r="BD37" s="15">
        <f>BC37/BC39</f>
        <v>2.4213075060532687E-2</v>
      </c>
      <c r="BE37" s="14">
        <v>246</v>
      </c>
      <c r="BF37" s="15">
        <f>BE37/BE39</f>
        <v>2.4373328049142971E-2</v>
      </c>
      <c r="BG37" s="14">
        <f t="shared" si="9"/>
        <v>80</v>
      </c>
      <c r="BH37" s="15">
        <f>BG37/BG39</f>
        <v>2.5204788909892879E-2</v>
      </c>
      <c r="BI37" s="14">
        <v>326</v>
      </c>
      <c r="BJ37" s="15">
        <f>BI37/BI39</f>
        <v>2.4572246928469134E-2</v>
      </c>
      <c r="BK37" s="14">
        <v>0</v>
      </c>
      <c r="BL37" s="15">
        <f>BK37/BK39</f>
        <v>0</v>
      </c>
      <c r="BM37" s="14">
        <f t="shared" si="10"/>
        <v>0</v>
      </c>
      <c r="BN37" s="15"/>
      <c r="BO37" s="14">
        <v>0</v>
      </c>
      <c r="BP37" s="15">
        <f>BO37/BO39</f>
        <v>0</v>
      </c>
      <c r="BQ37" s="14">
        <v>29</v>
      </c>
      <c r="BR37" s="15">
        <f>BQ37/BQ39</f>
        <v>2.5327510917030567E-2</v>
      </c>
      <c r="BS37" s="14">
        <f t="shared" si="11"/>
        <v>0</v>
      </c>
      <c r="BT37" s="15">
        <f>BS37/BS39</f>
        <v>0</v>
      </c>
      <c r="BU37" s="14">
        <v>29</v>
      </c>
      <c r="BV37" s="15">
        <f>BU37/BU39</f>
        <v>2.3868312757201648E-2</v>
      </c>
      <c r="BW37" s="14">
        <f t="shared" si="12"/>
        <v>350</v>
      </c>
      <c r="BX37" s="15">
        <f>BW37/BW39</f>
        <v>2.4509803921568627E-2</v>
      </c>
      <c r="BY37" s="14">
        <f t="shared" si="12"/>
        <v>84</v>
      </c>
      <c r="BZ37" s="15">
        <f>BY37/BY39</f>
        <v>2.5067144136078783E-2</v>
      </c>
      <c r="CA37" s="17">
        <f t="shared" si="13"/>
        <v>434</v>
      </c>
      <c r="CB37" s="18">
        <f>CA37/CA39</f>
        <v>2.4615733650955703E-2</v>
      </c>
      <c r="CE37" s="14">
        <f t="shared" si="14"/>
        <v>350</v>
      </c>
      <c r="CF37" s="15">
        <f>CE37/CE39</f>
        <v>2.4509803921568627E-2</v>
      </c>
      <c r="CG37" s="14">
        <f t="shared" si="15"/>
        <v>850</v>
      </c>
      <c r="CH37" s="15">
        <f>CG37/CG39</f>
        <v>2.6113671274961597E-2</v>
      </c>
      <c r="CI37" s="17">
        <v>1200</v>
      </c>
      <c r="CJ37" s="18">
        <f>CI37/CI39</f>
        <v>2.5624599615631006E-2</v>
      </c>
    </row>
    <row r="38" spans="1:88" x14ac:dyDescent="0.25">
      <c r="A38" s="19" t="s">
        <v>139</v>
      </c>
      <c r="B38" s="27"/>
      <c r="C38" s="20">
        <f>SUBTOTAL(9,C36:C37)</f>
        <v>1</v>
      </c>
      <c r="D38" s="21">
        <f>C38/C39</f>
        <v>2.9411764705882353E-2</v>
      </c>
      <c r="E38" s="20">
        <f t="shared" si="0"/>
        <v>0</v>
      </c>
      <c r="F38" s="21"/>
      <c r="G38" s="20">
        <f>SUBTOTAL(9,G36:G37)</f>
        <v>1</v>
      </c>
      <c r="H38" s="21">
        <f>G38/G39</f>
        <v>2.9411764705882353E-2</v>
      </c>
      <c r="I38" s="20">
        <f>SUBTOTAL(9,I36:I37)</f>
        <v>12</v>
      </c>
      <c r="J38" s="21">
        <f>I38/I39</f>
        <v>3.9867109634551492E-2</v>
      </c>
      <c r="K38" s="20">
        <f t="shared" si="1"/>
        <v>2</v>
      </c>
      <c r="L38" s="21">
        <f>K38/K39</f>
        <v>9.5238095238095233E-2</v>
      </c>
      <c r="M38" s="20">
        <f>SUBTOTAL(9,M36:M37)</f>
        <v>14</v>
      </c>
      <c r="N38" s="21">
        <f>M38/M39</f>
        <v>4.3478260869565216E-2</v>
      </c>
      <c r="O38" s="20">
        <f>SUBTOTAL(9,O36:O37)</f>
        <v>0</v>
      </c>
      <c r="P38" s="21">
        <f>O38/O39</f>
        <v>0</v>
      </c>
      <c r="Q38" s="20">
        <f t="shared" si="2"/>
        <v>0</v>
      </c>
      <c r="R38" s="21"/>
      <c r="S38" s="20">
        <f>SUBTOTAL(9,S36:S37)</f>
        <v>0</v>
      </c>
      <c r="T38" s="21">
        <f>S38/S39</f>
        <v>0</v>
      </c>
      <c r="U38" s="20">
        <f>SUBTOTAL(9,U36:U37)</f>
        <v>40</v>
      </c>
      <c r="V38" s="21">
        <f>U38/U39</f>
        <v>5.181347150259067E-2</v>
      </c>
      <c r="W38" s="20">
        <f t="shared" si="3"/>
        <v>3</v>
      </c>
      <c r="X38" s="21">
        <f>W38/W39</f>
        <v>8.5714285714285715E-2</v>
      </c>
      <c r="Y38" s="20">
        <f>SUBTOTAL(9,Y36:Y37)</f>
        <v>43</v>
      </c>
      <c r="Z38" s="21">
        <f>Y38/Y39</f>
        <v>5.3283767038413879E-2</v>
      </c>
      <c r="AA38" s="20">
        <f>SUBTOTAL(9,AA36:AA37)</f>
        <v>1</v>
      </c>
      <c r="AB38" s="21">
        <f>AA38/AA39</f>
        <v>2.7777777777777776E-2</v>
      </c>
      <c r="AC38" s="20">
        <f t="shared" si="4"/>
        <v>0</v>
      </c>
      <c r="AD38" s="21"/>
      <c r="AE38" s="20">
        <f>SUBTOTAL(9,AE36:AE37)</f>
        <v>1</v>
      </c>
      <c r="AF38" s="21">
        <f>AE38/AE39</f>
        <v>2.7777777777777776E-2</v>
      </c>
      <c r="AG38" s="20">
        <f>SUBTOTAL(9,AG36:AG37)</f>
        <v>20</v>
      </c>
      <c r="AH38" s="21">
        <f>AG38/AG39</f>
        <v>4.1841004184100417E-2</v>
      </c>
      <c r="AI38" s="20">
        <f t="shared" si="5"/>
        <v>0</v>
      </c>
      <c r="AJ38" s="21"/>
      <c r="AK38" s="20">
        <f>SUBTOTAL(9,AK36:AK37)</f>
        <v>20</v>
      </c>
      <c r="AL38" s="21">
        <f>AK38/AK39</f>
        <v>4.1841004184100417E-2</v>
      </c>
      <c r="AM38" s="20">
        <f>SUBTOTAL(9,AM36:AM37)</f>
        <v>1</v>
      </c>
      <c r="AN38" s="21">
        <f>AM38/AM39</f>
        <v>4.7619047619047616E-2</v>
      </c>
      <c r="AO38" s="20">
        <f t="shared" si="6"/>
        <v>0</v>
      </c>
      <c r="AP38" s="21"/>
      <c r="AQ38" s="20">
        <f>SUBTOTAL(9,AQ36:AQ37)</f>
        <v>1</v>
      </c>
      <c r="AR38" s="21">
        <f>AQ38/AQ39</f>
        <v>4.7619047619047616E-2</v>
      </c>
      <c r="AS38" s="20">
        <f>SUBTOTAL(9,AS36:AS37)</f>
        <v>1</v>
      </c>
      <c r="AT38" s="21">
        <f>AS38/AS39</f>
        <v>7.874015748031496E-3</v>
      </c>
      <c r="AU38" s="20">
        <f t="shared" si="7"/>
        <v>0</v>
      </c>
      <c r="AV38" s="21"/>
      <c r="AW38" s="20">
        <f>SUBTOTAL(9,AW36:AW37)</f>
        <v>1</v>
      </c>
      <c r="AX38" s="21">
        <f>AW38/AW39</f>
        <v>7.874015748031496E-3</v>
      </c>
      <c r="AY38" s="20">
        <f>SUBTOTAL(9,AY36:AY37)</f>
        <v>45</v>
      </c>
      <c r="AZ38" s="21">
        <f>AY38/AY39</f>
        <v>3.787878787878788E-2</v>
      </c>
      <c r="BA38" s="20">
        <f t="shared" si="8"/>
        <v>3</v>
      </c>
      <c r="BB38" s="21">
        <f>BA38/BA39</f>
        <v>5.8823529411764705E-2</v>
      </c>
      <c r="BC38" s="20">
        <f>SUBTOTAL(9,BC36:BC37)</f>
        <v>48</v>
      </c>
      <c r="BD38" s="21">
        <f>BC38/BC39</f>
        <v>3.8740920096852302E-2</v>
      </c>
      <c r="BE38" s="20">
        <f>SUBTOTAL(9,BE36:BE37)</f>
        <v>381</v>
      </c>
      <c r="BF38" s="21">
        <f>BE38/BE39</f>
        <v>3.7748934905379963E-2</v>
      </c>
      <c r="BG38" s="20">
        <f t="shared" si="9"/>
        <v>130</v>
      </c>
      <c r="BH38" s="21">
        <f>BG38/BG39</f>
        <v>4.0957781978575927E-2</v>
      </c>
      <c r="BI38" s="20">
        <f>SUBTOTAL(9,BI36:BI37)</f>
        <v>511</v>
      </c>
      <c r="BJ38" s="21">
        <f>BI38/BI39</f>
        <v>3.8516620185422477E-2</v>
      </c>
      <c r="BK38" s="20">
        <f>SUBTOTAL(9,BK36:BK37)</f>
        <v>0</v>
      </c>
      <c r="BL38" s="21">
        <f>BK38/BK39</f>
        <v>0</v>
      </c>
      <c r="BM38" s="20">
        <f t="shared" si="10"/>
        <v>0</v>
      </c>
      <c r="BN38" s="21"/>
      <c r="BO38" s="20">
        <f>SUBTOTAL(9,BO36:BO37)</f>
        <v>0</v>
      </c>
      <c r="BP38" s="21">
        <f>BO38/BO39</f>
        <v>0</v>
      </c>
      <c r="BQ38" s="20">
        <f>SUBTOTAL(9,BQ36:BQ37)</f>
        <v>45</v>
      </c>
      <c r="BR38" s="21">
        <f>BQ38/BQ39</f>
        <v>3.9301310043668124E-2</v>
      </c>
      <c r="BS38" s="20">
        <f t="shared" si="11"/>
        <v>1</v>
      </c>
      <c r="BT38" s="21">
        <f>BS38/BS39</f>
        <v>1.4285714285714285E-2</v>
      </c>
      <c r="BU38" s="20">
        <f>SUBTOTAL(9,BU36:BU37)</f>
        <v>46</v>
      </c>
      <c r="BV38" s="21">
        <f>BU38/BU39</f>
        <v>3.7860082304526747E-2</v>
      </c>
      <c r="BW38" s="20">
        <f t="shared" si="12"/>
        <v>547</v>
      </c>
      <c r="BX38" s="21">
        <f>BW38/BW39</f>
        <v>3.8305322128851543E-2</v>
      </c>
      <c r="BY38" s="20">
        <f t="shared" si="12"/>
        <v>139</v>
      </c>
      <c r="BZ38" s="21">
        <f>BY38/BY39</f>
        <v>4.1480155177558937E-2</v>
      </c>
      <c r="CA38" s="20">
        <f t="shared" si="13"/>
        <v>686</v>
      </c>
      <c r="CB38" s="21">
        <f>CA38/CA39</f>
        <v>3.8908740286994502E-2</v>
      </c>
      <c r="CE38" s="20">
        <f t="shared" si="14"/>
        <v>547</v>
      </c>
      <c r="CF38" s="21">
        <f>CE38/CE39</f>
        <v>3.8305322128851543E-2</v>
      </c>
      <c r="CG38" s="20">
        <f t="shared" si="15"/>
        <v>1420</v>
      </c>
      <c r="CH38" s="21">
        <f>CG38/CG39</f>
        <v>4.3625192012288788E-2</v>
      </c>
      <c r="CI38" s="20">
        <v>1967</v>
      </c>
      <c r="CJ38" s="21">
        <f>CI38/CI39</f>
        <v>4.2002989536621821E-2</v>
      </c>
    </row>
    <row r="39" spans="1:88" x14ac:dyDescent="0.25">
      <c r="A39" s="2" t="s">
        <v>137</v>
      </c>
      <c r="B39" s="3"/>
      <c r="C39" s="14">
        <v>34</v>
      </c>
      <c r="D39" s="15">
        <f>C39/C41</f>
        <v>1</v>
      </c>
      <c r="E39" s="14">
        <f t="shared" si="0"/>
        <v>0</v>
      </c>
      <c r="F39" s="15"/>
      <c r="G39" s="14">
        <f>SUBTOTAL(9,G1:G37)</f>
        <v>34</v>
      </c>
      <c r="H39" s="15">
        <f>G39/G41</f>
        <v>1</v>
      </c>
      <c r="I39" s="14">
        <v>301</v>
      </c>
      <c r="J39" s="15">
        <f>I39/I41</f>
        <v>0.97411003236245952</v>
      </c>
      <c r="K39" s="14">
        <f t="shared" si="1"/>
        <v>21</v>
      </c>
      <c r="L39" s="15">
        <f>K39/K41</f>
        <v>0.91304347826086951</v>
      </c>
      <c r="M39" s="14">
        <f>SUBTOTAL(9,M1:M37)</f>
        <v>322</v>
      </c>
      <c r="N39" s="15">
        <f>M39/M41</f>
        <v>0.96987951807228912</v>
      </c>
      <c r="O39" s="14">
        <v>32</v>
      </c>
      <c r="P39" s="15">
        <f>O39/O41</f>
        <v>0.94117647058823528</v>
      </c>
      <c r="Q39" s="14">
        <f t="shared" si="2"/>
        <v>0</v>
      </c>
      <c r="R39" s="15"/>
      <c r="S39" s="14">
        <f>SUBTOTAL(9,S1:S37)</f>
        <v>32</v>
      </c>
      <c r="T39" s="15">
        <f>S39/S41</f>
        <v>0.94117647058823528</v>
      </c>
      <c r="U39" s="14">
        <v>772</v>
      </c>
      <c r="V39" s="15">
        <f>U39/U41</f>
        <v>0.99101412066752248</v>
      </c>
      <c r="W39" s="14">
        <f t="shared" si="3"/>
        <v>35</v>
      </c>
      <c r="X39" s="15">
        <f>W39/W41</f>
        <v>0.92105263157894735</v>
      </c>
      <c r="Y39" s="14">
        <f>SUBTOTAL(9,Y1:Y37)</f>
        <v>807</v>
      </c>
      <c r="Z39" s="15">
        <f>Y39/Y41</f>
        <v>0.9877600979192166</v>
      </c>
      <c r="AA39" s="14">
        <v>36</v>
      </c>
      <c r="AB39" s="15">
        <f>AA39/AA41</f>
        <v>0.97297297297297303</v>
      </c>
      <c r="AC39" s="14">
        <f t="shared" si="4"/>
        <v>0</v>
      </c>
      <c r="AD39" s="15"/>
      <c r="AE39" s="14">
        <f>SUBTOTAL(9,AE1:AE37)</f>
        <v>36</v>
      </c>
      <c r="AF39" s="15">
        <f>AE39/AE41</f>
        <v>0.97297297297297303</v>
      </c>
      <c r="AG39" s="14">
        <v>478</v>
      </c>
      <c r="AH39" s="15">
        <f>AG39/AG41</f>
        <v>0.98964803312629401</v>
      </c>
      <c r="AI39" s="14">
        <f t="shared" si="5"/>
        <v>0</v>
      </c>
      <c r="AJ39" s="15"/>
      <c r="AK39" s="14">
        <f>SUBTOTAL(9,AK1:AK37)</f>
        <v>478</v>
      </c>
      <c r="AL39" s="15">
        <f>AK39/AK41</f>
        <v>0.98964803312629401</v>
      </c>
      <c r="AM39" s="14">
        <v>21</v>
      </c>
      <c r="AN39" s="15">
        <f>AM39/AM41</f>
        <v>0.875</v>
      </c>
      <c r="AO39" s="14">
        <f t="shared" si="6"/>
        <v>0</v>
      </c>
      <c r="AP39" s="15"/>
      <c r="AQ39" s="14">
        <f>SUBTOTAL(9,AQ1:AQ37)</f>
        <v>21</v>
      </c>
      <c r="AR39" s="15">
        <f>AQ39/AQ41</f>
        <v>0.875</v>
      </c>
      <c r="AS39" s="14">
        <v>127</v>
      </c>
      <c r="AT39" s="15">
        <f>AS39/AS41</f>
        <v>0.98449612403100772</v>
      </c>
      <c r="AU39" s="14">
        <f t="shared" si="7"/>
        <v>0</v>
      </c>
      <c r="AV39" s="15"/>
      <c r="AW39" s="14">
        <f>SUBTOTAL(9,AW1:AW37)</f>
        <v>127</v>
      </c>
      <c r="AX39" s="15">
        <f>AW39/AW41</f>
        <v>0.98449612403100772</v>
      </c>
      <c r="AY39" s="14">
        <v>1188</v>
      </c>
      <c r="AZ39" s="15">
        <f>AY39/AY41</f>
        <v>0.97058823529411764</v>
      </c>
      <c r="BA39" s="14">
        <f t="shared" si="8"/>
        <v>51</v>
      </c>
      <c r="BB39" s="15">
        <f>BA39/BA41</f>
        <v>1</v>
      </c>
      <c r="BC39" s="14">
        <f>SUBTOTAL(9,BC1:BC37)</f>
        <v>1239</v>
      </c>
      <c r="BD39" s="15">
        <f>BC39/BC41</f>
        <v>0.97176470588235297</v>
      </c>
      <c r="BE39" s="14">
        <v>10093</v>
      </c>
      <c r="BF39" s="15">
        <f>BE39/BE41</f>
        <v>0.97952251552795033</v>
      </c>
      <c r="BG39" s="14">
        <f t="shared" si="9"/>
        <v>3174</v>
      </c>
      <c r="BH39" s="15">
        <f>BG39/BG41</f>
        <v>0.95573622402890701</v>
      </c>
      <c r="BI39" s="14">
        <f>SUBTOTAL(9,BI1:BI37)</f>
        <v>13267</v>
      </c>
      <c r="BJ39" s="15">
        <f>BI39/BI41</f>
        <v>0.97372477064220186</v>
      </c>
      <c r="BK39" s="14">
        <v>53</v>
      </c>
      <c r="BL39" s="15">
        <f>BK39/BK41</f>
        <v>0.96363636363636362</v>
      </c>
      <c r="BM39" s="14">
        <f t="shared" si="10"/>
        <v>0</v>
      </c>
      <c r="BN39" s="15"/>
      <c r="BO39" s="14">
        <f>SUBTOTAL(9,BO1:BO37)</f>
        <v>53</v>
      </c>
      <c r="BP39" s="15">
        <f>BO39/BO41</f>
        <v>0.96363636363636362</v>
      </c>
      <c r="BQ39" s="14">
        <v>1145</v>
      </c>
      <c r="BR39" s="15">
        <f>BQ39/BQ41</f>
        <v>0.99220103986135177</v>
      </c>
      <c r="BS39" s="14">
        <f t="shared" si="11"/>
        <v>70</v>
      </c>
      <c r="BT39" s="15">
        <f>BS39/BS41</f>
        <v>0.94594594594594594</v>
      </c>
      <c r="BU39" s="14">
        <f>SUBTOTAL(9,BU1:BU37)</f>
        <v>1215</v>
      </c>
      <c r="BV39" s="15">
        <f>BU39/BU41</f>
        <v>0.98941368078175895</v>
      </c>
      <c r="BW39" s="14">
        <f t="shared" si="12"/>
        <v>14280</v>
      </c>
      <c r="BX39" s="15">
        <f>BW39/BW41</f>
        <v>0.98036523410682408</v>
      </c>
      <c r="BY39" s="14">
        <f t="shared" si="12"/>
        <v>3351</v>
      </c>
      <c r="BZ39" s="15">
        <f>BY39/BY41</f>
        <v>0.95551753635585968</v>
      </c>
      <c r="CA39" s="17">
        <f t="shared" si="13"/>
        <v>17631</v>
      </c>
      <c r="CB39" s="18">
        <f>CA39/CA41</f>
        <v>0.97554362861727439</v>
      </c>
      <c r="CE39" s="14">
        <f t="shared" si="14"/>
        <v>14280</v>
      </c>
      <c r="CF39" s="15">
        <f>CE39/CE41</f>
        <v>0.98036523410682408</v>
      </c>
      <c r="CG39" s="14">
        <f t="shared" si="15"/>
        <v>32550</v>
      </c>
      <c r="CH39" s="15">
        <f>CG39/CG41</f>
        <v>0.96667854597291514</v>
      </c>
      <c r="CI39" s="17">
        <v>46830</v>
      </c>
      <c r="CJ39" s="18">
        <f>CI39/CI41</f>
        <v>0.97081139350719348</v>
      </c>
    </row>
    <row r="40" spans="1:88" x14ac:dyDescent="0.25">
      <c r="A40" s="2" t="s">
        <v>136</v>
      </c>
      <c r="B40" s="3"/>
      <c r="C40" s="14">
        <v>0</v>
      </c>
      <c r="D40" s="15">
        <f>C40/C41</f>
        <v>0</v>
      </c>
      <c r="E40" s="14">
        <f t="shared" si="0"/>
        <v>0</v>
      </c>
      <c r="F40" s="15"/>
      <c r="G40" s="14">
        <v>0</v>
      </c>
      <c r="H40" s="15">
        <f>G40/G41</f>
        <v>0</v>
      </c>
      <c r="I40" s="14">
        <v>8</v>
      </c>
      <c r="J40" s="15">
        <f>I40/I41</f>
        <v>2.5889967637540454E-2</v>
      </c>
      <c r="K40" s="14">
        <f t="shared" si="1"/>
        <v>2</v>
      </c>
      <c r="L40" s="15">
        <f>K40/K41</f>
        <v>8.6956521739130432E-2</v>
      </c>
      <c r="M40" s="14">
        <v>10</v>
      </c>
      <c r="N40" s="15">
        <f>M40/M41</f>
        <v>3.0120481927710843E-2</v>
      </c>
      <c r="O40" s="14">
        <v>2</v>
      </c>
      <c r="P40" s="15">
        <f>O40/O41</f>
        <v>5.8823529411764705E-2</v>
      </c>
      <c r="Q40" s="14">
        <f t="shared" si="2"/>
        <v>0</v>
      </c>
      <c r="R40" s="15"/>
      <c r="S40" s="14">
        <v>2</v>
      </c>
      <c r="T40" s="15">
        <f>S40/S41</f>
        <v>5.8823529411764705E-2</v>
      </c>
      <c r="U40" s="14">
        <v>7</v>
      </c>
      <c r="V40" s="15">
        <f>U40/U41</f>
        <v>8.9858793324775355E-3</v>
      </c>
      <c r="W40" s="14">
        <f t="shared" si="3"/>
        <v>3</v>
      </c>
      <c r="X40" s="15">
        <f>W40/W41</f>
        <v>7.8947368421052627E-2</v>
      </c>
      <c r="Y40" s="14">
        <v>10</v>
      </c>
      <c r="Z40" s="15">
        <f>Y40/Y41</f>
        <v>1.2239902080783354E-2</v>
      </c>
      <c r="AA40" s="14">
        <v>1</v>
      </c>
      <c r="AB40" s="15">
        <f>AA40/AA41</f>
        <v>2.7027027027027029E-2</v>
      </c>
      <c r="AC40" s="14">
        <f t="shared" si="4"/>
        <v>0</v>
      </c>
      <c r="AD40" s="15"/>
      <c r="AE40" s="14">
        <v>1</v>
      </c>
      <c r="AF40" s="15">
        <f>AE40/AE41</f>
        <v>2.7027027027027029E-2</v>
      </c>
      <c r="AG40" s="14">
        <v>5</v>
      </c>
      <c r="AH40" s="15">
        <f>AG40/AG41</f>
        <v>1.0351966873706004E-2</v>
      </c>
      <c r="AI40" s="14">
        <f t="shared" si="5"/>
        <v>0</v>
      </c>
      <c r="AJ40" s="15"/>
      <c r="AK40" s="14">
        <v>5</v>
      </c>
      <c r="AL40" s="15">
        <f>AK40/AK41</f>
        <v>1.0351966873706004E-2</v>
      </c>
      <c r="AM40" s="14">
        <v>3</v>
      </c>
      <c r="AN40" s="15">
        <f>AM40/AM41</f>
        <v>0.125</v>
      </c>
      <c r="AO40" s="14">
        <f t="shared" si="6"/>
        <v>0</v>
      </c>
      <c r="AP40" s="15"/>
      <c r="AQ40" s="14">
        <v>3</v>
      </c>
      <c r="AR40" s="15">
        <f>AQ40/AQ41</f>
        <v>0.125</v>
      </c>
      <c r="AS40" s="14">
        <v>2</v>
      </c>
      <c r="AT40" s="15">
        <f>AS40/AS41</f>
        <v>1.5503875968992248E-2</v>
      </c>
      <c r="AU40" s="14">
        <f t="shared" si="7"/>
        <v>0</v>
      </c>
      <c r="AV40" s="15"/>
      <c r="AW40" s="14">
        <v>2</v>
      </c>
      <c r="AX40" s="15">
        <f>AW40/AW41</f>
        <v>1.5503875968992248E-2</v>
      </c>
      <c r="AY40" s="14">
        <v>36</v>
      </c>
      <c r="AZ40" s="15">
        <f>AY40/AY41</f>
        <v>2.9411764705882353E-2</v>
      </c>
      <c r="BA40" s="14">
        <f t="shared" si="8"/>
        <v>0</v>
      </c>
      <c r="BB40" s="15">
        <f>BA40/BA41</f>
        <v>0</v>
      </c>
      <c r="BC40" s="14">
        <v>36</v>
      </c>
      <c r="BD40" s="15">
        <f>BC40/BC41</f>
        <v>2.823529411764706E-2</v>
      </c>
      <c r="BE40" s="14">
        <v>211</v>
      </c>
      <c r="BF40" s="15">
        <f>BE40/BE41</f>
        <v>2.0477484472049688E-2</v>
      </c>
      <c r="BG40" s="14">
        <f t="shared" si="9"/>
        <v>147</v>
      </c>
      <c r="BH40" s="15">
        <f>BG40/BG41</f>
        <v>4.4263775971093045E-2</v>
      </c>
      <c r="BI40" s="14">
        <v>358</v>
      </c>
      <c r="BJ40" s="15">
        <f>BI40/BI41</f>
        <v>2.6275229357798167E-2</v>
      </c>
      <c r="BK40" s="14">
        <v>2</v>
      </c>
      <c r="BL40" s="15">
        <f>BK40/BK41</f>
        <v>3.6363636363636362E-2</v>
      </c>
      <c r="BM40" s="14">
        <f t="shared" si="10"/>
        <v>0</v>
      </c>
      <c r="BN40" s="15"/>
      <c r="BO40" s="14">
        <v>2</v>
      </c>
      <c r="BP40" s="15">
        <f>BO40/BO41</f>
        <v>3.6363636363636362E-2</v>
      </c>
      <c r="BQ40" s="14">
        <v>9</v>
      </c>
      <c r="BR40" s="15">
        <f>BQ40/BQ41</f>
        <v>7.7989601386481804E-3</v>
      </c>
      <c r="BS40" s="14">
        <f t="shared" si="11"/>
        <v>4</v>
      </c>
      <c r="BT40" s="15">
        <f>BS40/BS41</f>
        <v>5.4054054054054057E-2</v>
      </c>
      <c r="BU40" s="14">
        <v>13</v>
      </c>
      <c r="BV40" s="15">
        <f>BU40/BU41</f>
        <v>1.0586319218241042E-2</v>
      </c>
      <c r="BW40" s="14">
        <f t="shared" si="12"/>
        <v>286</v>
      </c>
      <c r="BX40" s="15">
        <f>BW40/BW41</f>
        <v>1.9634765893175889E-2</v>
      </c>
      <c r="BY40" s="14">
        <f t="shared" si="12"/>
        <v>156</v>
      </c>
      <c r="BZ40" s="15">
        <f>BY40/BY41</f>
        <v>4.448246364414029E-2</v>
      </c>
      <c r="CA40" s="17">
        <f t="shared" si="13"/>
        <v>442</v>
      </c>
      <c r="CB40" s="18">
        <f>CA40/CA41</f>
        <v>2.4456371382725613E-2</v>
      </c>
      <c r="CE40" s="14">
        <f t="shared" si="14"/>
        <v>286</v>
      </c>
      <c r="CF40" s="15">
        <f>CE40/CE41</f>
        <v>1.9634765893175889E-2</v>
      </c>
      <c r="CG40" s="14">
        <f t="shared" si="15"/>
        <v>1122</v>
      </c>
      <c r="CH40" s="15">
        <f>CG40/CG41</f>
        <v>3.3321454027084821E-2</v>
      </c>
      <c r="CI40" s="17">
        <v>1408</v>
      </c>
      <c r="CJ40" s="18">
        <f>CI40/CI41</f>
        <v>2.9188606492806503E-2</v>
      </c>
    </row>
    <row r="41" spans="1:88" x14ac:dyDescent="0.25">
      <c r="A41" s="4" t="s">
        <v>138</v>
      </c>
      <c r="B41" s="5"/>
      <c r="C41" s="23">
        <f t="shared" ref="C41:BM41" si="16">C39+C40</f>
        <v>34</v>
      </c>
      <c r="D41" s="24">
        <f>C41/BrinTotal</f>
        <v>7.0483850905924794E-4</v>
      </c>
      <c r="E41" s="23">
        <f t="shared" si="16"/>
        <v>0</v>
      </c>
      <c r="F41" s="24">
        <f>E41/BrinTotal</f>
        <v>0</v>
      </c>
      <c r="G41" s="23">
        <f t="shared" si="16"/>
        <v>34</v>
      </c>
      <c r="H41" s="24">
        <f>G41/BrinTotal</f>
        <v>7.0483850905924794E-4</v>
      </c>
      <c r="I41" s="23">
        <f t="shared" si="16"/>
        <v>309</v>
      </c>
      <c r="J41" s="24">
        <f>I41/BrinTotal</f>
        <v>6.4057382146855179E-3</v>
      </c>
      <c r="K41" s="23">
        <f t="shared" si="16"/>
        <v>23</v>
      </c>
      <c r="L41" s="24">
        <f>K41/BrinTotal</f>
        <v>4.7680252083419708E-4</v>
      </c>
      <c r="M41" s="23">
        <f t="shared" si="16"/>
        <v>332</v>
      </c>
      <c r="N41" s="24">
        <f>M41/BrinTotal</f>
        <v>6.8825407355197149E-3</v>
      </c>
      <c r="O41" s="23">
        <f t="shared" si="16"/>
        <v>34</v>
      </c>
      <c r="P41" s="24">
        <f>O41/BrinTotal</f>
        <v>7.0483850905924794E-4</v>
      </c>
      <c r="Q41" s="23">
        <f t="shared" si="16"/>
        <v>0</v>
      </c>
      <c r="R41" s="24">
        <f>Q41/BrinTotal</f>
        <v>0</v>
      </c>
      <c r="S41" s="23">
        <f t="shared" si="16"/>
        <v>34</v>
      </c>
      <c r="T41" s="24">
        <f>S41/BrinTotal</f>
        <v>7.0483850905924794E-4</v>
      </c>
      <c r="U41" s="23">
        <f t="shared" si="16"/>
        <v>779</v>
      </c>
      <c r="V41" s="24">
        <f>U41/BrinTotal</f>
        <v>1.6149094075210414E-2</v>
      </c>
      <c r="W41" s="23">
        <f t="shared" si="16"/>
        <v>38</v>
      </c>
      <c r="X41" s="24">
        <f>W41/BrinTotal</f>
        <v>7.8776068659563005E-4</v>
      </c>
      <c r="Y41" s="23">
        <f t="shared" si="16"/>
        <v>817</v>
      </c>
      <c r="Z41" s="24">
        <f>Y41/BrinTotal</f>
        <v>1.6936854761806047E-2</v>
      </c>
      <c r="AA41" s="23">
        <f t="shared" si="16"/>
        <v>37</v>
      </c>
      <c r="AB41" s="24">
        <f>AA41/BrinTotal</f>
        <v>7.6703014221153447E-4</v>
      </c>
      <c r="AC41" s="23">
        <f t="shared" si="16"/>
        <v>0</v>
      </c>
      <c r="AD41" s="24">
        <f>AC41/BrinTotal</f>
        <v>0</v>
      </c>
      <c r="AE41" s="23">
        <f t="shared" si="16"/>
        <v>37</v>
      </c>
      <c r="AF41" s="24">
        <f>AE41/BrinTotal</f>
        <v>7.6703014221153447E-4</v>
      </c>
      <c r="AG41" s="23">
        <f t="shared" si="16"/>
        <v>483</v>
      </c>
      <c r="AH41" s="24">
        <f>AG41/BrinTotal</f>
        <v>1.0012852937518139E-2</v>
      </c>
      <c r="AI41" s="23">
        <f t="shared" si="16"/>
        <v>0</v>
      </c>
      <c r="AJ41" s="24">
        <f>AI41/BrinTotal</f>
        <v>0</v>
      </c>
      <c r="AK41" s="23">
        <f t="shared" si="16"/>
        <v>483</v>
      </c>
      <c r="AL41" s="24">
        <f>AK41/BrinTotal</f>
        <v>1.0012852937518139E-2</v>
      </c>
      <c r="AM41" s="23">
        <f t="shared" si="16"/>
        <v>24</v>
      </c>
      <c r="AN41" s="24">
        <f>AM41/BrinTotal</f>
        <v>4.9753306521829266E-4</v>
      </c>
      <c r="AO41" s="23">
        <f t="shared" si="16"/>
        <v>0</v>
      </c>
      <c r="AP41" s="24">
        <f>AO41/BrinTotal</f>
        <v>0</v>
      </c>
      <c r="AQ41" s="23">
        <f t="shared" si="16"/>
        <v>24</v>
      </c>
      <c r="AR41" s="24">
        <f>AQ41/BrinTotal</f>
        <v>4.9753306521829266E-4</v>
      </c>
      <c r="AS41" s="23">
        <f t="shared" si="16"/>
        <v>129</v>
      </c>
      <c r="AT41" s="24">
        <f>AS41/BrinTotal</f>
        <v>2.6742402255483231E-3</v>
      </c>
      <c r="AU41" s="23">
        <f t="shared" si="16"/>
        <v>0</v>
      </c>
      <c r="AV41" s="24">
        <f>AU41/BrinTotal</f>
        <v>0</v>
      </c>
      <c r="AW41" s="23">
        <f t="shared" si="16"/>
        <v>129</v>
      </c>
      <c r="AX41" s="24">
        <f>AW41/BrinTotal</f>
        <v>2.6742402255483231E-3</v>
      </c>
      <c r="AY41" s="23">
        <f t="shared" si="16"/>
        <v>1224</v>
      </c>
      <c r="AZ41" s="24">
        <f>AY41/BrinTotal</f>
        <v>2.5374186326132923E-2</v>
      </c>
      <c r="BA41" s="23">
        <f t="shared" si="16"/>
        <v>51</v>
      </c>
      <c r="BB41" s="24">
        <f>BA41/BrinTotal</f>
        <v>1.0572577635888719E-3</v>
      </c>
      <c r="BC41" s="23">
        <f t="shared" si="16"/>
        <v>1275</v>
      </c>
      <c r="BD41" s="24">
        <f>BC41/BrinTotal</f>
        <v>2.6431444089721798E-2</v>
      </c>
      <c r="BE41" s="23">
        <f t="shared" si="16"/>
        <v>10304</v>
      </c>
      <c r="BF41" s="24">
        <f>BE41/BrinTotal</f>
        <v>0.21360752933372029</v>
      </c>
      <c r="BG41" s="23">
        <f t="shared" si="16"/>
        <v>3321</v>
      </c>
      <c r="BH41" s="24">
        <f>BG41/BrinTotal</f>
        <v>6.8846137899581245E-2</v>
      </c>
      <c r="BI41" s="23">
        <f t="shared" si="16"/>
        <v>13625</v>
      </c>
      <c r="BJ41" s="24">
        <f>BI41/BrinTotal</f>
        <v>0.28245366723330156</v>
      </c>
      <c r="BK41" s="23">
        <f t="shared" si="16"/>
        <v>55</v>
      </c>
      <c r="BL41" s="24">
        <f>BK41/BrinTotal</f>
        <v>1.140179941125254E-3</v>
      </c>
      <c r="BM41" s="23">
        <f t="shared" si="16"/>
        <v>0</v>
      </c>
      <c r="BN41" s="24">
        <f>BM41/BrinTotal</f>
        <v>0</v>
      </c>
      <c r="BO41" s="23">
        <f t="shared" ref="BO41:BU41" si="17">BO39+BO40</f>
        <v>55</v>
      </c>
      <c r="BP41" s="24">
        <f>BO41/BrinTotal</f>
        <v>1.140179941125254E-3</v>
      </c>
      <c r="BQ41" s="23">
        <f t="shared" si="17"/>
        <v>1154</v>
      </c>
      <c r="BR41" s="24">
        <f>BQ41/BrinTotal</f>
        <v>2.3923048219246238E-2</v>
      </c>
      <c r="BS41" s="23">
        <f t="shared" si="17"/>
        <v>74</v>
      </c>
      <c r="BT41" s="24">
        <f>BS41/BrinTotal</f>
        <v>1.5340602844230689E-3</v>
      </c>
      <c r="BU41" s="23">
        <f t="shared" si="17"/>
        <v>1228</v>
      </c>
      <c r="BV41" s="24">
        <f>BU41/BrinTotal</f>
        <v>2.5457108503669307E-2</v>
      </c>
      <c r="BW41" s="23">
        <f t="shared" si="12"/>
        <v>14566</v>
      </c>
      <c r="BX41" s="24">
        <f>BW41/CA41</f>
        <v>0.80595363249045537</v>
      </c>
      <c r="BY41" s="23">
        <f t="shared" si="12"/>
        <v>3507</v>
      </c>
      <c r="BZ41" s="24">
        <f>BY41/CA41</f>
        <v>0.19404636750954463</v>
      </c>
      <c r="CA41" s="23">
        <f t="shared" si="13"/>
        <v>18073</v>
      </c>
      <c r="CB41" s="24">
        <f>CA41/BrinTotal</f>
        <v>0.37466312865375845</v>
      </c>
      <c r="CE41" s="23">
        <f t="shared" si="14"/>
        <v>14566</v>
      </c>
      <c r="CF41" s="24">
        <f>CE41/CI41</f>
        <v>0.30196110949873545</v>
      </c>
      <c r="CG41" s="23">
        <f t="shared" si="15"/>
        <v>33672</v>
      </c>
      <c r="CH41" s="24">
        <f>CG41/CI41</f>
        <v>0.69803889050126455</v>
      </c>
      <c r="CI41" s="23">
        <v>48238</v>
      </c>
      <c r="CJ41" s="24">
        <f>CI41/53614</f>
        <v>0.89972768306785544</v>
      </c>
    </row>
  </sheetData>
  <mergeCells count="42">
    <mergeCell ref="CI1:CJ1"/>
    <mergeCell ref="BK1:BL1"/>
    <mergeCell ref="BM1:BN1"/>
    <mergeCell ref="BO1:BP1"/>
    <mergeCell ref="BQ1:BR1"/>
    <mergeCell ref="BS1:BT1"/>
    <mergeCell ref="BU1:BV1"/>
    <mergeCell ref="BW1:BX1"/>
    <mergeCell ref="BY1:BZ1"/>
    <mergeCell ref="CA1:CB1"/>
    <mergeCell ref="CE1:CF1"/>
    <mergeCell ref="CG1:CH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25" right="0.25" top="0.75" bottom="0.75" header="0.3" footer="0.3"/>
  <pageSetup paperSize="8" scale="70" fitToWidth="90" orientation="landscape" r:id="rId1"/>
  <headerFooter>
    <oddHeader xml:space="preserve">&amp;C&amp;"Tahoma"&amp;9 ACT Legislative Assembly Election — 15 October 2016_x000D_
&amp;"Tahoma,Bold"&amp;11Table 2.1 First preference votes by polling place: Brindabella_x000D_
</oddHeader>
    <oddFooter>&amp;C&amp;"Tahoma"&amp;9 ACT Electoral Commission — Page &amp;P</oddFooter>
  </headerFooter>
  <colBreaks count="3" manualBreakCount="3">
    <brk id="20" max="1048575" man="1"/>
    <brk id="44" max="1048575" man="1"/>
    <brk id="68" max="40"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J46"/>
  <sheetViews>
    <sheetView zoomScaleNormal="100" zoomScaleSheetLayoutView="115" workbookViewId="0">
      <pane xSplit="2" ySplit="1" topLeftCell="C2" activePane="bottomRight" state="frozen"/>
      <selection activeCell="J38" sqref="J38"/>
      <selection pane="topRight" activeCell="J38" sqref="J38"/>
      <selection pane="bottomLeft" activeCell="J38" sqref="J38"/>
      <selection pane="bottomRight" sqref="A1:XFD1048576"/>
    </sheetView>
  </sheetViews>
  <sheetFormatPr defaultRowHeight="15" x14ac:dyDescent="0.25"/>
  <cols>
    <col min="1" max="1" width="20.7109375" bestFit="1" customWidth="1"/>
    <col min="2" max="2" width="5.85546875" style="28" bestFit="1" customWidth="1"/>
    <col min="3" max="35" width="6.7109375" customWidth="1"/>
    <col min="36" max="36" width="6.85546875" customWidth="1"/>
    <col min="37" max="80" width="6.7109375" customWidth="1"/>
    <col min="81" max="81" width="0.7109375" customWidth="1"/>
    <col min="82" max="82" width="0.85546875" customWidth="1"/>
    <col min="83" max="114" width="6.7109375" customWidth="1"/>
    <col min="115" max="115" width="7.140625" customWidth="1"/>
    <col min="116" max="150" width="6.7109375" customWidth="1"/>
    <col min="151" max="151" width="7.140625" customWidth="1"/>
    <col min="152" max="214" width="6.7109375" customWidth="1"/>
    <col min="215" max="215" width="7.140625" customWidth="1"/>
    <col min="216" max="223" width="6.7109375" customWidth="1"/>
  </cols>
  <sheetData>
    <row r="1" spans="1:88" s="1" customFormat="1" ht="37.5" customHeight="1" x14ac:dyDescent="0.25">
      <c r="A1" s="13" t="s">
        <v>79</v>
      </c>
      <c r="B1" s="26" t="s">
        <v>80</v>
      </c>
      <c r="C1" s="68" t="s">
        <v>319</v>
      </c>
      <c r="D1" s="69"/>
      <c r="E1" s="68" t="s">
        <v>320</v>
      </c>
      <c r="F1" s="69"/>
      <c r="G1" s="68" t="s">
        <v>337</v>
      </c>
      <c r="H1" s="69"/>
      <c r="I1" s="68" t="s">
        <v>345</v>
      </c>
      <c r="J1" s="69"/>
      <c r="K1" s="68" t="s">
        <v>365</v>
      </c>
      <c r="L1" s="69"/>
      <c r="M1" s="68" t="s">
        <v>347</v>
      </c>
      <c r="N1" s="69"/>
      <c r="O1" s="68" t="s">
        <v>322</v>
      </c>
      <c r="P1" s="69"/>
      <c r="Q1" s="68" t="s">
        <v>323</v>
      </c>
      <c r="R1" s="69"/>
      <c r="S1" s="68" t="s">
        <v>324</v>
      </c>
      <c r="T1" s="69"/>
      <c r="U1" s="68" t="s">
        <v>348</v>
      </c>
      <c r="V1" s="69"/>
      <c r="W1" s="68" t="s">
        <v>349</v>
      </c>
      <c r="X1" s="69"/>
      <c r="Y1" s="68" t="s">
        <v>350</v>
      </c>
      <c r="Z1" s="69"/>
      <c r="AA1" s="68" t="s">
        <v>325</v>
      </c>
      <c r="AB1" s="69"/>
      <c r="AC1" s="68" t="s">
        <v>326</v>
      </c>
      <c r="AD1" s="69"/>
      <c r="AE1" s="68" t="s">
        <v>327</v>
      </c>
      <c r="AF1" s="69"/>
      <c r="AG1" s="68" t="s">
        <v>351</v>
      </c>
      <c r="AH1" s="69"/>
      <c r="AI1" s="68" t="s">
        <v>352</v>
      </c>
      <c r="AJ1" s="69"/>
      <c r="AK1" s="68" t="s">
        <v>353</v>
      </c>
      <c r="AL1" s="69"/>
      <c r="AM1" s="68" t="s">
        <v>328</v>
      </c>
      <c r="AN1" s="69"/>
      <c r="AO1" s="68" t="s">
        <v>329</v>
      </c>
      <c r="AP1" s="69"/>
      <c r="AQ1" s="68" t="s">
        <v>330</v>
      </c>
      <c r="AR1" s="69"/>
      <c r="AS1" s="68" t="s">
        <v>354</v>
      </c>
      <c r="AT1" s="69"/>
      <c r="AU1" s="68" t="s">
        <v>355</v>
      </c>
      <c r="AV1" s="69"/>
      <c r="AW1" s="68" t="s">
        <v>356</v>
      </c>
      <c r="AX1" s="69"/>
      <c r="AY1" s="68" t="s">
        <v>331</v>
      </c>
      <c r="AZ1" s="69"/>
      <c r="BA1" s="68" t="s">
        <v>332</v>
      </c>
      <c r="BB1" s="69"/>
      <c r="BC1" s="68" t="s">
        <v>333</v>
      </c>
      <c r="BD1" s="69"/>
      <c r="BE1" s="68" t="s">
        <v>367</v>
      </c>
      <c r="BF1" s="69"/>
      <c r="BG1" s="68" t="s">
        <v>368</v>
      </c>
      <c r="BH1" s="69"/>
      <c r="BI1" s="68" t="s">
        <v>369</v>
      </c>
      <c r="BJ1" s="69"/>
      <c r="BK1" s="68" t="s">
        <v>334</v>
      </c>
      <c r="BL1" s="69"/>
      <c r="BM1" s="68" t="s">
        <v>335</v>
      </c>
      <c r="BN1" s="69"/>
      <c r="BO1" s="68" t="s">
        <v>336</v>
      </c>
      <c r="BP1" s="69"/>
      <c r="BQ1" s="68" t="s">
        <v>366</v>
      </c>
      <c r="BR1" s="69"/>
      <c r="BS1" s="68" t="s">
        <v>358</v>
      </c>
      <c r="BT1" s="69"/>
      <c r="BU1" s="68" t="s">
        <v>359</v>
      </c>
      <c r="BV1" s="69"/>
      <c r="BW1" s="68" t="s">
        <v>317</v>
      </c>
      <c r="BX1" s="69"/>
      <c r="BY1" s="68" t="s">
        <v>360</v>
      </c>
      <c r="BZ1" s="69"/>
      <c r="CA1" s="68" t="s">
        <v>361</v>
      </c>
      <c r="CB1" s="69"/>
      <c r="CE1" s="68" t="s">
        <v>317</v>
      </c>
      <c r="CF1" s="69"/>
      <c r="CG1" s="68" t="s">
        <v>318</v>
      </c>
      <c r="CH1" s="69"/>
      <c r="CI1" s="68" t="s">
        <v>78</v>
      </c>
      <c r="CJ1" s="69"/>
    </row>
    <row r="2" spans="1:88" x14ac:dyDescent="0.25">
      <c r="A2" s="2" t="s">
        <v>198</v>
      </c>
      <c r="B2" s="3" t="s">
        <v>116</v>
      </c>
      <c r="C2" s="14">
        <v>37</v>
      </c>
      <c r="D2" s="15">
        <f>C2/C44</f>
        <v>1.9170984455958551E-2</v>
      </c>
      <c r="E2" s="14">
        <f>G2-C2</f>
        <v>2</v>
      </c>
      <c r="F2" s="15">
        <f>E2/E44</f>
        <v>2.1505376344086023E-2</v>
      </c>
      <c r="G2" s="14">
        <v>39</v>
      </c>
      <c r="H2" s="15">
        <f>G2/G44</f>
        <v>1.9278299555116164E-2</v>
      </c>
      <c r="I2" s="14">
        <v>132</v>
      </c>
      <c r="J2" s="15">
        <f>I2/I44</f>
        <v>1.1787819253438114E-2</v>
      </c>
      <c r="K2" s="14">
        <f>M2-I2</f>
        <v>21</v>
      </c>
      <c r="L2" s="15">
        <f>K2/K44</f>
        <v>1.0096153846153847E-2</v>
      </c>
      <c r="M2" s="14">
        <v>153</v>
      </c>
      <c r="N2" s="15">
        <f>M2/M44</f>
        <v>1.1522819701762313E-2</v>
      </c>
      <c r="O2" s="14">
        <v>1</v>
      </c>
      <c r="P2" s="15">
        <f>O2/O44</f>
        <v>1.4492753623188406E-2</v>
      </c>
      <c r="Q2" s="14">
        <f>S2-O2</f>
        <v>0</v>
      </c>
      <c r="R2" s="15"/>
      <c r="S2" s="14">
        <v>1</v>
      </c>
      <c r="T2" s="15">
        <f>S2/S44</f>
        <v>1.4492753623188406E-2</v>
      </c>
      <c r="U2" s="14">
        <v>11</v>
      </c>
      <c r="V2" s="15">
        <f>U2/U44</f>
        <v>8.6206896551724137E-3</v>
      </c>
      <c r="W2" s="14">
        <f>Y2-U2</f>
        <v>0</v>
      </c>
      <c r="X2" s="15">
        <f>W2/W44</f>
        <v>0</v>
      </c>
      <c r="Y2" s="14">
        <v>11</v>
      </c>
      <c r="Z2" s="15">
        <f>Y2/Y44</f>
        <v>8.2397003745318352E-3</v>
      </c>
      <c r="AA2" s="14">
        <v>1</v>
      </c>
      <c r="AB2" s="15">
        <f>AA2/AA44</f>
        <v>1.5384615384615385E-2</v>
      </c>
      <c r="AC2" s="14">
        <f>AE2-AA2</f>
        <v>0</v>
      </c>
      <c r="AD2" s="15"/>
      <c r="AE2" s="14">
        <v>1</v>
      </c>
      <c r="AF2" s="15">
        <f>AE2/AE44</f>
        <v>1.5384615384615385E-2</v>
      </c>
      <c r="AG2" s="14">
        <v>8</v>
      </c>
      <c r="AH2" s="15">
        <f>AG2/AG44</f>
        <v>1.1126564673157162E-2</v>
      </c>
      <c r="AI2" s="14">
        <f>AK2-AG2</f>
        <v>0</v>
      </c>
      <c r="AJ2" s="15">
        <f>AI2/AI44</f>
        <v>0</v>
      </c>
      <c r="AK2" s="14">
        <v>8</v>
      </c>
      <c r="AL2" s="15">
        <f>AK2/AK44</f>
        <v>1.0680907877169559E-2</v>
      </c>
      <c r="AM2" s="14">
        <v>0</v>
      </c>
      <c r="AN2" s="15">
        <f>AM2/AM44</f>
        <v>0</v>
      </c>
      <c r="AO2" s="14">
        <f>AQ2-AM2</f>
        <v>0</v>
      </c>
      <c r="AP2" s="15"/>
      <c r="AQ2" s="14">
        <v>0</v>
      </c>
      <c r="AR2" s="15">
        <f>AQ2/AQ44</f>
        <v>0</v>
      </c>
      <c r="AS2" s="14">
        <v>4</v>
      </c>
      <c r="AT2" s="15">
        <f>AS2/AS44</f>
        <v>7.2727272727272727E-3</v>
      </c>
      <c r="AU2" s="14">
        <f>AW2-AS2</f>
        <v>0</v>
      </c>
      <c r="AV2" s="15">
        <f>AU2/AU44</f>
        <v>0</v>
      </c>
      <c r="AW2" s="14">
        <v>4</v>
      </c>
      <c r="AX2" s="15">
        <f>AW2/AW44</f>
        <v>6.7796610169491523E-3</v>
      </c>
      <c r="AY2" s="14">
        <v>2</v>
      </c>
      <c r="AZ2" s="15">
        <f>AY2/AY44</f>
        <v>6.8965517241379309E-2</v>
      </c>
      <c r="BA2" s="14">
        <f>BC2-AY2</f>
        <v>0</v>
      </c>
      <c r="BB2" s="15"/>
      <c r="BC2" s="14">
        <v>2</v>
      </c>
      <c r="BD2" s="15">
        <f>BC2/BC44</f>
        <v>6.8965517241379309E-2</v>
      </c>
      <c r="BE2" s="14">
        <v>4</v>
      </c>
      <c r="BF2" s="15">
        <f>BE2/BE44</f>
        <v>1.7391304347826087E-2</v>
      </c>
      <c r="BG2" s="14">
        <f>BI2-BE2</f>
        <v>0</v>
      </c>
      <c r="BH2" s="15"/>
      <c r="BI2" s="14">
        <v>4</v>
      </c>
      <c r="BJ2" s="15">
        <f>BI2/BI44</f>
        <v>1.7391304347826087E-2</v>
      </c>
      <c r="BK2" s="14">
        <v>0</v>
      </c>
      <c r="BL2" s="15">
        <f>BK2/BK44</f>
        <v>0</v>
      </c>
      <c r="BM2" s="14">
        <f>BO2-BK2</f>
        <v>0</v>
      </c>
      <c r="BN2" s="15"/>
      <c r="BO2" s="14">
        <v>0</v>
      </c>
      <c r="BP2" s="15">
        <f>BO2/BO44</f>
        <v>0</v>
      </c>
      <c r="BQ2" s="14">
        <v>2</v>
      </c>
      <c r="BR2" s="15">
        <f>BQ2/BQ44</f>
        <v>4.3763676148796497E-3</v>
      </c>
      <c r="BS2" s="14">
        <f>BU2-BQ2</f>
        <v>0</v>
      </c>
      <c r="BT2" s="15"/>
      <c r="BU2" s="14">
        <v>2</v>
      </c>
      <c r="BV2" s="15">
        <f>BU2/BU44</f>
        <v>4.3763676148796497E-3</v>
      </c>
      <c r="BW2" s="14">
        <f>C2+I2+O2+U2+AA2+AG2+AM2+AS2+AY2+BE2+BK2+BQ2</f>
        <v>202</v>
      </c>
      <c r="BX2" s="15">
        <f>BW2/BW44</f>
        <v>1.2135776509462301E-2</v>
      </c>
      <c r="BY2" s="14">
        <f>E2+K2+Q2+W2+AC2+AI2+AO2+AU2+BA2+BG2+BM2+BS2</f>
        <v>23</v>
      </c>
      <c r="BZ2" s="15">
        <f>BY2/BY44</f>
        <v>9.99131190269331E-3</v>
      </c>
      <c r="CA2" s="17">
        <f>BW2+BY2</f>
        <v>225</v>
      </c>
      <c r="CB2" s="18">
        <f>CA2/CA44</f>
        <v>1.1875230907267642E-2</v>
      </c>
      <c r="CE2" s="14">
        <f>BW2</f>
        <v>202</v>
      </c>
      <c r="CF2" s="15">
        <f>CE2/CE44</f>
        <v>1.2135776509462301E-2</v>
      </c>
      <c r="CG2" s="14">
        <f>CI2-CE2</f>
        <v>266</v>
      </c>
      <c r="CH2" s="15">
        <f>CG2/CG44</f>
        <v>8.7221693937108574E-3</v>
      </c>
      <c r="CI2" s="17">
        <v>468</v>
      </c>
      <c r="CJ2" s="18">
        <f>CI2/CI44</f>
        <v>9.9274532264222986E-3</v>
      </c>
    </row>
    <row r="3" spans="1:88" x14ac:dyDescent="0.25">
      <c r="A3" s="2" t="s">
        <v>199</v>
      </c>
      <c r="B3" s="3" t="s">
        <v>116</v>
      </c>
      <c r="C3" s="14">
        <v>31</v>
      </c>
      <c r="D3" s="15">
        <f>C3/C44</f>
        <v>1.6062176165803108E-2</v>
      </c>
      <c r="E3" s="14">
        <f t="shared" ref="E3:E45" si="0">G3-C3</f>
        <v>1</v>
      </c>
      <c r="F3" s="15">
        <f>E3/E44</f>
        <v>1.0752688172043012E-2</v>
      </c>
      <c r="G3" s="14">
        <v>32</v>
      </c>
      <c r="H3" s="15">
        <f>G3/G44</f>
        <v>1.5818091942659415E-2</v>
      </c>
      <c r="I3" s="14">
        <v>164</v>
      </c>
      <c r="J3" s="15">
        <f>I3/I44</f>
        <v>1.4645472405786748E-2</v>
      </c>
      <c r="K3" s="14">
        <f t="shared" ref="K3:K45" si="1">M3-I3</f>
        <v>48</v>
      </c>
      <c r="L3" s="15">
        <f>K3/K44</f>
        <v>2.3076923076923078E-2</v>
      </c>
      <c r="M3" s="14">
        <v>212</v>
      </c>
      <c r="N3" s="15">
        <f>M3/M44</f>
        <v>1.5966259978912486E-2</v>
      </c>
      <c r="O3" s="14">
        <v>2</v>
      </c>
      <c r="P3" s="15">
        <f>O3/O44</f>
        <v>2.8985507246376812E-2</v>
      </c>
      <c r="Q3" s="14">
        <f t="shared" ref="Q3:Q45" si="2">S3-O3</f>
        <v>0</v>
      </c>
      <c r="R3" s="15"/>
      <c r="S3" s="14">
        <v>2</v>
      </c>
      <c r="T3" s="15">
        <f>S3/S44</f>
        <v>2.8985507246376812E-2</v>
      </c>
      <c r="U3" s="14">
        <v>10</v>
      </c>
      <c r="V3" s="15">
        <f>U3/U44</f>
        <v>7.8369905956112845E-3</v>
      </c>
      <c r="W3" s="14">
        <f t="shared" ref="W3:W45" si="3">Y3-U3</f>
        <v>2</v>
      </c>
      <c r="X3" s="15">
        <f>W3/W44</f>
        <v>3.3898305084745763E-2</v>
      </c>
      <c r="Y3" s="14">
        <v>12</v>
      </c>
      <c r="Z3" s="15">
        <f>Y3/Y44</f>
        <v>8.988764044943821E-3</v>
      </c>
      <c r="AA3" s="14">
        <v>0</v>
      </c>
      <c r="AB3" s="15">
        <f>AA3/AA44</f>
        <v>0</v>
      </c>
      <c r="AC3" s="14">
        <f t="shared" ref="AC3:AC45" si="4">AE3-AA3</f>
        <v>0</v>
      </c>
      <c r="AD3" s="15"/>
      <c r="AE3" s="14">
        <v>0</v>
      </c>
      <c r="AF3" s="15">
        <f>AE3/AE44</f>
        <v>0</v>
      </c>
      <c r="AG3" s="14">
        <v>6</v>
      </c>
      <c r="AH3" s="15">
        <f>AG3/AG44</f>
        <v>8.3449235048678721E-3</v>
      </c>
      <c r="AI3" s="14">
        <f t="shared" ref="AI3:AI45" si="5">AK3-AG3</f>
        <v>2</v>
      </c>
      <c r="AJ3" s="15">
        <f>AI3/AI44</f>
        <v>6.6666666666666666E-2</v>
      </c>
      <c r="AK3" s="14">
        <v>8</v>
      </c>
      <c r="AL3" s="15">
        <f>AK3/AK44</f>
        <v>1.0680907877169559E-2</v>
      </c>
      <c r="AM3" s="14">
        <v>1</v>
      </c>
      <c r="AN3" s="15">
        <f>AM3/AM44</f>
        <v>1.020408163265306E-2</v>
      </c>
      <c r="AO3" s="14">
        <f t="shared" ref="AO3:AO45" si="6">AQ3-AM3</f>
        <v>0</v>
      </c>
      <c r="AP3" s="15"/>
      <c r="AQ3" s="14">
        <v>1</v>
      </c>
      <c r="AR3" s="15">
        <f>AQ3/AQ44</f>
        <v>1.020408163265306E-2</v>
      </c>
      <c r="AS3" s="14">
        <v>9</v>
      </c>
      <c r="AT3" s="15">
        <f>AS3/AS44</f>
        <v>1.6363636363636365E-2</v>
      </c>
      <c r="AU3" s="14">
        <f t="shared" ref="AU3:AU45" si="7">AW3-AS3</f>
        <v>0</v>
      </c>
      <c r="AV3" s="15">
        <f>AU3/AU44</f>
        <v>0</v>
      </c>
      <c r="AW3" s="14">
        <v>9</v>
      </c>
      <c r="AX3" s="15">
        <f>AW3/AW44</f>
        <v>1.5254237288135594E-2</v>
      </c>
      <c r="AY3" s="14">
        <v>1</v>
      </c>
      <c r="AZ3" s="15">
        <f>AY3/AY44</f>
        <v>3.4482758620689655E-2</v>
      </c>
      <c r="BA3" s="14">
        <f t="shared" ref="BA3:BA45" si="8">BC3-AY3</f>
        <v>0</v>
      </c>
      <c r="BB3" s="15"/>
      <c r="BC3" s="14">
        <v>1</v>
      </c>
      <c r="BD3" s="15">
        <f>BC3/BC44</f>
        <v>3.4482758620689655E-2</v>
      </c>
      <c r="BE3" s="14">
        <v>2</v>
      </c>
      <c r="BF3" s="15">
        <f>BE3/BE44</f>
        <v>8.6956521739130436E-3</v>
      </c>
      <c r="BG3" s="14">
        <f t="shared" ref="BG3:BG45" si="9">BI3-BE3</f>
        <v>0</v>
      </c>
      <c r="BH3" s="15"/>
      <c r="BI3" s="14">
        <v>2</v>
      </c>
      <c r="BJ3" s="15">
        <f>BI3/BI44</f>
        <v>8.6956521739130436E-3</v>
      </c>
      <c r="BK3" s="14">
        <v>1</v>
      </c>
      <c r="BL3" s="15">
        <f>BK3/BK44</f>
        <v>4.1666666666666664E-2</v>
      </c>
      <c r="BM3" s="14">
        <f t="shared" ref="BM3:BM45" si="10">BO3-BK3</f>
        <v>0</v>
      </c>
      <c r="BN3" s="15"/>
      <c r="BO3" s="14">
        <v>1</v>
      </c>
      <c r="BP3" s="15">
        <f>BO3/BO44</f>
        <v>4.1666666666666664E-2</v>
      </c>
      <c r="BQ3" s="14">
        <v>4</v>
      </c>
      <c r="BR3" s="15">
        <f>BQ3/BQ44</f>
        <v>8.7527352297592995E-3</v>
      </c>
      <c r="BS3" s="14">
        <f t="shared" ref="BS3:BS45" si="11">BU3-BQ3</f>
        <v>0</v>
      </c>
      <c r="BT3" s="15"/>
      <c r="BU3" s="14">
        <v>4</v>
      </c>
      <c r="BV3" s="15">
        <f>BU3/BU44</f>
        <v>8.7527352297592995E-3</v>
      </c>
      <c r="BW3" s="14">
        <f t="shared" ref="BW3:BY37" si="12">C3+I3+O3+U3+AA3+AG3+AM3+AS3+AY3+BE3+BK3+BQ3</f>
        <v>231</v>
      </c>
      <c r="BX3" s="15">
        <f>BW3/BW44</f>
        <v>1.3878041453890056E-2</v>
      </c>
      <c r="BY3" s="14">
        <f t="shared" si="12"/>
        <v>53</v>
      </c>
      <c r="BZ3" s="15">
        <f>BY3/BY44</f>
        <v>2.3023457862728063E-2</v>
      </c>
      <c r="CA3" s="17">
        <f t="shared" ref="CA3:CA46" si="13">BW3+BY3</f>
        <v>284</v>
      </c>
      <c r="CB3" s="18">
        <f>CA3/CA44</f>
        <v>1.4989180345173379E-2</v>
      </c>
      <c r="CE3" s="14">
        <f t="shared" ref="CE3:CE46" si="14">BW3</f>
        <v>231</v>
      </c>
      <c r="CF3" s="15">
        <f>CE3/CE44</f>
        <v>1.3878041453890056E-2</v>
      </c>
      <c r="CG3" s="14">
        <f t="shared" ref="CG3:CG46" si="15">CI3-CE3</f>
        <v>406</v>
      </c>
      <c r="CH3" s="15">
        <f>CG3/CG44</f>
        <v>1.3312784864084992E-2</v>
      </c>
      <c r="CI3" s="17">
        <v>637</v>
      </c>
      <c r="CJ3" s="18">
        <f>CI3/CI44</f>
        <v>1.351236689151924E-2</v>
      </c>
    </row>
    <row r="4" spans="1:88" x14ac:dyDescent="0.25">
      <c r="A4" s="19" t="s">
        <v>139</v>
      </c>
      <c r="B4" s="27"/>
      <c r="C4" s="20">
        <f>SUBTOTAL(9,C1:C3)</f>
        <v>68</v>
      </c>
      <c r="D4" s="21">
        <f>C4/C44</f>
        <v>3.5233160621761656E-2</v>
      </c>
      <c r="E4" s="20">
        <f t="shared" si="0"/>
        <v>3</v>
      </c>
      <c r="F4" s="21">
        <f>E4/E44</f>
        <v>3.2258064516129031E-2</v>
      </c>
      <c r="G4" s="20">
        <f>SUBTOTAL(9,G1:G3)</f>
        <v>71</v>
      </c>
      <c r="H4" s="21">
        <f>G4/G44</f>
        <v>3.5096391497775582E-2</v>
      </c>
      <c r="I4" s="20">
        <f>SUBTOTAL(9,I1:I3)</f>
        <v>296</v>
      </c>
      <c r="J4" s="21">
        <f>I4/I44</f>
        <v>2.643329165922486E-2</v>
      </c>
      <c r="K4" s="20">
        <f t="shared" si="1"/>
        <v>69</v>
      </c>
      <c r="L4" s="21">
        <f>K4/K44</f>
        <v>3.3173076923076923E-2</v>
      </c>
      <c r="M4" s="20">
        <f>SUBTOTAL(9,M1:M3)</f>
        <v>365</v>
      </c>
      <c r="N4" s="21">
        <f>M4/M44</f>
        <v>2.7489079680674801E-2</v>
      </c>
      <c r="O4" s="20">
        <f>SUBTOTAL(9,O1:O3)</f>
        <v>3</v>
      </c>
      <c r="P4" s="21">
        <f>O4/O44</f>
        <v>4.3478260869565216E-2</v>
      </c>
      <c r="Q4" s="20">
        <f t="shared" si="2"/>
        <v>0</v>
      </c>
      <c r="R4" s="21"/>
      <c r="S4" s="20">
        <f>SUBTOTAL(9,S1:S3)</f>
        <v>3</v>
      </c>
      <c r="T4" s="21">
        <f>S4/S44</f>
        <v>4.3478260869565216E-2</v>
      </c>
      <c r="U4" s="20">
        <f t="shared" ref="U4" si="16">SUBTOTAL(9,U1:U3)</f>
        <v>21</v>
      </c>
      <c r="V4" s="21">
        <f>U4/U44</f>
        <v>1.6457680250783698E-2</v>
      </c>
      <c r="W4" s="20">
        <f t="shared" si="3"/>
        <v>2</v>
      </c>
      <c r="X4" s="21">
        <f>W4/W44</f>
        <v>3.3898305084745763E-2</v>
      </c>
      <c r="Y4" s="20">
        <f>SUBTOTAL(9,Y1:Y3)</f>
        <v>23</v>
      </c>
      <c r="Z4" s="21">
        <f>Y4/Y44</f>
        <v>1.7228464419475654E-2</v>
      </c>
      <c r="AA4" s="20">
        <f>SUBTOTAL(9,AA1:AA3)</f>
        <v>1</v>
      </c>
      <c r="AB4" s="21">
        <f>AA4/AA44</f>
        <v>1.5384615384615385E-2</v>
      </c>
      <c r="AC4" s="20">
        <f t="shared" si="4"/>
        <v>0</v>
      </c>
      <c r="AD4" s="21"/>
      <c r="AE4" s="20">
        <f>SUBTOTAL(9,AE1:AE3)</f>
        <v>1</v>
      </c>
      <c r="AF4" s="21">
        <f>AE4/AE44</f>
        <v>1.5384615384615385E-2</v>
      </c>
      <c r="AG4" s="20">
        <f>SUBTOTAL(9,AG1:AG3)</f>
        <v>14</v>
      </c>
      <c r="AH4" s="21">
        <f>AG4/AG44</f>
        <v>1.9471488178025034E-2</v>
      </c>
      <c r="AI4" s="20">
        <f t="shared" si="5"/>
        <v>2</v>
      </c>
      <c r="AJ4" s="21">
        <f>AI4/AI44</f>
        <v>6.6666666666666666E-2</v>
      </c>
      <c r="AK4" s="20">
        <f>SUBTOTAL(9,AK1:AK3)</f>
        <v>16</v>
      </c>
      <c r="AL4" s="21">
        <f>AK4/AK44</f>
        <v>2.1361815754339118E-2</v>
      </c>
      <c r="AM4" s="20">
        <f>SUBTOTAL(9,AM1:AM3)</f>
        <v>1</v>
      </c>
      <c r="AN4" s="21">
        <f>AM4/AM44</f>
        <v>1.020408163265306E-2</v>
      </c>
      <c r="AO4" s="20">
        <f t="shared" si="6"/>
        <v>0</v>
      </c>
      <c r="AP4" s="21"/>
      <c r="AQ4" s="20">
        <f>SUBTOTAL(9,AQ1:AQ3)</f>
        <v>1</v>
      </c>
      <c r="AR4" s="21">
        <f>AQ4/AQ44</f>
        <v>1.020408163265306E-2</v>
      </c>
      <c r="AS4" s="20">
        <f>SUBTOTAL(9,AS1:AS3)</f>
        <v>13</v>
      </c>
      <c r="AT4" s="21">
        <f>AS4/AS44</f>
        <v>2.3636363636363636E-2</v>
      </c>
      <c r="AU4" s="20">
        <f t="shared" si="7"/>
        <v>0</v>
      </c>
      <c r="AV4" s="21">
        <f>AU4/AU44</f>
        <v>0</v>
      </c>
      <c r="AW4" s="20">
        <f>SUBTOTAL(9,AW1:AW3)</f>
        <v>13</v>
      </c>
      <c r="AX4" s="21">
        <f>AW4/AW44</f>
        <v>2.2033898305084745E-2</v>
      </c>
      <c r="AY4" s="20">
        <f>SUBTOTAL(9,AY1:AY3)</f>
        <v>3</v>
      </c>
      <c r="AZ4" s="21">
        <f>AY4/AY44</f>
        <v>0.10344827586206896</v>
      </c>
      <c r="BA4" s="20">
        <f t="shared" si="8"/>
        <v>0</v>
      </c>
      <c r="BB4" s="21"/>
      <c r="BC4" s="20">
        <f>SUBTOTAL(9,BC1:BC3)</f>
        <v>3</v>
      </c>
      <c r="BD4" s="21">
        <f>BC4/BC44</f>
        <v>0.10344827586206896</v>
      </c>
      <c r="BE4" s="20">
        <f>SUBTOTAL(9,BE1:BE3)</f>
        <v>6</v>
      </c>
      <c r="BF4" s="21">
        <f>BE4/BE44</f>
        <v>2.6086956521739129E-2</v>
      </c>
      <c r="BG4" s="20">
        <f t="shared" si="9"/>
        <v>0</v>
      </c>
      <c r="BH4" s="21"/>
      <c r="BI4" s="20">
        <f>SUBTOTAL(9,BI1:BI3)</f>
        <v>6</v>
      </c>
      <c r="BJ4" s="21">
        <f>BI4/BI44</f>
        <v>2.6086956521739129E-2</v>
      </c>
      <c r="BK4" s="20">
        <f>SUBTOTAL(9,BK1:BK3)</f>
        <v>1</v>
      </c>
      <c r="BL4" s="21">
        <f>BK4/BK44</f>
        <v>4.1666666666666664E-2</v>
      </c>
      <c r="BM4" s="20">
        <f t="shared" si="10"/>
        <v>0</v>
      </c>
      <c r="BN4" s="21"/>
      <c r="BO4" s="20">
        <f>SUBTOTAL(9,BO1:BO3)</f>
        <v>1</v>
      </c>
      <c r="BP4" s="21">
        <f>BO4/BO44</f>
        <v>4.1666666666666664E-2</v>
      </c>
      <c r="BQ4" s="20">
        <f>SUBTOTAL(9,BQ1:BQ3)</f>
        <v>6</v>
      </c>
      <c r="BR4" s="21">
        <f>BQ4/BQ44</f>
        <v>1.3129102844638949E-2</v>
      </c>
      <c r="BS4" s="20">
        <f t="shared" si="11"/>
        <v>0</v>
      </c>
      <c r="BT4" s="21"/>
      <c r="BU4" s="20">
        <f>SUBTOTAL(9,BU1:BU3)</f>
        <v>6</v>
      </c>
      <c r="BV4" s="21">
        <f>BU4/BU44</f>
        <v>1.3129102844638949E-2</v>
      </c>
      <c r="BW4" s="20">
        <f t="shared" si="12"/>
        <v>433</v>
      </c>
      <c r="BX4" s="21">
        <f>BW4/BW44</f>
        <v>2.6013817963352358E-2</v>
      </c>
      <c r="BY4" s="20">
        <f t="shared" si="12"/>
        <v>76</v>
      </c>
      <c r="BZ4" s="21">
        <f>BY4/BY44</f>
        <v>3.3014769765421371E-2</v>
      </c>
      <c r="CA4" s="20">
        <f t="shared" si="13"/>
        <v>509</v>
      </c>
      <c r="CB4" s="21">
        <f>CA4/CA44</f>
        <v>2.6864411252441021E-2</v>
      </c>
      <c r="CE4" s="20">
        <f t="shared" si="14"/>
        <v>433</v>
      </c>
      <c r="CF4" s="21">
        <f>CE4/CE44</f>
        <v>2.6013817963352358E-2</v>
      </c>
      <c r="CG4" s="20">
        <f t="shared" si="15"/>
        <v>672</v>
      </c>
      <c r="CH4" s="21">
        <f>CG4/CG44</f>
        <v>2.203495425779585E-2</v>
      </c>
      <c r="CI4" s="20">
        <v>1105</v>
      </c>
      <c r="CJ4" s="21">
        <f>CI4/CI44</f>
        <v>2.3439820117941539E-2</v>
      </c>
    </row>
    <row r="5" spans="1:88" x14ac:dyDescent="0.25">
      <c r="A5" s="2" t="s">
        <v>200</v>
      </c>
      <c r="B5" s="3" t="s">
        <v>119</v>
      </c>
      <c r="C5" s="14">
        <v>129</v>
      </c>
      <c r="D5" s="15">
        <f>C5/C44</f>
        <v>6.6839378238341962E-2</v>
      </c>
      <c r="E5" s="14">
        <f t="shared" si="0"/>
        <v>11</v>
      </c>
      <c r="F5" s="15">
        <f>E5/E44</f>
        <v>0.11827956989247312</v>
      </c>
      <c r="G5" s="14">
        <v>140</v>
      </c>
      <c r="H5" s="15">
        <f>G5/G44</f>
        <v>6.9204152249134954E-2</v>
      </c>
      <c r="I5" s="14">
        <v>1094</v>
      </c>
      <c r="J5" s="15">
        <f>I5/I44</f>
        <v>9.7696017145918912E-2</v>
      </c>
      <c r="K5" s="14">
        <f t="shared" si="1"/>
        <v>193</v>
      </c>
      <c r="L5" s="15">
        <f>K5/K44</f>
        <v>9.2788461538461542E-2</v>
      </c>
      <c r="M5" s="14">
        <v>1287</v>
      </c>
      <c r="N5" s="15">
        <f>M5/M44</f>
        <v>9.6927248079530043E-2</v>
      </c>
      <c r="O5" s="14">
        <v>7</v>
      </c>
      <c r="P5" s="15">
        <f>O5/O44</f>
        <v>0.10144927536231885</v>
      </c>
      <c r="Q5" s="14">
        <f t="shared" si="2"/>
        <v>0</v>
      </c>
      <c r="R5" s="15"/>
      <c r="S5" s="14">
        <v>7</v>
      </c>
      <c r="T5" s="15">
        <f>S5/S44</f>
        <v>0.10144927536231885</v>
      </c>
      <c r="U5" s="14">
        <v>130</v>
      </c>
      <c r="V5" s="15">
        <f>U5/U44</f>
        <v>0.10188087774294671</v>
      </c>
      <c r="W5" s="14">
        <f t="shared" si="3"/>
        <v>4</v>
      </c>
      <c r="X5" s="15">
        <f>W5/W44</f>
        <v>6.7796610169491525E-2</v>
      </c>
      <c r="Y5" s="14">
        <v>134</v>
      </c>
      <c r="Z5" s="15">
        <f>Y5/Y44</f>
        <v>0.10037453183520599</v>
      </c>
      <c r="AA5" s="14">
        <v>6</v>
      </c>
      <c r="AB5" s="15">
        <f>AA5/AA44</f>
        <v>9.2307692307692313E-2</v>
      </c>
      <c r="AC5" s="14">
        <f t="shared" si="4"/>
        <v>0</v>
      </c>
      <c r="AD5" s="15"/>
      <c r="AE5" s="14">
        <v>6</v>
      </c>
      <c r="AF5" s="15">
        <f>AE5/AE44</f>
        <v>9.2307692307692313E-2</v>
      </c>
      <c r="AG5" s="14">
        <v>78</v>
      </c>
      <c r="AH5" s="15">
        <f>AG5/AG44</f>
        <v>0.10848400556328233</v>
      </c>
      <c r="AI5" s="14">
        <f t="shared" si="5"/>
        <v>7</v>
      </c>
      <c r="AJ5" s="15">
        <f>AI5/AI44</f>
        <v>0.23333333333333334</v>
      </c>
      <c r="AK5" s="14">
        <v>85</v>
      </c>
      <c r="AL5" s="15">
        <f>AK5/AK44</f>
        <v>0.11348464619492657</v>
      </c>
      <c r="AM5" s="14">
        <v>13</v>
      </c>
      <c r="AN5" s="15">
        <f>AM5/AM44</f>
        <v>0.1326530612244898</v>
      </c>
      <c r="AO5" s="14">
        <f t="shared" si="6"/>
        <v>0</v>
      </c>
      <c r="AP5" s="15"/>
      <c r="AQ5" s="14">
        <v>13</v>
      </c>
      <c r="AR5" s="15">
        <f>AQ5/AQ44</f>
        <v>0.1326530612244898</v>
      </c>
      <c r="AS5" s="14">
        <v>51</v>
      </c>
      <c r="AT5" s="15">
        <f>AS5/AS44</f>
        <v>9.2727272727272728E-2</v>
      </c>
      <c r="AU5" s="14">
        <f t="shared" si="7"/>
        <v>4</v>
      </c>
      <c r="AV5" s="15">
        <f>AU5/AU44</f>
        <v>0.1</v>
      </c>
      <c r="AW5" s="14">
        <v>55</v>
      </c>
      <c r="AX5" s="15">
        <f>AW5/AW44</f>
        <v>9.3220338983050849E-2</v>
      </c>
      <c r="AY5" s="14">
        <v>3</v>
      </c>
      <c r="AZ5" s="15">
        <f>AY5/AY44</f>
        <v>0.10344827586206896</v>
      </c>
      <c r="BA5" s="14">
        <f t="shared" si="8"/>
        <v>0</v>
      </c>
      <c r="BB5" s="15"/>
      <c r="BC5" s="14">
        <v>3</v>
      </c>
      <c r="BD5" s="15">
        <f>BC5/BC44</f>
        <v>0.10344827586206896</v>
      </c>
      <c r="BE5" s="14">
        <v>25</v>
      </c>
      <c r="BF5" s="15">
        <f>BE5/BE44</f>
        <v>0.10869565217391304</v>
      </c>
      <c r="BG5" s="14">
        <f t="shared" si="9"/>
        <v>0</v>
      </c>
      <c r="BH5" s="15"/>
      <c r="BI5" s="14">
        <v>25</v>
      </c>
      <c r="BJ5" s="15">
        <f>BI5/BI44</f>
        <v>0.10869565217391304</v>
      </c>
      <c r="BK5" s="14">
        <v>1</v>
      </c>
      <c r="BL5" s="15">
        <f>BK5/BK44</f>
        <v>4.1666666666666664E-2</v>
      </c>
      <c r="BM5" s="14">
        <f t="shared" si="10"/>
        <v>0</v>
      </c>
      <c r="BN5" s="15"/>
      <c r="BO5" s="14">
        <v>1</v>
      </c>
      <c r="BP5" s="15">
        <f>BO5/BO44</f>
        <v>4.1666666666666664E-2</v>
      </c>
      <c r="BQ5" s="14">
        <v>38</v>
      </c>
      <c r="BR5" s="15">
        <f>BQ5/BQ44</f>
        <v>8.3150984682713341E-2</v>
      </c>
      <c r="BS5" s="14">
        <f t="shared" si="11"/>
        <v>0</v>
      </c>
      <c r="BT5" s="15"/>
      <c r="BU5" s="14">
        <v>38</v>
      </c>
      <c r="BV5" s="15">
        <f>BU5/BU44</f>
        <v>8.3150984682713341E-2</v>
      </c>
      <c r="BW5" s="14">
        <f t="shared" si="12"/>
        <v>1575</v>
      </c>
      <c r="BX5" s="15">
        <f>BW5/BW44</f>
        <v>9.4623009912886746E-2</v>
      </c>
      <c r="BY5" s="14">
        <f t="shared" si="12"/>
        <v>219</v>
      </c>
      <c r="BZ5" s="15">
        <f>BY5/BY44</f>
        <v>9.5134665508253696E-2</v>
      </c>
      <c r="CA5" s="17">
        <f t="shared" si="13"/>
        <v>1794</v>
      </c>
      <c r="CB5" s="18">
        <f>CA5/CA44</f>
        <v>9.4685174433947333E-2</v>
      </c>
      <c r="CE5" s="14">
        <f t="shared" si="14"/>
        <v>1575</v>
      </c>
      <c r="CF5" s="15">
        <f>CE5/CE44</f>
        <v>9.4623009912886746E-2</v>
      </c>
      <c r="CG5" s="14">
        <f t="shared" si="15"/>
        <v>3195</v>
      </c>
      <c r="CH5" s="15">
        <f>CG5/CG44</f>
        <v>0.1047644030560383</v>
      </c>
      <c r="CI5" s="17">
        <v>4770</v>
      </c>
      <c r="CJ5" s="18">
        <f>CI5/CI44</f>
        <v>0.10118365788468882</v>
      </c>
    </row>
    <row r="6" spans="1:88" x14ac:dyDescent="0.25">
      <c r="A6" s="2" t="s">
        <v>201</v>
      </c>
      <c r="B6" s="3" t="s">
        <v>119</v>
      </c>
      <c r="C6" s="14">
        <v>173</v>
      </c>
      <c r="D6" s="15">
        <f>C6/C44</f>
        <v>8.9637305699481862E-2</v>
      </c>
      <c r="E6" s="14">
        <f t="shared" si="0"/>
        <v>5</v>
      </c>
      <c r="F6" s="15">
        <f>E6/E44</f>
        <v>5.3763440860215055E-2</v>
      </c>
      <c r="G6" s="14">
        <v>178</v>
      </c>
      <c r="H6" s="15">
        <f>G6/G44</f>
        <v>8.7988136431043001E-2</v>
      </c>
      <c r="I6" s="14">
        <v>881</v>
      </c>
      <c r="J6" s="15">
        <f>I6/I44</f>
        <v>7.8674763350598323E-2</v>
      </c>
      <c r="K6" s="14">
        <f t="shared" si="1"/>
        <v>117</v>
      </c>
      <c r="L6" s="15">
        <f>K6/K44</f>
        <v>5.6250000000000001E-2</v>
      </c>
      <c r="M6" s="14">
        <v>998</v>
      </c>
      <c r="N6" s="15">
        <f>M6/M44</f>
        <v>7.5161921976201237E-2</v>
      </c>
      <c r="O6" s="14">
        <v>6</v>
      </c>
      <c r="P6" s="15">
        <f>O6/O44</f>
        <v>8.6956521739130432E-2</v>
      </c>
      <c r="Q6" s="14">
        <f t="shared" si="2"/>
        <v>0</v>
      </c>
      <c r="R6" s="15"/>
      <c r="S6" s="14">
        <v>6</v>
      </c>
      <c r="T6" s="15">
        <f>S6/S44</f>
        <v>8.6956521739130432E-2</v>
      </c>
      <c r="U6" s="14">
        <v>124</v>
      </c>
      <c r="V6" s="15">
        <f>U6/U44</f>
        <v>9.7178683385579931E-2</v>
      </c>
      <c r="W6" s="14">
        <f t="shared" si="3"/>
        <v>6</v>
      </c>
      <c r="X6" s="15">
        <f>W6/W44</f>
        <v>0.10169491525423729</v>
      </c>
      <c r="Y6" s="14">
        <v>130</v>
      </c>
      <c r="Z6" s="15">
        <f>Y6/Y44</f>
        <v>9.7378277153558054E-2</v>
      </c>
      <c r="AA6" s="14">
        <v>4</v>
      </c>
      <c r="AB6" s="15">
        <f>AA6/AA44</f>
        <v>6.1538461538461542E-2</v>
      </c>
      <c r="AC6" s="14">
        <f t="shared" si="4"/>
        <v>0</v>
      </c>
      <c r="AD6" s="15"/>
      <c r="AE6" s="14">
        <v>4</v>
      </c>
      <c r="AF6" s="15">
        <f>AE6/AE44</f>
        <v>6.1538461538461542E-2</v>
      </c>
      <c r="AG6" s="14">
        <v>59</v>
      </c>
      <c r="AH6" s="15">
        <f>AG6/AG44</f>
        <v>8.2058414464534074E-2</v>
      </c>
      <c r="AI6" s="14">
        <f t="shared" si="5"/>
        <v>1</v>
      </c>
      <c r="AJ6" s="15">
        <f>AI6/AI44</f>
        <v>3.3333333333333333E-2</v>
      </c>
      <c r="AK6" s="14">
        <v>60</v>
      </c>
      <c r="AL6" s="15">
        <f>AK6/AK44</f>
        <v>8.0106809078771699E-2</v>
      </c>
      <c r="AM6" s="14">
        <v>5</v>
      </c>
      <c r="AN6" s="15">
        <f>AM6/AM44</f>
        <v>5.1020408163265307E-2</v>
      </c>
      <c r="AO6" s="14">
        <f t="shared" si="6"/>
        <v>0</v>
      </c>
      <c r="AP6" s="15"/>
      <c r="AQ6" s="14">
        <v>5</v>
      </c>
      <c r="AR6" s="15">
        <f>AQ6/AQ44</f>
        <v>5.1020408163265307E-2</v>
      </c>
      <c r="AS6" s="14">
        <v>40</v>
      </c>
      <c r="AT6" s="15">
        <f>AS6/AS44</f>
        <v>7.2727272727272724E-2</v>
      </c>
      <c r="AU6" s="14">
        <f t="shared" si="7"/>
        <v>1</v>
      </c>
      <c r="AV6" s="15">
        <f>AU6/AU44</f>
        <v>2.5000000000000001E-2</v>
      </c>
      <c r="AW6" s="14">
        <v>41</v>
      </c>
      <c r="AX6" s="15">
        <f>AW6/AW44</f>
        <v>6.9491525423728814E-2</v>
      </c>
      <c r="AY6" s="14">
        <v>3</v>
      </c>
      <c r="AZ6" s="15">
        <f>AY6/AY44</f>
        <v>0.10344827586206896</v>
      </c>
      <c r="BA6" s="14">
        <f t="shared" si="8"/>
        <v>0</v>
      </c>
      <c r="BB6" s="15"/>
      <c r="BC6" s="14">
        <v>3</v>
      </c>
      <c r="BD6" s="15">
        <f>BC6/BC44</f>
        <v>0.10344827586206896</v>
      </c>
      <c r="BE6" s="14">
        <v>24</v>
      </c>
      <c r="BF6" s="15">
        <f>BE6/BE44</f>
        <v>0.10434782608695652</v>
      </c>
      <c r="BG6" s="14">
        <f t="shared" si="9"/>
        <v>0</v>
      </c>
      <c r="BH6" s="15"/>
      <c r="BI6" s="14">
        <v>24</v>
      </c>
      <c r="BJ6" s="15">
        <f>BI6/BI44</f>
        <v>0.10434782608695652</v>
      </c>
      <c r="BK6" s="14">
        <v>1</v>
      </c>
      <c r="BL6" s="15">
        <f>BK6/BK44</f>
        <v>4.1666666666666664E-2</v>
      </c>
      <c r="BM6" s="14">
        <f t="shared" si="10"/>
        <v>0</v>
      </c>
      <c r="BN6" s="15"/>
      <c r="BO6" s="14">
        <v>1</v>
      </c>
      <c r="BP6" s="15">
        <f>BO6/BO44</f>
        <v>4.1666666666666664E-2</v>
      </c>
      <c r="BQ6" s="14">
        <v>40</v>
      </c>
      <c r="BR6" s="15">
        <f>BQ6/BQ44</f>
        <v>8.7527352297592995E-2</v>
      </c>
      <c r="BS6" s="14">
        <f t="shared" si="11"/>
        <v>0</v>
      </c>
      <c r="BT6" s="15"/>
      <c r="BU6" s="14">
        <v>40</v>
      </c>
      <c r="BV6" s="15">
        <f>BU6/BU44</f>
        <v>8.7527352297592995E-2</v>
      </c>
      <c r="BW6" s="14">
        <f t="shared" si="12"/>
        <v>1360</v>
      </c>
      <c r="BX6" s="15">
        <f>BW6/BW44</f>
        <v>8.1706218083508558E-2</v>
      </c>
      <c r="BY6" s="14">
        <f t="shared" si="12"/>
        <v>130</v>
      </c>
      <c r="BZ6" s="15">
        <f>BY6/BY44</f>
        <v>5.6472632493483929E-2</v>
      </c>
      <c r="CA6" s="17">
        <f t="shared" si="13"/>
        <v>1490</v>
      </c>
      <c r="CB6" s="18">
        <f>CA6/CA44</f>
        <v>7.8640418008127932E-2</v>
      </c>
      <c r="CE6" s="14">
        <f t="shared" si="14"/>
        <v>1360</v>
      </c>
      <c r="CF6" s="15">
        <f>CE6/CE44</f>
        <v>8.1706218083508558E-2</v>
      </c>
      <c r="CG6" s="14">
        <f t="shared" si="15"/>
        <v>2191</v>
      </c>
      <c r="CH6" s="15">
        <f>CG6/CG44</f>
        <v>7.1843132111355221E-2</v>
      </c>
      <c r="CI6" s="17">
        <v>3551</v>
      </c>
      <c r="CJ6" s="18">
        <f>CI6/CI44</f>
        <v>7.5325611980823895E-2</v>
      </c>
    </row>
    <row r="7" spans="1:88" x14ac:dyDescent="0.25">
      <c r="A7" s="2" t="s">
        <v>202</v>
      </c>
      <c r="B7" s="3" t="s">
        <v>119</v>
      </c>
      <c r="C7" s="14">
        <v>270</v>
      </c>
      <c r="D7" s="15">
        <f>C7/C44</f>
        <v>0.13989637305699482</v>
      </c>
      <c r="E7" s="14">
        <f t="shared" si="0"/>
        <v>8</v>
      </c>
      <c r="F7" s="15">
        <f>E7/E44</f>
        <v>8.6021505376344093E-2</v>
      </c>
      <c r="G7" s="14">
        <v>278</v>
      </c>
      <c r="H7" s="15">
        <f>G7/G44</f>
        <v>0.13741967375185368</v>
      </c>
      <c r="I7" s="14">
        <v>923</v>
      </c>
      <c r="J7" s="15">
        <f>I7/I44</f>
        <v>8.2425433113055904E-2</v>
      </c>
      <c r="K7" s="14">
        <f t="shared" si="1"/>
        <v>101</v>
      </c>
      <c r="L7" s="15">
        <f>K7/K44</f>
        <v>4.8557692307692309E-2</v>
      </c>
      <c r="M7" s="14">
        <v>1024</v>
      </c>
      <c r="N7" s="15">
        <f>M7/M44</f>
        <v>7.7120048200030128E-2</v>
      </c>
      <c r="O7" s="14">
        <v>4</v>
      </c>
      <c r="P7" s="15">
        <f>O7/O44</f>
        <v>5.7971014492753624E-2</v>
      </c>
      <c r="Q7" s="14">
        <f t="shared" si="2"/>
        <v>0</v>
      </c>
      <c r="R7" s="15"/>
      <c r="S7" s="14">
        <v>4</v>
      </c>
      <c r="T7" s="15">
        <f>S7/S44</f>
        <v>5.7971014492753624E-2</v>
      </c>
      <c r="U7" s="14">
        <v>103</v>
      </c>
      <c r="V7" s="15">
        <f>U7/U44</f>
        <v>8.0721003134796243E-2</v>
      </c>
      <c r="W7" s="14">
        <f t="shared" si="3"/>
        <v>3</v>
      </c>
      <c r="X7" s="15">
        <f>W7/W44</f>
        <v>5.0847457627118647E-2</v>
      </c>
      <c r="Y7" s="14">
        <v>106</v>
      </c>
      <c r="Z7" s="15">
        <f>Y7/Y44</f>
        <v>7.9400749063670409E-2</v>
      </c>
      <c r="AA7" s="14">
        <v>5</v>
      </c>
      <c r="AB7" s="15">
        <f>AA7/AA44</f>
        <v>7.6923076923076927E-2</v>
      </c>
      <c r="AC7" s="14">
        <f t="shared" si="4"/>
        <v>0</v>
      </c>
      <c r="AD7" s="15"/>
      <c r="AE7" s="14">
        <v>5</v>
      </c>
      <c r="AF7" s="15">
        <f>AE7/AE44</f>
        <v>7.6923076923076927E-2</v>
      </c>
      <c r="AG7" s="14">
        <v>69</v>
      </c>
      <c r="AH7" s="15">
        <f>AG7/AG44</f>
        <v>9.5966620305980535E-2</v>
      </c>
      <c r="AI7" s="14">
        <f t="shared" si="5"/>
        <v>4</v>
      </c>
      <c r="AJ7" s="15">
        <f>AI7/AI44</f>
        <v>0.13333333333333333</v>
      </c>
      <c r="AK7" s="14">
        <v>73</v>
      </c>
      <c r="AL7" s="15">
        <f>AK7/AK44</f>
        <v>9.7463284379172233E-2</v>
      </c>
      <c r="AM7" s="14">
        <v>5</v>
      </c>
      <c r="AN7" s="15">
        <f>AM7/AM44</f>
        <v>5.1020408163265307E-2</v>
      </c>
      <c r="AO7" s="14">
        <f t="shared" si="6"/>
        <v>0</v>
      </c>
      <c r="AP7" s="15"/>
      <c r="AQ7" s="14">
        <v>5</v>
      </c>
      <c r="AR7" s="15">
        <f>AQ7/AQ44</f>
        <v>5.1020408163265307E-2</v>
      </c>
      <c r="AS7" s="14">
        <v>48</v>
      </c>
      <c r="AT7" s="15">
        <f>AS7/AS44</f>
        <v>8.727272727272728E-2</v>
      </c>
      <c r="AU7" s="14">
        <f t="shared" si="7"/>
        <v>4</v>
      </c>
      <c r="AV7" s="15">
        <f>AU7/AU44</f>
        <v>0.1</v>
      </c>
      <c r="AW7" s="14">
        <v>52</v>
      </c>
      <c r="AX7" s="15">
        <f>AW7/AW44</f>
        <v>8.8135593220338981E-2</v>
      </c>
      <c r="AY7" s="14">
        <v>2</v>
      </c>
      <c r="AZ7" s="15">
        <f>AY7/AY44</f>
        <v>6.8965517241379309E-2</v>
      </c>
      <c r="BA7" s="14">
        <f t="shared" si="8"/>
        <v>0</v>
      </c>
      <c r="BB7" s="15"/>
      <c r="BC7" s="14">
        <v>2</v>
      </c>
      <c r="BD7" s="15">
        <f>BC7/BC44</f>
        <v>6.8965517241379309E-2</v>
      </c>
      <c r="BE7" s="14">
        <v>14</v>
      </c>
      <c r="BF7" s="15">
        <f>BE7/BE44</f>
        <v>6.0869565217391307E-2</v>
      </c>
      <c r="BG7" s="14">
        <f t="shared" si="9"/>
        <v>0</v>
      </c>
      <c r="BH7" s="15"/>
      <c r="BI7" s="14">
        <v>14</v>
      </c>
      <c r="BJ7" s="15">
        <f>BI7/BI44</f>
        <v>6.0869565217391307E-2</v>
      </c>
      <c r="BK7" s="14">
        <v>0</v>
      </c>
      <c r="BL7" s="15">
        <f>BK7/BK44</f>
        <v>0</v>
      </c>
      <c r="BM7" s="14">
        <f t="shared" si="10"/>
        <v>0</v>
      </c>
      <c r="BN7" s="15"/>
      <c r="BO7" s="14">
        <v>0</v>
      </c>
      <c r="BP7" s="15">
        <f>BO7/BO44</f>
        <v>0</v>
      </c>
      <c r="BQ7" s="14">
        <v>45</v>
      </c>
      <c r="BR7" s="15">
        <f>BQ7/BQ44</f>
        <v>9.8468271334792121E-2</v>
      </c>
      <c r="BS7" s="14">
        <f t="shared" si="11"/>
        <v>0</v>
      </c>
      <c r="BT7" s="15"/>
      <c r="BU7" s="14">
        <v>45</v>
      </c>
      <c r="BV7" s="15">
        <f>BU7/BU44</f>
        <v>9.8468271334792121E-2</v>
      </c>
      <c r="BW7" s="14">
        <f t="shared" si="12"/>
        <v>1488</v>
      </c>
      <c r="BX7" s="15">
        <f>BW7/BW44</f>
        <v>8.9396215079603478E-2</v>
      </c>
      <c r="BY7" s="14">
        <f t="shared" si="12"/>
        <v>120</v>
      </c>
      <c r="BZ7" s="15">
        <f>BY7/BY44</f>
        <v>5.2128583840139006E-2</v>
      </c>
      <c r="CA7" s="17">
        <f t="shared" si="13"/>
        <v>1608</v>
      </c>
      <c r="CB7" s="18">
        <f>CA7/CA44</f>
        <v>8.4868316883939407E-2</v>
      </c>
      <c r="CE7" s="14">
        <f t="shared" si="14"/>
        <v>1488</v>
      </c>
      <c r="CF7" s="15">
        <f>CE7/CE44</f>
        <v>8.9396215079603478E-2</v>
      </c>
      <c r="CG7" s="14">
        <f t="shared" si="15"/>
        <v>2387</v>
      </c>
      <c r="CH7" s="15">
        <f>CG7/CG44</f>
        <v>7.8269993769879004E-2</v>
      </c>
      <c r="CI7" s="17">
        <v>3875</v>
      </c>
      <c r="CJ7" s="18">
        <f>CI7/CI44</f>
        <v>8.2198464214500874E-2</v>
      </c>
    </row>
    <row r="8" spans="1:88" x14ac:dyDescent="0.25">
      <c r="A8" s="2" t="s">
        <v>203</v>
      </c>
      <c r="B8" s="3" t="s">
        <v>119</v>
      </c>
      <c r="C8" s="14">
        <v>144</v>
      </c>
      <c r="D8" s="15">
        <f>C8/C44</f>
        <v>7.4611398963730563E-2</v>
      </c>
      <c r="E8" s="14">
        <f t="shared" si="0"/>
        <v>9</v>
      </c>
      <c r="F8" s="15">
        <f>E8/E44</f>
        <v>9.6774193548387094E-2</v>
      </c>
      <c r="G8" s="14">
        <v>153</v>
      </c>
      <c r="H8" s="15">
        <f>G8/G44</f>
        <v>7.5630252100840331E-2</v>
      </c>
      <c r="I8" s="14">
        <v>806</v>
      </c>
      <c r="J8" s="15">
        <f>I8/I44</f>
        <v>7.1977138774781207E-2</v>
      </c>
      <c r="K8" s="14">
        <f t="shared" si="1"/>
        <v>112</v>
      </c>
      <c r="L8" s="15">
        <f>K8/K44</f>
        <v>5.3846153846153849E-2</v>
      </c>
      <c r="M8" s="14">
        <v>918</v>
      </c>
      <c r="N8" s="15">
        <f>M8/M44</f>
        <v>6.9136918210573883E-2</v>
      </c>
      <c r="O8" s="14">
        <v>8</v>
      </c>
      <c r="P8" s="15">
        <f>O8/O44</f>
        <v>0.11594202898550725</v>
      </c>
      <c r="Q8" s="14">
        <f t="shared" si="2"/>
        <v>0</v>
      </c>
      <c r="R8" s="15"/>
      <c r="S8" s="14">
        <v>8</v>
      </c>
      <c r="T8" s="15">
        <f>S8/S44</f>
        <v>0.11594202898550725</v>
      </c>
      <c r="U8" s="14">
        <v>95</v>
      </c>
      <c r="V8" s="15">
        <f>U8/U44</f>
        <v>7.445141065830721E-2</v>
      </c>
      <c r="W8" s="14">
        <f t="shared" si="3"/>
        <v>1</v>
      </c>
      <c r="X8" s="15">
        <f>W8/W44</f>
        <v>1.6949152542372881E-2</v>
      </c>
      <c r="Y8" s="14">
        <v>96</v>
      </c>
      <c r="Z8" s="15">
        <f>Y8/Y44</f>
        <v>7.1910112359550568E-2</v>
      </c>
      <c r="AA8" s="14">
        <v>7</v>
      </c>
      <c r="AB8" s="15">
        <f>AA8/AA44</f>
        <v>0.1076923076923077</v>
      </c>
      <c r="AC8" s="14">
        <f t="shared" si="4"/>
        <v>0</v>
      </c>
      <c r="AD8" s="15"/>
      <c r="AE8" s="14">
        <v>7</v>
      </c>
      <c r="AF8" s="15">
        <f>AE8/AE44</f>
        <v>0.1076923076923077</v>
      </c>
      <c r="AG8" s="14">
        <v>43</v>
      </c>
      <c r="AH8" s="15">
        <f>AG8/AG44</f>
        <v>5.9805285118219746E-2</v>
      </c>
      <c r="AI8" s="14">
        <f t="shared" si="5"/>
        <v>0</v>
      </c>
      <c r="AJ8" s="15">
        <f>AI8/AI44</f>
        <v>0</v>
      </c>
      <c r="AK8" s="14">
        <v>43</v>
      </c>
      <c r="AL8" s="15">
        <f>AK8/AK44</f>
        <v>5.7409879839786383E-2</v>
      </c>
      <c r="AM8" s="14">
        <v>17</v>
      </c>
      <c r="AN8" s="15">
        <f>AM8/AM44</f>
        <v>0.17346938775510204</v>
      </c>
      <c r="AO8" s="14">
        <f t="shared" si="6"/>
        <v>0</v>
      </c>
      <c r="AP8" s="15"/>
      <c r="AQ8" s="14">
        <v>17</v>
      </c>
      <c r="AR8" s="15">
        <f>AQ8/AQ44</f>
        <v>0.17346938775510204</v>
      </c>
      <c r="AS8" s="14">
        <v>43</v>
      </c>
      <c r="AT8" s="15">
        <f>AS8/AS44</f>
        <v>7.8181818181818186E-2</v>
      </c>
      <c r="AU8" s="14">
        <f t="shared" si="7"/>
        <v>0</v>
      </c>
      <c r="AV8" s="15">
        <f>AU8/AU44</f>
        <v>0</v>
      </c>
      <c r="AW8" s="14">
        <v>43</v>
      </c>
      <c r="AX8" s="15">
        <f>AW8/AW44</f>
        <v>7.2881355932203393E-2</v>
      </c>
      <c r="AY8" s="14">
        <v>1</v>
      </c>
      <c r="AZ8" s="15">
        <f>AY8/AY44</f>
        <v>3.4482758620689655E-2</v>
      </c>
      <c r="BA8" s="14">
        <f t="shared" si="8"/>
        <v>0</v>
      </c>
      <c r="BB8" s="15"/>
      <c r="BC8" s="14">
        <v>1</v>
      </c>
      <c r="BD8" s="15">
        <f>BC8/BC44</f>
        <v>3.4482758620689655E-2</v>
      </c>
      <c r="BE8" s="14">
        <v>22</v>
      </c>
      <c r="BF8" s="15">
        <f>BE8/BE44</f>
        <v>9.5652173913043481E-2</v>
      </c>
      <c r="BG8" s="14">
        <f t="shared" si="9"/>
        <v>0</v>
      </c>
      <c r="BH8" s="15"/>
      <c r="BI8" s="14">
        <v>22</v>
      </c>
      <c r="BJ8" s="15">
        <f>BI8/BI44</f>
        <v>9.5652173913043481E-2</v>
      </c>
      <c r="BK8" s="14">
        <v>6</v>
      </c>
      <c r="BL8" s="15">
        <f>BK8/BK44</f>
        <v>0.25</v>
      </c>
      <c r="BM8" s="14">
        <f t="shared" si="10"/>
        <v>0</v>
      </c>
      <c r="BN8" s="15"/>
      <c r="BO8" s="14">
        <v>6</v>
      </c>
      <c r="BP8" s="15">
        <f>BO8/BO44</f>
        <v>0.25</v>
      </c>
      <c r="BQ8" s="14">
        <v>22</v>
      </c>
      <c r="BR8" s="15">
        <f>BQ8/BQ44</f>
        <v>4.8140043763676151E-2</v>
      </c>
      <c r="BS8" s="14">
        <f t="shared" si="11"/>
        <v>0</v>
      </c>
      <c r="BT8" s="15"/>
      <c r="BU8" s="14">
        <v>22</v>
      </c>
      <c r="BV8" s="15">
        <f>BU8/BU44</f>
        <v>4.8140043763676151E-2</v>
      </c>
      <c r="BW8" s="14">
        <f t="shared" si="12"/>
        <v>1214</v>
      </c>
      <c r="BX8" s="15">
        <f>BW8/BW44</f>
        <v>7.293481525983779E-2</v>
      </c>
      <c r="BY8" s="14">
        <f t="shared" si="12"/>
        <v>122</v>
      </c>
      <c r="BZ8" s="15">
        <f>BY8/BY44</f>
        <v>5.2997393570807995E-2</v>
      </c>
      <c r="CA8" s="17">
        <f t="shared" si="13"/>
        <v>1336</v>
      </c>
      <c r="CB8" s="18">
        <f>CA8/CA44</f>
        <v>7.0512482187153641E-2</v>
      </c>
      <c r="CE8" s="14">
        <f t="shared" si="14"/>
        <v>1214</v>
      </c>
      <c r="CF8" s="15">
        <f>CE8/CE44</f>
        <v>7.293481525983779E-2</v>
      </c>
      <c r="CG8" s="14">
        <f t="shared" si="15"/>
        <v>2150</v>
      </c>
      <c r="CH8" s="15">
        <f>CG8/CG44</f>
        <v>7.0498737580745652E-2</v>
      </c>
      <c r="CI8" s="17">
        <v>3364</v>
      </c>
      <c r="CJ8" s="18">
        <f>CI8/CI44</f>
        <v>7.1358873191633782E-2</v>
      </c>
    </row>
    <row r="9" spans="1:88" x14ac:dyDescent="0.25">
      <c r="A9" s="2" t="s">
        <v>204</v>
      </c>
      <c r="B9" s="3" t="s">
        <v>119</v>
      </c>
      <c r="C9" s="14">
        <v>131</v>
      </c>
      <c r="D9" s="15">
        <f>C9/C44</f>
        <v>6.7875647668393782E-2</v>
      </c>
      <c r="E9" s="14">
        <f t="shared" si="0"/>
        <v>9</v>
      </c>
      <c r="F9" s="15">
        <f>E9/E44</f>
        <v>9.6774193548387094E-2</v>
      </c>
      <c r="G9" s="14">
        <v>140</v>
      </c>
      <c r="H9" s="15">
        <f>G9/G44</f>
        <v>6.9204152249134954E-2</v>
      </c>
      <c r="I9" s="14">
        <v>934</v>
      </c>
      <c r="J9" s="15">
        <f>I9/I44</f>
        <v>8.3407751384175749E-2</v>
      </c>
      <c r="K9" s="14">
        <f t="shared" si="1"/>
        <v>156</v>
      </c>
      <c r="L9" s="15">
        <f>K9/K44</f>
        <v>7.4999999999999997E-2</v>
      </c>
      <c r="M9" s="14">
        <v>1090</v>
      </c>
      <c r="N9" s="15">
        <f>M9/M44</f>
        <v>8.2090676306672689E-2</v>
      </c>
      <c r="O9" s="14">
        <v>8</v>
      </c>
      <c r="P9" s="15">
        <f>O9/O44</f>
        <v>0.11594202898550725</v>
      </c>
      <c r="Q9" s="14">
        <f t="shared" si="2"/>
        <v>0</v>
      </c>
      <c r="R9" s="15"/>
      <c r="S9" s="14">
        <v>8</v>
      </c>
      <c r="T9" s="15">
        <f>S9/S44</f>
        <v>0.11594202898550725</v>
      </c>
      <c r="U9" s="14">
        <v>95</v>
      </c>
      <c r="V9" s="15">
        <f>U9/U44</f>
        <v>7.445141065830721E-2</v>
      </c>
      <c r="W9" s="14">
        <f t="shared" si="3"/>
        <v>1</v>
      </c>
      <c r="X9" s="15">
        <f>W9/W44</f>
        <v>1.6949152542372881E-2</v>
      </c>
      <c r="Y9" s="14">
        <v>96</v>
      </c>
      <c r="Z9" s="15">
        <f>Y9/Y44</f>
        <v>7.1910112359550568E-2</v>
      </c>
      <c r="AA9" s="14">
        <v>4</v>
      </c>
      <c r="AB9" s="15">
        <f>AA9/AA44</f>
        <v>6.1538461538461542E-2</v>
      </c>
      <c r="AC9" s="14">
        <f t="shared" si="4"/>
        <v>0</v>
      </c>
      <c r="AD9" s="15"/>
      <c r="AE9" s="14">
        <v>4</v>
      </c>
      <c r="AF9" s="15">
        <f>AE9/AE44</f>
        <v>6.1538461538461542E-2</v>
      </c>
      <c r="AG9" s="14">
        <v>72</v>
      </c>
      <c r="AH9" s="15">
        <f>AG9/AG44</f>
        <v>0.10013908205841446</v>
      </c>
      <c r="AI9" s="14">
        <f t="shared" si="5"/>
        <v>3</v>
      </c>
      <c r="AJ9" s="15">
        <f>AI9/AI44</f>
        <v>0.1</v>
      </c>
      <c r="AK9" s="14">
        <v>75</v>
      </c>
      <c r="AL9" s="15">
        <f>AK9/AK44</f>
        <v>0.10013351134846461</v>
      </c>
      <c r="AM9" s="14">
        <v>13</v>
      </c>
      <c r="AN9" s="15">
        <f>AM9/AM44</f>
        <v>0.1326530612244898</v>
      </c>
      <c r="AO9" s="14">
        <f t="shared" si="6"/>
        <v>0</v>
      </c>
      <c r="AP9" s="15"/>
      <c r="AQ9" s="14">
        <v>13</v>
      </c>
      <c r="AR9" s="15">
        <f>AQ9/AQ44</f>
        <v>0.1326530612244898</v>
      </c>
      <c r="AS9" s="14">
        <v>44</v>
      </c>
      <c r="AT9" s="15">
        <f>AS9/AS44</f>
        <v>0.08</v>
      </c>
      <c r="AU9" s="14">
        <f t="shared" si="7"/>
        <v>4</v>
      </c>
      <c r="AV9" s="15">
        <f>AU9/AU44</f>
        <v>0.1</v>
      </c>
      <c r="AW9" s="14">
        <v>48</v>
      </c>
      <c r="AX9" s="15">
        <f>AW9/AW44</f>
        <v>8.1355932203389825E-2</v>
      </c>
      <c r="AY9" s="14">
        <v>4</v>
      </c>
      <c r="AZ9" s="15">
        <f>AY9/AY44</f>
        <v>0.13793103448275862</v>
      </c>
      <c r="BA9" s="14">
        <f t="shared" si="8"/>
        <v>0</v>
      </c>
      <c r="BB9" s="15"/>
      <c r="BC9" s="14">
        <v>4</v>
      </c>
      <c r="BD9" s="15">
        <f>BC9/BC44</f>
        <v>0.13793103448275862</v>
      </c>
      <c r="BE9" s="14">
        <v>15</v>
      </c>
      <c r="BF9" s="15">
        <f>BE9/BE44</f>
        <v>6.5217391304347824E-2</v>
      </c>
      <c r="BG9" s="14">
        <f t="shared" si="9"/>
        <v>0</v>
      </c>
      <c r="BH9" s="15"/>
      <c r="BI9" s="14">
        <v>15</v>
      </c>
      <c r="BJ9" s="15">
        <f>BI9/BI44</f>
        <v>6.5217391304347824E-2</v>
      </c>
      <c r="BK9" s="14">
        <v>3</v>
      </c>
      <c r="BL9" s="15">
        <f>BK9/BK44</f>
        <v>0.125</v>
      </c>
      <c r="BM9" s="14">
        <f t="shared" si="10"/>
        <v>0</v>
      </c>
      <c r="BN9" s="15"/>
      <c r="BO9" s="14">
        <v>3</v>
      </c>
      <c r="BP9" s="15">
        <f>BO9/BO44</f>
        <v>0.125</v>
      </c>
      <c r="BQ9" s="14">
        <v>45</v>
      </c>
      <c r="BR9" s="15">
        <f>BQ9/BQ44</f>
        <v>9.8468271334792121E-2</v>
      </c>
      <c r="BS9" s="14">
        <f t="shared" si="11"/>
        <v>0</v>
      </c>
      <c r="BT9" s="15"/>
      <c r="BU9" s="14">
        <v>45</v>
      </c>
      <c r="BV9" s="15">
        <f>BU9/BU44</f>
        <v>9.8468271334792121E-2</v>
      </c>
      <c r="BW9" s="14">
        <f t="shared" si="12"/>
        <v>1368</v>
      </c>
      <c r="BX9" s="15">
        <f>BW9/BW44</f>
        <v>8.21868428957645E-2</v>
      </c>
      <c r="BY9" s="14">
        <f t="shared" si="12"/>
        <v>173</v>
      </c>
      <c r="BZ9" s="15">
        <f>BY9/BY44</f>
        <v>7.5152041702867073E-2</v>
      </c>
      <c r="CA9" s="17">
        <f t="shared" si="13"/>
        <v>1541</v>
      </c>
      <c r="CB9" s="18">
        <f>CA9/CA44</f>
        <v>8.1332137013775271E-2</v>
      </c>
      <c r="CE9" s="14">
        <f t="shared" si="14"/>
        <v>1368</v>
      </c>
      <c r="CF9" s="15">
        <f>CE9/CE44</f>
        <v>8.21868428957645E-2</v>
      </c>
      <c r="CG9" s="14">
        <f t="shared" si="15"/>
        <v>2566</v>
      </c>
      <c r="CH9" s="15">
        <f>CG9/CG44</f>
        <v>8.4139423549857359E-2</v>
      </c>
      <c r="CI9" s="17">
        <v>3934</v>
      </c>
      <c r="CJ9" s="18">
        <f>CI9/CI44</f>
        <v>8.3450002121250685E-2</v>
      </c>
    </row>
    <row r="10" spans="1:88" x14ac:dyDescent="0.25">
      <c r="A10" s="19" t="s">
        <v>139</v>
      </c>
      <c r="B10" s="27"/>
      <c r="C10" s="20">
        <f>SUBTOTAL(9,C5:C9)</f>
        <v>847</v>
      </c>
      <c r="D10" s="21">
        <f>C10/C44</f>
        <v>0.438860103626943</v>
      </c>
      <c r="E10" s="20">
        <f t="shared" si="0"/>
        <v>42</v>
      </c>
      <c r="F10" s="21">
        <f>E10/E44</f>
        <v>0.45161290322580644</v>
      </c>
      <c r="G10" s="20">
        <f>SUBTOTAL(9,G5:G9)</f>
        <v>889</v>
      </c>
      <c r="H10" s="21">
        <f>G10/G44</f>
        <v>0.43944636678200694</v>
      </c>
      <c r="I10" s="20">
        <f>SUBTOTAL(9,I5:I9)</f>
        <v>4638</v>
      </c>
      <c r="J10" s="21">
        <f>I10/I44</f>
        <v>0.41418110376853007</v>
      </c>
      <c r="K10" s="20">
        <f t="shared" si="1"/>
        <v>679</v>
      </c>
      <c r="L10" s="21">
        <f>K10/K44</f>
        <v>0.3264423076923077</v>
      </c>
      <c r="M10" s="20">
        <f>SUBTOTAL(9,M5:M9)</f>
        <v>5317</v>
      </c>
      <c r="N10" s="21">
        <f>M10/M44</f>
        <v>0.40043681277300797</v>
      </c>
      <c r="O10" s="20">
        <f>SUBTOTAL(9,O5:O9)</f>
        <v>33</v>
      </c>
      <c r="P10" s="21">
        <f>O10/O44</f>
        <v>0.47826086956521741</v>
      </c>
      <c r="Q10" s="20">
        <f t="shared" si="2"/>
        <v>0</v>
      </c>
      <c r="R10" s="21"/>
      <c r="S10" s="20">
        <f>SUBTOTAL(9,S5:S9)</f>
        <v>33</v>
      </c>
      <c r="T10" s="21">
        <f>S10/S44</f>
        <v>0.47826086956521741</v>
      </c>
      <c r="U10" s="20">
        <f t="shared" ref="U10" si="17">SUBTOTAL(9,U5:U9)</f>
        <v>547</v>
      </c>
      <c r="V10" s="21">
        <f>U10/U44</f>
        <v>0.42868338557993729</v>
      </c>
      <c r="W10" s="20">
        <f t="shared" si="3"/>
        <v>15</v>
      </c>
      <c r="X10" s="21">
        <f>W10/W44</f>
        <v>0.25423728813559321</v>
      </c>
      <c r="Y10" s="20">
        <f>SUBTOTAL(9,Y5:Y9)</f>
        <v>562</v>
      </c>
      <c r="Z10" s="21">
        <f>Y10/Y44</f>
        <v>0.42097378277153558</v>
      </c>
      <c r="AA10" s="20">
        <f>SUBTOTAL(9,AA5:AA9)</f>
        <v>26</v>
      </c>
      <c r="AB10" s="21">
        <f>AA10/AA44</f>
        <v>0.4</v>
      </c>
      <c r="AC10" s="20">
        <f t="shared" si="4"/>
        <v>0</v>
      </c>
      <c r="AD10" s="21"/>
      <c r="AE10" s="20">
        <f>SUBTOTAL(9,AE5:AE9)</f>
        <v>26</v>
      </c>
      <c r="AF10" s="21">
        <f>AE10/AE44</f>
        <v>0.4</v>
      </c>
      <c r="AG10" s="20">
        <f>SUBTOTAL(9,AG5:AG9)</f>
        <v>321</v>
      </c>
      <c r="AH10" s="21">
        <f>AG10/AG44</f>
        <v>0.44645340751043117</v>
      </c>
      <c r="AI10" s="20">
        <f t="shared" si="5"/>
        <v>15</v>
      </c>
      <c r="AJ10" s="21">
        <f>AI10/AI44</f>
        <v>0.5</v>
      </c>
      <c r="AK10" s="20">
        <f>SUBTOTAL(9,AK5:AK9)</f>
        <v>336</v>
      </c>
      <c r="AL10" s="21">
        <f>AK10/AK44</f>
        <v>0.44859813084112149</v>
      </c>
      <c r="AM10" s="20">
        <f>SUBTOTAL(9,AM5:AM9)</f>
        <v>53</v>
      </c>
      <c r="AN10" s="21">
        <f>AM10/AM44</f>
        <v>0.54081632653061229</v>
      </c>
      <c r="AO10" s="20">
        <f t="shared" si="6"/>
        <v>0</v>
      </c>
      <c r="AP10" s="21"/>
      <c r="AQ10" s="20">
        <f>SUBTOTAL(9,AQ5:AQ9)</f>
        <v>53</v>
      </c>
      <c r="AR10" s="21">
        <f>AQ10/AQ44</f>
        <v>0.54081632653061229</v>
      </c>
      <c r="AS10" s="20">
        <f>SUBTOTAL(9,AS5:AS9)</f>
        <v>226</v>
      </c>
      <c r="AT10" s="21">
        <f>AS10/AS44</f>
        <v>0.41090909090909089</v>
      </c>
      <c r="AU10" s="20">
        <f t="shared" si="7"/>
        <v>13</v>
      </c>
      <c r="AV10" s="21">
        <f>AU10/AU44</f>
        <v>0.32500000000000001</v>
      </c>
      <c r="AW10" s="20">
        <f>SUBTOTAL(9,AW5:AW9)</f>
        <v>239</v>
      </c>
      <c r="AX10" s="21">
        <f>AW10/AW44</f>
        <v>0.40508474576271186</v>
      </c>
      <c r="AY10" s="20">
        <f>SUBTOTAL(9,AY5:AY9)</f>
        <v>13</v>
      </c>
      <c r="AZ10" s="21">
        <f>AY10/AY44</f>
        <v>0.44827586206896552</v>
      </c>
      <c r="BA10" s="20">
        <f t="shared" si="8"/>
        <v>0</v>
      </c>
      <c r="BB10" s="21"/>
      <c r="BC10" s="20">
        <f>SUBTOTAL(9,BC5:BC9)</f>
        <v>13</v>
      </c>
      <c r="BD10" s="21">
        <f>BC10/BC44</f>
        <v>0.44827586206896552</v>
      </c>
      <c r="BE10" s="20">
        <f>SUBTOTAL(9,BE5:BE9)</f>
        <v>100</v>
      </c>
      <c r="BF10" s="21">
        <f>BE10/BE44</f>
        <v>0.43478260869565216</v>
      </c>
      <c r="BG10" s="20">
        <f t="shared" si="9"/>
        <v>0</v>
      </c>
      <c r="BH10" s="21"/>
      <c r="BI10" s="20">
        <f>SUBTOTAL(9,BI5:BI9)</f>
        <v>100</v>
      </c>
      <c r="BJ10" s="21">
        <f>BI10/BI44</f>
        <v>0.43478260869565216</v>
      </c>
      <c r="BK10" s="20">
        <f>SUBTOTAL(9,BK5:BK9)</f>
        <v>11</v>
      </c>
      <c r="BL10" s="21">
        <f>BK10/BK44</f>
        <v>0.45833333333333331</v>
      </c>
      <c r="BM10" s="20">
        <f t="shared" si="10"/>
        <v>0</v>
      </c>
      <c r="BN10" s="21"/>
      <c r="BO10" s="20">
        <f>SUBTOTAL(9,BO5:BO9)</f>
        <v>11</v>
      </c>
      <c r="BP10" s="21">
        <f>BO10/BO44</f>
        <v>0.45833333333333331</v>
      </c>
      <c r="BQ10" s="20">
        <f>SUBTOTAL(9,BQ5:BQ9)</f>
        <v>190</v>
      </c>
      <c r="BR10" s="21">
        <f>BQ10/BQ44</f>
        <v>0.41575492341356673</v>
      </c>
      <c r="BS10" s="20">
        <f t="shared" si="11"/>
        <v>0</v>
      </c>
      <c r="BT10" s="21"/>
      <c r="BU10" s="20">
        <f>SUBTOTAL(9,BU5:BU9)</f>
        <v>190</v>
      </c>
      <c r="BV10" s="21">
        <f>BU10/BU44</f>
        <v>0.41575492341356673</v>
      </c>
      <c r="BW10" s="20">
        <f t="shared" si="12"/>
        <v>7005</v>
      </c>
      <c r="BX10" s="21">
        <f>BW10/BW44</f>
        <v>0.42084710123160107</v>
      </c>
      <c r="BY10" s="20">
        <f t="shared" si="12"/>
        <v>764</v>
      </c>
      <c r="BZ10" s="21">
        <f>BY10/BY44</f>
        <v>0.33188531711555169</v>
      </c>
      <c r="CA10" s="20">
        <f t="shared" si="13"/>
        <v>7769</v>
      </c>
      <c r="CB10" s="21">
        <f>CA10/CA44</f>
        <v>0.41003852852694356</v>
      </c>
      <c r="CE10" s="20">
        <f t="shared" si="14"/>
        <v>7005</v>
      </c>
      <c r="CF10" s="21">
        <f>CE10/CE44</f>
        <v>0.42084710123160107</v>
      </c>
      <c r="CG10" s="20">
        <f t="shared" si="15"/>
        <v>12489</v>
      </c>
      <c r="CH10" s="21">
        <f>CG10/CG44</f>
        <v>0.40951569006787553</v>
      </c>
      <c r="CI10" s="20">
        <v>19494</v>
      </c>
      <c r="CJ10" s="21">
        <f>CI10/CI44</f>
        <v>0.41351660939289803</v>
      </c>
    </row>
    <row r="11" spans="1:88" x14ac:dyDescent="0.25">
      <c r="A11" s="2" t="s">
        <v>205</v>
      </c>
      <c r="B11" s="3" t="s">
        <v>125</v>
      </c>
      <c r="C11" s="14">
        <v>64</v>
      </c>
      <c r="D11" s="15">
        <f>C11/C44</f>
        <v>3.316062176165803E-2</v>
      </c>
      <c r="E11" s="14">
        <f t="shared" si="0"/>
        <v>3</v>
      </c>
      <c r="F11" s="15">
        <f>E11/E44</f>
        <v>3.2258064516129031E-2</v>
      </c>
      <c r="G11" s="14">
        <v>67</v>
      </c>
      <c r="H11" s="15">
        <f>G11/G44</f>
        <v>3.3119130004943154E-2</v>
      </c>
      <c r="I11" s="14">
        <v>177</v>
      </c>
      <c r="J11" s="15">
        <f>I11/I44</f>
        <v>1.5806393998928379E-2</v>
      </c>
      <c r="K11" s="14">
        <f t="shared" si="1"/>
        <v>11</v>
      </c>
      <c r="L11" s="15">
        <f>K11/K44</f>
        <v>5.2884615384615388E-3</v>
      </c>
      <c r="M11" s="14">
        <v>188</v>
      </c>
      <c r="N11" s="15">
        <f>M11/M44</f>
        <v>1.4158758849224282E-2</v>
      </c>
      <c r="O11" s="14">
        <v>2</v>
      </c>
      <c r="P11" s="15">
        <f>O11/O44</f>
        <v>2.8985507246376812E-2</v>
      </c>
      <c r="Q11" s="14">
        <f t="shared" si="2"/>
        <v>0</v>
      </c>
      <c r="R11" s="15"/>
      <c r="S11" s="14">
        <v>2</v>
      </c>
      <c r="T11" s="15">
        <f>S11/S44</f>
        <v>2.8985507246376812E-2</v>
      </c>
      <c r="U11" s="14">
        <v>33</v>
      </c>
      <c r="V11" s="15">
        <f>U11/U44</f>
        <v>2.5862068965517241E-2</v>
      </c>
      <c r="W11" s="14">
        <f t="shared" si="3"/>
        <v>0</v>
      </c>
      <c r="X11" s="15">
        <f>W11/W44</f>
        <v>0</v>
      </c>
      <c r="Y11" s="14">
        <v>33</v>
      </c>
      <c r="Z11" s="15">
        <f>Y11/Y44</f>
        <v>2.4719101123595506E-2</v>
      </c>
      <c r="AA11" s="14">
        <v>5</v>
      </c>
      <c r="AB11" s="15">
        <f>AA11/AA44</f>
        <v>7.6923076923076927E-2</v>
      </c>
      <c r="AC11" s="14">
        <f t="shared" si="4"/>
        <v>0</v>
      </c>
      <c r="AD11" s="15"/>
      <c r="AE11" s="14">
        <v>5</v>
      </c>
      <c r="AF11" s="15">
        <f>AE11/AE44</f>
        <v>7.6923076923076927E-2</v>
      </c>
      <c r="AG11" s="14">
        <v>9</v>
      </c>
      <c r="AH11" s="15">
        <f>AG11/AG44</f>
        <v>1.2517385257301807E-2</v>
      </c>
      <c r="AI11" s="14">
        <f t="shared" si="5"/>
        <v>0</v>
      </c>
      <c r="AJ11" s="15">
        <f>AI11/AI44</f>
        <v>0</v>
      </c>
      <c r="AK11" s="14">
        <v>9</v>
      </c>
      <c r="AL11" s="15">
        <f>AK11/AK44</f>
        <v>1.2016021361815754E-2</v>
      </c>
      <c r="AM11" s="14">
        <v>3</v>
      </c>
      <c r="AN11" s="15">
        <f>AM11/AM44</f>
        <v>3.0612244897959183E-2</v>
      </c>
      <c r="AO11" s="14">
        <f t="shared" si="6"/>
        <v>0</v>
      </c>
      <c r="AP11" s="15"/>
      <c r="AQ11" s="14">
        <v>3</v>
      </c>
      <c r="AR11" s="15">
        <f>AQ11/AQ44</f>
        <v>3.0612244897959183E-2</v>
      </c>
      <c r="AS11" s="14">
        <v>11</v>
      </c>
      <c r="AT11" s="15">
        <f>AS11/AS44</f>
        <v>0.02</v>
      </c>
      <c r="AU11" s="14">
        <f t="shared" si="7"/>
        <v>1</v>
      </c>
      <c r="AV11" s="15">
        <f>AU11/AU44</f>
        <v>2.5000000000000001E-2</v>
      </c>
      <c r="AW11" s="14">
        <v>12</v>
      </c>
      <c r="AX11" s="15">
        <f>AW11/AW44</f>
        <v>2.0338983050847456E-2</v>
      </c>
      <c r="AY11" s="14">
        <v>2</v>
      </c>
      <c r="AZ11" s="15">
        <f>AY11/AY44</f>
        <v>6.8965517241379309E-2</v>
      </c>
      <c r="BA11" s="14">
        <f t="shared" si="8"/>
        <v>0</v>
      </c>
      <c r="BB11" s="15"/>
      <c r="BC11" s="14">
        <v>2</v>
      </c>
      <c r="BD11" s="15">
        <f>BC11/BC44</f>
        <v>6.8965517241379309E-2</v>
      </c>
      <c r="BE11" s="14">
        <v>8</v>
      </c>
      <c r="BF11" s="15">
        <f>BE11/BE44</f>
        <v>3.4782608695652174E-2</v>
      </c>
      <c r="BG11" s="14">
        <f t="shared" si="9"/>
        <v>0</v>
      </c>
      <c r="BH11" s="15"/>
      <c r="BI11" s="14">
        <v>8</v>
      </c>
      <c r="BJ11" s="15">
        <f>BI11/BI44</f>
        <v>3.4782608695652174E-2</v>
      </c>
      <c r="BK11" s="14">
        <v>1</v>
      </c>
      <c r="BL11" s="15">
        <f>BK11/BK44</f>
        <v>4.1666666666666664E-2</v>
      </c>
      <c r="BM11" s="14">
        <f t="shared" si="10"/>
        <v>0</v>
      </c>
      <c r="BN11" s="15"/>
      <c r="BO11" s="14">
        <v>1</v>
      </c>
      <c r="BP11" s="15">
        <f>BO11/BO44</f>
        <v>4.1666666666666664E-2</v>
      </c>
      <c r="BQ11" s="14">
        <v>6</v>
      </c>
      <c r="BR11" s="15">
        <f>BQ11/BQ44</f>
        <v>1.3129102844638949E-2</v>
      </c>
      <c r="BS11" s="14">
        <f t="shared" si="11"/>
        <v>0</v>
      </c>
      <c r="BT11" s="15"/>
      <c r="BU11" s="14">
        <v>6</v>
      </c>
      <c r="BV11" s="15">
        <f>BU11/BU44</f>
        <v>1.3129102844638949E-2</v>
      </c>
      <c r="BW11" s="14">
        <f t="shared" si="12"/>
        <v>321</v>
      </c>
      <c r="BX11" s="15">
        <f>BW11/BW44</f>
        <v>1.9285070591769302E-2</v>
      </c>
      <c r="BY11" s="14">
        <f t="shared" si="12"/>
        <v>15</v>
      </c>
      <c r="BZ11" s="15">
        <f>BY11/BY44</f>
        <v>6.5160729800173758E-3</v>
      </c>
      <c r="CA11" s="17">
        <f t="shared" si="13"/>
        <v>336</v>
      </c>
      <c r="CB11" s="18">
        <f>CA11/CA44</f>
        <v>1.7733678154853012E-2</v>
      </c>
      <c r="CE11" s="14">
        <f t="shared" si="14"/>
        <v>321</v>
      </c>
      <c r="CF11" s="15">
        <f>CE11/CE44</f>
        <v>1.9285070591769302E-2</v>
      </c>
      <c r="CG11" s="14">
        <f t="shared" si="15"/>
        <v>497</v>
      </c>
      <c r="CH11" s="15">
        <f>CG11/CG44</f>
        <v>1.6296684919828181E-2</v>
      </c>
      <c r="CI11" s="17">
        <v>818</v>
      </c>
      <c r="CJ11" s="18">
        <f>CI11/CI44</f>
        <v>1.7351830639344958E-2</v>
      </c>
    </row>
    <row r="12" spans="1:88" x14ac:dyDescent="0.25">
      <c r="A12" s="2" t="s">
        <v>206</v>
      </c>
      <c r="B12" s="3" t="s">
        <v>125</v>
      </c>
      <c r="C12" s="14">
        <v>197</v>
      </c>
      <c r="D12" s="15">
        <f>C12/C44</f>
        <v>0.10207253886010363</v>
      </c>
      <c r="E12" s="14">
        <f t="shared" si="0"/>
        <v>4</v>
      </c>
      <c r="F12" s="15">
        <f>E12/E44</f>
        <v>4.3010752688172046E-2</v>
      </c>
      <c r="G12" s="14">
        <v>201</v>
      </c>
      <c r="H12" s="15">
        <f>G12/G44</f>
        <v>9.9357390014829461E-2</v>
      </c>
      <c r="I12" s="14">
        <v>647</v>
      </c>
      <c r="J12" s="15">
        <f>I12/I44</f>
        <v>5.7778174674048936E-2</v>
      </c>
      <c r="K12" s="14">
        <f t="shared" si="1"/>
        <v>49</v>
      </c>
      <c r="L12" s="15">
        <f>K12/K44</f>
        <v>2.3557692307692307E-2</v>
      </c>
      <c r="M12" s="14">
        <v>696</v>
      </c>
      <c r="N12" s="15">
        <f>M12/M44</f>
        <v>5.2417532760957973E-2</v>
      </c>
      <c r="O12" s="14">
        <v>10</v>
      </c>
      <c r="P12" s="15">
        <f>O12/O44</f>
        <v>0.14492753623188406</v>
      </c>
      <c r="Q12" s="14">
        <f t="shared" si="2"/>
        <v>0</v>
      </c>
      <c r="R12" s="15"/>
      <c r="S12" s="14">
        <v>10</v>
      </c>
      <c r="T12" s="15">
        <f>S12/S44</f>
        <v>0.14492753623188406</v>
      </c>
      <c r="U12" s="14">
        <v>96</v>
      </c>
      <c r="V12" s="15">
        <f>U12/U44</f>
        <v>7.5235109717868343E-2</v>
      </c>
      <c r="W12" s="14">
        <f t="shared" si="3"/>
        <v>4</v>
      </c>
      <c r="X12" s="15">
        <f>W12/W44</f>
        <v>6.7796610169491525E-2</v>
      </c>
      <c r="Y12" s="14">
        <v>100</v>
      </c>
      <c r="Z12" s="15">
        <f>Y12/Y44</f>
        <v>7.4906367041198504E-2</v>
      </c>
      <c r="AA12" s="14">
        <v>9</v>
      </c>
      <c r="AB12" s="15">
        <f>AA12/AA44</f>
        <v>0.13846153846153847</v>
      </c>
      <c r="AC12" s="14">
        <f t="shared" si="4"/>
        <v>0</v>
      </c>
      <c r="AD12" s="15"/>
      <c r="AE12" s="14">
        <v>9</v>
      </c>
      <c r="AF12" s="15">
        <f>AE12/AE44</f>
        <v>0.13846153846153847</v>
      </c>
      <c r="AG12" s="14">
        <v>55</v>
      </c>
      <c r="AH12" s="15">
        <f>AG12/AG44</f>
        <v>7.6495132127955487E-2</v>
      </c>
      <c r="AI12" s="14">
        <f t="shared" si="5"/>
        <v>1</v>
      </c>
      <c r="AJ12" s="15">
        <f>AI12/AI44</f>
        <v>3.3333333333333333E-2</v>
      </c>
      <c r="AK12" s="14">
        <v>56</v>
      </c>
      <c r="AL12" s="15">
        <f>AK12/AK44</f>
        <v>7.476635514018691E-2</v>
      </c>
      <c r="AM12" s="14">
        <v>4</v>
      </c>
      <c r="AN12" s="15">
        <f>AM12/AM44</f>
        <v>4.0816326530612242E-2</v>
      </c>
      <c r="AO12" s="14">
        <f t="shared" si="6"/>
        <v>0</v>
      </c>
      <c r="AP12" s="15"/>
      <c r="AQ12" s="14">
        <v>4</v>
      </c>
      <c r="AR12" s="15">
        <f>AQ12/AQ44</f>
        <v>4.0816326530612242E-2</v>
      </c>
      <c r="AS12" s="14">
        <v>17</v>
      </c>
      <c r="AT12" s="15">
        <f>AS12/AS44</f>
        <v>3.090909090909091E-2</v>
      </c>
      <c r="AU12" s="14">
        <f t="shared" si="7"/>
        <v>0</v>
      </c>
      <c r="AV12" s="15">
        <f>AU12/AU44</f>
        <v>0</v>
      </c>
      <c r="AW12" s="14">
        <v>17</v>
      </c>
      <c r="AX12" s="15">
        <f>AW12/AW44</f>
        <v>2.8813559322033899E-2</v>
      </c>
      <c r="AY12" s="14">
        <v>3</v>
      </c>
      <c r="AZ12" s="15">
        <f>AY12/AY44</f>
        <v>0.10344827586206896</v>
      </c>
      <c r="BA12" s="14">
        <f t="shared" si="8"/>
        <v>0</v>
      </c>
      <c r="BB12" s="15"/>
      <c r="BC12" s="14">
        <v>3</v>
      </c>
      <c r="BD12" s="15">
        <f>BC12/BC44</f>
        <v>0.10344827586206896</v>
      </c>
      <c r="BE12" s="14">
        <v>12</v>
      </c>
      <c r="BF12" s="15">
        <f>BE12/BE44</f>
        <v>5.2173913043478258E-2</v>
      </c>
      <c r="BG12" s="14">
        <f t="shared" si="9"/>
        <v>0</v>
      </c>
      <c r="BH12" s="15"/>
      <c r="BI12" s="14">
        <v>12</v>
      </c>
      <c r="BJ12" s="15">
        <f>BI12/BI44</f>
        <v>5.2173913043478258E-2</v>
      </c>
      <c r="BK12" s="14">
        <v>1</v>
      </c>
      <c r="BL12" s="15">
        <f>BK12/BK44</f>
        <v>4.1666666666666664E-2</v>
      </c>
      <c r="BM12" s="14">
        <f t="shared" si="10"/>
        <v>0</v>
      </c>
      <c r="BN12" s="15"/>
      <c r="BO12" s="14">
        <v>1</v>
      </c>
      <c r="BP12" s="15">
        <f>BO12/BO44</f>
        <v>4.1666666666666664E-2</v>
      </c>
      <c r="BQ12" s="14">
        <v>36</v>
      </c>
      <c r="BR12" s="15">
        <f>BQ12/BQ44</f>
        <v>7.8774617067833702E-2</v>
      </c>
      <c r="BS12" s="14">
        <f t="shared" si="11"/>
        <v>0</v>
      </c>
      <c r="BT12" s="15"/>
      <c r="BU12" s="14">
        <v>36</v>
      </c>
      <c r="BV12" s="15">
        <f>BU12/BU44</f>
        <v>7.8774617067833702E-2</v>
      </c>
      <c r="BW12" s="14">
        <f t="shared" si="12"/>
        <v>1087</v>
      </c>
      <c r="BX12" s="15">
        <f>BW12/BW44</f>
        <v>6.5304896365274853E-2</v>
      </c>
      <c r="BY12" s="14">
        <f t="shared" si="12"/>
        <v>58</v>
      </c>
      <c r="BZ12" s="15">
        <f>BY12/BY44</f>
        <v>2.5195482189400521E-2</v>
      </c>
      <c r="CA12" s="17">
        <f t="shared" si="13"/>
        <v>1145</v>
      </c>
      <c r="CB12" s="18">
        <f>CA12/CA44</f>
        <v>6.0431730616984217E-2</v>
      </c>
      <c r="CE12" s="14">
        <f t="shared" si="14"/>
        <v>1087</v>
      </c>
      <c r="CF12" s="15">
        <f>CE12/CE44</f>
        <v>6.5304896365274853E-2</v>
      </c>
      <c r="CG12" s="14">
        <f t="shared" si="15"/>
        <v>1949</v>
      </c>
      <c r="CH12" s="15">
        <f>CG12/CG44</f>
        <v>6.390792536970849E-2</v>
      </c>
      <c r="CI12" s="17">
        <v>3036</v>
      </c>
      <c r="CJ12" s="18">
        <f>CI12/CI44</f>
        <v>6.4401170930380558E-2</v>
      </c>
    </row>
    <row r="13" spans="1:88" x14ac:dyDescent="0.25">
      <c r="A13" s="2" t="s">
        <v>207</v>
      </c>
      <c r="B13" s="3" t="s">
        <v>125</v>
      </c>
      <c r="C13" s="14">
        <v>55</v>
      </c>
      <c r="D13" s="15">
        <f>C13/C44</f>
        <v>2.8497409326424871E-2</v>
      </c>
      <c r="E13" s="14">
        <f t="shared" si="0"/>
        <v>1</v>
      </c>
      <c r="F13" s="15">
        <f>E13/E44</f>
        <v>1.0752688172043012E-2</v>
      </c>
      <c r="G13" s="14">
        <v>56</v>
      </c>
      <c r="H13" s="15">
        <f>G13/G44</f>
        <v>2.768166089965398E-2</v>
      </c>
      <c r="I13" s="14">
        <v>160</v>
      </c>
      <c r="J13" s="15">
        <f>I13/I44</f>
        <v>1.4288265761743168E-2</v>
      </c>
      <c r="K13" s="14">
        <f t="shared" si="1"/>
        <v>11</v>
      </c>
      <c r="L13" s="15">
        <f>K13/K44</f>
        <v>5.2884615384615388E-3</v>
      </c>
      <c r="M13" s="14">
        <v>171</v>
      </c>
      <c r="N13" s="15">
        <f>M13/M44</f>
        <v>1.2878445549028467E-2</v>
      </c>
      <c r="O13" s="14">
        <v>3</v>
      </c>
      <c r="P13" s="15">
        <f>O13/O44</f>
        <v>4.3478260869565216E-2</v>
      </c>
      <c r="Q13" s="14">
        <f t="shared" si="2"/>
        <v>0</v>
      </c>
      <c r="R13" s="15"/>
      <c r="S13" s="14">
        <v>3</v>
      </c>
      <c r="T13" s="15">
        <f>S13/S44</f>
        <v>4.3478260869565216E-2</v>
      </c>
      <c r="U13" s="14">
        <v>27</v>
      </c>
      <c r="V13" s="15">
        <f>U13/U44</f>
        <v>2.115987460815047E-2</v>
      </c>
      <c r="W13" s="14">
        <f t="shared" si="3"/>
        <v>1</v>
      </c>
      <c r="X13" s="15">
        <f>W13/W44</f>
        <v>1.6949152542372881E-2</v>
      </c>
      <c r="Y13" s="14">
        <v>28</v>
      </c>
      <c r="Z13" s="15">
        <f>Y13/Y44</f>
        <v>2.0973782771535582E-2</v>
      </c>
      <c r="AA13" s="14">
        <v>5</v>
      </c>
      <c r="AB13" s="15">
        <f>AA13/AA44</f>
        <v>7.6923076923076927E-2</v>
      </c>
      <c r="AC13" s="14">
        <f t="shared" si="4"/>
        <v>0</v>
      </c>
      <c r="AD13" s="15"/>
      <c r="AE13" s="14">
        <v>5</v>
      </c>
      <c r="AF13" s="15">
        <f>AE13/AE44</f>
        <v>7.6923076923076927E-2</v>
      </c>
      <c r="AG13" s="14">
        <v>6</v>
      </c>
      <c r="AH13" s="15">
        <f>AG13/AG44</f>
        <v>8.3449235048678721E-3</v>
      </c>
      <c r="AI13" s="14">
        <f t="shared" si="5"/>
        <v>0</v>
      </c>
      <c r="AJ13" s="15">
        <f>AI13/AI44</f>
        <v>0</v>
      </c>
      <c r="AK13" s="14">
        <v>6</v>
      </c>
      <c r="AL13" s="15">
        <f>AK13/AK44</f>
        <v>8.0106809078771702E-3</v>
      </c>
      <c r="AM13" s="14">
        <v>1</v>
      </c>
      <c r="AN13" s="15">
        <f>AM13/AM44</f>
        <v>1.020408163265306E-2</v>
      </c>
      <c r="AO13" s="14">
        <f t="shared" si="6"/>
        <v>0</v>
      </c>
      <c r="AP13" s="15"/>
      <c r="AQ13" s="14">
        <v>1</v>
      </c>
      <c r="AR13" s="15">
        <f>AQ13/AQ44</f>
        <v>1.020408163265306E-2</v>
      </c>
      <c r="AS13" s="14">
        <v>16</v>
      </c>
      <c r="AT13" s="15">
        <f>AS13/AS44</f>
        <v>2.9090909090909091E-2</v>
      </c>
      <c r="AU13" s="14">
        <f t="shared" si="7"/>
        <v>0</v>
      </c>
      <c r="AV13" s="15">
        <f>AU13/AU44</f>
        <v>0</v>
      </c>
      <c r="AW13" s="14">
        <v>16</v>
      </c>
      <c r="AX13" s="15">
        <f>AW13/AW44</f>
        <v>2.7118644067796609E-2</v>
      </c>
      <c r="AY13" s="14">
        <v>0</v>
      </c>
      <c r="AZ13" s="15">
        <f>AY13/AY44</f>
        <v>0</v>
      </c>
      <c r="BA13" s="14">
        <f t="shared" si="8"/>
        <v>0</v>
      </c>
      <c r="BB13" s="15"/>
      <c r="BC13" s="14">
        <v>0</v>
      </c>
      <c r="BD13" s="15">
        <f>BC13/BC44</f>
        <v>0</v>
      </c>
      <c r="BE13" s="14">
        <v>3</v>
      </c>
      <c r="BF13" s="15">
        <f>BE13/BE44</f>
        <v>1.3043478260869565E-2</v>
      </c>
      <c r="BG13" s="14">
        <f t="shared" si="9"/>
        <v>0</v>
      </c>
      <c r="BH13" s="15"/>
      <c r="BI13" s="14">
        <v>3</v>
      </c>
      <c r="BJ13" s="15">
        <f>BI13/BI44</f>
        <v>1.3043478260869565E-2</v>
      </c>
      <c r="BK13" s="14">
        <v>1</v>
      </c>
      <c r="BL13" s="15">
        <f>BK13/BK44</f>
        <v>4.1666666666666664E-2</v>
      </c>
      <c r="BM13" s="14">
        <f t="shared" si="10"/>
        <v>0</v>
      </c>
      <c r="BN13" s="15"/>
      <c r="BO13" s="14">
        <v>1</v>
      </c>
      <c r="BP13" s="15">
        <f>BO13/BO44</f>
        <v>4.1666666666666664E-2</v>
      </c>
      <c r="BQ13" s="14">
        <v>10</v>
      </c>
      <c r="BR13" s="15">
        <f>BQ13/BQ44</f>
        <v>2.1881838074398249E-2</v>
      </c>
      <c r="BS13" s="14">
        <f t="shared" si="11"/>
        <v>0</v>
      </c>
      <c r="BT13" s="15"/>
      <c r="BU13" s="14">
        <v>10</v>
      </c>
      <c r="BV13" s="15">
        <f>BU13/BU44</f>
        <v>2.1881838074398249E-2</v>
      </c>
      <c r="BW13" s="14">
        <f t="shared" si="12"/>
        <v>287</v>
      </c>
      <c r="BX13" s="15">
        <f>BW13/BW44</f>
        <v>1.7242415139681586E-2</v>
      </c>
      <c r="BY13" s="14">
        <f t="shared" si="12"/>
        <v>13</v>
      </c>
      <c r="BZ13" s="15">
        <f>BY13/BY44</f>
        <v>5.6472632493483931E-3</v>
      </c>
      <c r="CA13" s="17">
        <f t="shared" si="13"/>
        <v>300</v>
      </c>
      <c r="CB13" s="18">
        <f>CA13/CA44</f>
        <v>1.5833641209690188E-2</v>
      </c>
      <c r="CE13" s="14">
        <f t="shared" si="14"/>
        <v>287</v>
      </c>
      <c r="CF13" s="15">
        <f>CE13/CE44</f>
        <v>1.7242415139681586E-2</v>
      </c>
      <c r="CG13" s="14">
        <f t="shared" si="15"/>
        <v>432</v>
      </c>
      <c r="CH13" s="15">
        <f>CG13/CG44</f>
        <v>1.4165327737154475E-2</v>
      </c>
      <c r="CI13" s="17">
        <v>719</v>
      </c>
      <c r="CJ13" s="18">
        <f>CI13/CI44</f>
        <v>1.5251792456832548E-2</v>
      </c>
    </row>
    <row r="14" spans="1:88" x14ac:dyDescent="0.25">
      <c r="A14" s="19" t="s">
        <v>139</v>
      </c>
      <c r="B14" s="27"/>
      <c r="C14" s="20">
        <f>SUBTOTAL(9,C11:C13)</f>
        <v>316</v>
      </c>
      <c r="D14" s="21">
        <f>C14/C44</f>
        <v>0.16373056994818652</v>
      </c>
      <c r="E14" s="20">
        <f t="shared" si="0"/>
        <v>8</v>
      </c>
      <c r="F14" s="21">
        <f>E14/E44</f>
        <v>8.6021505376344093E-2</v>
      </c>
      <c r="G14" s="20">
        <f>SUBTOTAL(9,G11:G13)</f>
        <v>324</v>
      </c>
      <c r="H14" s="21">
        <f>G14/G44</f>
        <v>0.1601581809194266</v>
      </c>
      <c r="I14" s="20">
        <f>SUBTOTAL(9,I11:I13)</f>
        <v>984</v>
      </c>
      <c r="J14" s="21">
        <f>I14/I44</f>
        <v>8.7872834434720493E-2</v>
      </c>
      <c r="K14" s="20">
        <f t="shared" si="1"/>
        <v>71</v>
      </c>
      <c r="L14" s="21">
        <f>K14/K44</f>
        <v>3.4134615384615381E-2</v>
      </c>
      <c r="M14" s="20">
        <f>SUBTOTAL(9,M11:M13)</f>
        <v>1055</v>
      </c>
      <c r="N14" s="21">
        <f>M14/M44</f>
        <v>7.9454737159210725E-2</v>
      </c>
      <c r="O14" s="20">
        <f>SUBTOTAL(9,O11:O13)</f>
        <v>15</v>
      </c>
      <c r="P14" s="21">
        <f>O14/O44</f>
        <v>0.21739130434782608</v>
      </c>
      <c r="Q14" s="20">
        <f t="shared" si="2"/>
        <v>0</v>
      </c>
      <c r="R14" s="21"/>
      <c r="S14" s="20">
        <f>SUBTOTAL(9,S11:S13)</f>
        <v>15</v>
      </c>
      <c r="T14" s="21">
        <f>S14/S44</f>
        <v>0.21739130434782608</v>
      </c>
      <c r="U14" s="20">
        <f t="shared" ref="U14" si="18">SUBTOTAL(9,U11:U13)</f>
        <v>156</v>
      </c>
      <c r="V14" s="21">
        <f>U14/U44</f>
        <v>0.12225705329153605</v>
      </c>
      <c r="W14" s="20">
        <f t="shared" si="3"/>
        <v>5</v>
      </c>
      <c r="X14" s="21">
        <f>W14/W44</f>
        <v>8.4745762711864403E-2</v>
      </c>
      <c r="Y14" s="20">
        <f>SUBTOTAL(9,Y11:Y13)</f>
        <v>161</v>
      </c>
      <c r="Z14" s="21">
        <f>Y14/Y44</f>
        <v>0.12059925093632959</v>
      </c>
      <c r="AA14" s="20">
        <f>SUBTOTAL(9,AA11:AA13)</f>
        <v>19</v>
      </c>
      <c r="AB14" s="21">
        <f>AA14/AA44</f>
        <v>0.29230769230769232</v>
      </c>
      <c r="AC14" s="20">
        <f t="shared" si="4"/>
        <v>0</v>
      </c>
      <c r="AD14" s="21"/>
      <c r="AE14" s="20">
        <f>SUBTOTAL(9,AE11:AE13)</f>
        <v>19</v>
      </c>
      <c r="AF14" s="21">
        <f>AE14/AE44</f>
        <v>0.29230769230769232</v>
      </c>
      <c r="AG14" s="20">
        <f>SUBTOTAL(9,AG11:AG13)</f>
        <v>70</v>
      </c>
      <c r="AH14" s="21">
        <f>AG14/AG44</f>
        <v>9.7357440890125171E-2</v>
      </c>
      <c r="AI14" s="20">
        <f t="shared" si="5"/>
        <v>1</v>
      </c>
      <c r="AJ14" s="21">
        <f>AI14/AI44</f>
        <v>3.3333333333333333E-2</v>
      </c>
      <c r="AK14" s="20">
        <f>SUBTOTAL(9,AK11:AK13)</f>
        <v>71</v>
      </c>
      <c r="AL14" s="21">
        <f>AK14/AK44</f>
        <v>9.4793057409879838E-2</v>
      </c>
      <c r="AM14" s="20">
        <f>SUBTOTAL(9,AM11:AM13)</f>
        <v>8</v>
      </c>
      <c r="AN14" s="21">
        <f>AM14/AM44</f>
        <v>8.1632653061224483E-2</v>
      </c>
      <c r="AO14" s="20">
        <f t="shared" si="6"/>
        <v>0</v>
      </c>
      <c r="AP14" s="21"/>
      <c r="AQ14" s="20">
        <f>SUBTOTAL(9,AQ11:AQ13)</f>
        <v>8</v>
      </c>
      <c r="AR14" s="21">
        <f>AQ14/AQ44</f>
        <v>8.1632653061224483E-2</v>
      </c>
      <c r="AS14" s="20">
        <f>SUBTOTAL(9,AS11:AS13)</f>
        <v>44</v>
      </c>
      <c r="AT14" s="21">
        <f>AS14/AS44</f>
        <v>0.08</v>
      </c>
      <c r="AU14" s="20">
        <f t="shared" si="7"/>
        <v>1</v>
      </c>
      <c r="AV14" s="21">
        <f>AU14/AU44</f>
        <v>2.5000000000000001E-2</v>
      </c>
      <c r="AW14" s="20">
        <f>SUBTOTAL(9,AW11:AW13)</f>
        <v>45</v>
      </c>
      <c r="AX14" s="21">
        <f>AW14/AW44</f>
        <v>7.6271186440677971E-2</v>
      </c>
      <c r="AY14" s="20">
        <f>SUBTOTAL(9,AY11:AY13)</f>
        <v>5</v>
      </c>
      <c r="AZ14" s="21">
        <f>AY14/AY44</f>
        <v>0.17241379310344829</v>
      </c>
      <c r="BA14" s="20">
        <f t="shared" si="8"/>
        <v>0</v>
      </c>
      <c r="BB14" s="21"/>
      <c r="BC14" s="20">
        <f>SUBTOTAL(9,BC11:BC13)</f>
        <v>5</v>
      </c>
      <c r="BD14" s="21">
        <f>BC14/BC44</f>
        <v>0.17241379310344829</v>
      </c>
      <c r="BE14" s="20">
        <f>SUBTOTAL(9,BE11:BE13)</f>
        <v>23</v>
      </c>
      <c r="BF14" s="21">
        <f>BE14/BE44</f>
        <v>0.1</v>
      </c>
      <c r="BG14" s="20">
        <f t="shared" si="9"/>
        <v>0</v>
      </c>
      <c r="BH14" s="21"/>
      <c r="BI14" s="20">
        <f>SUBTOTAL(9,BI11:BI13)</f>
        <v>23</v>
      </c>
      <c r="BJ14" s="21">
        <f>BI14/BI44</f>
        <v>0.1</v>
      </c>
      <c r="BK14" s="20">
        <f>SUBTOTAL(9,BK11:BK13)</f>
        <v>3</v>
      </c>
      <c r="BL14" s="21">
        <f>BK14/BK44</f>
        <v>0.125</v>
      </c>
      <c r="BM14" s="20">
        <f t="shared" si="10"/>
        <v>0</v>
      </c>
      <c r="BN14" s="21"/>
      <c r="BO14" s="20">
        <f>SUBTOTAL(9,BO11:BO13)</f>
        <v>3</v>
      </c>
      <c r="BP14" s="21">
        <f>BO14/BO44</f>
        <v>0.125</v>
      </c>
      <c r="BQ14" s="20">
        <f>SUBTOTAL(9,BQ11:BQ13)</f>
        <v>52</v>
      </c>
      <c r="BR14" s="21">
        <f>BQ14/BQ44</f>
        <v>0.1137855579868709</v>
      </c>
      <c r="BS14" s="20">
        <f t="shared" si="11"/>
        <v>0</v>
      </c>
      <c r="BT14" s="21"/>
      <c r="BU14" s="20">
        <f>SUBTOTAL(9,BU11:BU13)</f>
        <v>52</v>
      </c>
      <c r="BV14" s="21">
        <f>BU14/BU44</f>
        <v>0.1137855579868709</v>
      </c>
      <c r="BW14" s="20">
        <f t="shared" si="12"/>
        <v>1695</v>
      </c>
      <c r="BX14" s="21">
        <f>BW14/BW44</f>
        <v>0.10183238209672574</v>
      </c>
      <c r="BY14" s="20">
        <f t="shared" si="12"/>
        <v>86</v>
      </c>
      <c r="BZ14" s="21">
        <f>BY14/BY44</f>
        <v>3.7358818418766288E-2</v>
      </c>
      <c r="CA14" s="20">
        <f t="shared" si="13"/>
        <v>1781</v>
      </c>
      <c r="CB14" s="21">
        <f>CA14/CA44</f>
        <v>9.3999049981527416E-2</v>
      </c>
      <c r="CE14" s="20">
        <f t="shared" si="14"/>
        <v>1695</v>
      </c>
      <c r="CF14" s="21">
        <f>CE14/CE44</f>
        <v>0.10183238209672574</v>
      </c>
      <c r="CG14" s="20">
        <f t="shared" si="15"/>
        <v>2878</v>
      </c>
      <c r="CH14" s="21">
        <f>CG14/CG44</f>
        <v>9.436993802669115E-2</v>
      </c>
      <c r="CI14" s="20">
        <v>4573</v>
      </c>
      <c r="CJ14" s="21">
        <f>CI14/CI44</f>
        <v>9.7004794026558053E-2</v>
      </c>
    </row>
    <row r="15" spans="1:88" x14ac:dyDescent="0.25">
      <c r="A15" s="2" t="s">
        <v>208</v>
      </c>
      <c r="B15" s="3" t="s">
        <v>107</v>
      </c>
      <c r="C15" s="14">
        <v>71</v>
      </c>
      <c r="D15" s="15">
        <f>C15/C44</f>
        <v>3.6787564766839378E-2</v>
      </c>
      <c r="E15" s="14">
        <f t="shared" si="0"/>
        <v>9</v>
      </c>
      <c r="F15" s="15">
        <f>E15/E44</f>
        <v>9.6774193548387094E-2</v>
      </c>
      <c r="G15" s="14">
        <v>80</v>
      </c>
      <c r="H15" s="15">
        <f>G15/G44</f>
        <v>3.9545229856648545E-2</v>
      </c>
      <c r="I15" s="14">
        <v>1040</v>
      </c>
      <c r="J15" s="15">
        <f>I15/I44</f>
        <v>9.2873727451330601E-2</v>
      </c>
      <c r="K15" s="14">
        <f t="shared" si="1"/>
        <v>324</v>
      </c>
      <c r="L15" s="15">
        <f>K15/K44</f>
        <v>0.15576923076923077</v>
      </c>
      <c r="M15" s="14">
        <v>1364</v>
      </c>
      <c r="N15" s="15">
        <f>M15/M44</f>
        <v>0.10272631420394637</v>
      </c>
      <c r="O15" s="14">
        <v>7</v>
      </c>
      <c r="P15" s="15">
        <f>O15/O44</f>
        <v>0.10144927536231885</v>
      </c>
      <c r="Q15" s="14">
        <f t="shared" si="2"/>
        <v>0</v>
      </c>
      <c r="R15" s="15"/>
      <c r="S15" s="14">
        <v>7</v>
      </c>
      <c r="T15" s="15">
        <f>S15/S44</f>
        <v>0.10144927536231885</v>
      </c>
      <c r="U15" s="14">
        <v>88</v>
      </c>
      <c r="V15" s="15">
        <f>U15/U44</f>
        <v>6.8965517241379309E-2</v>
      </c>
      <c r="W15" s="14">
        <f t="shared" si="3"/>
        <v>6</v>
      </c>
      <c r="X15" s="15">
        <f>W15/W44</f>
        <v>0.10169491525423729</v>
      </c>
      <c r="Y15" s="14">
        <v>94</v>
      </c>
      <c r="Z15" s="15">
        <f>Y15/Y44</f>
        <v>7.0411985018726586E-2</v>
      </c>
      <c r="AA15" s="14">
        <v>1</v>
      </c>
      <c r="AB15" s="15">
        <f>AA15/AA44</f>
        <v>1.5384615384615385E-2</v>
      </c>
      <c r="AC15" s="14">
        <f t="shared" si="4"/>
        <v>0</v>
      </c>
      <c r="AD15" s="15"/>
      <c r="AE15" s="14">
        <v>1</v>
      </c>
      <c r="AF15" s="15">
        <f>AE15/AE44</f>
        <v>1.5384615384615385E-2</v>
      </c>
      <c r="AG15" s="14">
        <v>66</v>
      </c>
      <c r="AH15" s="15">
        <f>AG15/AG44</f>
        <v>9.1794158553546598E-2</v>
      </c>
      <c r="AI15" s="14">
        <f t="shared" si="5"/>
        <v>4</v>
      </c>
      <c r="AJ15" s="15">
        <f>AI15/AI44</f>
        <v>0.13333333333333333</v>
      </c>
      <c r="AK15" s="14">
        <v>70</v>
      </c>
      <c r="AL15" s="15">
        <f>AK15/AK44</f>
        <v>9.3457943925233641E-2</v>
      </c>
      <c r="AM15" s="14">
        <v>7</v>
      </c>
      <c r="AN15" s="15">
        <f>AM15/AM44</f>
        <v>7.1428571428571425E-2</v>
      </c>
      <c r="AO15" s="14">
        <f t="shared" si="6"/>
        <v>0</v>
      </c>
      <c r="AP15" s="15"/>
      <c r="AQ15" s="14">
        <v>7</v>
      </c>
      <c r="AR15" s="15">
        <f>AQ15/AQ44</f>
        <v>7.1428571428571425E-2</v>
      </c>
      <c r="AS15" s="14">
        <v>48</v>
      </c>
      <c r="AT15" s="15">
        <f>AS15/AS44</f>
        <v>8.727272727272728E-2</v>
      </c>
      <c r="AU15" s="14">
        <f t="shared" si="7"/>
        <v>5</v>
      </c>
      <c r="AV15" s="15">
        <f>AU15/AU44</f>
        <v>0.125</v>
      </c>
      <c r="AW15" s="14">
        <v>53</v>
      </c>
      <c r="AX15" s="15">
        <f>AW15/AW44</f>
        <v>8.9830508474576271E-2</v>
      </c>
      <c r="AY15" s="14">
        <v>1</v>
      </c>
      <c r="AZ15" s="15">
        <f>AY15/AY44</f>
        <v>3.4482758620689655E-2</v>
      </c>
      <c r="BA15" s="14">
        <f t="shared" si="8"/>
        <v>0</v>
      </c>
      <c r="BB15" s="15"/>
      <c r="BC15" s="14">
        <v>1</v>
      </c>
      <c r="BD15" s="15">
        <f>BC15/BC44</f>
        <v>3.4482758620689655E-2</v>
      </c>
      <c r="BE15" s="14">
        <v>14</v>
      </c>
      <c r="BF15" s="15">
        <f>BE15/BE44</f>
        <v>6.0869565217391307E-2</v>
      </c>
      <c r="BG15" s="14">
        <f t="shared" si="9"/>
        <v>0</v>
      </c>
      <c r="BH15" s="15"/>
      <c r="BI15" s="14">
        <v>14</v>
      </c>
      <c r="BJ15" s="15">
        <f>BI15/BI44</f>
        <v>6.0869565217391307E-2</v>
      </c>
      <c r="BK15" s="14">
        <v>0</v>
      </c>
      <c r="BL15" s="15">
        <f>BK15/BK44</f>
        <v>0</v>
      </c>
      <c r="BM15" s="14">
        <f t="shared" si="10"/>
        <v>0</v>
      </c>
      <c r="BN15" s="15"/>
      <c r="BO15" s="14">
        <v>0</v>
      </c>
      <c r="BP15" s="15">
        <f>BO15/BO44</f>
        <v>0</v>
      </c>
      <c r="BQ15" s="14">
        <v>46</v>
      </c>
      <c r="BR15" s="15">
        <f>BQ15/BQ44</f>
        <v>0.10065645514223195</v>
      </c>
      <c r="BS15" s="14">
        <f t="shared" si="11"/>
        <v>0</v>
      </c>
      <c r="BT15" s="15"/>
      <c r="BU15" s="14">
        <v>46</v>
      </c>
      <c r="BV15" s="15">
        <f>BU15/BU44</f>
        <v>0.10065645514223195</v>
      </c>
      <c r="BW15" s="14">
        <f t="shared" si="12"/>
        <v>1389</v>
      </c>
      <c r="BX15" s="15">
        <f>BW15/BW44</f>
        <v>8.3448483027936324E-2</v>
      </c>
      <c r="BY15" s="14">
        <f t="shared" si="12"/>
        <v>348</v>
      </c>
      <c r="BZ15" s="15">
        <f>BY15/BY44</f>
        <v>0.15117289313640314</v>
      </c>
      <c r="CA15" s="17">
        <f t="shared" si="13"/>
        <v>1737</v>
      </c>
      <c r="CB15" s="18">
        <f>CA15/CA44</f>
        <v>9.1676782604106194E-2</v>
      </c>
      <c r="CE15" s="14">
        <f t="shared" si="14"/>
        <v>1389</v>
      </c>
      <c r="CF15" s="15">
        <f>CE15/CE44</f>
        <v>8.3448483027936324E-2</v>
      </c>
      <c r="CG15" s="14">
        <f t="shared" si="15"/>
        <v>2862</v>
      </c>
      <c r="CH15" s="15">
        <f>CG15/CG44</f>
        <v>9.3845296258648389E-2</v>
      </c>
      <c r="CI15" s="17">
        <v>4251</v>
      </c>
      <c r="CJ15" s="18">
        <f>CI15/CI44</f>
        <v>9.0174366806669209E-2</v>
      </c>
    </row>
    <row r="16" spans="1:88" x14ac:dyDescent="0.25">
      <c r="A16" s="2" t="s">
        <v>209</v>
      </c>
      <c r="B16" s="3" t="s">
        <v>107</v>
      </c>
      <c r="C16" s="14">
        <v>75</v>
      </c>
      <c r="D16" s="15">
        <f>C16/C44</f>
        <v>3.8860103626943004E-2</v>
      </c>
      <c r="E16" s="14">
        <f t="shared" si="0"/>
        <v>4</v>
      </c>
      <c r="F16" s="15">
        <f>E16/E44</f>
        <v>4.3010752688172046E-2</v>
      </c>
      <c r="G16" s="14">
        <v>79</v>
      </c>
      <c r="H16" s="15">
        <f>G16/G44</f>
        <v>3.9050914483440433E-2</v>
      </c>
      <c r="I16" s="14">
        <v>750</v>
      </c>
      <c r="J16" s="15">
        <f>I16/I44</f>
        <v>6.6976245758171099E-2</v>
      </c>
      <c r="K16" s="14">
        <f t="shared" si="1"/>
        <v>238</v>
      </c>
      <c r="L16" s="15">
        <f>K16/K44</f>
        <v>0.11442307692307692</v>
      </c>
      <c r="M16" s="14">
        <v>988</v>
      </c>
      <c r="N16" s="15">
        <f>M16/M44</f>
        <v>7.440879650549781E-2</v>
      </c>
      <c r="O16" s="14">
        <v>0</v>
      </c>
      <c r="P16" s="15">
        <f>O16/O44</f>
        <v>0</v>
      </c>
      <c r="Q16" s="14">
        <f t="shared" si="2"/>
        <v>0</v>
      </c>
      <c r="R16" s="15"/>
      <c r="S16" s="14">
        <v>0</v>
      </c>
      <c r="T16" s="15">
        <f>S16/S44</f>
        <v>0</v>
      </c>
      <c r="U16" s="14">
        <v>63</v>
      </c>
      <c r="V16" s="15">
        <f>U16/U44</f>
        <v>4.9373040752351098E-2</v>
      </c>
      <c r="W16" s="14">
        <f t="shared" si="3"/>
        <v>4</v>
      </c>
      <c r="X16" s="15">
        <f>W16/W44</f>
        <v>6.7796610169491525E-2</v>
      </c>
      <c r="Y16" s="14">
        <v>67</v>
      </c>
      <c r="Z16" s="15">
        <f>Y16/Y44</f>
        <v>5.0187265917602995E-2</v>
      </c>
      <c r="AA16" s="14">
        <v>1</v>
      </c>
      <c r="AB16" s="15">
        <f>AA16/AA44</f>
        <v>1.5384615384615385E-2</v>
      </c>
      <c r="AC16" s="14">
        <f t="shared" si="4"/>
        <v>0</v>
      </c>
      <c r="AD16" s="15"/>
      <c r="AE16" s="14">
        <v>1</v>
      </c>
      <c r="AF16" s="15">
        <f>AE16/AE44</f>
        <v>1.5384615384615385E-2</v>
      </c>
      <c r="AG16" s="14">
        <v>29</v>
      </c>
      <c r="AH16" s="15">
        <f>AG16/AG44</f>
        <v>4.0333796940194712E-2</v>
      </c>
      <c r="AI16" s="14">
        <f t="shared" si="5"/>
        <v>1</v>
      </c>
      <c r="AJ16" s="15">
        <f>AI16/AI44</f>
        <v>3.3333333333333333E-2</v>
      </c>
      <c r="AK16" s="14">
        <v>30</v>
      </c>
      <c r="AL16" s="15">
        <f>AK16/AK44</f>
        <v>4.0053404539385849E-2</v>
      </c>
      <c r="AM16" s="14">
        <v>5</v>
      </c>
      <c r="AN16" s="15">
        <f>AM16/AM44</f>
        <v>5.1020408163265307E-2</v>
      </c>
      <c r="AO16" s="14">
        <f t="shared" si="6"/>
        <v>0</v>
      </c>
      <c r="AP16" s="15"/>
      <c r="AQ16" s="14">
        <v>5</v>
      </c>
      <c r="AR16" s="15">
        <f>AQ16/AQ44</f>
        <v>5.1020408163265307E-2</v>
      </c>
      <c r="AS16" s="14">
        <v>34</v>
      </c>
      <c r="AT16" s="15">
        <f>AS16/AS44</f>
        <v>6.1818181818181821E-2</v>
      </c>
      <c r="AU16" s="14">
        <f t="shared" si="7"/>
        <v>3</v>
      </c>
      <c r="AV16" s="15">
        <f>AU16/AU44</f>
        <v>7.4999999999999997E-2</v>
      </c>
      <c r="AW16" s="14">
        <v>37</v>
      </c>
      <c r="AX16" s="15">
        <f>AW16/AW44</f>
        <v>6.2711864406779658E-2</v>
      </c>
      <c r="AY16" s="14">
        <v>0</v>
      </c>
      <c r="AZ16" s="15">
        <f>AY16/AY44</f>
        <v>0</v>
      </c>
      <c r="BA16" s="14">
        <f t="shared" si="8"/>
        <v>0</v>
      </c>
      <c r="BB16" s="15"/>
      <c r="BC16" s="14">
        <v>0</v>
      </c>
      <c r="BD16" s="15">
        <f>BC16/BC44</f>
        <v>0</v>
      </c>
      <c r="BE16" s="14">
        <v>12</v>
      </c>
      <c r="BF16" s="15">
        <f>BE16/BE44</f>
        <v>5.2173913043478258E-2</v>
      </c>
      <c r="BG16" s="14">
        <f t="shared" si="9"/>
        <v>0</v>
      </c>
      <c r="BH16" s="15"/>
      <c r="BI16" s="14">
        <v>12</v>
      </c>
      <c r="BJ16" s="15">
        <f>BI16/BI44</f>
        <v>5.2173913043478258E-2</v>
      </c>
      <c r="BK16" s="14">
        <v>0</v>
      </c>
      <c r="BL16" s="15">
        <f>BK16/BK44</f>
        <v>0</v>
      </c>
      <c r="BM16" s="14">
        <f t="shared" si="10"/>
        <v>0</v>
      </c>
      <c r="BN16" s="15"/>
      <c r="BO16" s="14">
        <v>0</v>
      </c>
      <c r="BP16" s="15">
        <f>BO16/BO44</f>
        <v>0</v>
      </c>
      <c r="BQ16" s="14">
        <v>24</v>
      </c>
      <c r="BR16" s="15">
        <f>BQ16/BQ44</f>
        <v>5.2516411378555797E-2</v>
      </c>
      <c r="BS16" s="14">
        <f t="shared" si="11"/>
        <v>0</v>
      </c>
      <c r="BT16" s="15"/>
      <c r="BU16" s="14">
        <v>24</v>
      </c>
      <c r="BV16" s="15">
        <f>BU16/BU44</f>
        <v>5.2516411378555797E-2</v>
      </c>
      <c r="BW16" s="14">
        <f t="shared" si="12"/>
        <v>993</v>
      </c>
      <c r="BX16" s="15">
        <f>BW16/BW44</f>
        <v>5.9657554821267646E-2</v>
      </c>
      <c r="BY16" s="14">
        <f t="shared" si="12"/>
        <v>250</v>
      </c>
      <c r="BZ16" s="15">
        <f>BY16/BY44</f>
        <v>0.10860121633362294</v>
      </c>
      <c r="CA16" s="17">
        <f t="shared" si="13"/>
        <v>1243</v>
      </c>
      <c r="CB16" s="18">
        <f>CA16/CA44</f>
        <v>6.5604053412149685E-2</v>
      </c>
      <c r="CE16" s="14">
        <f t="shared" si="14"/>
        <v>993</v>
      </c>
      <c r="CF16" s="15">
        <f>CE16/CE44</f>
        <v>5.9657554821267646E-2</v>
      </c>
      <c r="CG16" s="14">
        <f t="shared" si="15"/>
        <v>1809</v>
      </c>
      <c r="CH16" s="15">
        <f>CG16/CG44</f>
        <v>5.9317309899334363E-2</v>
      </c>
      <c r="CI16" s="17">
        <v>2802</v>
      </c>
      <c r="CJ16" s="18">
        <f>CI16/CI44</f>
        <v>5.9437444317169401E-2</v>
      </c>
    </row>
    <row r="17" spans="1:88" x14ac:dyDescent="0.25">
      <c r="A17" s="2" t="s">
        <v>210</v>
      </c>
      <c r="B17" s="3" t="s">
        <v>107</v>
      </c>
      <c r="C17" s="14">
        <v>102</v>
      </c>
      <c r="D17" s="15">
        <f>C17/C44</f>
        <v>5.284974093264249E-2</v>
      </c>
      <c r="E17" s="14">
        <f t="shared" si="0"/>
        <v>4</v>
      </c>
      <c r="F17" s="15">
        <f>E17/E44</f>
        <v>4.3010752688172046E-2</v>
      </c>
      <c r="G17" s="14">
        <v>106</v>
      </c>
      <c r="H17" s="15">
        <f>G17/G44</f>
        <v>5.2397429560059321E-2</v>
      </c>
      <c r="I17" s="14">
        <v>757</v>
      </c>
      <c r="J17" s="15">
        <f>I17/I44</f>
        <v>6.7601357385247363E-2</v>
      </c>
      <c r="K17" s="14">
        <f t="shared" si="1"/>
        <v>145</v>
      </c>
      <c r="L17" s="15">
        <f>K17/K44</f>
        <v>6.9711538461538464E-2</v>
      </c>
      <c r="M17" s="14">
        <v>902</v>
      </c>
      <c r="N17" s="15">
        <f>M17/M44</f>
        <v>6.7931917457448407E-2</v>
      </c>
      <c r="O17" s="14">
        <v>2</v>
      </c>
      <c r="P17" s="15">
        <f>O17/O44</f>
        <v>2.8985507246376812E-2</v>
      </c>
      <c r="Q17" s="14">
        <f t="shared" si="2"/>
        <v>0</v>
      </c>
      <c r="R17" s="15"/>
      <c r="S17" s="14">
        <v>2</v>
      </c>
      <c r="T17" s="15">
        <f>S17/S44</f>
        <v>2.8985507246376812E-2</v>
      </c>
      <c r="U17" s="14">
        <v>81</v>
      </c>
      <c r="V17" s="15">
        <f>U17/U44</f>
        <v>6.3479623824451409E-2</v>
      </c>
      <c r="W17" s="14">
        <f t="shared" si="3"/>
        <v>9</v>
      </c>
      <c r="X17" s="15">
        <f>W17/W44</f>
        <v>0.15254237288135594</v>
      </c>
      <c r="Y17" s="14">
        <v>90</v>
      </c>
      <c r="Z17" s="15">
        <f>Y17/Y44</f>
        <v>6.741573033707865E-2</v>
      </c>
      <c r="AA17" s="14">
        <v>3</v>
      </c>
      <c r="AB17" s="15">
        <f>AA17/AA44</f>
        <v>4.6153846153846156E-2</v>
      </c>
      <c r="AC17" s="14">
        <f t="shared" si="4"/>
        <v>0</v>
      </c>
      <c r="AD17" s="15"/>
      <c r="AE17" s="14">
        <v>3</v>
      </c>
      <c r="AF17" s="15">
        <f>AE17/AE44</f>
        <v>4.6153846153846156E-2</v>
      </c>
      <c r="AG17" s="14">
        <v>40</v>
      </c>
      <c r="AH17" s="15">
        <f>AG17/AG44</f>
        <v>5.5632823365785816E-2</v>
      </c>
      <c r="AI17" s="14">
        <f t="shared" si="5"/>
        <v>3</v>
      </c>
      <c r="AJ17" s="15">
        <f>AI17/AI44</f>
        <v>0.1</v>
      </c>
      <c r="AK17" s="14">
        <v>43</v>
      </c>
      <c r="AL17" s="15">
        <f>AK17/AK44</f>
        <v>5.7409879839786383E-2</v>
      </c>
      <c r="AM17" s="14">
        <v>2</v>
      </c>
      <c r="AN17" s="15">
        <f>AM17/AM44</f>
        <v>2.0408163265306121E-2</v>
      </c>
      <c r="AO17" s="14">
        <f t="shared" si="6"/>
        <v>0</v>
      </c>
      <c r="AP17" s="15"/>
      <c r="AQ17" s="14">
        <v>2</v>
      </c>
      <c r="AR17" s="15">
        <f>AQ17/AQ44</f>
        <v>2.0408163265306121E-2</v>
      </c>
      <c r="AS17" s="14">
        <v>36</v>
      </c>
      <c r="AT17" s="15">
        <f>AS17/AS44</f>
        <v>6.545454545454546E-2</v>
      </c>
      <c r="AU17" s="14">
        <f t="shared" si="7"/>
        <v>2</v>
      </c>
      <c r="AV17" s="15">
        <f>AU17/AU44</f>
        <v>0.05</v>
      </c>
      <c r="AW17" s="14">
        <v>38</v>
      </c>
      <c r="AX17" s="15">
        <f>AW17/AW44</f>
        <v>6.4406779661016947E-2</v>
      </c>
      <c r="AY17" s="14">
        <v>0</v>
      </c>
      <c r="AZ17" s="15">
        <f>AY17/AY44</f>
        <v>0</v>
      </c>
      <c r="BA17" s="14">
        <f t="shared" si="8"/>
        <v>0</v>
      </c>
      <c r="BB17" s="15"/>
      <c r="BC17" s="14">
        <v>0</v>
      </c>
      <c r="BD17" s="15">
        <f>BC17/BC44</f>
        <v>0</v>
      </c>
      <c r="BE17" s="14">
        <v>12</v>
      </c>
      <c r="BF17" s="15">
        <f>BE17/BE44</f>
        <v>5.2173913043478258E-2</v>
      </c>
      <c r="BG17" s="14">
        <f t="shared" si="9"/>
        <v>0</v>
      </c>
      <c r="BH17" s="15"/>
      <c r="BI17" s="14">
        <v>12</v>
      </c>
      <c r="BJ17" s="15">
        <f>BI17/BI44</f>
        <v>5.2173913043478258E-2</v>
      </c>
      <c r="BK17" s="14">
        <v>2</v>
      </c>
      <c r="BL17" s="15">
        <f>BK17/BK44</f>
        <v>8.3333333333333329E-2</v>
      </c>
      <c r="BM17" s="14">
        <f t="shared" si="10"/>
        <v>0</v>
      </c>
      <c r="BN17" s="15"/>
      <c r="BO17" s="14">
        <v>2</v>
      </c>
      <c r="BP17" s="15">
        <f>BO17/BO44</f>
        <v>8.3333333333333329E-2</v>
      </c>
      <c r="BQ17" s="14">
        <v>22</v>
      </c>
      <c r="BR17" s="15">
        <f>BQ17/BQ44</f>
        <v>4.8140043763676151E-2</v>
      </c>
      <c r="BS17" s="14">
        <f t="shared" si="11"/>
        <v>0</v>
      </c>
      <c r="BT17" s="15"/>
      <c r="BU17" s="14">
        <v>22</v>
      </c>
      <c r="BV17" s="15">
        <f>BU17/BU44</f>
        <v>4.8140043763676151E-2</v>
      </c>
      <c r="BW17" s="14">
        <f t="shared" si="12"/>
        <v>1059</v>
      </c>
      <c r="BX17" s="15">
        <f>BW17/BW44</f>
        <v>6.3622709522379098E-2</v>
      </c>
      <c r="BY17" s="14">
        <f t="shared" si="12"/>
        <v>163</v>
      </c>
      <c r="BZ17" s="15">
        <f>BY17/BY44</f>
        <v>7.080799304952215E-2</v>
      </c>
      <c r="CA17" s="17">
        <f t="shared" si="13"/>
        <v>1222</v>
      </c>
      <c r="CB17" s="18">
        <f>CA17/CA44</f>
        <v>6.4495698527471362E-2</v>
      </c>
      <c r="CE17" s="14">
        <f t="shared" si="14"/>
        <v>1059</v>
      </c>
      <c r="CF17" s="15">
        <f>CE17/CE44</f>
        <v>6.3622709522379098E-2</v>
      </c>
      <c r="CG17" s="14">
        <f t="shared" si="15"/>
        <v>2099</v>
      </c>
      <c r="CH17" s="15">
        <f>CG17/CG44</f>
        <v>6.8826441945109354E-2</v>
      </c>
      <c r="CI17" s="17">
        <v>3158</v>
      </c>
      <c r="CJ17" s="18">
        <f>CI17/CI44</f>
        <v>6.6989096771456452E-2</v>
      </c>
    </row>
    <row r="18" spans="1:88" x14ac:dyDescent="0.25">
      <c r="A18" s="2" t="s">
        <v>211</v>
      </c>
      <c r="B18" s="3" t="s">
        <v>107</v>
      </c>
      <c r="C18" s="14">
        <v>55</v>
      </c>
      <c r="D18" s="15">
        <f>C18/C44</f>
        <v>2.8497409326424871E-2</v>
      </c>
      <c r="E18" s="14">
        <f t="shared" si="0"/>
        <v>1</v>
      </c>
      <c r="F18" s="15">
        <f>E18/E44</f>
        <v>1.0752688172043012E-2</v>
      </c>
      <c r="G18" s="14">
        <v>56</v>
      </c>
      <c r="H18" s="15">
        <f>G18/G44</f>
        <v>2.768166089965398E-2</v>
      </c>
      <c r="I18" s="14">
        <v>465</v>
      </c>
      <c r="J18" s="15">
        <f>I18/I44</f>
        <v>4.1525272370066084E-2</v>
      </c>
      <c r="K18" s="14">
        <f t="shared" si="1"/>
        <v>89</v>
      </c>
      <c r="L18" s="15">
        <f>K18/K44</f>
        <v>4.2788461538461539E-2</v>
      </c>
      <c r="M18" s="14">
        <v>554</v>
      </c>
      <c r="N18" s="15">
        <f>M18/M44</f>
        <v>4.1723151076969424E-2</v>
      </c>
      <c r="O18" s="14">
        <v>0</v>
      </c>
      <c r="P18" s="15">
        <f>O18/O44</f>
        <v>0</v>
      </c>
      <c r="Q18" s="14">
        <f t="shared" si="2"/>
        <v>0</v>
      </c>
      <c r="R18" s="15"/>
      <c r="S18" s="14">
        <v>0</v>
      </c>
      <c r="T18" s="15">
        <f>S18/S44</f>
        <v>0</v>
      </c>
      <c r="U18" s="14">
        <v>44</v>
      </c>
      <c r="V18" s="15">
        <f>U18/U44</f>
        <v>3.4482758620689655E-2</v>
      </c>
      <c r="W18" s="14">
        <f t="shared" si="3"/>
        <v>4</v>
      </c>
      <c r="X18" s="15">
        <f>W18/W44</f>
        <v>6.7796610169491525E-2</v>
      </c>
      <c r="Y18" s="14">
        <v>48</v>
      </c>
      <c r="Z18" s="15">
        <f>Y18/Y44</f>
        <v>3.5955056179775284E-2</v>
      </c>
      <c r="AA18" s="14">
        <v>3</v>
      </c>
      <c r="AB18" s="15">
        <f>AA18/AA44</f>
        <v>4.6153846153846156E-2</v>
      </c>
      <c r="AC18" s="14">
        <f t="shared" si="4"/>
        <v>0</v>
      </c>
      <c r="AD18" s="15"/>
      <c r="AE18" s="14">
        <v>3</v>
      </c>
      <c r="AF18" s="15">
        <f>AE18/AE44</f>
        <v>4.6153846153846156E-2</v>
      </c>
      <c r="AG18" s="14">
        <v>20</v>
      </c>
      <c r="AH18" s="15">
        <f>AG18/AG44</f>
        <v>2.7816411682892908E-2</v>
      </c>
      <c r="AI18" s="14">
        <f t="shared" si="5"/>
        <v>1</v>
      </c>
      <c r="AJ18" s="15">
        <f>AI18/AI44</f>
        <v>3.3333333333333333E-2</v>
      </c>
      <c r="AK18" s="14">
        <v>21</v>
      </c>
      <c r="AL18" s="15">
        <f>AK18/AK44</f>
        <v>2.8037383177570093E-2</v>
      </c>
      <c r="AM18" s="14">
        <v>4</v>
      </c>
      <c r="AN18" s="15">
        <f>AM18/AM44</f>
        <v>4.0816326530612242E-2</v>
      </c>
      <c r="AO18" s="14">
        <f t="shared" si="6"/>
        <v>0</v>
      </c>
      <c r="AP18" s="15"/>
      <c r="AQ18" s="14">
        <v>4</v>
      </c>
      <c r="AR18" s="15">
        <f>AQ18/AQ44</f>
        <v>4.0816326530612242E-2</v>
      </c>
      <c r="AS18" s="14">
        <v>22</v>
      </c>
      <c r="AT18" s="15">
        <f>AS18/AS44</f>
        <v>0.04</v>
      </c>
      <c r="AU18" s="14">
        <f t="shared" si="7"/>
        <v>2</v>
      </c>
      <c r="AV18" s="15">
        <f>AU18/AU44</f>
        <v>0.05</v>
      </c>
      <c r="AW18" s="14">
        <v>24</v>
      </c>
      <c r="AX18" s="15">
        <f>AW18/AW44</f>
        <v>4.0677966101694912E-2</v>
      </c>
      <c r="AY18" s="14">
        <v>1</v>
      </c>
      <c r="AZ18" s="15">
        <f>AY18/AY44</f>
        <v>3.4482758620689655E-2</v>
      </c>
      <c r="BA18" s="14">
        <f t="shared" si="8"/>
        <v>0</v>
      </c>
      <c r="BB18" s="15"/>
      <c r="BC18" s="14">
        <v>1</v>
      </c>
      <c r="BD18" s="15">
        <f>BC18/BC44</f>
        <v>3.4482758620689655E-2</v>
      </c>
      <c r="BE18" s="14">
        <v>6</v>
      </c>
      <c r="BF18" s="15">
        <f>BE18/BE44</f>
        <v>2.6086956521739129E-2</v>
      </c>
      <c r="BG18" s="14">
        <f t="shared" si="9"/>
        <v>0</v>
      </c>
      <c r="BH18" s="15"/>
      <c r="BI18" s="14">
        <v>6</v>
      </c>
      <c r="BJ18" s="15">
        <f>BI18/BI44</f>
        <v>2.6086956521739129E-2</v>
      </c>
      <c r="BK18" s="14">
        <v>1</v>
      </c>
      <c r="BL18" s="15">
        <f>BK18/BK44</f>
        <v>4.1666666666666664E-2</v>
      </c>
      <c r="BM18" s="14">
        <f t="shared" si="10"/>
        <v>0</v>
      </c>
      <c r="BN18" s="15"/>
      <c r="BO18" s="14">
        <v>1</v>
      </c>
      <c r="BP18" s="15">
        <f>BO18/BO44</f>
        <v>4.1666666666666664E-2</v>
      </c>
      <c r="BQ18" s="14">
        <v>12</v>
      </c>
      <c r="BR18" s="15">
        <f>BQ18/BQ44</f>
        <v>2.6258205689277898E-2</v>
      </c>
      <c r="BS18" s="14">
        <f t="shared" si="11"/>
        <v>0</v>
      </c>
      <c r="BT18" s="15"/>
      <c r="BU18" s="14">
        <v>12</v>
      </c>
      <c r="BV18" s="15">
        <f>BU18/BU44</f>
        <v>2.6258205689277898E-2</v>
      </c>
      <c r="BW18" s="14">
        <f t="shared" si="12"/>
        <v>633</v>
      </c>
      <c r="BX18" s="15">
        <f>BW18/BW44</f>
        <v>3.8029438269750679E-2</v>
      </c>
      <c r="BY18" s="14">
        <f t="shared" si="12"/>
        <v>97</v>
      </c>
      <c r="BZ18" s="15">
        <f>BY18/BY44</f>
        <v>4.2137271937445701E-2</v>
      </c>
      <c r="CA18" s="17">
        <f t="shared" si="13"/>
        <v>730</v>
      </c>
      <c r="CB18" s="18">
        <f>CA18/CA44</f>
        <v>3.8528526943579458E-2</v>
      </c>
      <c r="CE18" s="14">
        <f t="shared" si="14"/>
        <v>633</v>
      </c>
      <c r="CF18" s="15">
        <f>CE18/CE44</f>
        <v>3.8029438269750679E-2</v>
      </c>
      <c r="CG18" s="14">
        <f t="shared" si="15"/>
        <v>1049</v>
      </c>
      <c r="CH18" s="15">
        <f>CG18/CG44</f>
        <v>3.4396825917303343E-2</v>
      </c>
      <c r="CI18" s="17">
        <v>1682</v>
      </c>
      <c r="CJ18" s="18">
        <f>CI18/CI44</f>
        <v>3.5679436595816891E-2</v>
      </c>
    </row>
    <row r="19" spans="1:88" x14ac:dyDescent="0.25">
      <c r="A19" s="2" t="s">
        <v>212</v>
      </c>
      <c r="B19" s="3" t="s">
        <v>107</v>
      </c>
      <c r="C19" s="14">
        <v>92</v>
      </c>
      <c r="D19" s="15">
        <f>C19/C44</f>
        <v>4.7668393782383418E-2</v>
      </c>
      <c r="E19" s="14">
        <f t="shared" si="0"/>
        <v>4</v>
      </c>
      <c r="F19" s="15">
        <f>E19/E44</f>
        <v>4.3010752688172046E-2</v>
      </c>
      <c r="G19" s="14">
        <v>96</v>
      </c>
      <c r="H19" s="15">
        <f>G19/G44</f>
        <v>4.7454275827978253E-2</v>
      </c>
      <c r="I19" s="14">
        <v>769</v>
      </c>
      <c r="J19" s="15">
        <f>I19/I44</f>
        <v>6.8672977317378106E-2</v>
      </c>
      <c r="K19" s="14">
        <f t="shared" si="1"/>
        <v>208</v>
      </c>
      <c r="L19" s="15">
        <f>K19/K44</f>
        <v>0.1</v>
      </c>
      <c r="M19" s="14">
        <v>977</v>
      </c>
      <c r="N19" s="15">
        <f>M19/M44</f>
        <v>7.3580358487724054E-2</v>
      </c>
      <c r="O19" s="14">
        <v>2</v>
      </c>
      <c r="P19" s="15">
        <f>O19/O44</f>
        <v>2.8985507246376812E-2</v>
      </c>
      <c r="Q19" s="14">
        <f t="shared" si="2"/>
        <v>0</v>
      </c>
      <c r="R19" s="15"/>
      <c r="S19" s="14">
        <v>2</v>
      </c>
      <c r="T19" s="15">
        <f>S19/S44</f>
        <v>2.8985507246376812E-2</v>
      </c>
      <c r="U19" s="14">
        <v>69</v>
      </c>
      <c r="V19" s="15">
        <f>U19/U44</f>
        <v>5.4075235109717866E-2</v>
      </c>
      <c r="W19" s="14">
        <f t="shared" si="3"/>
        <v>6</v>
      </c>
      <c r="X19" s="15">
        <f>W19/W44</f>
        <v>0.10169491525423729</v>
      </c>
      <c r="Y19" s="14">
        <v>75</v>
      </c>
      <c r="Z19" s="15">
        <f>Y19/Y44</f>
        <v>5.6179775280898875E-2</v>
      </c>
      <c r="AA19" s="14">
        <v>3</v>
      </c>
      <c r="AB19" s="15">
        <f>AA19/AA44</f>
        <v>4.6153846153846156E-2</v>
      </c>
      <c r="AC19" s="14">
        <f t="shared" si="4"/>
        <v>0</v>
      </c>
      <c r="AD19" s="15"/>
      <c r="AE19" s="14">
        <v>3</v>
      </c>
      <c r="AF19" s="15">
        <f>AE19/AE44</f>
        <v>4.6153846153846156E-2</v>
      </c>
      <c r="AG19" s="14">
        <v>51</v>
      </c>
      <c r="AH19" s="15">
        <f>AG19/AG44</f>
        <v>7.0931849791376914E-2</v>
      </c>
      <c r="AI19" s="14">
        <f t="shared" si="5"/>
        <v>1</v>
      </c>
      <c r="AJ19" s="15">
        <f>AI19/AI44</f>
        <v>3.3333333333333333E-2</v>
      </c>
      <c r="AK19" s="14">
        <v>52</v>
      </c>
      <c r="AL19" s="15">
        <f>AK19/AK44</f>
        <v>6.9425901201602136E-2</v>
      </c>
      <c r="AM19" s="14">
        <v>5</v>
      </c>
      <c r="AN19" s="15">
        <f>AM19/AM44</f>
        <v>5.1020408163265307E-2</v>
      </c>
      <c r="AO19" s="14">
        <f t="shared" si="6"/>
        <v>0</v>
      </c>
      <c r="AP19" s="15"/>
      <c r="AQ19" s="14">
        <v>5</v>
      </c>
      <c r="AR19" s="15">
        <f>AQ19/AQ44</f>
        <v>5.1020408163265307E-2</v>
      </c>
      <c r="AS19" s="14">
        <v>48</v>
      </c>
      <c r="AT19" s="15">
        <f>AS19/AS44</f>
        <v>8.727272727272728E-2</v>
      </c>
      <c r="AU19" s="14">
        <f t="shared" si="7"/>
        <v>8</v>
      </c>
      <c r="AV19" s="15">
        <f>AU19/AU44</f>
        <v>0.2</v>
      </c>
      <c r="AW19" s="14">
        <v>56</v>
      </c>
      <c r="AX19" s="15">
        <f>AW19/AW44</f>
        <v>9.4915254237288138E-2</v>
      </c>
      <c r="AY19" s="14">
        <v>4</v>
      </c>
      <c r="AZ19" s="15">
        <f>AY19/AY44</f>
        <v>0.13793103448275862</v>
      </c>
      <c r="BA19" s="14">
        <f t="shared" si="8"/>
        <v>0</v>
      </c>
      <c r="BB19" s="15"/>
      <c r="BC19" s="14">
        <v>4</v>
      </c>
      <c r="BD19" s="15">
        <f>BC19/BC44</f>
        <v>0.13793103448275862</v>
      </c>
      <c r="BE19" s="14">
        <v>19</v>
      </c>
      <c r="BF19" s="15">
        <f>BE19/BE44</f>
        <v>8.2608695652173908E-2</v>
      </c>
      <c r="BG19" s="14">
        <f t="shared" si="9"/>
        <v>0</v>
      </c>
      <c r="BH19" s="15"/>
      <c r="BI19" s="14">
        <v>19</v>
      </c>
      <c r="BJ19" s="15">
        <f>BI19/BI44</f>
        <v>8.2608695652173908E-2</v>
      </c>
      <c r="BK19" s="14">
        <v>2</v>
      </c>
      <c r="BL19" s="15">
        <f>BK19/BK44</f>
        <v>8.3333333333333329E-2</v>
      </c>
      <c r="BM19" s="14">
        <f t="shared" si="10"/>
        <v>0</v>
      </c>
      <c r="BN19" s="15"/>
      <c r="BO19" s="14">
        <v>2</v>
      </c>
      <c r="BP19" s="15">
        <f>BO19/BO44</f>
        <v>8.3333333333333329E-2</v>
      </c>
      <c r="BQ19" s="14">
        <v>36</v>
      </c>
      <c r="BR19" s="15">
        <f>BQ19/BQ44</f>
        <v>7.8774617067833702E-2</v>
      </c>
      <c r="BS19" s="14">
        <f t="shared" si="11"/>
        <v>0</v>
      </c>
      <c r="BT19" s="15"/>
      <c r="BU19" s="14">
        <v>36</v>
      </c>
      <c r="BV19" s="15">
        <f>BU19/BU44</f>
        <v>7.8774617067833702E-2</v>
      </c>
      <c r="BW19" s="14">
        <f t="shared" si="12"/>
        <v>1100</v>
      </c>
      <c r="BX19" s="15">
        <f>BW19/BW44</f>
        <v>6.6085911685190749E-2</v>
      </c>
      <c r="BY19" s="14">
        <f t="shared" si="12"/>
        <v>227</v>
      </c>
      <c r="BZ19" s="15">
        <f>BY19/BY44</f>
        <v>9.8609904430929624E-2</v>
      </c>
      <c r="CA19" s="17">
        <f t="shared" si="13"/>
        <v>1327</v>
      </c>
      <c r="CB19" s="18">
        <f>CA19/CA44</f>
        <v>7.0037472950862933E-2</v>
      </c>
      <c r="CE19" s="14">
        <f t="shared" si="14"/>
        <v>1100</v>
      </c>
      <c r="CF19" s="15">
        <f>CE19/CE44</f>
        <v>6.6085911685190749E-2</v>
      </c>
      <c r="CG19" s="14">
        <f t="shared" si="15"/>
        <v>2102</v>
      </c>
      <c r="CH19" s="15">
        <f>CG19/CG44</f>
        <v>6.892481227661737E-2</v>
      </c>
      <c r="CI19" s="17">
        <v>3202</v>
      </c>
      <c r="CJ19" s="18">
        <f>CI19/CI44</f>
        <v>6.7922447074795306E-2</v>
      </c>
    </row>
    <row r="20" spans="1:88" x14ac:dyDescent="0.25">
      <c r="A20" s="19" t="s">
        <v>139</v>
      </c>
      <c r="B20" s="27"/>
      <c r="C20" s="20">
        <f>SUBTOTAL(9,C15:C19)</f>
        <v>395</v>
      </c>
      <c r="D20" s="21">
        <f>C20/C44</f>
        <v>0.20466321243523317</v>
      </c>
      <c r="E20" s="20">
        <f t="shared" si="0"/>
        <v>22</v>
      </c>
      <c r="F20" s="21">
        <f>E20/E44</f>
        <v>0.23655913978494625</v>
      </c>
      <c r="G20" s="20">
        <f>SUBTOTAL(9,G15:G19)</f>
        <v>417</v>
      </c>
      <c r="H20" s="21">
        <f>G20/G44</f>
        <v>0.20612951062778054</v>
      </c>
      <c r="I20" s="20">
        <f>SUBTOTAL(9,I15:I19)</f>
        <v>3781</v>
      </c>
      <c r="J20" s="21">
        <f>I20/I44</f>
        <v>0.33764958028219327</v>
      </c>
      <c r="K20" s="20">
        <f t="shared" si="1"/>
        <v>1004</v>
      </c>
      <c r="L20" s="21">
        <f>K20/K44</f>
        <v>0.4826923076923077</v>
      </c>
      <c r="M20" s="20">
        <f>SUBTOTAL(9,M15:M19)</f>
        <v>4785</v>
      </c>
      <c r="N20" s="21">
        <f>M20/M44</f>
        <v>0.36037053773158606</v>
      </c>
      <c r="O20" s="20">
        <f>SUBTOTAL(9,O15:O19)</f>
        <v>11</v>
      </c>
      <c r="P20" s="21">
        <f>O20/O44</f>
        <v>0.15942028985507245</v>
      </c>
      <c r="Q20" s="20">
        <f t="shared" si="2"/>
        <v>0</v>
      </c>
      <c r="R20" s="21"/>
      <c r="S20" s="20">
        <f>SUBTOTAL(9,S15:S19)</f>
        <v>11</v>
      </c>
      <c r="T20" s="21">
        <f>S20/S44</f>
        <v>0.15942028985507245</v>
      </c>
      <c r="U20" s="20">
        <f t="shared" ref="U20" si="19">SUBTOTAL(9,U15:U19)</f>
        <v>345</v>
      </c>
      <c r="V20" s="21">
        <f>U20/U44</f>
        <v>0.27037617554858934</v>
      </c>
      <c r="W20" s="20">
        <f t="shared" si="3"/>
        <v>29</v>
      </c>
      <c r="X20" s="21">
        <f>W20/W44</f>
        <v>0.49152542372881358</v>
      </c>
      <c r="Y20" s="20">
        <f>SUBTOTAL(9,Y15:Y19)</f>
        <v>374</v>
      </c>
      <c r="Z20" s="21">
        <f>Y20/Y44</f>
        <v>0.2801498127340824</v>
      </c>
      <c r="AA20" s="20">
        <f>SUBTOTAL(9,AA15:AA19)</f>
        <v>11</v>
      </c>
      <c r="AB20" s="21">
        <f>AA20/AA44</f>
        <v>0.16923076923076924</v>
      </c>
      <c r="AC20" s="20">
        <f t="shared" si="4"/>
        <v>0</v>
      </c>
      <c r="AD20" s="21"/>
      <c r="AE20" s="20">
        <f>SUBTOTAL(9,AE15:AE19)</f>
        <v>11</v>
      </c>
      <c r="AF20" s="21">
        <f>AE20/AE44</f>
        <v>0.16923076923076924</v>
      </c>
      <c r="AG20" s="20">
        <f>SUBTOTAL(9,AG15:AG19)</f>
        <v>206</v>
      </c>
      <c r="AH20" s="21">
        <f>AG20/AG44</f>
        <v>0.28650904033379693</v>
      </c>
      <c r="AI20" s="20">
        <f t="shared" si="5"/>
        <v>10</v>
      </c>
      <c r="AJ20" s="21">
        <f>AI20/AI44</f>
        <v>0.33333333333333331</v>
      </c>
      <c r="AK20" s="20">
        <f>SUBTOTAL(9,AK15:AK19)</f>
        <v>216</v>
      </c>
      <c r="AL20" s="21">
        <f>AK20/AK44</f>
        <v>0.28838451268357812</v>
      </c>
      <c r="AM20" s="20">
        <f>SUBTOTAL(9,AM15:AM19)</f>
        <v>23</v>
      </c>
      <c r="AN20" s="21">
        <f>AM20/AM44</f>
        <v>0.23469387755102042</v>
      </c>
      <c r="AO20" s="20">
        <f t="shared" si="6"/>
        <v>0</v>
      </c>
      <c r="AP20" s="21"/>
      <c r="AQ20" s="20">
        <f>SUBTOTAL(9,AQ15:AQ19)</f>
        <v>23</v>
      </c>
      <c r="AR20" s="21">
        <f>AQ20/AQ44</f>
        <v>0.23469387755102042</v>
      </c>
      <c r="AS20" s="20">
        <f>SUBTOTAL(9,AS15:AS19)</f>
        <v>188</v>
      </c>
      <c r="AT20" s="21">
        <f>AS20/AS44</f>
        <v>0.3418181818181818</v>
      </c>
      <c r="AU20" s="20">
        <f t="shared" si="7"/>
        <v>20</v>
      </c>
      <c r="AV20" s="21">
        <f>AU20/AU44</f>
        <v>0.5</v>
      </c>
      <c r="AW20" s="20">
        <f>SUBTOTAL(9,AW15:AW19)</f>
        <v>208</v>
      </c>
      <c r="AX20" s="21">
        <f>AW20/AW44</f>
        <v>0.35254237288135593</v>
      </c>
      <c r="AY20" s="20">
        <f>SUBTOTAL(9,AY15:AY19)</f>
        <v>6</v>
      </c>
      <c r="AZ20" s="21">
        <f>AY20/AY44</f>
        <v>0.20689655172413793</v>
      </c>
      <c r="BA20" s="20">
        <f t="shared" si="8"/>
        <v>0</v>
      </c>
      <c r="BB20" s="21"/>
      <c r="BC20" s="20">
        <f>SUBTOTAL(9,BC15:BC19)</f>
        <v>6</v>
      </c>
      <c r="BD20" s="21">
        <f>BC20/BC44</f>
        <v>0.20689655172413793</v>
      </c>
      <c r="BE20" s="20">
        <f>SUBTOTAL(9,BE15:BE19)</f>
        <v>63</v>
      </c>
      <c r="BF20" s="21">
        <f>BE20/BE44</f>
        <v>0.27391304347826084</v>
      </c>
      <c r="BG20" s="20">
        <f t="shared" si="9"/>
        <v>0</v>
      </c>
      <c r="BH20" s="21"/>
      <c r="BI20" s="20">
        <f>SUBTOTAL(9,BI15:BI19)</f>
        <v>63</v>
      </c>
      <c r="BJ20" s="21">
        <f>BI20/BI44</f>
        <v>0.27391304347826084</v>
      </c>
      <c r="BK20" s="20">
        <f>SUBTOTAL(9,BK15:BK19)</f>
        <v>5</v>
      </c>
      <c r="BL20" s="21">
        <f>BK20/BK44</f>
        <v>0.20833333333333334</v>
      </c>
      <c r="BM20" s="20">
        <f t="shared" si="10"/>
        <v>0</v>
      </c>
      <c r="BN20" s="21"/>
      <c r="BO20" s="20">
        <f>SUBTOTAL(9,BO15:BO19)</f>
        <v>5</v>
      </c>
      <c r="BP20" s="21">
        <f>BO20/BO44</f>
        <v>0.20833333333333334</v>
      </c>
      <c r="BQ20" s="20">
        <f>SUBTOTAL(9,BQ15:BQ19)</f>
        <v>140</v>
      </c>
      <c r="BR20" s="21">
        <f>BQ20/BQ44</f>
        <v>0.30634573304157547</v>
      </c>
      <c r="BS20" s="20">
        <f t="shared" si="11"/>
        <v>0</v>
      </c>
      <c r="BT20" s="21"/>
      <c r="BU20" s="20">
        <f>SUBTOTAL(9,BU15:BU19)</f>
        <v>140</v>
      </c>
      <c r="BV20" s="21">
        <f>BU20/BU44</f>
        <v>0.30634573304157547</v>
      </c>
      <c r="BW20" s="20">
        <f t="shared" si="12"/>
        <v>5174</v>
      </c>
      <c r="BX20" s="21">
        <f>BW20/BW44</f>
        <v>0.31084409732652446</v>
      </c>
      <c r="BY20" s="20">
        <f t="shared" si="12"/>
        <v>1085</v>
      </c>
      <c r="BZ20" s="21">
        <f>BY20/BY44</f>
        <v>0.47132927888792353</v>
      </c>
      <c r="CA20" s="20">
        <f t="shared" si="13"/>
        <v>6259</v>
      </c>
      <c r="CB20" s="21">
        <f>CA20/CA44</f>
        <v>0.33034253443816963</v>
      </c>
      <c r="CE20" s="20">
        <f t="shared" si="14"/>
        <v>5174</v>
      </c>
      <c r="CF20" s="21">
        <f>CE20/CE44</f>
        <v>0.31084409732652446</v>
      </c>
      <c r="CG20" s="20">
        <f t="shared" si="15"/>
        <v>9921</v>
      </c>
      <c r="CH20" s="21">
        <f>CG20/CG44</f>
        <v>0.32531068629701282</v>
      </c>
      <c r="CI20" s="20">
        <v>15095</v>
      </c>
      <c r="CJ20" s="21">
        <f>CI20/CI44</f>
        <v>0.32020279156590725</v>
      </c>
    </row>
    <row r="21" spans="1:88" x14ac:dyDescent="0.25">
      <c r="A21" s="2" t="s">
        <v>213</v>
      </c>
      <c r="B21" s="3" t="s">
        <v>113</v>
      </c>
      <c r="C21" s="14">
        <v>13</v>
      </c>
      <c r="D21" s="15">
        <f>C21/C44</f>
        <v>6.7357512953367879E-3</v>
      </c>
      <c r="E21" s="14">
        <f t="shared" si="0"/>
        <v>0</v>
      </c>
      <c r="F21" s="15">
        <f>E21/E44</f>
        <v>0</v>
      </c>
      <c r="G21" s="14">
        <v>13</v>
      </c>
      <c r="H21" s="15">
        <f>G21/G44</f>
        <v>6.4260998517053879E-3</v>
      </c>
      <c r="I21" s="14">
        <v>57</v>
      </c>
      <c r="J21" s="15">
        <f>I21/I44</f>
        <v>5.0901946776210037E-3</v>
      </c>
      <c r="K21" s="14">
        <f t="shared" si="1"/>
        <v>7</v>
      </c>
      <c r="L21" s="15">
        <f>K21/K44</f>
        <v>3.3653846153846156E-3</v>
      </c>
      <c r="M21" s="14">
        <v>64</v>
      </c>
      <c r="N21" s="15">
        <f>M21/M44</f>
        <v>4.820003012501883E-3</v>
      </c>
      <c r="O21" s="14">
        <v>0</v>
      </c>
      <c r="P21" s="15">
        <f>O21/O44</f>
        <v>0</v>
      </c>
      <c r="Q21" s="14">
        <f t="shared" si="2"/>
        <v>0</v>
      </c>
      <c r="R21" s="15"/>
      <c r="S21" s="14">
        <v>0</v>
      </c>
      <c r="T21" s="15">
        <f>S21/S44</f>
        <v>0</v>
      </c>
      <c r="U21" s="14">
        <v>6</v>
      </c>
      <c r="V21" s="15">
        <f>U21/U44</f>
        <v>4.7021943573667714E-3</v>
      </c>
      <c r="W21" s="14">
        <f t="shared" si="3"/>
        <v>0</v>
      </c>
      <c r="X21" s="15">
        <f>W21/W44</f>
        <v>0</v>
      </c>
      <c r="Y21" s="14">
        <v>6</v>
      </c>
      <c r="Z21" s="15">
        <f>Y21/Y44</f>
        <v>4.4943820224719105E-3</v>
      </c>
      <c r="AA21" s="14">
        <v>0</v>
      </c>
      <c r="AB21" s="15">
        <f>AA21/AA44</f>
        <v>0</v>
      </c>
      <c r="AC21" s="14">
        <f t="shared" si="4"/>
        <v>0</v>
      </c>
      <c r="AD21" s="15"/>
      <c r="AE21" s="14">
        <v>0</v>
      </c>
      <c r="AF21" s="15">
        <f>AE21/AE44</f>
        <v>0</v>
      </c>
      <c r="AG21" s="14">
        <v>4</v>
      </c>
      <c r="AH21" s="15">
        <f>AG21/AG44</f>
        <v>5.5632823365785811E-3</v>
      </c>
      <c r="AI21" s="14">
        <f t="shared" si="5"/>
        <v>1</v>
      </c>
      <c r="AJ21" s="15">
        <f>AI21/AI44</f>
        <v>3.3333333333333333E-2</v>
      </c>
      <c r="AK21" s="14">
        <v>5</v>
      </c>
      <c r="AL21" s="15">
        <f>AK21/AK44</f>
        <v>6.6755674232309749E-3</v>
      </c>
      <c r="AM21" s="14">
        <v>2</v>
      </c>
      <c r="AN21" s="15">
        <f>AM21/AM44</f>
        <v>2.0408163265306121E-2</v>
      </c>
      <c r="AO21" s="14">
        <f t="shared" si="6"/>
        <v>0</v>
      </c>
      <c r="AP21" s="15"/>
      <c r="AQ21" s="14">
        <v>2</v>
      </c>
      <c r="AR21" s="15">
        <f>AQ21/AQ44</f>
        <v>2.0408163265306121E-2</v>
      </c>
      <c r="AS21" s="14">
        <v>5</v>
      </c>
      <c r="AT21" s="15">
        <f>AS21/AS44</f>
        <v>9.0909090909090905E-3</v>
      </c>
      <c r="AU21" s="14">
        <f t="shared" si="7"/>
        <v>1</v>
      </c>
      <c r="AV21" s="15">
        <f>AU21/AU44</f>
        <v>2.5000000000000001E-2</v>
      </c>
      <c r="AW21" s="14">
        <v>6</v>
      </c>
      <c r="AX21" s="15">
        <f>AW21/AW44</f>
        <v>1.0169491525423728E-2</v>
      </c>
      <c r="AY21" s="14">
        <v>0</v>
      </c>
      <c r="AZ21" s="15">
        <f>AY21/AY44</f>
        <v>0</v>
      </c>
      <c r="BA21" s="14">
        <f t="shared" si="8"/>
        <v>0</v>
      </c>
      <c r="BB21" s="15"/>
      <c r="BC21" s="14">
        <v>0</v>
      </c>
      <c r="BD21" s="15">
        <f>BC21/BC44</f>
        <v>0</v>
      </c>
      <c r="BE21" s="14">
        <v>0</v>
      </c>
      <c r="BF21" s="15">
        <f>BE21/BE44</f>
        <v>0</v>
      </c>
      <c r="BG21" s="14">
        <f t="shared" si="9"/>
        <v>0</v>
      </c>
      <c r="BH21" s="15"/>
      <c r="BI21" s="14">
        <v>0</v>
      </c>
      <c r="BJ21" s="15">
        <f>BI21/BI44</f>
        <v>0</v>
      </c>
      <c r="BK21" s="14">
        <v>1</v>
      </c>
      <c r="BL21" s="15">
        <f>BK21/BK44</f>
        <v>4.1666666666666664E-2</v>
      </c>
      <c r="BM21" s="14">
        <f t="shared" si="10"/>
        <v>0</v>
      </c>
      <c r="BN21" s="15"/>
      <c r="BO21" s="14">
        <v>1</v>
      </c>
      <c r="BP21" s="15">
        <f>BO21/BO44</f>
        <v>4.1666666666666664E-2</v>
      </c>
      <c r="BQ21" s="14">
        <v>3</v>
      </c>
      <c r="BR21" s="15">
        <f>BQ21/BQ44</f>
        <v>6.5645514223194746E-3</v>
      </c>
      <c r="BS21" s="14">
        <f t="shared" si="11"/>
        <v>0</v>
      </c>
      <c r="BT21" s="15"/>
      <c r="BU21" s="14">
        <v>3</v>
      </c>
      <c r="BV21" s="15">
        <f>BU21/BU44</f>
        <v>6.5645514223194746E-3</v>
      </c>
      <c r="BW21" s="14">
        <f t="shared" si="12"/>
        <v>91</v>
      </c>
      <c r="BX21" s="15">
        <f>BW21/BW44</f>
        <v>5.4671072394112345E-3</v>
      </c>
      <c r="BY21" s="14">
        <f t="shared" si="12"/>
        <v>9</v>
      </c>
      <c r="BZ21" s="15">
        <f>BY21/BY44</f>
        <v>3.909643788010426E-3</v>
      </c>
      <c r="CA21" s="17">
        <f t="shared" si="13"/>
        <v>100</v>
      </c>
      <c r="CB21" s="18">
        <f>CA21/CA44</f>
        <v>5.2778804032300626E-3</v>
      </c>
      <c r="CE21" s="14">
        <f t="shared" si="14"/>
        <v>91</v>
      </c>
      <c r="CF21" s="15">
        <f>CE21/CE44</f>
        <v>5.4671072394112345E-3</v>
      </c>
      <c r="CG21" s="14">
        <f t="shared" si="15"/>
        <v>131</v>
      </c>
      <c r="CH21" s="15">
        <f>CG21/CG44</f>
        <v>4.2955044758500836E-3</v>
      </c>
      <c r="CI21" s="17">
        <v>222</v>
      </c>
      <c r="CJ21" s="18">
        <f>CI21/CI44</f>
        <v>4.7091765304823723E-3</v>
      </c>
    </row>
    <row r="22" spans="1:88" x14ac:dyDescent="0.25">
      <c r="A22" s="2" t="s">
        <v>214</v>
      </c>
      <c r="B22" s="3" t="s">
        <v>113</v>
      </c>
      <c r="C22" s="14">
        <v>9</v>
      </c>
      <c r="D22" s="15">
        <f>C22/C44</f>
        <v>4.6632124352331602E-3</v>
      </c>
      <c r="E22" s="14">
        <f t="shared" si="0"/>
        <v>0</v>
      </c>
      <c r="F22" s="15">
        <f>E22/E44</f>
        <v>0</v>
      </c>
      <c r="G22" s="14">
        <v>9</v>
      </c>
      <c r="H22" s="15">
        <f>G22/G44</f>
        <v>4.448838358872961E-3</v>
      </c>
      <c r="I22" s="14">
        <v>50</v>
      </c>
      <c r="J22" s="15">
        <f>I22/I44</f>
        <v>4.4650830505447402E-3</v>
      </c>
      <c r="K22" s="14">
        <f t="shared" si="1"/>
        <v>8</v>
      </c>
      <c r="L22" s="15">
        <f>K22/K44</f>
        <v>3.8461538461538464E-3</v>
      </c>
      <c r="M22" s="14">
        <v>58</v>
      </c>
      <c r="N22" s="15">
        <f>M22/M44</f>
        <v>4.3681277300798311E-3</v>
      </c>
      <c r="O22" s="14">
        <v>0</v>
      </c>
      <c r="P22" s="15">
        <f>O22/O44</f>
        <v>0</v>
      </c>
      <c r="Q22" s="14">
        <f t="shared" si="2"/>
        <v>0</v>
      </c>
      <c r="R22" s="15"/>
      <c r="S22" s="14">
        <v>0</v>
      </c>
      <c r="T22" s="15">
        <f>S22/S44</f>
        <v>0</v>
      </c>
      <c r="U22" s="14">
        <v>5</v>
      </c>
      <c r="V22" s="15">
        <f>U22/U44</f>
        <v>3.9184952978056423E-3</v>
      </c>
      <c r="W22" s="14">
        <f t="shared" si="3"/>
        <v>0</v>
      </c>
      <c r="X22" s="15">
        <f>W22/W44</f>
        <v>0</v>
      </c>
      <c r="Y22" s="14">
        <v>5</v>
      </c>
      <c r="Z22" s="15">
        <f>Y22/Y44</f>
        <v>3.7453183520599251E-3</v>
      </c>
      <c r="AA22" s="14">
        <v>0</v>
      </c>
      <c r="AB22" s="15">
        <f>AA22/AA44</f>
        <v>0</v>
      </c>
      <c r="AC22" s="14">
        <f t="shared" si="4"/>
        <v>0</v>
      </c>
      <c r="AD22" s="15"/>
      <c r="AE22" s="14">
        <v>0</v>
      </c>
      <c r="AF22" s="15">
        <f>AE22/AE44</f>
        <v>0</v>
      </c>
      <c r="AG22" s="14">
        <v>4</v>
      </c>
      <c r="AH22" s="15">
        <f>AG22/AG44</f>
        <v>5.5632823365785811E-3</v>
      </c>
      <c r="AI22" s="14">
        <f t="shared" si="5"/>
        <v>0</v>
      </c>
      <c r="AJ22" s="15">
        <f>AI22/AI44</f>
        <v>0</v>
      </c>
      <c r="AK22" s="14">
        <v>4</v>
      </c>
      <c r="AL22" s="15">
        <f>AK22/AK44</f>
        <v>5.3404539385847796E-3</v>
      </c>
      <c r="AM22" s="14">
        <v>1</v>
      </c>
      <c r="AN22" s="15">
        <f>AM22/AM44</f>
        <v>1.020408163265306E-2</v>
      </c>
      <c r="AO22" s="14">
        <f t="shared" si="6"/>
        <v>0</v>
      </c>
      <c r="AP22" s="15"/>
      <c r="AQ22" s="14">
        <v>1</v>
      </c>
      <c r="AR22" s="15">
        <f>AQ22/AQ44</f>
        <v>1.020408163265306E-2</v>
      </c>
      <c r="AS22" s="14">
        <v>4</v>
      </c>
      <c r="AT22" s="15">
        <f>AS22/AS44</f>
        <v>7.2727272727272727E-3</v>
      </c>
      <c r="AU22" s="14">
        <f t="shared" si="7"/>
        <v>0</v>
      </c>
      <c r="AV22" s="15">
        <f>AU22/AU44</f>
        <v>0</v>
      </c>
      <c r="AW22" s="14">
        <v>4</v>
      </c>
      <c r="AX22" s="15">
        <f>AW22/AW44</f>
        <v>6.7796610169491523E-3</v>
      </c>
      <c r="AY22" s="14">
        <v>0</v>
      </c>
      <c r="AZ22" s="15">
        <f>AY22/AY44</f>
        <v>0</v>
      </c>
      <c r="BA22" s="14">
        <f t="shared" si="8"/>
        <v>0</v>
      </c>
      <c r="BB22" s="15"/>
      <c r="BC22" s="14">
        <v>0</v>
      </c>
      <c r="BD22" s="15">
        <f>BC22/BC44</f>
        <v>0</v>
      </c>
      <c r="BE22" s="14">
        <v>1</v>
      </c>
      <c r="BF22" s="15">
        <f>BE22/BE44</f>
        <v>4.3478260869565218E-3</v>
      </c>
      <c r="BG22" s="14">
        <f t="shared" si="9"/>
        <v>0</v>
      </c>
      <c r="BH22" s="15"/>
      <c r="BI22" s="14">
        <v>1</v>
      </c>
      <c r="BJ22" s="15">
        <f>BI22/BI44</f>
        <v>4.3478260869565218E-3</v>
      </c>
      <c r="BK22" s="14">
        <v>0</v>
      </c>
      <c r="BL22" s="15">
        <f>BK22/BK44</f>
        <v>0</v>
      </c>
      <c r="BM22" s="14">
        <f t="shared" si="10"/>
        <v>0</v>
      </c>
      <c r="BN22" s="15"/>
      <c r="BO22" s="14">
        <v>0</v>
      </c>
      <c r="BP22" s="15">
        <f>BO22/BO44</f>
        <v>0</v>
      </c>
      <c r="BQ22" s="14">
        <v>1</v>
      </c>
      <c r="BR22" s="15">
        <f>BQ22/BQ44</f>
        <v>2.1881838074398249E-3</v>
      </c>
      <c r="BS22" s="14">
        <f t="shared" si="11"/>
        <v>0</v>
      </c>
      <c r="BT22" s="15"/>
      <c r="BU22" s="14">
        <v>1</v>
      </c>
      <c r="BV22" s="15">
        <f>BU22/BU44</f>
        <v>2.1881838074398249E-3</v>
      </c>
      <c r="BW22" s="14">
        <f t="shared" si="12"/>
        <v>75</v>
      </c>
      <c r="BX22" s="15">
        <f>BW22/BW44</f>
        <v>4.5058576148993695E-3</v>
      </c>
      <c r="BY22" s="14">
        <f t="shared" si="12"/>
        <v>8</v>
      </c>
      <c r="BZ22" s="15">
        <f>BY22/BY44</f>
        <v>3.4752389226759338E-3</v>
      </c>
      <c r="CA22" s="17">
        <f t="shared" si="13"/>
        <v>83</v>
      </c>
      <c r="CB22" s="18">
        <f>CA22/CA44</f>
        <v>4.3806407346809522E-3</v>
      </c>
      <c r="CE22" s="14">
        <f t="shared" si="14"/>
        <v>75</v>
      </c>
      <c r="CF22" s="15">
        <f>CE22/CE44</f>
        <v>4.5058576148993695E-3</v>
      </c>
      <c r="CG22" s="14">
        <f t="shared" si="15"/>
        <v>153</v>
      </c>
      <c r="CH22" s="15">
        <f>CG22/CG44</f>
        <v>5.016886906908876E-3</v>
      </c>
      <c r="CI22" s="17">
        <v>228</v>
      </c>
      <c r="CJ22" s="18">
        <f>CI22/CI44</f>
        <v>4.8364515718467612E-3</v>
      </c>
    </row>
    <row r="23" spans="1:88" x14ac:dyDescent="0.25">
      <c r="A23" s="19" t="s">
        <v>139</v>
      </c>
      <c r="B23" s="27"/>
      <c r="C23" s="20">
        <f>SUBTOTAL(9,C21:C22)</f>
        <v>22</v>
      </c>
      <c r="D23" s="21">
        <f>C23/C44</f>
        <v>1.1398963730569948E-2</v>
      </c>
      <c r="E23" s="20">
        <f t="shared" si="0"/>
        <v>0</v>
      </c>
      <c r="F23" s="21">
        <f>E23/E44</f>
        <v>0</v>
      </c>
      <c r="G23" s="20">
        <f>SUBTOTAL(9,G21:G22)</f>
        <v>22</v>
      </c>
      <c r="H23" s="21">
        <f>G23/G44</f>
        <v>1.0874938210578349E-2</v>
      </c>
      <c r="I23" s="20">
        <f>SUBTOTAL(9,I21:I22)</f>
        <v>107</v>
      </c>
      <c r="J23" s="21">
        <f>I23/I44</f>
        <v>9.5552777281657439E-3</v>
      </c>
      <c r="K23" s="20">
        <f t="shared" si="1"/>
        <v>15</v>
      </c>
      <c r="L23" s="21">
        <f>K23/K44</f>
        <v>7.2115384615384619E-3</v>
      </c>
      <c r="M23" s="20">
        <f>SUBTOTAL(9,M21:M22)</f>
        <v>122</v>
      </c>
      <c r="N23" s="21">
        <f>M23/M44</f>
        <v>9.1881307425817141E-3</v>
      </c>
      <c r="O23" s="20">
        <f>SUBTOTAL(9,O21:O22)</f>
        <v>0</v>
      </c>
      <c r="P23" s="21">
        <f>O23/O44</f>
        <v>0</v>
      </c>
      <c r="Q23" s="20">
        <f t="shared" si="2"/>
        <v>0</v>
      </c>
      <c r="R23" s="21"/>
      <c r="S23" s="20">
        <f>SUBTOTAL(9,S21:S22)</f>
        <v>0</v>
      </c>
      <c r="T23" s="21">
        <f>S23/S44</f>
        <v>0</v>
      </c>
      <c r="U23" s="20">
        <f t="shared" ref="U23" si="20">SUBTOTAL(9,U21:U22)</f>
        <v>11</v>
      </c>
      <c r="V23" s="21">
        <f>U23/U44</f>
        <v>8.6206896551724137E-3</v>
      </c>
      <c r="W23" s="20">
        <f t="shared" si="3"/>
        <v>0</v>
      </c>
      <c r="X23" s="21">
        <f>W23/W44</f>
        <v>0</v>
      </c>
      <c r="Y23" s="20">
        <f>SUBTOTAL(9,Y21:Y22)</f>
        <v>11</v>
      </c>
      <c r="Z23" s="21">
        <f>Y23/Y44</f>
        <v>8.2397003745318352E-3</v>
      </c>
      <c r="AA23" s="20">
        <f>SUBTOTAL(9,AA21:AA22)</f>
        <v>0</v>
      </c>
      <c r="AB23" s="21">
        <f>AA23/AA44</f>
        <v>0</v>
      </c>
      <c r="AC23" s="20">
        <f t="shared" si="4"/>
        <v>0</v>
      </c>
      <c r="AD23" s="21"/>
      <c r="AE23" s="20">
        <f>SUBTOTAL(9,AE21:AE22)</f>
        <v>0</v>
      </c>
      <c r="AF23" s="21">
        <f>AE23/AE44</f>
        <v>0</v>
      </c>
      <c r="AG23" s="20">
        <f>SUBTOTAL(9,AG21:AG22)</f>
        <v>8</v>
      </c>
      <c r="AH23" s="21">
        <f>AG23/AG44</f>
        <v>1.1126564673157162E-2</v>
      </c>
      <c r="AI23" s="20">
        <f t="shared" si="5"/>
        <v>1</v>
      </c>
      <c r="AJ23" s="21">
        <f>AI23/AI44</f>
        <v>3.3333333333333333E-2</v>
      </c>
      <c r="AK23" s="20">
        <f>SUBTOTAL(9,AK21:AK22)</f>
        <v>9</v>
      </c>
      <c r="AL23" s="21">
        <f>AK23/AK44</f>
        <v>1.2016021361815754E-2</v>
      </c>
      <c r="AM23" s="20">
        <f>SUBTOTAL(9,AM21:AM22)</f>
        <v>3</v>
      </c>
      <c r="AN23" s="21">
        <f>AM23/AM44</f>
        <v>3.0612244897959183E-2</v>
      </c>
      <c r="AO23" s="20">
        <f t="shared" si="6"/>
        <v>0</v>
      </c>
      <c r="AP23" s="21"/>
      <c r="AQ23" s="20">
        <f>SUBTOTAL(9,AQ21:AQ22)</f>
        <v>3</v>
      </c>
      <c r="AR23" s="21">
        <f>AQ23/AQ44</f>
        <v>3.0612244897959183E-2</v>
      </c>
      <c r="AS23" s="20">
        <f>SUBTOTAL(9,AS21:AS22)</f>
        <v>9</v>
      </c>
      <c r="AT23" s="21">
        <f>AS23/AS44</f>
        <v>1.6363636363636365E-2</v>
      </c>
      <c r="AU23" s="20">
        <f t="shared" si="7"/>
        <v>1</v>
      </c>
      <c r="AV23" s="21">
        <f>AU23/AU44</f>
        <v>2.5000000000000001E-2</v>
      </c>
      <c r="AW23" s="20">
        <f>SUBTOTAL(9,AW21:AW22)</f>
        <v>10</v>
      </c>
      <c r="AX23" s="21">
        <f>AW23/AW44</f>
        <v>1.6949152542372881E-2</v>
      </c>
      <c r="AY23" s="20">
        <f>SUBTOTAL(9,AY21:AY22)</f>
        <v>0</v>
      </c>
      <c r="AZ23" s="21">
        <f>AY23/AY44</f>
        <v>0</v>
      </c>
      <c r="BA23" s="20">
        <f t="shared" si="8"/>
        <v>0</v>
      </c>
      <c r="BB23" s="21"/>
      <c r="BC23" s="20">
        <f>SUBTOTAL(9,BC21:BC22)</f>
        <v>0</v>
      </c>
      <c r="BD23" s="21">
        <f>BC23/BC44</f>
        <v>0</v>
      </c>
      <c r="BE23" s="20">
        <f>SUBTOTAL(9,BE21:BE22)</f>
        <v>1</v>
      </c>
      <c r="BF23" s="21">
        <f>BE23/BE44</f>
        <v>4.3478260869565218E-3</v>
      </c>
      <c r="BG23" s="20">
        <f t="shared" si="9"/>
        <v>0</v>
      </c>
      <c r="BH23" s="21"/>
      <c r="BI23" s="20">
        <f>SUBTOTAL(9,BI21:BI22)</f>
        <v>1</v>
      </c>
      <c r="BJ23" s="21">
        <f>BI23/BI44</f>
        <v>4.3478260869565218E-3</v>
      </c>
      <c r="BK23" s="20">
        <f>SUBTOTAL(9,BK21:BK22)</f>
        <v>1</v>
      </c>
      <c r="BL23" s="21">
        <f>BK23/BK44</f>
        <v>4.1666666666666664E-2</v>
      </c>
      <c r="BM23" s="20">
        <f t="shared" si="10"/>
        <v>0</v>
      </c>
      <c r="BN23" s="21"/>
      <c r="BO23" s="20">
        <f>SUBTOTAL(9,BO21:BO22)</f>
        <v>1</v>
      </c>
      <c r="BP23" s="21">
        <f>BO23/BO44</f>
        <v>4.1666666666666664E-2</v>
      </c>
      <c r="BQ23" s="20">
        <f>SUBTOTAL(9,BQ21:BQ22)</f>
        <v>4</v>
      </c>
      <c r="BR23" s="21">
        <f>BQ23/BQ44</f>
        <v>8.7527352297592995E-3</v>
      </c>
      <c r="BS23" s="20">
        <f t="shared" si="11"/>
        <v>0</v>
      </c>
      <c r="BT23" s="21"/>
      <c r="BU23" s="20">
        <f>SUBTOTAL(9,BU21:BU22)</f>
        <v>4</v>
      </c>
      <c r="BV23" s="21">
        <f>BU23/BU44</f>
        <v>8.7527352297592995E-3</v>
      </c>
      <c r="BW23" s="20">
        <f t="shared" si="12"/>
        <v>166</v>
      </c>
      <c r="BX23" s="21">
        <f>BW23/BW44</f>
        <v>9.972964854310604E-3</v>
      </c>
      <c r="BY23" s="20">
        <f t="shared" si="12"/>
        <v>17</v>
      </c>
      <c r="BZ23" s="21">
        <f>BY23/BY44</f>
        <v>7.3848827106863593E-3</v>
      </c>
      <c r="CA23" s="20">
        <f t="shared" si="13"/>
        <v>183</v>
      </c>
      <c r="CB23" s="21">
        <f>CA23/CA44</f>
        <v>9.6585211379110157E-3</v>
      </c>
      <c r="CE23" s="20">
        <f t="shared" si="14"/>
        <v>166</v>
      </c>
      <c r="CF23" s="21">
        <f>CE23/CE44</f>
        <v>9.972964854310604E-3</v>
      </c>
      <c r="CG23" s="20">
        <f t="shared" si="15"/>
        <v>284</v>
      </c>
      <c r="CH23" s="21">
        <f>CG23/CG44</f>
        <v>9.3123913827589597E-3</v>
      </c>
      <c r="CI23" s="20">
        <v>450</v>
      </c>
      <c r="CJ23" s="21">
        <f>CI23/CI44</f>
        <v>9.5456281023291335E-3</v>
      </c>
    </row>
    <row r="24" spans="1:88" x14ac:dyDescent="0.25">
      <c r="A24" s="2" t="s">
        <v>215</v>
      </c>
      <c r="B24" s="3" t="s">
        <v>189</v>
      </c>
      <c r="C24" s="14">
        <v>7</v>
      </c>
      <c r="D24" s="15">
        <f>C24/C44</f>
        <v>3.6269430051813472E-3</v>
      </c>
      <c r="E24" s="14">
        <f t="shared" si="0"/>
        <v>0</v>
      </c>
      <c r="F24" s="15">
        <f>E24/E44</f>
        <v>0</v>
      </c>
      <c r="G24" s="14">
        <v>7</v>
      </c>
      <c r="H24" s="15">
        <f>G24/G44</f>
        <v>3.4602076124567475E-3</v>
      </c>
      <c r="I24" s="14">
        <v>31</v>
      </c>
      <c r="J24" s="15">
        <f>I24/I44</f>
        <v>2.7683514913377388E-3</v>
      </c>
      <c r="K24" s="14">
        <f t="shared" si="1"/>
        <v>3</v>
      </c>
      <c r="L24" s="15">
        <f>K24/K44</f>
        <v>1.4423076923076924E-3</v>
      </c>
      <c r="M24" s="14">
        <v>34</v>
      </c>
      <c r="N24" s="15">
        <f>M24/M44</f>
        <v>2.5606266003916252E-3</v>
      </c>
      <c r="O24" s="14">
        <v>0</v>
      </c>
      <c r="P24" s="15">
        <f>O24/O44</f>
        <v>0</v>
      </c>
      <c r="Q24" s="14">
        <f t="shared" si="2"/>
        <v>0</v>
      </c>
      <c r="R24" s="15"/>
      <c r="S24" s="14">
        <v>0</v>
      </c>
      <c r="T24" s="15">
        <f>S24/S44</f>
        <v>0</v>
      </c>
      <c r="U24" s="14">
        <v>6</v>
      </c>
      <c r="V24" s="15">
        <f>U24/U44</f>
        <v>4.7021943573667714E-3</v>
      </c>
      <c r="W24" s="14">
        <f t="shared" si="3"/>
        <v>0</v>
      </c>
      <c r="X24" s="15">
        <f>W24/W44</f>
        <v>0</v>
      </c>
      <c r="Y24" s="14">
        <v>6</v>
      </c>
      <c r="Z24" s="15">
        <f>Y24/Y44</f>
        <v>4.4943820224719105E-3</v>
      </c>
      <c r="AA24" s="14">
        <v>0</v>
      </c>
      <c r="AB24" s="15">
        <f>AA24/AA44</f>
        <v>0</v>
      </c>
      <c r="AC24" s="14">
        <f t="shared" si="4"/>
        <v>0</v>
      </c>
      <c r="AD24" s="15"/>
      <c r="AE24" s="14">
        <v>0</v>
      </c>
      <c r="AF24" s="15">
        <f>AE24/AE44</f>
        <v>0</v>
      </c>
      <c r="AG24" s="14">
        <v>1</v>
      </c>
      <c r="AH24" s="15">
        <f>AG24/AG44</f>
        <v>1.3908205841446453E-3</v>
      </c>
      <c r="AI24" s="14">
        <f t="shared" si="5"/>
        <v>0</v>
      </c>
      <c r="AJ24" s="15">
        <f>AI24/AI44</f>
        <v>0</v>
      </c>
      <c r="AK24" s="14">
        <v>1</v>
      </c>
      <c r="AL24" s="15">
        <f>AK24/AK44</f>
        <v>1.3351134846461949E-3</v>
      </c>
      <c r="AM24" s="14">
        <v>0</v>
      </c>
      <c r="AN24" s="15">
        <f>AM24/AM44</f>
        <v>0</v>
      </c>
      <c r="AO24" s="14">
        <f t="shared" si="6"/>
        <v>0</v>
      </c>
      <c r="AP24" s="15"/>
      <c r="AQ24" s="14">
        <v>0</v>
      </c>
      <c r="AR24" s="15">
        <f>AQ24/AQ44</f>
        <v>0</v>
      </c>
      <c r="AS24" s="14">
        <v>3</v>
      </c>
      <c r="AT24" s="15">
        <f>AS24/AS44</f>
        <v>5.454545454545455E-3</v>
      </c>
      <c r="AU24" s="14">
        <f t="shared" si="7"/>
        <v>0</v>
      </c>
      <c r="AV24" s="15">
        <f>AU24/AU44</f>
        <v>0</v>
      </c>
      <c r="AW24" s="14">
        <v>3</v>
      </c>
      <c r="AX24" s="15">
        <f>AW24/AW44</f>
        <v>5.084745762711864E-3</v>
      </c>
      <c r="AY24" s="14">
        <v>0</v>
      </c>
      <c r="AZ24" s="15">
        <f>AY24/AY44</f>
        <v>0</v>
      </c>
      <c r="BA24" s="14">
        <f t="shared" si="8"/>
        <v>0</v>
      </c>
      <c r="BB24" s="15"/>
      <c r="BC24" s="14">
        <v>0</v>
      </c>
      <c r="BD24" s="15">
        <f>BC24/BC44</f>
        <v>0</v>
      </c>
      <c r="BE24" s="14">
        <v>2</v>
      </c>
      <c r="BF24" s="15">
        <f>BE24/BE44</f>
        <v>8.6956521739130436E-3</v>
      </c>
      <c r="BG24" s="14">
        <f t="shared" si="9"/>
        <v>0</v>
      </c>
      <c r="BH24" s="15"/>
      <c r="BI24" s="14">
        <v>2</v>
      </c>
      <c r="BJ24" s="15">
        <f>BI24/BI44</f>
        <v>8.6956521739130436E-3</v>
      </c>
      <c r="BK24" s="14">
        <v>0</v>
      </c>
      <c r="BL24" s="15">
        <f>BK24/BK44</f>
        <v>0</v>
      </c>
      <c r="BM24" s="14">
        <f t="shared" si="10"/>
        <v>0</v>
      </c>
      <c r="BN24" s="15"/>
      <c r="BO24" s="14">
        <v>0</v>
      </c>
      <c r="BP24" s="15">
        <f>BO24/BO44</f>
        <v>0</v>
      </c>
      <c r="BQ24" s="14">
        <v>2</v>
      </c>
      <c r="BR24" s="15">
        <f>BQ24/BQ44</f>
        <v>4.3763676148796497E-3</v>
      </c>
      <c r="BS24" s="14">
        <f t="shared" si="11"/>
        <v>0</v>
      </c>
      <c r="BT24" s="15"/>
      <c r="BU24" s="14">
        <v>2</v>
      </c>
      <c r="BV24" s="15">
        <f>BU24/BU44</f>
        <v>4.3763676148796497E-3</v>
      </c>
      <c r="BW24" s="14">
        <f t="shared" si="12"/>
        <v>52</v>
      </c>
      <c r="BX24" s="15">
        <f>BW24/BW44</f>
        <v>3.1240612796635627E-3</v>
      </c>
      <c r="BY24" s="14">
        <f t="shared" si="12"/>
        <v>3</v>
      </c>
      <c r="BZ24" s="15">
        <f>BY24/BY44</f>
        <v>1.3032145960034753E-3</v>
      </c>
      <c r="CA24" s="17">
        <f t="shared" si="13"/>
        <v>55</v>
      </c>
      <c r="CB24" s="18">
        <f>CA24/CA44</f>
        <v>2.9028342217765346E-3</v>
      </c>
      <c r="CE24" s="14">
        <f t="shared" si="14"/>
        <v>52</v>
      </c>
      <c r="CF24" s="15">
        <f>CE24/CE44</f>
        <v>3.1240612796635627E-3</v>
      </c>
      <c r="CG24" s="14">
        <f t="shared" si="15"/>
        <v>70</v>
      </c>
      <c r="CH24" s="15">
        <f>CG24/CG44</f>
        <v>2.2953077351870674E-3</v>
      </c>
      <c r="CI24" s="17">
        <v>122</v>
      </c>
      <c r="CJ24" s="18">
        <f>CI24/CI44</f>
        <v>2.5879258410758982E-3</v>
      </c>
    </row>
    <row r="25" spans="1:88" x14ac:dyDescent="0.25">
      <c r="A25" s="2" t="s">
        <v>216</v>
      </c>
      <c r="B25" s="3" t="s">
        <v>189</v>
      </c>
      <c r="C25" s="14">
        <v>5</v>
      </c>
      <c r="D25" s="15">
        <f>C25/C44</f>
        <v>2.5906735751295338E-3</v>
      </c>
      <c r="E25" s="14">
        <f t="shared" si="0"/>
        <v>0</v>
      </c>
      <c r="F25" s="15">
        <f>E25/E44</f>
        <v>0</v>
      </c>
      <c r="G25" s="14">
        <v>5</v>
      </c>
      <c r="H25" s="15">
        <f>G25/G44</f>
        <v>2.4715768660405341E-3</v>
      </c>
      <c r="I25" s="14">
        <v>22</v>
      </c>
      <c r="J25" s="15">
        <f>I25/I44</f>
        <v>1.9646365422396855E-3</v>
      </c>
      <c r="K25" s="14">
        <f t="shared" si="1"/>
        <v>6</v>
      </c>
      <c r="L25" s="15">
        <f>K25/K44</f>
        <v>2.8846153846153848E-3</v>
      </c>
      <c r="M25" s="14">
        <v>28</v>
      </c>
      <c r="N25" s="15">
        <f>M25/M44</f>
        <v>2.1087513179695737E-3</v>
      </c>
      <c r="O25" s="14">
        <v>0</v>
      </c>
      <c r="P25" s="15">
        <f>O25/O44</f>
        <v>0</v>
      </c>
      <c r="Q25" s="14">
        <f t="shared" si="2"/>
        <v>0</v>
      </c>
      <c r="R25" s="15"/>
      <c r="S25" s="14">
        <v>0</v>
      </c>
      <c r="T25" s="15">
        <f>S25/S44</f>
        <v>0</v>
      </c>
      <c r="U25" s="14">
        <v>2</v>
      </c>
      <c r="V25" s="15">
        <f>U25/U44</f>
        <v>1.567398119122257E-3</v>
      </c>
      <c r="W25" s="14">
        <f t="shared" si="3"/>
        <v>0</v>
      </c>
      <c r="X25" s="15">
        <f>W25/W44</f>
        <v>0</v>
      </c>
      <c r="Y25" s="14">
        <v>2</v>
      </c>
      <c r="Z25" s="15">
        <f>Y25/Y44</f>
        <v>1.4981273408239701E-3</v>
      </c>
      <c r="AA25" s="14">
        <v>0</v>
      </c>
      <c r="AB25" s="15">
        <f>AA25/AA44</f>
        <v>0</v>
      </c>
      <c r="AC25" s="14">
        <f t="shared" si="4"/>
        <v>0</v>
      </c>
      <c r="AD25" s="15"/>
      <c r="AE25" s="14">
        <v>0</v>
      </c>
      <c r="AF25" s="15">
        <f>AE25/AE44</f>
        <v>0</v>
      </c>
      <c r="AG25" s="14">
        <v>2</v>
      </c>
      <c r="AH25" s="15">
        <f>AG25/AG44</f>
        <v>2.7816411682892906E-3</v>
      </c>
      <c r="AI25" s="14">
        <f t="shared" si="5"/>
        <v>0</v>
      </c>
      <c r="AJ25" s="15">
        <f>AI25/AI44</f>
        <v>0</v>
      </c>
      <c r="AK25" s="14">
        <v>2</v>
      </c>
      <c r="AL25" s="15">
        <f>AK25/AK44</f>
        <v>2.6702269692923898E-3</v>
      </c>
      <c r="AM25" s="14">
        <v>0</v>
      </c>
      <c r="AN25" s="15">
        <f>AM25/AM44</f>
        <v>0</v>
      </c>
      <c r="AO25" s="14">
        <f t="shared" si="6"/>
        <v>0</v>
      </c>
      <c r="AP25" s="15"/>
      <c r="AQ25" s="14">
        <v>0</v>
      </c>
      <c r="AR25" s="15">
        <f>AQ25/AQ44</f>
        <v>0</v>
      </c>
      <c r="AS25" s="14">
        <v>2</v>
      </c>
      <c r="AT25" s="15">
        <f>AS25/AS44</f>
        <v>3.6363636363636364E-3</v>
      </c>
      <c r="AU25" s="14">
        <f t="shared" si="7"/>
        <v>0</v>
      </c>
      <c r="AV25" s="15">
        <f>AU25/AU44</f>
        <v>0</v>
      </c>
      <c r="AW25" s="14">
        <v>2</v>
      </c>
      <c r="AX25" s="15">
        <f>AW25/AW44</f>
        <v>3.3898305084745762E-3</v>
      </c>
      <c r="AY25" s="14">
        <v>0</v>
      </c>
      <c r="AZ25" s="15">
        <f>AY25/AY44</f>
        <v>0</v>
      </c>
      <c r="BA25" s="14">
        <f t="shared" si="8"/>
        <v>0</v>
      </c>
      <c r="BB25" s="15"/>
      <c r="BC25" s="14">
        <v>0</v>
      </c>
      <c r="BD25" s="15">
        <f>BC25/BC44</f>
        <v>0</v>
      </c>
      <c r="BE25" s="14">
        <v>1</v>
      </c>
      <c r="BF25" s="15">
        <f>BE25/BE44</f>
        <v>4.3478260869565218E-3</v>
      </c>
      <c r="BG25" s="14">
        <f t="shared" si="9"/>
        <v>0</v>
      </c>
      <c r="BH25" s="15"/>
      <c r="BI25" s="14">
        <v>1</v>
      </c>
      <c r="BJ25" s="15">
        <f>BI25/BI44</f>
        <v>4.3478260869565218E-3</v>
      </c>
      <c r="BK25" s="14">
        <v>0</v>
      </c>
      <c r="BL25" s="15">
        <f>BK25/BK44</f>
        <v>0</v>
      </c>
      <c r="BM25" s="14">
        <f t="shared" si="10"/>
        <v>0</v>
      </c>
      <c r="BN25" s="15"/>
      <c r="BO25" s="14">
        <v>0</v>
      </c>
      <c r="BP25" s="15">
        <f>BO25/BO44</f>
        <v>0</v>
      </c>
      <c r="BQ25" s="14">
        <v>2</v>
      </c>
      <c r="BR25" s="15">
        <f>BQ25/BQ44</f>
        <v>4.3763676148796497E-3</v>
      </c>
      <c r="BS25" s="14">
        <f t="shared" si="11"/>
        <v>0</v>
      </c>
      <c r="BT25" s="15"/>
      <c r="BU25" s="14">
        <v>2</v>
      </c>
      <c r="BV25" s="15">
        <f>BU25/BU44</f>
        <v>4.3763676148796497E-3</v>
      </c>
      <c r="BW25" s="14">
        <f t="shared" si="12"/>
        <v>36</v>
      </c>
      <c r="BX25" s="15">
        <f>BW25/BW44</f>
        <v>2.1628116551516974E-3</v>
      </c>
      <c r="BY25" s="14">
        <f t="shared" si="12"/>
        <v>6</v>
      </c>
      <c r="BZ25" s="15">
        <f>BY25/BY44</f>
        <v>2.6064291920069507E-3</v>
      </c>
      <c r="CA25" s="17">
        <f t="shared" si="13"/>
        <v>42</v>
      </c>
      <c r="CB25" s="18">
        <f>CA25/CA44</f>
        <v>2.2167097693566265E-3</v>
      </c>
      <c r="CE25" s="14">
        <f t="shared" si="14"/>
        <v>36</v>
      </c>
      <c r="CF25" s="15">
        <f>CE25/CE44</f>
        <v>2.1628116551516974E-3</v>
      </c>
      <c r="CG25" s="14">
        <f t="shared" si="15"/>
        <v>52</v>
      </c>
      <c r="CH25" s="15">
        <f>CG25/CG44</f>
        <v>1.7050857461389645E-3</v>
      </c>
      <c r="CI25" s="17">
        <v>88</v>
      </c>
      <c r="CJ25" s="18">
        <f>CI25/CI44</f>
        <v>1.8667006066776972E-3</v>
      </c>
    </row>
    <row r="26" spans="1:88" x14ac:dyDescent="0.25">
      <c r="A26" s="2" t="s">
        <v>217</v>
      </c>
      <c r="B26" s="3" t="s">
        <v>189</v>
      </c>
      <c r="C26" s="14">
        <v>7</v>
      </c>
      <c r="D26" s="15">
        <f>C26/C44</f>
        <v>3.6269430051813472E-3</v>
      </c>
      <c r="E26" s="14">
        <f t="shared" si="0"/>
        <v>0</v>
      </c>
      <c r="F26" s="15">
        <f>E26/E44</f>
        <v>0</v>
      </c>
      <c r="G26" s="14">
        <v>7</v>
      </c>
      <c r="H26" s="15">
        <f>G26/G44</f>
        <v>3.4602076124567475E-3</v>
      </c>
      <c r="I26" s="14">
        <v>75</v>
      </c>
      <c r="J26" s="15">
        <f>I26/I44</f>
        <v>6.6976245758171103E-3</v>
      </c>
      <c r="K26" s="14">
        <f t="shared" si="1"/>
        <v>29</v>
      </c>
      <c r="L26" s="15">
        <f>K26/K44</f>
        <v>1.3942307692307693E-2</v>
      </c>
      <c r="M26" s="14">
        <v>104</v>
      </c>
      <c r="N26" s="15">
        <f>M26/M44</f>
        <v>7.8325048953155601E-3</v>
      </c>
      <c r="O26" s="14">
        <v>1</v>
      </c>
      <c r="P26" s="15">
        <f>O26/O44</f>
        <v>1.4492753623188406E-2</v>
      </c>
      <c r="Q26" s="14">
        <f t="shared" si="2"/>
        <v>0</v>
      </c>
      <c r="R26" s="15"/>
      <c r="S26" s="14">
        <v>1</v>
      </c>
      <c r="T26" s="15">
        <f>S26/S44</f>
        <v>1.4492753623188406E-2</v>
      </c>
      <c r="U26" s="14">
        <v>7</v>
      </c>
      <c r="V26" s="15">
        <f>U26/U44</f>
        <v>5.4858934169278997E-3</v>
      </c>
      <c r="W26" s="14">
        <f t="shared" si="3"/>
        <v>0</v>
      </c>
      <c r="X26" s="15">
        <f>W26/W44</f>
        <v>0</v>
      </c>
      <c r="Y26" s="14">
        <v>7</v>
      </c>
      <c r="Z26" s="15">
        <f>Y26/Y44</f>
        <v>5.2434456928838954E-3</v>
      </c>
      <c r="AA26" s="14">
        <v>0</v>
      </c>
      <c r="AB26" s="15">
        <f>AA26/AA44</f>
        <v>0</v>
      </c>
      <c r="AC26" s="14">
        <f t="shared" si="4"/>
        <v>0</v>
      </c>
      <c r="AD26" s="15"/>
      <c r="AE26" s="14">
        <v>0</v>
      </c>
      <c r="AF26" s="15">
        <f>AE26/AE44</f>
        <v>0</v>
      </c>
      <c r="AG26" s="14">
        <v>5</v>
      </c>
      <c r="AH26" s="15">
        <f>AG26/AG44</f>
        <v>6.954102920723227E-3</v>
      </c>
      <c r="AI26" s="14">
        <f t="shared" si="5"/>
        <v>0</v>
      </c>
      <c r="AJ26" s="15">
        <f>AI26/AI44</f>
        <v>0</v>
      </c>
      <c r="AK26" s="14">
        <v>5</v>
      </c>
      <c r="AL26" s="15">
        <f>AK26/AK44</f>
        <v>6.6755674232309749E-3</v>
      </c>
      <c r="AM26" s="14">
        <v>0</v>
      </c>
      <c r="AN26" s="15">
        <f>AM26/AM44</f>
        <v>0</v>
      </c>
      <c r="AO26" s="14">
        <f t="shared" si="6"/>
        <v>0</v>
      </c>
      <c r="AP26" s="15"/>
      <c r="AQ26" s="14">
        <v>0</v>
      </c>
      <c r="AR26" s="15">
        <f>AQ26/AQ44</f>
        <v>0</v>
      </c>
      <c r="AS26" s="14">
        <v>5</v>
      </c>
      <c r="AT26" s="15">
        <f>AS26/AS44</f>
        <v>9.0909090909090905E-3</v>
      </c>
      <c r="AU26" s="14">
        <f t="shared" si="7"/>
        <v>0</v>
      </c>
      <c r="AV26" s="15">
        <f>AU26/AU44</f>
        <v>0</v>
      </c>
      <c r="AW26" s="14">
        <v>5</v>
      </c>
      <c r="AX26" s="15">
        <f>AW26/AW44</f>
        <v>8.4745762711864406E-3</v>
      </c>
      <c r="AY26" s="14">
        <v>0</v>
      </c>
      <c r="AZ26" s="15">
        <f>AY26/AY44</f>
        <v>0</v>
      </c>
      <c r="BA26" s="14">
        <f t="shared" si="8"/>
        <v>0</v>
      </c>
      <c r="BB26" s="15"/>
      <c r="BC26" s="14">
        <v>0</v>
      </c>
      <c r="BD26" s="15">
        <f>BC26/BC44</f>
        <v>0</v>
      </c>
      <c r="BE26" s="14">
        <v>0</v>
      </c>
      <c r="BF26" s="15">
        <f>BE26/BE44</f>
        <v>0</v>
      </c>
      <c r="BG26" s="14">
        <f t="shared" si="9"/>
        <v>0</v>
      </c>
      <c r="BH26" s="15"/>
      <c r="BI26" s="14">
        <v>0</v>
      </c>
      <c r="BJ26" s="15">
        <f>BI26/BI44</f>
        <v>0</v>
      </c>
      <c r="BK26" s="14">
        <v>0</v>
      </c>
      <c r="BL26" s="15">
        <f>BK26/BK44</f>
        <v>0</v>
      </c>
      <c r="BM26" s="14">
        <f t="shared" si="10"/>
        <v>0</v>
      </c>
      <c r="BN26" s="15"/>
      <c r="BO26" s="14">
        <v>0</v>
      </c>
      <c r="BP26" s="15">
        <f>BO26/BO44</f>
        <v>0</v>
      </c>
      <c r="BQ26" s="14">
        <v>4</v>
      </c>
      <c r="BR26" s="15">
        <f>BQ26/BQ44</f>
        <v>8.7527352297592995E-3</v>
      </c>
      <c r="BS26" s="14">
        <f t="shared" si="11"/>
        <v>0</v>
      </c>
      <c r="BT26" s="15"/>
      <c r="BU26" s="14">
        <v>4</v>
      </c>
      <c r="BV26" s="15">
        <f>BU26/BU44</f>
        <v>8.7527352297592995E-3</v>
      </c>
      <c r="BW26" s="14">
        <f t="shared" si="12"/>
        <v>104</v>
      </c>
      <c r="BX26" s="15">
        <f>BW26/BW44</f>
        <v>6.2481225593271255E-3</v>
      </c>
      <c r="BY26" s="14">
        <f t="shared" si="12"/>
        <v>29</v>
      </c>
      <c r="BZ26" s="15">
        <f>BY26/BY44</f>
        <v>1.2597741094700261E-2</v>
      </c>
      <c r="CA26" s="17">
        <f t="shared" si="13"/>
        <v>133</v>
      </c>
      <c r="CB26" s="18">
        <f>CA26/CA44</f>
        <v>7.0195809362959835E-3</v>
      </c>
      <c r="CE26" s="14">
        <f t="shared" si="14"/>
        <v>104</v>
      </c>
      <c r="CF26" s="15">
        <f>CE26/CE44</f>
        <v>6.2481225593271255E-3</v>
      </c>
      <c r="CG26" s="14">
        <f t="shared" si="15"/>
        <v>170</v>
      </c>
      <c r="CH26" s="15">
        <f>CG26/CG44</f>
        <v>5.5743187854543066E-3</v>
      </c>
      <c r="CI26" s="17">
        <v>274</v>
      </c>
      <c r="CJ26" s="18">
        <f>CI26/CI44</f>
        <v>5.8122268889737386E-3</v>
      </c>
    </row>
    <row r="27" spans="1:88" x14ac:dyDescent="0.25">
      <c r="A27" s="2" t="s">
        <v>218</v>
      </c>
      <c r="B27" s="3" t="s">
        <v>189</v>
      </c>
      <c r="C27" s="14">
        <v>0</v>
      </c>
      <c r="D27" s="15">
        <f>C27/C44</f>
        <v>0</v>
      </c>
      <c r="E27" s="14">
        <f t="shared" si="0"/>
        <v>0</v>
      </c>
      <c r="F27" s="15">
        <f>E27/E44</f>
        <v>0</v>
      </c>
      <c r="G27" s="14">
        <v>0</v>
      </c>
      <c r="H27" s="15">
        <f>G27/G44</f>
        <v>0</v>
      </c>
      <c r="I27" s="14">
        <v>15</v>
      </c>
      <c r="J27" s="15">
        <f>I27/I44</f>
        <v>1.339524915163422E-3</v>
      </c>
      <c r="K27" s="14">
        <f t="shared" si="1"/>
        <v>3</v>
      </c>
      <c r="L27" s="15">
        <f>K27/K44</f>
        <v>1.4423076923076924E-3</v>
      </c>
      <c r="M27" s="14">
        <v>18</v>
      </c>
      <c r="N27" s="15">
        <f>M27/M44</f>
        <v>1.3556258472661546E-3</v>
      </c>
      <c r="O27" s="14">
        <v>0</v>
      </c>
      <c r="P27" s="15">
        <f>O27/O44</f>
        <v>0</v>
      </c>
      <c r="Q27" s="14">
        <f t="shared" si="2"/>
        <v>0</v>
      </c>
      <c r="R27" s="15"/>
      <c r="S27" s="14">
        <v>0</v>
      </c>
      <c r="T27" s="15">
        <f>S27/S44</f>
        <v>0</v>
      </c>
      <c r="U27" s="14">
        <v>0</v>
      </c>
      <c r="V27" s="15">
        <f>U27/U44</f>
        <v>0</v>
      </c>
      <c r="W27" s="14">
        <f t="shared" si="3"/>
        <v>1</v>
      </c>
      <c r="X27" s="15">
        <f>W27/W44</f>
        <v>1.6949152542372881E-2</v>
      </c>
      <c r="Y27" s="14">
        <v>1</v>
      </c>
      <c r="Z27" s="15">
        <f>Y27/Y44</f>
        <v>7.4906367041198505E-4</v>
      </c>
      <c r="AA27" s="14">
        <v>0</v>
      </c>
      <c r="AB27" s="15">
        <f>AA27/AA44</f>
        <v>0</v>
      </c>
      <c r="AC27" s="14">
        <f t="shared" si="4"/>
        <v>0</v>
      </c>
      <c r="AD27" s="15"/>
      <c r="AE27" s="14">
        <v>0</v>
      </c>
      <c r="AF27" s="15">
        <f>AE27/AE44</f>
        <v>0</v>
      </c>
      <c r="AG27" s="14">
        <v>4</v>
      </c>
      <c r="AH27" s="15">
        <f>AG27/AG44</f>
        <v>5.5632823365785811E-3</v>
      </c>
      <c r="AI27" s="14">
        <f t="shared" si="5"/>
        <v>0</v>
      </c>
      <c r="AJ27" s="15">
        <f>AI27/AI44</f>
        <v>0</v>
      </c>
      <c r="AK27" s="14">
        <v>4</v>
      </c>
      <c r="AL27" s="15">
        <f>AK27/AK44</f>
        <v>5.3404539385847796E-3</v>
      </c>
      <c r="AM27" s="14">
        <v>0</v>
      </c>
      <c r="AN27" s="15">
        <f>AM27/AM44</f>
        <v>0</v>
      </c>
      <c r="AO27" s="14">
        <f t="shared" si="6"/>
        <v>0</v>
      </c>
      <c r="AP27" s="15"/>
      <c r="AQ27" s="14">
        <v>0</v>
      </c>
      <c r="AR27" s="15">
        <f>AQ27/AQ44</f>
        <v>0</v>
      </c>
      <c r="AS27" s="14">
        <v>4</v>
      </c>
      <c r="AT27" s="15">
        <f>AS27/AS44</f>
        <v>7.2727272727272727E-3</v>
      </c>
      <c r="AU27" s="14">
        <f t="shared" si="7"/>
        <v>0</v>
      </c>
      <c r="AV27" s="15">
        <f>AU27/AU44</f>
        <v>0</v>
      </c>
      <c r="AW27" s="14">
        <v>4</v>
      </c>
      <c r="AX27" s="15">
        <f>AW27/AW44</f>
        <v>6.7796610169491523E-3</v>
      </c>
      <c r="AY27" s="14">
        <v>0</v>
      </c>
      <c r="AZ27" s="15">
        <f>AY27/AY44</f>
        <v>0</v>
      </c>
      <c r="BA27" s="14">
        <f t="shared" si="8"/>
        <v>0</v>
      </c>
      <c r="BB27" s="15"/>
      <c r="BC27" s="14">
        <v>0</v>
      </c>
      <c r="BD27" s="15">
        <f>BC27/BC44</f>
        <v>0</v>
      </c>
      <c r="BE27" s="14">
        <v>1</v>
      </c>
      <c r="BF27" s="15">
        <f>BE27/BE44</f>
        <v>4.3478260869565218E-3</v>
      </c>
      <c r="BG27" s="14">
        <f t="shared" si="9"/>
        <v>0</v>
      </c>
      <c r="BH27" s="15"/>
      <c r="BI27" s="14">
        <v>1</v>
      </c>
      <c r="BJ27" s="15">
        <f>BI27/BI44</f>
        <v>4.3478260869565218E-3</v>
      </c>
      <c r="BK27" s="14">
        <v>0</v>
      </c>
      <c r="BL27" s="15">
        <f>BK27/BK44</f>
        <v>0</v>
      </c>
      <c r="BM27" s="14">
        <f t="shared" si="10"/>
        <v>0</v>
      </c>
      <c r="BN27" s="15"/>
      <c r="BO27" s="14">
        <v>0</v>
      </c>
      <c r="BP27" s="15">
        <f>BO27/BO44</f>
        <v>0</v>
      </c>
      <c r="BQ27" s="14">
        <v>1</v>
      </c>
      <c r="BR27" s="15">
        <f>BQ27/BQ44</f>
        <v>2.1881838074398249E-3</v>
      </c>
      <c r="BS27" s="14">
        <f t="shared" si="11"/>
        <v>0</v>
      </c>
      <c r="BT27" s="15"/>
      <c r="BU27" s="14">
        <v>1</v>
      </c>
      <c r="BV27" s="15">
        <f>BU27/BU44</f>
        <v>2.1881838074398249E-3</v>
      </c>
      <c r="BW27" s="14">
        <f t="shared" si="12"/>
        <v>25</v>
      </c>
      <c r="BX27" s="15">
        <f>BW27/BW44</f>
        <v>1.5019525382997897E-3</v>
      </c>
      <c r="BY27" s="14">
        <f t="shared" si="12"/>
        <v>4</v>
      </c>
      <c r="BZ27" s="15">
        <f>BY27/BY44</f>
        <v>1.7376194613379669E-3</v>
      </c>
      <c r="CA27" s="17">
        <f t="shared" si="13"/>
        <v>29</v>
      </c>
      <c r="CB27" s="18">
        <f>CA27/CA44</f>
        <v>1.5305853169367183E-3</v>
      </c>
      <c r="CE27" s="14">
        <f t="shared" si="14"/>
        <v>25</v>
      </c>
      <c r="CF27" s="15">
        <f>CE27/CE44</f>
        <v>1.5019525382997897E-3</v>
      </c>
      <c r="CG27" s="14">
        <f t="shared" si="15"/>
        <v>43</v>
      </c>
      <c r="CH27" s="15">
        <f>CG27/CG44</f>
        <v>1.4099747516149129E-3</v>
      </c>
      <c r="CI27" s="17">
        <v>68</v>
      </c>
      <c r="CJ27" s="18">
        <f>CI27/CI44</f>
        <v>1.4424504687964024E-3</v>
      </c>
    </row>
    <row r="28" spans="1:88" x14ac:dyDescent="0.25">
      <c r="A28" s="2" t="s">
        <v>219</v>
      </c>
      <c r="B28" s="3" t="s">
        <v>189</v>
      </c>
      <c r="C28" s="14">
        <v>7</v>
      </c>
      <c r="D28" s="15">
        <f>C28/C44</f>
        <v>3.6269430051813472E-3</v>
      </c>
      <c r="E28" s="14">
        <f t="shared" si="0"/>
        <v>0</v>
      </c>
      <c r="F28" s="15">
        <f>E28/E44</f>
        <v>0</v>
      </c>
      <c r="G28" s="14">
        <v>7</v>
      </c>
      <c r="H28" s="15">
        <f>G28/G44</f>
        <v>3.4602076124567475E-3</v>
      </c>
      <c r="I28" s="14">
        <v>53</v>
      </c>
      <c r="J28" s="15">
        <f>I28/I44</f>
        <v>4.7329880335774243E-3</v>
      </c>
      <c r="K28" s="14">
        <f t="shared" si="1"/>
        <v>13</v>
      </c>
      <c r="L28" s="15">
        <f>K28/K44</f>
        <v>6.2500000000000003E-3</v>
      </c>
      <c r="M28" s="14">
        <v>66</v>
      </c>
      <c r="N28" s="15">
        <f>M28/M44</f>
        <v>4.9706281066425667E-3</v>
      </c>
      <c r="O28" s="14">
        <v>0</v>
      </c>
      <c r="P28" s="15">
        <f>O28/O44</f>
        <v>0</v>
      </c>
      <c r="Q28" s="14">
        <f t="shared" si="2"/>
        <v>0</v>
      </c>
      <c r="R28" s="15"/>
      <c r="S28" s="14">
        <v>0</v>
      </c>
      <c r="T28" s="15">
        <f>S28/S44</f>
        <v>0</v>
      </c>
      <c r="U28" s="14">
        <v>12</v>
      </c>
      <c r="V28" s="15">
        <f>U28/U44</f>
        <v>9.4043887147335428E-3</v>
      </c>
      <c r="W28" s="14">
        <f t="shared" si="3"/>
        <v>0</v>
      </c>
      <c r="X28" s="15">
        <f>W28/W44</f>
        <v>0</v>
      </c>
      <c r="Y28" s="14">
        <v>12</v>
      </c>
      <c r="Z28" s="15">
        <f>Y28/Y44</f>
        <v>8.988764044943821E-3</v>
      </c>
      <c r="AA28" s="14">
        <v>0</v>
      </c>
      <c r="AB28" s="15">
        <f>AA28/AA44</f>
        <v>0</v>
      </c>
      <c r="AC28" s="14">
        <f t="shared" si="4"/>
        <v>0</v>
      </c>
      <c r="AD28" s="15"/>
      <c r="AE28" s="14">
        <v>0</v>
      </c>
      <c r="AF28" s="15">
        <f>AE28/AE44</f>
        <v>0</v>
      </c>
      <c r="AG28" s="14">
        <v>2</v>
      </c>
      <c r="AH28" s="15">
        <f>AG28/AG44</f>
        <v>2.7816411682892906E-3</v>
      </c>
      <c r="AI28" s="14">
        <f t="shared" si="5"/>
        <v>1</v>
      </c>
      <c r="AJ28" s="15">
        <f>AI28/AI44</f>
        <v>3.3333333333333333E-2</v>
      </c>
      <c r="AK28" s="14">
        <v>3</v>
      </c>
      <c r="AL28" s="15">
        <f>AK28/AK44</f>
        <v>4.0053404539385851E-3</v>
      </c>
      <c r="AM28" s="14">
        <v>0</v>
      </c>
      <c r="AN28" s="15">
        <f>AM28/AM44</f>
        <v>0</v>
      </c>
      <c r="AO28" s="14">
        <f t="shared" si="6"/>
        <v>0</v>
      </c>
      <c r="AP28" s="15"/>
      <c r="AQ28" s="14">
        <v>0</v>
      </c>
      <c r="AR28" s="15">
        <f>AQ28/AQ44</f>
        <v>0</v>
      </c>
      <c r="AS28" s="14">
        <v>4</v>
      </c>
      <c r="AT28" s="15">
        <f>AS28/AS44</f>
        <v>7.2727272727272727E-3</v>
      </c>
      <c r="AU28" s="14">
        <f t="shared" si="7"/>
        <v>1</v>
      </c>
      <c r="AV28" s="15">
        <f>AU28/AU44</f>
        <v>2.5000000000000001E-2</v>
      </c>
      <c r="AW28" s="14">
        <v>5</v>
      </c>
      <c r="AX28" s="15">
        <f>AW28/AW44</f>
        <v>8.4745762711864406E-3</v>
      </c>
      <c r="AY28" s="14">
        <v>0</v>
      </c>
      <c r="AZ28" s="15">
        <f>AY28/AY44</f>
        <v>0</v>
      </c>
      <c r="BA28" s="14">
        <f t="shared" si="8"/>
        <v>0</v>
      </c>
      <c r="BB28" s="15"/>
      <c r="BC28" s="14">
        <v>0</v>
      </c>
      <c r="BD28" s="15">
        <f>BC28/BC44</f>
        <v>0</v>
      </c>
      <c r="BE28" s="14">
        <v>2</v>
      </c>
      <c r="BF28" s="15">
        <f>BE28/BE44</f>
        <v>8.6956521739130436E-3</v>
      </c>
      <c r="BG28" s="14">
        <f t="shared" si="9"/>
        <v>0</v>
      </c>
      <c r="BH28" s="15"/>
      <c r="BI28" s="14">
        <v>2</v>
      </c>
      <c r="BJ28" s="15">
        <f>BI28/BI44</f>
        <v>8.6956521739130436E-3</v>
      </c>
      <c r="BK28" s="14">
        <v>0</v>
      </c>
      <c r="BL28" s="15">
        <f>BK28/BK44</f>
        <v>0</v>
      </c>
      <c r="BM28" s="14">
        <f t="shared" si="10"/>
        <v>0</v>
      </c>
      <c r="BN28" s="15"/>
      <c r="BO28" s="14">
        <v>0</v>
      </c>
      <c r="BP28" s="15">
        <f>BO28/BO44</f>
        <v>0</v>
      </c>
      <c r="BQ28" s="14">
        <v>2</v>
      </c>
      <c r="BR28" s="15">
        <f>BQ28/BQ44</f>
        <v>4.3763676148796497E-3</v>
      </c>
      <c r="BS28" s="14">
        <f t="shared" si="11"/>
        <v>0</v>
      </c>
      <c r="BT28" s="15"/>
      <c r="BU28" s="14">
        <v>2</v>
      </c>
      <c r="BV28" s="15">
        <f>BU28/BU44</f>
        <v>4.3763676148796497E-3</v>
      </c>
      <c r="BW28" s="14">
        <f t="shared" si="12"/>
        <v>82</v>
      </c>
      <c r="BX28" s="15">
        <f>BW28/BW44</f>
        <v>4.9264043256233101E-3</v>
      </c>
      <c r="BY28" s="14">
        <f t="shared" si="12"/>
        <v>15</v>
      </c>
      <c r="BZ28" s="15">
        <f>BY28/BY44</f>
        <v>6.5160729800173758E-3</v>
      </c>
      <c r="CA28" s="17">
        <f t="shared" si="13"/>
        <v>97</v>
      </c>
      <c r="CB28" s="18">
        <f>CA28/CA44</f>
        <v>5.1195439911331606E-3</v>
      </c>
      <c r="CE28" s="14">
        <f t="shared" si="14"/>
        <v>82</v>
      </c>
      <c r="CF28" s="15">
        <f>CE28/CE44</f>
        <v>4.9264043256233101E-3</v>
      </c>
      <c r="CG28" s="14">
        <f t="shared" si="15"/>
        <v>180</v>
      </c>
      <c r="CH28" s="15">
        <f>CG28/CG44</f>
        <v>5.9022198904810311E-3</v>
      </c>
      <c r="CI28" s="17">
        <v>262</v>
      </c>
      <c r="CJ28" s="18">
        <f>CI28/CI44</f>
        <v>5.5576768062449624E-3</v>
      </c>
    </row>
    <row r="29" spans="1:88" x14ac:dyDescent="0.25">
      <c r="A29" s="19" t="s">
        <v>139</v>
      </c>
      <c r="B29" s="27"/>
      <c r="C29" s="20">
        <f>SUBTOTAL(9,C24:C28)</f>
        <v>26</v>
      </c>
      <c r="D29" s="21">
        <f>C29/C44</f>
        <v>1.3471502590673576E-2</v>
      </c>
      <c r="E29" s="20">
        <f t="shared" si="0"/>
        <v>0</v>
      </c>
      <c r="F29" s="21">
        <f>E29/E44</f>
        <v>0</v>
      </c>
      <c r="G29" s="20">
        <f>SUBTOTAL(9,G24:G28)</f>
        <v>26</v>
      </c>
      <c r="H29" s="21">
        <f>G29/G44</f>
        <v>1.2852199703410776E-2</v>
      </c>
      <c r="I29" s="20">
        <f>SUBTOTAL(9,I24:I28)</f>
        <v>196</v>
      </c>
      <c r="J29" s="21">
        <f>I29/I44</f>
        <v>1.7503125558135383E-2</v>
      </c>
      <c r="K29" s="20">
        <f t="shared" si="1"/>
        <v>54</v>
      </c>
      <c r="L29" s="21">
        <f>K29/K44</f>
        <v>2.5961538461538463E-2</v>
      </c>
      <c r="M29" s="20">
        <f>SUBTOTAL(9,M24:M28)</f>
        <v>250</v>
      </c>
      <c r="N29" s="21">
        <f>M29/M44</f>
        <v>1.882813676758548E-2</v>
      </c>
      <c r="O29" s="20">
        <f>SUBTOTAL(9,O24:O28)</f>
        <v>1</v>
      </c>
      <c r="P29" s="21">
        <f>O29/O44</f>
        <v>1.4492753623188406E-2</v>
      </c>
      <c r="Q29" s="20">
        <f t="shared" si="2"/>
        <v>0</v>
      </c>
      <c r="R29" s="21"/>
      <c r="S29" s="20">
        <f>SUBTOTAL(9,S24:S28)</f>
        <v>1</v>
      </c>
      <c r="T29" s="21">
        <f>S29/S44</f>
        <v>1.4492753623188406E-2</v>
      </c>
      <c r="U29" s="20">
        <f t="shared" ref="U29" si="21">SUBTOTAL(9,U24:U28)</f>
        <v>27</v>
      </c>
      <c r="V29" s="21">
        <f>U29/U44</f>
        <v>2.115987460815047E-2</v>
      </c>
      <c r="W29" s="20">
        <f t="shared" si="3"/>
        <v>1</v>
      </c>
      <c r="X29" s="21">
        <f>W29/W44</f>
        <v>1.6949152542372881E-2</v>
      </c>
      <c r="Y29" s="20">
        <f>SUBTOTAL(9,Y24:Y28)</f>
        <v>28</v>
      </c>
      <c r="Z29" s="21">
        <f>Y29/Y44</f>
        <v>2.0973782771535582E-2</v>
      </c>
      <c r="AA29" s="20">
        <f>SUBTOTAL(9,AA24:AA28)</f>
        <v>0</v>
      </c>
      <c r="AB29" s="21">
        <f>AA29/AA44</f>
        <v>0</v>
      </c>
      <c r="AC29" s="20">
        <f t="shared" si="4"/>
        <v>0</v>
      </c>
      <c r="AD29" s="21"/>
      <c r="AE29" s="20">
        <f>SUBTOTAL(9,AE24:AE28)</f>
        <v>0</v>
      </c>
      <c r="AF29" s="21">
        <f>AE29/AE44</f>
        <v>0</v>
      </c>
      <c r="AG29" s="20">
        <f>SUBTOTAL(9,AG24:AG28)</f>
        <v>14</v>
      </c>
      <c r="AH29" s="21">
        <f>AG29/AG44</f>
        <v>1.9471488178025034E-2</v>
      </c>
      <c r="AI29" s="20">
        <f t="shared" si="5"/>
        <v>1</v>
      </c>
      <c r="AJ29" s="21">
        <f>AI29/AI44</f>
        <v>3.3333333333333333E-2</v>
      </c>
      <c r="AK29" s="20">
        <f>SUBTOTAL(9,AK24:AK28)</f>
        <v>15</v>
      </c>
      <c r="AL29" s="21">
        <f>AK29/AK44</f>
        <v>2.0026702269692925E-2</v>
      </c>
      <c r="AM29" s="20">
        <f>SUBTOTAL(9,AM24:AM28)</f>
        <v>0</v>
      </c>
      <c r="AN29" s="21">
        <f>AM29/AM44</f>
        <v>0</v>
      </c>
      <c r="AO29" s="20">
        <f t="shared" si="6"/>
        <v>0</v>
      </c>
      <c r="AP29" s="21"/>
      <c r="AQ29" s="20">
        <f>SUBTOTAL(9,AQ24:AQ28)</f>
        <v>0</v>
      </c>
      <c r="AR29" s="21">
        <f>AQ29/AQ44</f>
        <v>0</v>
      </c>
      <c r="AS29" s="20">
        <f>SUBTOTAL(9,AS24:AS28)</f>
        <v>18</v>
      </c>
      <c r="AT29" s="21">
        <f>AS29/AS44</f>
        <v>3.272727272727273E-2</v>
      </c>
      <c r="AU29" s="20">
        <f t="shared" si="7"/>
        <v>1</v>
      </c>
      <c r="AV29" s="21">
        <f>AU29/AU44</f>
        <v>2.5000000000000001E-2</v>
      </c>
      <c r="AW29" s="20">
        <f>SUBTOTAL(9,AW24:AW28)</f>
        <v>19</v>
      </c>
      <c r="AX29" s="21">
        <f>AW29/AW44</f>
        <v>3.2203389830508473E-2</v>
      </c>
      <c r="AY29" s="20">
        <f>SUBTOTAL(9,AY24:AY28)</f>
        <v>0</v>
      </c>
      <c r="AZ29" s="21">
        <f>AY29/AY44</f>
        <v>0</v>
      </c>
      <c r="BA29" s="20">
        <f t="shared" si="8"/>
        <v>0</v>
      </c>
      <c r="BB29" s="21"/>
      <c r="BC29" s="20">
        <f>SUBTOTAL(9,BC24:BC28)</f>
        <v>0</v>
      </c>
      <c r="BD29" s="21">
        <f>BC29/BC44</f>
        <v>0</v>
      </c>
      <c r="BE29" s="20">
        <f>SUBTOTAL(9,BE24:BE28)</f>
        <v>6</v>
      </c>
      <c r="BF29" s="21">
        <f>BE29/BE44</f>
        <v>2.6086956521739129E-2</v>
      </c>
      <c r="BG29" s="20">
        <f t="shared" si="9"/>
        <v>0</v>
      </c>
      <c r="BH29" s="21"/>
      <c r="BI29" s="20">
        <f>SUBTOTAL(9,BI24:BI28)</f>
        <v>6</v>
      </c>
      <c r="BJ29" s="21">
        <f>BI29/BI44</f>
        <v>2.6086956521739129E-2</v>
      </c>
      <c r="BK29" s="20">
        <f>SUBTOTAL(9,BK24:BK28)</f>
        <v>0</v>
      </c>
      <c r="BL29" s="21">
        <f>BK29/BK44</f>
        <v>0</v>
      </c>
      <c r="BM29" s="20">
        <f t="shared" si="10"/>
        <v>0</v>
      </c>
      <c r="BN29" s="21"/>
      <c r="BO29" s="20">
        <f>SUBTOTAL(9,BO24:BO28)</f>
        <v>0</v>
      </c>
      <c r="BP29" s="21">
        <f>BO29/BO44</f>
        <v>0</v>
      </c>
      <c r="BQ29" s="20">
        <f>SUBTOTAL(9,BQ24:BQ28)</f>
        <v>11</v>
      </c>
      <c r="BR29" s="21">
        <f>BQ29/BQ44</f>
        <v>2.4070021881838075E-2</v>
      </c>
      <c r="BS29" s="20">
        <f t="shared" si="11"/>
        <v>0</v>
      </c>
      <c r="BT29" s="21"/>
      <c r="BU29" s="20">
        <f>SUBTOTAL(9,BU24:BU28)</f>
        <v>11</v>
      </c>
      <c r="BV29" s="21">
        <f>BU29/BU44</f>
        <v>2.4070021881838075E-2</v>
      </c>
      <c r="BW29" s="20">
        <f t="shared" si="12"/>
        <v>299</v>
      </c>
      <c r="BX29" s="21">
        <f>BW29/BW44</f>
        <v>1.7963352358065485E-2</v>
      </c>
      <c r="BY29" s="20">
        <f t="shared" si="12"/>
        <v>57</v>
      </c>
      <c r="BZ29" s="21">
        <f>BY29/BY44</f>
        <v>2.476107732406603E-2</v>
      </c>
      <c r="CA29" s="20">
        <f t="shared" si="13"/>
        <v>356</v>
      </c>
      <c r="CB29" s="21">
        <f>CA29/CA44</f>
        <v>1.8789254235499025E-2</v>
      </c>
      <c r="CE29" s="20">
        <f t="shared" si="14"/>
        <v>299</v>
      </c>
      <c r="CF29" s="21">
        <f>CE29/CE44</f>
        <v>1.7963352358065485E-2</v>
      </c>
      <c r="CG29" s="20">
        <f t="shared" si="15"/>
        <v>515</v>
      </c>
      <c r="CH29" s="21">
        <f>CG29/CG44</f>
        <v>1.6886906908876283E-2</v>
      </c>
      <c r="CI29" s="20">
        <v>814</v>
      </c>
      <c r="CJ29" s="21">
        <f>CI29/CI44</f>
        <v>1.7266980611768699E-2</v>
      </c>
    </row>
    <row r="30" spans="1:88" x14ac:dyDescent="0.25">
      <c r="A30" s="2" t="s">
        <v>220</v>
      </c>
      <c r="B30" s="3" t="s">
        <v>104</v>
      </c>
      <c r="C30" s="14">
        <v>23</v>
      </c>
      <c r="D30" s="15">
        <f>C30/C44</f>
        <v>1.1917098445595855E-2</v>
      </c>
      <c r="E30" s="14">
        <f t="shared" si="0"/>
        <v>1</v>
      </c>
      <c r="F30" s="15">
        <f>E30/E44</f>
        <v>1.0752688172043012E-2</v>
      </c>
      <c r="G30" s="14">
        <v>24</v>
      </c>
      <c r="H30" s="15">
        <f>G30/G44</f>
        <v>1.1863568956994563E-2</v>
      </c>
      <c r="I30" s="14">
        <v>86</v>
      </c>
      <c r="J30" s="15">
        <f>I30/I44</f>
        <v>7.6799428469369532E-3</v>
      </c>
      <c r="K30" s="14">
        <f t="shared" si="1"/>
        <v>7</v>
      </c>
      <c r="L30" s="15">
        <f>K30/K44</f>
        <v>3.3653846153846156E-3</v>
      </c>
      <c r="M30" s="14">
        <v>93</v>
      </c>
      <c r="N30" s="15">
        <f>M30/M44</f>
        <v>7.0040668775417985E-3</v>
      </c>
      <c r="O30" s="14">
        <v>0</v>
      </c>
      <c r="P30" s="15">
        <f>O30/O44</f>
        <v>0</v>
      </c>
      <c r="Q30" s="14">
        <f t="shared" si="2"/>
        <v>0</v>
      </c>
      <c r="R30" s="15"/>
      <c r="S30" s="14">
        <v>0</v>
      </c>
      <c r="T30" s="15">
        <f>S30/S44</f>
        <v>0</v>
      </c>
      <c r="U30" s="14">
        <v>4</v>
      </c>
      <c r="V30" s="15">
        <f>U30/U44</f>
        <v>3.134796238244514E-3</v>
      </c>
      <c r="W30" s="14">
        <f t="shared" si="3"/>
        <v>0</v>
      </c>
      <c r="X30" s="15">
        <f>W30/W44</f>
        <v>0</v>
      </c>
      <c r="Y30" s="14">
        <v>4</v>
      </c>
      <c r="Z30" s="15">
        <f>Y30/Y44</f>
        <v>2.9962546816479402E-3</v>
      </c>
      <c r="AA30" s="14">
        <v>1</v>
      </c>
      <c r="AB30" s="15">
        <f>AA30/AA44</f>
        <v>1.5384615384615385E-2</v>
      </c>
      <c r="AC30" s="14">
        <f t="shared" si="4"/>
        <v>0</v>
      </c>
      <c r="AD30" s="15"/>
      <c r="AE30" s="14">
        <v>1</v>
      </c>
      <c r="AF30" s="15">
        <f>AE30/AE44</f>
        <v>1.5384615384615385E-2</v>
      </c>
      <c r="AG30" s="14">
        <v>3</v>
      </c>
      <c r="AH30" s="15">
        <f>AG30/AG44</f>
        <v>4.172461752433936E-3</v>
      </c>
      <c r="AI30" s="14">
        <f t="shared" si="5"/>
        <v>0</v>
      </c>
      <c r="AJ30" s="15">
        <f>AI30/AI44</f>
        <v>0</v>
      </c>
      <c r="AK30" s="14">
        <v>3</v>
      </c>
      <c r="AL30" s="15">
        <f>AK30/AK44</f>
        <v>4.0053404539385851E-3</v>
      </c>
      <c r="AM30" s="14">
        <v>1</v>
      </c>
      <c r="AN30" s="15">
        <f>AM30/AM44</f>
        <v>1.020408163265306E-2</v>
      </c>
      <c r="AO30" s="14">
        <f t="shared" si="6"/>
        <v>0</v>
      </c>
      <c r="AP30" s="15"/>
      <c r="AQ30" s="14">
        <v>1</v>
      </c>
      <c r="AR30" s="15">
        <f>AQ30/AQ44</f>
        <v>1.020408163265306E-2</v>
      </c>
      <c r="AS30" s="14">
        <v>5</v>
      </c>
      <c r="AT30" s="15">
        <f>AS30/AS44</f>
        <v>9.0909090909090905E-3</v>
      </c>
      <c r="AU30" s="14">
        <f t="shared" si="7"/>
        <v>0</v>
      </c>
      <c r="AV30" s="15">
        <f>AU30/AU44</f>
        <v>0</v>
      </c>
      <c r="AW30" s="14">
        <v>5</v>
      </c>
      <c r="AX30" s="15">
        <f>AW30/AW44</f>
        <v>8.4745762711864406E-3</v>
      </c>
      <c r="AY30" s="14">
        <v>1</v>
      </c>
      <c r="AZ30" s="15">
        <f>AY30/AY44</f>
        <v>3.4482758620689655E-2</v>
      </c>
      <c r="BA30" s="14">
        <f t="shared" si="8"/>
        <v>0</v>
      </c>
      <c r="BB30" s="15"/>
      <c r="BC30" s="14">
        <v>1</v>
      </c>
      <c r="BD30" s="15">
        <f>BC30/BC44</f>
        <v>3.4482758620689655E-2</v>
      </c>
      <c r="BE30" s="14">
        <v>0</v>
      </c>
      <c r="BF30" s="15">
        <f>BE30/BE44</f>
        <v>0</v>
      </c>
      <c r="BG30" s="14">
        <f t="shared" si="9"/>
        <v>0</v>
      </c>
      <c r="BH30" s="15"/>
      <c r="BI30" s="14">
        <v>0</v>
      </c>
      <c r="BJ30" s="15">
        <f>BI30/BI44</f>
        <v>0</v>
      </c>
      <c r="BK30" s="14">
        <v>0</v>
      </c>
      <c r="BL30" s="15">
        <f>BK30/BK44</f>
        <v>0</v>
      </c>
      <c r="BM30" s="14">
        <f t="shared" si="10"/>
        <v>0</v>
      </c>
      <c r="BN30" s="15"/>
      <c r="BO30" s="14">
        <v>0</v>
      </c>
      <c r="BP30" s="15">
        <f>BO30/BO44</f>
        <v>0</v>
      </c>
      <c r="BQ30" s="14">
        <v>3</v>
      </c>
      <c r="BR30" s="15">
        <f>BQ30/BQ44</f>
        <v>6.5645514223194746E-3</v>
      </c>
      <c r="BS30" s="14">
        <f t="shared" si="11"/>
        <v>0</v>
      </c>
      <c r="BT30" s="15"/>
      <c r="BU30" s="14">
        <v>3</v>
      </c>
      <c r="BV30" s="15">
        <f>BU30/BU44</f>
        <v>6.5645514223194746E-3</v>
      </c>
      <c r="BW30" s="14">
        <f t="shared" si="12"/>
        <v>127</v>
      </c>
      <c r="BX30" s="15">
        <f>BW30/BW44</f>
        <v>7.6299188945629318E-3</v>
      </c>
      <c r="BY30" s="14">
        <f t="shared" si="12"/>
        <v>8</v>
      </c>
      <c r="BZ30" s="15">
        <f>BY30/BY44</f>
        <v>3.4752389226759338E-3</v>
      </c>
      <c r="CA30" s="17">
        <f t="shared" si="13"/>
        <v>135</v>
      </c>
      <c r="CB30" s="18">
        <f>CA30/CA44</f>
        <v>7.1251385443605849E-3</v>
      </c>
      <c r="CE30" s="14">
        <f t="shared" si="14"/>
        <v>127</v>
      </c>
      <c r="CF30" s="15">
        <f>CE30/CE44</f>
        <v>7.6299188945629318E-3</v>
      </c>
      <c r="CG30" s="14">
        <f t="shared" si="15"/>
        <v>182</v>
      </c>
      <c r="CH30" s="15">
        <f>CG30/CG44</f>
        <v>5.9678001114863754E-3</v>
      </c>
      <c r="CI30" s="17">
        <v>309</v>
      </c>
      <c r="CJ30" s="18">
        <f>CI30/CI44</f>
        <v>6.5546646302660052E-3</v>
      </c>
    </row>
    <row r="31" spans="1:88" x14ac:dyDescent="0.25">
      <c r="A31" s="2" t="s">
        <v>221</v>
      </c>
      <c r="B31" s="3" t="s">
        <v>104</v>
      </c>
      <c r="C31" s="14">
        <v>19</v>
      </c>
      <c r="D31" s="15">
        <f>C31/C44</f>
        <v>9.8445595854922286E-3</v>
      </c>
      <c r="E31" s="14">
        <f t="shared" si="0"/>
        <v>1</v>
      </c>
      <c r="F31" s="15">
        <f>E31/E44</f>
        <v>1.0752688172043012E-2</v>
      </c>
      <c r="G31" s="14">
        <v>20</v>
      </c>
      <c r="H31" s="15">
        <f>G31/G44</f>
        <v>9.8863074641621362E-3</v>
      </c>
      <c r="I31" s="14">
        <v>67</v>
      </c>
      <c r="J31" s="15">
        <f>I31/I44</f>
        <v>5.9832112877299514E-3</v>
      </c>
      <c r="K31" s="14">
        <f t="shared" si="1"/>
        <v>11</v>
      </c>
      <c r="L31" s="15">
        <f>K31/K44</f>
        <v>5.2884615384615388E-3</v>
      </c>
      <c r="M31" s="14">
        <v>78</v>
      </c>
      <c r="N31" s="15">
        <f>M31/M44</f>
        <v>5.8743786714866696E-3</v>
      </c>
      <c r="O31" s="14">
        <v>0</v>
      </c>
      <c r="P31" s="15">
        <f>O31/O44</f>
        <v>0</v>
      </c>
      <c r="Q31" s="14">
        <f t="shared" si="2"/>
        <v>0</v>
      </c>
      <c r="R31" s="15"/>
      <c r="S31" s="14">
        <v>0</v>
      </c>
      <c r="T31" s="15">
        <f>S31/S44</f>
        <v>0</v>
      </c>
      <c r="U31" s="14">
        <v>8</v>
      </c>
      <c r="V31" s="15">
        <f>U31/U44</f>
        <v>6.269592476489028E-3</v>
      </c>
      <c r="W31" s="14">
        <f t="shared" si="3"/>
        <v>1</v>
      </c>
      <c r="X31" s="15">
        <f>W31/W44</f>
        <v>1.6949152542372881E-2</v>
      </c>
      <c r="Y31" s="14">
        <v>9</v>
      </c>
      <c r="Z31" s="15">
        <f>Y31/Y44</f>
        <v>6.7415730337078653E-3</v>
      </c>
      <c r="AA31" s="14">
        <v>0</v>
      </c>
      <c r="AB31" s="15">
        <f>AA31/AA44</f>
        <v>0</v>
      </c>
      <c r="AC31" s="14">
        <f t="shared" si="4"/>
        <v>0</v>
      </c>
      <c r="AD31" s="15"/>
      <c r="AE31" s="14">
        <v>0</v>
      </c>
      <c r="AF31" s="15">
        <f>AE31/AE44</f>
        <v>0</v>
      </c>
      <c r="AG31" s="14">
        <v>2</v>
      </c>
      <c r="AH31" s="15">
        <f>AG31/AG44</f>
        <v>2.7816411682892906E-3</v>
      </c>
      <c r="AI31" s="14">
        <f t="shared" si="5"/>
        <v>0</v>
      </c>
      <c r="AJ31" s="15">
        <f>AI31/AI44</f>
        <v>0</v>
      </c>
      <c r="AK31" s="14">
        <v>2</v>
      </c>
      <c r="AL31" s="15">
        <f>AK31/AK44</f>
        <v>2.6702269692923898E-3</v>
      </c>
      <c r="AM31" s="14">
        <v>2</v>
      </c>
      <c r="AN31" s="15">
        <f>AM31/AM44</f>
        <v>2.0408163265306121E-2</v>
      </c>
      <c r="AO31" s="14">
        <f t="shared" si="6"/>
        <v>0</v>
      </c>
      <c r="AP31" s="15"/>
      <c r="AQ31" s="14">
        <v>2</v>
      </c>
      <c r="AR31" s="15">
        <f>AQ31/AQ44</f>
        <v>2.0408163265306121E-2</v>
      </c>
      <c r="AS31" s="14">
        <v>2</v>
      </c>
      <c r="AT31" s="15">
        <f>AS31/AS44</f>
        <v>3.6363636363636364E-3</v>
      </c>
      <c r="AU31" s="14">
        <f t="shared" si="7"/>
        <v>0</v>
      </c>
      <c r="AV31" s="15">
        <f>AU31/AU44</f>
        <v>0</v>
      </c>
      <c r="AW31" s="14">
        <v>2</v>
      </c>
      <c r="AX31" s="15">
        <f>AW31/AW44</f>
        <v>3.3898305084745762E-3</v>
      </c>
      <c r="AY31" s="14">
        <v>0</v>
      </c>
      <c r="AZ31" s="15">
        <f>AY31/AY44</f>
        <v>0</v>
      </c>
      <c r="BA31" s="14">
        <f t="shared" si="8"/>
        <v>0</v>
      </c>
      <c r="BB31" s="15"/>
      <c r="BC31" s="14">
        <v>0</v>
      </c>
      <c r="BD31" s="15">
        <f>BC31/BC44</f>
        <v>0</v>
      </c>
      <c r="BE31" s="14">
        <v>5</v>
      </c>
      <c r="BF31" s="15">
        <f>BE31/BE44</f>
        <v>2.1739130434782608E-2</v>
      </c>
      <c r="BG31" s="14">
        <f t="shared" si="9"/>
        <v>0</v>
      </c>
      <c r="BH31" s="15"/>
      <c r="BI31" s="14">
        <v>5</v>
      </c>
      <c r="BJ31" s="15">
        <f>BI31/BI44</f>
        <v>2.1739130434782608E-2</v>
      </c>
      <c r="BK31" s="14">
        <v>0</v>
      </c>
      <c r="BL31" s="15">
        <f>BK31/BK44</f>
        <v>0</v>
      </c>
      <c r="BM31" s="14">
        <f t="shared" si="10"/>
        <v>0</v>
      </c>
      <c r="BN31" s="15"/>
      <c r="BO31" s="14">
        <v>0</v>
      </c>
      <c r="BP31" s="15">
        <f>BO31/BO44</f>
        <v>0</v>
      </c>
      <c r="BQ31" s="14">
        <v>4</v>
      </c>
      <c r="BR31" s="15">
        <f>BQ31/BQ44</f>
        <v>8.7527352297592995E-3</v>
      </c>
      <c r="BS31" s="14">
        <f t="shared" si="11"/>
        <v>0</v>
      </c>
      <c r="BT31" s="15"/>
      <c r="BU31" s="14">
        <v>4</v>
      </c>
      <c r="BV31" s="15">
        <f>BU31/BU44</f>
        <v>8.7527352297592995E-3</v>
      </c>
      <c r="BW31" s="14">
        <f t="shared" si="12"/>
        <v>109</v>
      </c>
      <c r="BX31" s="15">
        <f>BW31/BW44</f>
        <v>6.5485130669870831E-3</v>
      </c>
      <c r="BY31" s="14">
        <f t="shared" si="12"/>
        <v>13</v>
      </c>
      <c r="BZ31" s="15">
        <f>BY31/BY44</f>
        <v>5.6472632493483931E-3</v>
      </c>
      <c r="CA31" s="17">
        <f t="shared" si="13"/>
        <v>122</v>
      </c>
      <c r="CB31" s="18">
        <f>CA31/CA44</f>
        <v>6.4390140919406763E-3</v>
      </c>
      <c r="CE31" s="14">
        <f t="shared" si="14"/>
        <v>109</v>
      </c>
      <c r="CF31" s="15">
        <f>CE31/CE44</f>
        <v>6.5485130669870831E-3</v>
      </c>
      <c r="CG31" s="14">
        <f t="shared" si="15"/>
        <v>169</v>
      </c>
      <c r="CH31" s="15">
        <f>CG31/CG44</f>
        <v>5.5415286749516349E-3</v>
      </c>
      <c r="CI31" s="17">
        <v>278</v>
      </c>
      <c r="CJ31" s="18">
        <f>CI31/CI44</f>
        <v>5.8970769165499976E-3</v>
      </c>
    </row>
    <row r="32" spans="1:88" x14ac:dyDescent="0.25">
      <c r="A32" s="19" t="s">
        <v>139</v>
      </c>
      <c r="B32" s="27"/>
      <c r="C32" s="20">
        <f>SUBTOTAL(9,C30:C31)</f>
        <v>42</v>
      </c>
      <c r="D32" s="21">
        <f>C32/C44</f>
        <v>2.1761658031088083E-2</v>
      </c>
      <c r="E32" s="20">
        <f t="shared" si="0"/>
        <v>2</v>
      </c>
      <c r="F32" s="21">
        <f>E32/E44</f>
        <v>2.1505376344086023E-2</v>
      </c>
      <c r="G32" s="20">
        <f>SUBTOTAL(9,G30:G31)</f>
        <v>44</v>
      </c>
      <c r="H32" s="21">
        <f>G32/G44</f>
        <v>2.1749876421156698E-2</v>
      </c>
      <c r="I32" s="20">
        <f>SUBTOTAL(9,I30:I31)</f>
        <v>153</v>
      </c>
      <c r="J32" s="21">
        <f>I32/I44</f>
        <v>1.3663154134666905E-2</v>
      </c>
      <c r="K32" s="20">
        <f t="shared" si="1"/>
        <v>18</v>
      </c>
      <c r="L32" s="21">
        <f>K32/K44</f>
        <v>8.6538461538461543E-3</v>
      </c>
      <c r="M32" s="20">
        <f>SUBTOTAL(9,M30:M31)</f>
        <v>171</v>
      </c>
      <c r="N32" s="21">
        <f>M32/M44</f>
        <v>1.2878445549028467E-2</v>
      </c>
      <c r="O32" s="20">
        <f>SUBTOTAL(9,O30:O31)</f>
        <v>0</v>
      </c>
      <c r="P32" s="21">
        <f>O32/O44</f>
        <v>0</v>
      </c>
      <c r="Q32" s="20">
        <f t="shared" si="2"/>
        <v>0</v>
      </c>
      <c r="R32" s="21"/>
      <c r="S32" s="20">
        <f>SUBTOTAL(9,S30:S31)</f>
        <v>0</v>
      </c>
      <c r="T32" s="21">
        <f>S32/S44</f>
        <v>0</v>
      </c>
      <c r="U32" s="20">
        <f t="shared" ref="U32" si="22">SUBTOTAL(9,U30:U31)</f>
        <v>12</v>
      </c>
      <c r="V32" s="21">
        <f>U32/U44</f>
        <v>9.4043887147335428E-3</v>
      </c>
      <c r="W32" s="20">
        <f t="shared" si="3"/>
        <v>1</v>
      </c>
      <c r="X32" s="21">
        <f>W32/W44</f>
        <v>1.6949152542372881E-2</v>
      </c>
      <c r="Y32" s="20">
        <f>SUBTOTAL(9,Y30:Y31)</f>
        <v>13</v>
      </c>
      <c r="Z32" s="21">
        <f>Y32/Y44</f>
        <v>9.7378277153558051E-3</v>
      </c>
      <c r="AA32" s="20">
        <f>SUBTOTAL(9,AA30:AA31)</f>
        <v>1</v>
      </c>
      <c r="AB32" s="21">
        <f>AA32/AA44</f>
        <v>1.5384615384615385E-2</v>
      </c>
      <c r="AC32" s="20">
        <f t="shared" si="4"/>
        <v>0</v>
      </c>
      <c r="AD32" s="21"/>
      <c r="AE32" s="20">
        <f>SUBTOTAL(9,AE30:AE31)</f>
        <v>1</v>
      </c>
      <c r="AF32" s="21">
        <f>AE32/AE44</f>
        <v>1.5384615384615385E-2</v>
      </c>
      <c r="AG32" s="20">
        <f>SUBTOTAL(9,AG30:AG31)</f>
        <v>5</v>
      </c>
      <c r="AH32" s="21">
        <f>AG32/AG44</f>
        <v>6.954102920723227E-3</v>
      </c>
      <c r="AI32" s="20">
        <f t="shared" si="5"/>
        <v>0</v>
      </c>
      <c r="AJ32" s="21">
        <f>AI32/AI44</f>
        <v>0</v>
      </c>
      <c r="AK32" s="20">
        <f>SUBTOTAL(9,AK30:AK31)</f>
        <v>5</v>
      </c>
      <c r="AL32" s="21">
        <f>AK32/AK44</f>
        <v>6.6755674232309749E-3</v>
      </c>
      <c r="AM32" s="20">
        <f>SUBTOTAL(9,AM30:AM31)</f>
        <v>3</v>
      </c>
      <c r="AN32" s="21">
        <f>AM32/AM44</f>
        <v>3.0612244897959183E-2</v>
      </c>
      <c r="AO32" s="20">
        <f t="shared" si="6"/>
        <v>0</v>
      </c>
      <c r="AP32" s="21"/>
      <c r="AQ32" s="20">
        <f>SUBTOTAL(9,AQ30:AQ31)</f>
        <v>3</v>
      </c>
      <c r="AR32" s="21">
        <f>AQ32/AQ44</f>
        <v>3.0612244897959183E-2</v>
      </c>
      <c r="AS32" s="20">
        <f>SUBTOTAL(9,AS30:AS31)</f>
        <v>7</v>
      </c>
      <c r="AT32" s="21">
        <f>AS32/AS44</f>
        <v>1.2727272727272728E-2</v>
      </c>
      <c r="AU32" s="20">
        <f t="shared" si="7"/>
        <v>0</v>
      </c>
      <c r="AV32" s="21">
        <f>AU32/AU44</f>
        <v>0</v>
      </c>
      <c r="AW32" s="20">
        <f>SUBTOTAL(9,AW30:AW31)</f>
        <v>7</v>
      </c>
      <c r="AX32" s="21">
        <f>AW32/AW44</f>
        <v>1.1864406779661017E-2</v>
      </c>
      <c r="AY32" s="20">
        <f>SUBTOTAL(9,AY30:AY31)</f>
        <v>1</v>
      </c>
      <c r="AZ32" s="21">
        <f>AY32/AY44</f>
        <v>3.4482758620689655E-2</v>
      </c>
      <c r="BA32" s="20">
        <f t="shared" si="8"/>
        <v>0</v>
      </c>
      <c r="BB32" s="21"/>
      <c r="BC32" s="20">
        <f>SUBTOTAL(9,BC30:BC31)</f>
        <v>1</v>
      </c>
      <c r="BD32" s="21">
        <f>BC32/BC44</f>
        <v>3.4482758620689655E-2</v>
      </c>
      <c r="BE32" s="20">
        <f>SUBTOTAL(9,BE30:BE31)</f>
        <v>5</v>
      </c>
      <c r="BF32" s="21">
        <f>BE32/BE44</f>
        <v>2.1739130434782608E-2</v>
      </c>
      <c r="BG32" s="20">
        <f t="shared" si="9"/>
        <v>0</v>
      </c>
      <c r="BH32" s="21"/>
      <c r="BI32" s="20">
        <f>SUBTOTAL(9,BI30:BI31)</f>
        <v>5</v>
      </c>
      <c r="BJ32" s="21">
        <f>BI32/BI44</f>
        <v>2.1739130434782608E-2</v>
      </c>
      <c r="BK32" s="20">
        <f>SUBTOTAL(9,BK30:BK31)</f>
        <v>0</v>
      </c>
      <c r="BL32" s="21">
        <f>BK32/BK44</f>
        <v>0</v>
      </c>
      <c r="BM32" s="20">
        <f t="shared" si="10"/>
        <v>0</v>
      </c>
      <c r="BN32" s="21"/>
      <c r="BO32" s="20">
        <f>SUBTOTAL(9,BO30:BO31)</f>
        <v>0</v>
      </c>
      <c r="BP32" s="21">
        <f>BO32/BO44</f>
        <v>0</v>
      </c>
      <c r="BQ32" s="20">
        <f>SUBTOTAL(9,BQ30:BQ31)</f>
        <v>7</v>
      </c>
      <c r="BR32" s="21">
        <f>BQ32/BQ44</f>
        <v>1.5317286652078774E-2</v>
      </c>
      <c r="BS32" s="20">
        <f t="shared" si="11"/>
        <v>0</v>
      </c>
      <c r="BT32" s="21"/>
      <c r="BU32" s="20">
        <f>SUBTOTAL(9,BU30:BU31)</f>
        <v>7</v>
      </c>
      <c r="BV32" s="21">
        <f>BU32/BU44</f>
        <v>1.5317286652078774E-2</v>
      </c>
      <c r="BW32" s="20">
        <f t="shared" si="12"/>
        <v>236</v>
      </c>
      <c r="BX32" s="21">
        <f>BW32/BW44</f>
        <v>1.4178431961550015E-2</v>
      </c>
      <c r="BY32" s="20">
        <f t="shared" si="12"/>
        <v>21</v>
      </c>
      <c r="BZ32" s="21">
        <f>BY32/BY44</f>
        <v>9.1225021720243264E-3</v>
      </c>
      <c r="CA32" s="20">
        <f t="shared" si="13"/>
        <v>257</v>
      </c>
      <c r="CB32" s="21">
        <f>CA32/CA44</f>
        <v>1.3564152636301261E-2</v>
      </c>
      <c r="CE32" s="20">
        <f t="shared" si="14"/>
        <v>236</v>
      </c>
      <c r="CF32" s="21">
        <f>CE32/CE44</f>
        <v>1.4178431961550015E-2</v>
      </c>
      <c r="CG32" s="20">
        <f t="shared" si="15"/>
        <v>351</v>
      </c>
      <c r="CH32" s="21">
        <f>CG32/CG44</f>
        <v>1.1509328786438011E-2</v>
      </c>
      <c r="CI32" s="20">
        <v>587</v>
      </c>
      <c r="CJ32" s="21">
        <f>CI32/CI44</f>
        <v>1.2451741546816003E-2</v>
      </c>
    </row>
    <row r="33" spans="1:88" x14ac:dyDescent="0.25">
      <c r="A33" s="2" t="s">
        <v>222</v>
      </c>
      <c r="B33" s="3" t="s">
        <v>132</v>
      </c>
      <c r="C33" s="14">
        <v>19</v>
      </c>
      <c r="D33" s="15">
        <f>C33/C44</f>
        <v>9.8445595854922286E-3</v>
      </c>
      <c r="E33" s="14">
        <f t="shared" si="0"/>
        <v>1</v>
      </c>
      <c r="F33" s="15">
        <f>E33/E44</f>
        <v>1.0752688172043012E-2</v>
      </c>
      <c r="G33" s="14">
        <v>20</v>
      </c>
      <c r="H33" s="15">
        <f>G33/G44</f>
        <v>9.8863074641621362E-3</v>
      </c>
      <c r="I33" s="14">
        <v>104</v>
      </c>
      <c r="J33" s="15">
        <f>I33/I44</f>
        <v>9.2873727451330598E-3</v>
      </c>
      <c r="K33" s="14">
        <f t="shared" si="1"/>
        <v>8</v>
      </c>
      <c r="L33" s="15">
        <f>K33/K44</f>
        <v>3.8461538461538464E-3</v>
      </c>
      <c r="M33" s="14">
        <v>112</v>
      </c>
      <c r="N33" s="15">
        <f>M33/M44</f>
        <v>8.4350052718782948E-3</v>
      </c>
      <c r="O33" s="14">
        <v>0</v>
      </c>
      <c r="P33" s="15">
        <f>O33/O44</f>
        <v>0</v>
      </c>
      <c r="Q33" s="14">
        <f t="shared" si="2"/>
        <v>0</v>
      </c>
      <c r="R33" s="15"/>
      <c r="S33" s="14">
        <v>0</v>
      </c>
      <c r="T33" s="15">
        <f>S33/S44</f>
        <v>0</v>
      </c>
      <c r="U33" s="14">
        <v>6</v>
      </c>
      <c r="V33" s="15">
        <f>U33/U44</f>
        <v>4.7021943573667714E-3</v>
      </c>
      <c r="W33" s="14">
        <f t="shared" si="3"/>
        <v>0</v>
      </c>
      <c r="X33" s="15">
        <f>W33/W44</f>
        <v>0</v>
      </c>
      <c r="Y33" s="14">
        <v>6</v>
      </c>
      <c r="Z33" s="15">
        <f>Y33/Y44</f>
        <v>4.4943820224719105E-3</v>
      </c>
      <c r="AA33" s="14">
        <v>1</v>
      </c>
      <c r="AB33" s="15">
        <f>AA33/AA44</f>
        <v>1.5384615384615385E-2</v>
      </c>
      <c r="AC33" s="14">
        <f t="shared" si="4"/>
        <v>0</v>
      </c>
      <c r="AD33" s="15"/>
      <c r="AE33" s="14">
        <v>1</v>
      </c>
      <c r="AF33" s="15">
        <f>AE33/AE44</f>
        <v>1.5384615384615385E-2</v>
      </c>
      <c r="AG33" s="14">
        <v>4</v>
      </c>
      <c r="AH33" s="15">
        <f>AG33/AG44</f>
        <v>5.5632823365785811E-3</v>
      </c>
      <c r="AI33" s="14">
        <f t="shared" si="5"/>
        <v>0</v>
      </c>
      <c r="AJ33" s="15">
        <f>AI33/AI44</f>
        <v>0</v>
      </c>
      <c r="AK33" s="14">
        <v>4</v>
      </c>
      <c r="AL33" s="15">
        <f>AK33/AK44</f>
        <v>5.3404539385847796E-3</v>
      </c>
      <c r="AM33" s="14">
        <v>1</v>
      </c>
      <c r="AN33" s="15">
        <f>AM33/AM44</f>
        <v>1.020408163265306E-2</v>
      </c>
      <c r="AO33" s="14">
        <f t="shared" si="6"/>
        <v>0</v>
      </c>
      <c r="AP33" s="15"/>
      <c r="AQ33" s="14">
        <v>1</v>
      </c>
      <c r="AR33" s="15">
        <f>AQ33/AQ44</f>
        <v>1.020408163265306E-2</v>
      </c>
      <c r="AS33" s="14">
        <v>11</v>
      </c>
      <c r="AT33" s="15">
        <f>AS33/AS44</f>
        <v>0.02</v>
      </c>
      <c r="AU33" s="14">
        <f t="shared" si="7"/>
        <v>0</v>
      </c>
      <c r="AV33" s="15">
        <f>AU33/AU44</f>
        <v>0</v>
      </c>
      <c r="AW33" s="14">
        <v>11</v>
      </c>
      <c r="AX33" s="15">
        <f>AW33/AW44</f>
        <v>1.864406779661017E-2</v>
      </c>
      <c r="AY33" s="14">
        <v>0</v>
      </c>
      <c r="AZ33" s="15">
        <f>AY33/AY44</f>
        <v>0</v>
      </c>
      <c r="BA33" s="14">
        <f t="shared" si="8"/>
        <v>0</v>
      </c>
      <c r="BB33" s="15"/>
      <c r="BC33" s="14">
        <v>0</v>
      </c>
      <c r="BD33" s="15">
        <f>BC33/BC44</f>
        <v>0</v>
      </c>
      <c r="BE33" s="14">
        <v>0</v>
      </c>
      <c r="BF33" s="15">
        <f>BE33/BE44</f>
        <v>0</v>
      </c>
      <c r="BG33" s="14">
        <f t="shared" si="9"/>
        <v>0</v>
      </c>
      <c r="BH33" s="15"/>
      <c r="BI33" s="14">
        <v>0</v>
      </c>
      <c r="BJ33" s="15">
        <f>BI33/BI44</f>
        <v>0</v>
      </c>
      <c r="BK33" s="14">
        <v>0</v>
      </c>
      <c r="BL33" s="15">
        <f>BK33/BK44</f>
        <v>0</v>
      </c>
      <c r="BM33" s="14">
        <f t="shared" si="10"/>
        <v>0</v>
      </c>
      <c r="BN33" s="15"/>
      <c r="BO33" s="14">
        <v>0</v>
      </c>
      <c r="BP33" s="15">
        <f>BO33/BO44</f>
        <v>0</v>
      </c>
      <c r="BQ33" s="14">
        <v>5</v>
      </c>
      <c r="BR33" s="15">
        <f>BQ33/BQ44</f>
        <v>1.0940919037199124E-2</v>
      </c>
      <c r="BS33" s="14">
        <f t="shared" si="11"/>
        <v>0</v>
      </c>
      <c r="BT33" s="15"/>
      <c r="BU33" s="14">
        <v>5</v>
      </c>
      <c r="BV33" s="15">
        <f>BU33/BU44</f>
        <v>1.0940919037199124E-2</v>
      </c>
      <c r="BW33" s="14">
        <f t="shared" si="12"/>
        <v>151</v>
      </c>
      <c r="BX33" s="15">
        <f>BW33/BW44</f>
        <v>9.0717933313307301E-3</v>
      </c>
      <c r="BY33" s="14">
        <f t="shared" si="12"/>
        <v>9</v>
      </c>
      <c r="BZ33" s="15">
        <f>BY33/BY44</f>
        <v>3.909643788010426E-3</v>
      </c>
      <c r="CA33" s="17">
        <f t="shared" si="13"/>
        <v>160</v>
      </c>
      <c r="CB33" s="18">
        <f>CA33/CA44</f>
        <v>8.4446086451681005E-3</v>
      </c>
      <c r="CE33" s="14">
        <f t="shared" si="14"/>
        <v>151</v>
      </c>
      <c r="CF33" s="15">
        <f>CE33/CE44</f>
        <v>9.0717933313307301E-3</v>
      </c>
      <c r="CG33" s="14">
        <f t="shared" si="15"/>
        <v>293</v>
      </c>
      <c r="CH33" s="15">
        <f>CG33/CG44</f>
        <v>9.6075023772830108E-3</v>
      </c>
      <c r="CI33" s="17">
        <v>444</v>
      </c>
      <c r="CJ33" s="18">
        <f>CI33/CI44</f>
        <v>9.4183530609647445E-3</v>
      </c>
    </row>
    <row r="34" spans="1:88" x14ac:dyDescent="0.25">
      <c r="A34" s="19" t="s">
        <v>139</v>
      </c>
      <c r="B34" s="27"/>
      <c r="C34" s="20">
        <f>SUBTOTAL(9,C33:C33)</f>
        <v>19</v>
      </c>
      <c r="D34" s="21">
        <f>C34/C44</f>
        <v>9.8445595854922286E-3</v>
      </c>
      <c r="E34" s="20">
        <f t="shared" si="0"/>
        <v>1</v>
      </c>
      <c r="F34" s="21">
        <f>E34/E44</f>
        <v>1.0752688172043012E-2</v>
      </c>
      <c r="G34" s="20">
        <f>SUBTOTAL(9,G33:G33)</f>
        <v>20</v>
      </c>
      <c r="H34" s="21">
        <f>G34/G44</f>
        <v>9.8863074641621362E-3</v>
      </c>
      <c r="I34" s="20">
        <f>SUBTOTAL(9,I33:I33)</f>
        <v>104</v>
      </c>
      <c r="J34" s="21">
        <f>I34/I44</f>
        <v>9.2873727451330598E-3</v>
      </c>
      <c r="K34" s="20">
        <f t="shared" si="1"/>
        <v>8</v>
      </c>
      <c r="L34" s="21">
        <f>K34/K44</f>
        <v>3.8461538461538464E-3</v>
      </c>
      <c r="M34" s="20">
        <f>SUBTOTAL(9,M33:M33)</f>
        <v>112</v>
      </c>
      <c r="N34" s="21">
        <f>M34/M44</f>
        <v>8.4350052718782948E-3</v>
      </c>
      <c r="O34" s="20">
        <f>SUBTOTAL(9,O33:O33)</f>
        <v>0</v>
      </c>
      <c r="P34" s="21">
        <f>O34/O44</f>
        <v>0</v>
      </c>
      <c r="Q34" s="20">
        <f t="shared" si="2"/>
        <v>0</v>
      </c>
      <c r="R34" s="21"/>
      <c r="S34" s="20">
        <f>SUBTOTAL(9,S33:S33)</f>
        <v>0</v>
      </c>
      <c r="T34" s="21">
        <f>S34/S44</f>
        <v>0</v>
      </c>
      <c r="U34" s="20">
        <f t="shared" ref="U34" si="23">SUBTOTAL(9,U33:U33)</f>
        <v>6</v>
      </c>
      <c r="V34" s="21">
        <f>U34/U44</f>
        <v>4.7021943573667714E-3</v>
      </c>
      <c r="W34" s="20">
        <f t="shared" si="3"/>
        <v>0</v>
      </c>
      <c r="X34" s="21">
        <f>W34/W44</f>
        <v>0</v>
      </c>
      <c r="Y34" s="20">
        <f>SUBTOTAL(9,Y33:Y33)</f>
        <v>6</v>
      </c>
      <c r="Z34" s="21">
        <f>Y34/Y44</f>
        <v>4.4943820224719105E-3</v>
      </c>
      <c r="AA34" s="20">
        <f>SUBTOTAL(9,AA33:AA33)</f>
        <v>1</v>
      </c>
      <c r="AB34" s="21">
        <f>AA34/AA44</f>
        <v>1.5384615384615385E-2</v>
      </c>
      <c r="AC34" s="20">
        <f t="shared" si="4"/>
        <v>0</v>
      </c>
      <c r="AD34" s="21"/>
      <c r="AE34" s="20">
        <f>SUBTOTAL(9,AE33:AE33)</f>
        <v>1</v>
      </c>
      <c r="AF34" s="21">
        <f>AE34/AE44</f>
        <v>1.5384615384615385E-2</v>
      </c>
      <c r="AG34" s="20">
        <f>SUBTOTAL(9,AG33:AG33)</f>
        <v>4</v>
      </c>
      <c r="AH34" s="21">
        <f>AG34/AG44</f>
        <v>5.5632823365785811E-3</v>
      </c>
      <c r="AI34" s="20">
        <f t="shared" si="5"/>
        <v>0</v>
      </c>
      <c r="AJ34" s="21">
        <f>AI34/AI44</f>
        <v>0</v>
      </c>
      <c r="AK34" s="20">
        <f>SUBTOTAL(9,AK33:AK33)</f>
        <v>4</v>
      </c>
      <c r="AL34" s="21">
        <f>AK34/AK44</f>
        <v>5.3404539385847796E-3</v>
      </c>
      <c r="AM34" s="20">
        <f>SUBTOTAL(9,AM33:AM33)</f>
        <v>1</v>
      </c>
      <c r="AN34" s="21">
        <f>AM34/AM44</f>
        <v>1.020408163265306E-2</v>
      </c>
      <c r="AO34" s="20">
        <f t="shared" si="6"/>
        <v>0</v>
      </c>
      <c r="AP34" s="21"/>
      <c r="AQ34" s="20">
        <f>SUBTOTAL(9,AQ33:AQ33)</f>
        <v>1</v>
      </c>
      <c r="AR34" s="21">
        <f>AQ34/AQ44</f>
        <v>1.020408163265306E-2</v>
      </c>
      <c r="AS34" s="20">
        <f>SUBTOTAL(9,AS33:AS33)</f>
        <v>11</v>
      </c>
      <c r="AT34" s="21">
        <f>AS34/AS44</f>
        <v>0.02</v>
      </c>
      <c r="AU34" s="20">
        <f t="shared" si="7"/>
        <v>0</v>
      </c>
      <c r="AV34" s="21">
        <f>AU34/AU44</f>
        <v>0</v>
      </c>
      <c r="AW34" s="20">
        <f>SUBTOTAL(9,AW33:AW33)</f>
        <v>11</v>
      </c>
      <c r="AX34" s="21">
        <f>AW34/AW44</f>
        <v>1.864406779661017E-2</v>
      </c>
      <c r="AY34" s="20">
        <f>SUBTOTAL(9,AY33:AY33)</f>
        <v>0</v>
      </c>
      <c r="AZ34" s="21">
        <f>AY34/AY44</f>
        <v>0</v>
      </c>
      <c r="BA34" s="20">
        <f t="shared" si="8"/>
        <v>0</v>
      </c>
      <c r="BB34" s="21"/>
      <c r="BC34" s="20">
        <f>SUBTOTAL(9,BC33:BC33)</f>
        <v>0</v>
      </c>
      <c r="BD34" s="21">
        <f>BC34/BC44</f>
        <v>0</v>
      </c>
      <c r="BE34" s="20">
        <f>SUBTOTAL(9,BE33:BE33)</f>
        <v>0</v>
      </c>
      <c r="BF34" s="21">
        <f>BE34/BE44</f>
        <v>0</v>
      </c>
      <c r="BG34" s="20">
        <f t="shared" si="9"/>
        <v>0</v>
      </c>
      <c r="BH34" s="21"/>
      <c r="BI34" s="20">
        <f>SUBTOTAL(9,BI33:BI33)</f>
        <v>0</v>
      </c>
      <c r="BJ34" s="21">
        <f>BI34/BI44</f>
        <v>0</v>
      </c>
      <c r="BK34" s="20">
        <f>SUBTOTAL(9,BK33:BK33)</f>
        <v>0</v>
      </c>
      <c r="BL34" s="21">
        <f>BK34/BK44</f>
        <v>0</v>
      </c>
      <c r="BM34" s="20">
        <f t="shared" si="10"/>
        <v>0</v>
      </c>
      <c r="BN34" s="21"/>
      <c r="BO34" s="20">
        <f>SUBTOTAL(9,BO33:BO33)</f>
        <v>0</v>
      </c>
      <c r="BP34" s="21">
        <f>BO34/BO44</f>
        <v>0</v>
      </c>
      <c r="BQ34" s="20">
        <f>SUBTOTAL(9,BQ33:BQ33)</f>
        <v>5</v>
      </c>
      <c r="BR34" s="21">
        <f>BQ34/BQ44</f>
        <v>1.0940919037199124E-2</v>
      </c>
      <c r="BS34" s="20">
        <f t="shared" si="11"/>
        <v>0</v>
      </c>
      <c r="BT34" s="21"/>
      <c r="BU34" s="20">
        <f>SUBTOTAL(9,BU33:BU33)</f>
        <v>5</v>
      </c>
      <c r="BV34" s="21">
        <f>BU34/BU44</f>
        <v>1.0940919037199124E-2</v>
      </c>
      <c r="BW34" s="20">
        <f t="shared" si="12"/>
        <v>151</v>
      </c>
      <c r="BX34" s="21">
        <f>BW34/BW44</f>
        <v>9.0717933313307301E-3</v>
      </c>
      <c r="BY34" s="20">
        <f t="shared" si="12"/>
        <v>9</v>
      </c>
      <c r="BZ34" s="21">
        <f>BY34/BY44</f>
        <v>3.909643788010426E-3</v>
      </c>
      <c r="CA34" s="20">
        <f t="shared" si="13"/>
        <v>160</v>
      </c>
      <c r="CB34" s="21">
        <f>CA34/CA44</f>
        <v>8.4446086451681005E-3</v>
      </c>
      <c r="CE34" s="20">
        <f t="shared" si="14"/>
        <v>151</v>
      </c>
      <c r="CF34" s="21">
        <f>CE34/CE44</f>
        <v>9.0717933313307301E-3</v>
      </c>
      <c r="CG34" s="20">
        <f t="shared" si="15"/>
        <v>293</v>
      </c>
      <c r="CH34" s="21">
        <f>CG34/CG44</f>
        <v>9.6075023772830108E-3</v>
      </c>
      <c r="CI34" s="20">
        <v>444</v>
      </c>
      <c r="CJ34" s="21">
        <f>CI34/CI44</f>
        <v>9.4183530609647445E-3</v>
      </c>
    </row>
    <row r="35" spans="1:88" x14ac:dyDescent="0.25">
      <c r="A35" s="2" t="s">
        <v>223</v>
      </c>
      <c r="B35" s="3" t="s">
        <v>134</v>
      </c>
      <c r="C35" s="14">
        <v>3</v>
      </c>
      <c r="D35" s="15">
        <f>C35/C44</f>
        <v>1.5544041450777201E-3</v>
      </c>
      <c r="E35" s="14">
        <f t="shared" si="0"/>
        <v>1</v>
      </c>
      <c r="F35" s="15">
        <f>E35/E44</f>
        <v>1.0752688172043012E-2</v>
      </c>
      <c r="G35" s="14">
        <v>4</v>
      </c>
      <c r="H35" s="15">
        <f>G35/G44</f>
        <v>1.9772614928324269E-3</v>
      </c>
      <c r="I35" s="14">
        <v>19</v>
      </c>
      <c r="J35" s="15">
        <f>I35/I44</f>
        <v>1.6967315592070012E-3</v>
      </c>
      <c r="K35" s="14">
        <f t="shared" si="1"/>
        <v>3</v>
      </c>
      <c r="L35" s="15">
        <f>K35/K44</f>
        <v>1.4423076923076924E-3</v>
      </c>
      <c r="M35" s="14">
        <v>22</v>
      </c>
      <c r="N35" s="15">
        <f>M35/M44</f>
        <v>1.6568760355475222E-3</v>
      </c>
      <c r="O35" s="14">
        <v>0</v>
      </c>
      <c r="P35" s="15">
        <f>O35/O44</f>
        <v>0</v>
      </c>
      <c r="Q35" s="14">
        <f t="shared" si="2"/>
        <v>0</v>
      </c>
      <c r="R35" s="15"/>
      <c r="S35" s="14">
        <v>0</v>
      </c>
      <c r="T35" s="15">
        <f>S35/S44</f>
        <v>0</v>
      </c>
      <c r="U35" s="14">
        <v>3</v>
      </c>
      <c r="V35" s="15">
        <f>U35/U44</f>
        <v>2.3510971786833857E-3</v>
      </c>
      <c r="W35" s="14">
        <f t="shared" si="3"/>
        <v>1</v>
      </c>
      <c r="X35" s="15">
        <f>W35/W44</f>
        <v>1.6949152542372881E-2</v>
      </c>
      <c r="Y35" s="14">
        <v>4</v>
      </c>
      <c r="Z35" s="15">
        <f>Y35/Y44</f>
        <v>2.9962546816479402E-3</v>
      </c>
      <c r="AA35" s="14">
        <v>1</v>
      </c>
      <c r="AB35" s="15">
        <f>AA35/AA44</f>
        <v>1.5384615384615385E-2</v>
      </c>
      <c r="AC35" s="14">
        <f t="shared" si="4"/>
        <v>0</v>
      </c>
      <c r="AD35" s="15"/>
      <c r="AE35" s="14">
        <v>1</v>
      </c>
      <c r="AF35" s="15">
        <f>AE35/AE44</f>
        <v>1.5384615384615385E-2</v>
      </c>
      <c r="AG35" s="14">
        <v>3</v>
      </c>
      <c r="AH35" s="15">
        <f>AG35/AG44</f>
        <v>4.172461752433936E-3</v>
      </c>
      <c r="AI35" s="14">
        <f t="shared" si="5"/>
        <v>0</v>
      </c>
      <c r="AJ35" s="15">
        <f>AI35/AI44</f>
        <v>0</v>
      </c>
      <c r="AK35" s="14">
        <v>3</v>
      </c>
      <c r="AL35" s="15">
        <f>AK35/AK44</f>
        <v>4.0053404539385851E-3</v>
      </c>
      <c r="AM35" s="14">
        <v>0</v>
      </c>
      <c r="AN35" s="15">
        <f>AM35/AM44</f>
        <v>0</v>
      </c>
      <c r="AO35" s="14">
        <f t="shared" si="6"/>
        <v>0</v>
      </c>
      <c r="AP35" s="15"/>
      <c r="AQ35" s="14">
        <v>0</v>
      </c>
      <c r="AR35" s="15">
        <f>AQ35/AQ44</f>
        <v>0</v>
      </c>
      <c r="AS35" s="14">
        <v>2</v>
      </c>
      <c r="AT35" s="15">
        <f>AS35/AS44</f>
        <v>3.6363636363636364E-3</v>
      </c>
      <c r="AU35" s="14">
        <f t="shared" si="7"/>
        <v>0</v>
      </c>
      <c r="AV35" s="15">
        <f>AU35/AU44</f>
        <v>0</v>
      </c>
      <c r="AW35" s="14">
        <v>2</v>
      </c>
      <c r="AX35" s="15">
        <f>AW35/AW44</f>
        <v>3.3898305084745762E-3</v>
      </c>
      <c r="AY35" s="14">
        <v>0</v>
      </c>
      <c r="AZ35" s="15">
        <f>AY35/AY44</f>
        <v>0</v>
      </c>
      <c r="BA35" s="14">
        <f t="shared" si="8"/>
        <v>0</v>
      </c>
      <c r="BB35" s="15"/>
      <c r="BC35" s="14">
        <v>0</v>
      </c>
      <c r="BD35" s="15">
        <f>BC35/BC44</f>
        <v>0</v>
      </c>
      <c r="BE35" s="14">
        <v>1</v>
      </c>
      <c r="BF35" s="15">
        <f>BE35/BE44</f>
        <v>4.3478260869565218E-3</v>
      </c>
      <c r="BG35" s="14">
        <f t="shared" si="9"/>
        <v>0</v>
      </c>
      <c r="BH35" s="15"/>
      <c r="BI35" s="14">
        <v>1</v>
      </c>
      <c r="BJ35" s="15">
        <f>BI35/BI44</f>
        <v>4.3478260869565218E-3</v>
      </c>
      <c r="BK35" s="14">
        <v>0</v>
      </c>
      <c r="BL35" s="15">
        <f>BK35/BK44</f>
        <v>0</v>
      </c>
      <c r="BM35" s="14">
        <f t="shared" si="10"/>
        <v>0</v>
      </c>
      <c r="BN35" s="15"/>
      <c r="BO35" s="14">
        <v>0</v>
      </c>
      <c r="BP35" s="15">
        <f>BO35/BO44</f>
        <v>0</v>
      </c>
      <c r="BQ35" s="14">
        <v>1</v>
      </c>
      <c r="BR35" s="15">
        <f>BQ35/BQ44</f>
        <v>2.1881838074398249E-3</v>
      </c>
      <c r="BS35" s="14">
        <f t="shared" si="11"/>
        <v>0</v>
      </c>
      <c r="BT35" s="15"/>
      <c r="BU35" s="14">
        <v>1</v>
      </c>
      <c r="BV35" s="15">
        <f>BU35/BU44</f>
        <v>2.1881838074398249E-3</v>
      </c>
      <c r="BW35" s="14">
        <f t="shared" si="12"/>
        <v>33</v>
      </c>
      <c r="BX35" s="15">
        <f>BW35/BW44</f>
        <v>1.9825773505557226E-3</v>
      </c>
      <c r="BY35" s="14">
        <f t="shared" si="12"/>
        <v>5</v>
      </c>
      <c r="BZ35" s="15">
        <f>BY35/BY44</f>
        <v>2.1720243266724589E-3</v>
      </c>
      <c r="CA35" s="17">
        <f t="shared" si="13"/>
        <v>38</v>
      </c>
      <c r="CB35" s="18">
        <f>CA35/CA44</f>
        <v>2.0055945532274238E-3</v>
      </c>
      <c r="CE35" s="14">
        <f t="shared" si="14"/>
        <v>33</v>
      </c>
      <c r="CF35" s="15">
        <f>CE35/CE44</f>
        <v>1.9825773505557226E-3</v>
      </c>
      <c r="CG35" s="14">
        <f t="shared" si="15"/>
        <v>89</v>
      </c>
      <c r="CH35" s="15">
        <f>CG35/CG44</f>
        <v>2.918319834737843E-3</v>
      </c>
      <c r="CI35" s="17">
        <v>122</v>
      </c>
      <c r="CJ35" s="18">
        <f>CI35/CI44</f>
        <v>2.5879258410758982E-3</v>
      </c>
    </row>
    <row r="36" spans="1:88" x14ac:dyDescent="0.25">
      <c r="A36" s="2" t="s">
        <v>224</v>
      </c>
      <c r="B36" s="3" t="s">
        <v>134</v>
      </c>
      <c r="C36" s="14">
        <v>13</v>
      </c>
      <c r="D36" s="15">
        <f>C36/C44</f>
        <v>6.7357512953367879E-3</v>
      </c>
      <c r="E36" s="14">
        <f t="shared" si="0"/>
        <v>0</v>
      </c>
      <c r="F36" s="15">
        <f>E36/E44</f>
        <v>0</v>
      </c>
      <c r="G36" s="14">
        <v>13</v>
      </c>
      <c r="H36" s="15">
        <f>G36/G44</f>
        <v>6.4260998517053879E-3</v>
      </c>
      <c r="I36" s="14">
        <v>95</v>
      </c>
      <c r="J36" s="15">
        <f>I36/I44</f>
        <v>8.4836577960350056E-3</v>
      </c>
      <c r="K36" s="14">
        <f t="shared" si="1"/>
        <v>11</v>
      </c>
      <c r="L36" s="15">
        <f>K36/K44</f>
        <v>5.2884615384615388E-3</v>
      </c>
      <c r="M36" s="14">
        <v>106</v>
      </c>
      <c r="N36" s="15">
        <f>M36/M44</f>
        <v>7.9831299894562429E-3</v>
      </c>
      <c r="O36" s="14">
        <v>0</v>
      </c>
      <c r="P36" s="15">
        <f>O36/O44</f>
        <v>0</v>
      </c>
      <c r="Q36" s="14">
        <f t="shared" si="2"/>
        <v>0</v>
      </c>
      <c r="R36" s="15"/>
      <c r="S36" s="14">
        <v>0</v>
      </c>
      <c r="T36" s="15">
        <f>S36/S44</f>
        <v>0</v>
      </c>
      <c r="U36" s="14">
        <v>12</v>
      </c>
      <c r="V36" s="15">
        <f>U36/U44</f>
        <v>9.4043887147335428E-3</v>
      </c>
      <c r="W36" s="14">
        <f t="shared" si="3"/>
        <v>1</v>
      </c>
      <c r="X36" s="15">
        <f>W36/W44</f>
        <v>1.6949152542372881E-2</v>
      </c>
      <c r="Y36" s="14">
        <v>13</v>
      </c>
      <c r="Z36" s="15">
        <f>Y36/Y44</f>
        <v>9.7378277153558051E-3</v>
      </c>
      <c r="AA36" s="14">
        <v>0</v>
      </c>
      <c r="AB36" s="15">
        <f>AA36/AA44</f>
        <v>0</v>
      </c>
      <c r="AC36" s="14">
        <f t="shared" si="4"/>
        <v>0</v>
      </c>
      <c r="AD36" s="15"/>
      <c r="AE36" s="14">
        <v>0</v>
      </c>
      <c r="AF36" s="15">
        <f>AE36/AE44</f>
        <v>0</v>
      </c>
      <c r="AG36" s="14">
        <v>6</v>
      </c>
      <c r="AH36" s="15">
        <f>AG36/AG44</f>
        <v>8.3449235048678721E-3</v>
      </c>
      <c r="AI36" s="14">
        <f t="shared" si="5"/>
        <v>0</v>
      </c>
      <c r="AJ36" s="15">
        <f>AI36/AI44</f>
        <v>0</v>
      </c>
      <c r="AK36" s="14">
        <v>6</v>
      </c>
      <c r="AL36" s="15">
        <f>AK36/AK44</f>
        <v>8.0106809078771702E-3</v>
      </c>
      <c r="AM36" s="14">
        <v>0</v>
      </c>
      <c r="AN36" s="15">
        <f>AM36/AM44</f>
        <v>0</v>
      </c>
      <c r="AO36" s="14">
        <f t="shared" si="6"/>
        <v>0</v>
      </c>
      <c r="AP36" s="15"/>
      <c r="AQ36" s="14">
        <v>0</v>
      </c>
      <c r="AR36" s="15">
        <f>AQ36/AQ44</f>
        <v>0</v>
      </c>
      <c r="AS36" s="14">
        <v>5</v>
      </c>
      <c r="AT36" s="15">
        <f>AS36/AS44</f>
        <v>9.0909090909090905E-3</v>
      </c>
      <c r="AU36" s="14">
        <f t="shared" si="7"/>
        <v>0</v>
      </c>
      <c r="AV36" s="15">
        <f>AU36/AU44</f>
        <v>0</v>
      </c>
      <c r="AW36" s="14">
        <v>5</v>
      </c>
      <c r="AX36" s="15">
        <f>AW36/AW44</f>
        <v>8.4745762711864406E-3</v>
      </c>
      <c r="AY36" s="14">
        <v>0</v>
      </c>
      <c r="AZ36" s="15">
        <f>AY36/AY44</f>
        <v>0</v>
      </c>
      <c r="BA36" s="14">
        <f t="shared" si="8"/>
        <v>0</v>
      </c>
      <c r="BB36" s="15"/>
      <c r="BC36" s="14">
        <v>0</v>
      </c>
      <c r="BD36" s="15">
        <f>BC36/BC44</f>
        <v>0</v>
      </c>
      <c r="BE36" s="14">
        <v>1</v>
      </c>
      <c r="BF36" s="15">
        <f>BE36/BE44</f>
        <v>4.3478260869565218E-3</v>
      </c>
      <c r="BG36" s="14">
        <f t="shared" si="9"/>
        <v>0</v>
      </c>
      <c r="BH36" s="15"/>
      <c r="BI36" s="14">
        <v>1</v>
      </c>
      <c r="BJ36" s="15">
        <f>BI36/BI44</f>
        <v>4.3478260869565218E-3</v>
      </c>
      <c r="BK36" s="14">
        <v>1</v>
      </c>
      <c r="BL36" s="15">
        <f>BK36/BK44</f>
        <v>4.1666666666666664E-2</v>
      </c>
      <c r="BM36" s="14">
        <f t="shared" si="10"/>
        <v>0</v>
      </c>
      <c r="BN36" s="15"/>
      <c r="BO36" s="14">
        <v>1</v>
      </c>
      <c r="BP36" s="15">
        <f>BO36/BO44</f>
        <v>4.1666666666666664E-2</v>
      </c>
      <c r="BQ36" s="14">
        <v>6</v>
      </c>
      <c r="BR36" s="15">
        <f>BQ36/BQ44</f>
        <v>1.3129102844638949E-2</v>
      </c>
      <c r="BS36" s="14">
        <f t="shared" si="11"/>
        <v>0</v>
      </c>
      <c r="BT36" s="15"/>
      <c r="BU36" s="14">
        <v>6</v>
      </c>
      <c r="BV36" s="15">
        <f>BU36/BU44</f>
        <v>1.3129102844638949E-2</v>
      </c>
      <c r="BW36" s="14">
        <f t="shared" si="12"/>
        <v>139</v>
      </c>
      <c r="BX36" s="15">
        <f>BW36/BW44</f>
        <v>8.350856112946831E-3</v>
      </c>
      <c r="BY36" s="14">
        <f t="shared" si="12"/>
        <v>12</v>
      </c>
      <c r="BZ36" s="15">
        <f>BY36/BY44</f>
        <v>5.2128583840139013E-3</v>
      </c>
      <c r="CA36" s="17">
        <f t="shared" si="13"/>
        <v>151</v>
      </c>
      <c r="CB36" s="18">
        <f>CA36/CA44</f>
        <v>7.9695994088773946E-3</v>
      </c>
      <c r="CE36" s="14">
        <f t="shared" si="14"/>
        <v>139</v>
      </c>
      <c r="CF36" s="15">
        <f>CE36/CE44</f>
        <v>8.350856112946831E-3</v>
      </c>
      <c r="CG36" s="14">
        <f t="shared" si="15"/>
        <v>247</v>
      </c>
      <c r="CH36" s="15">
        <f>CG36/CG44</f>
        <v>8.0991572941600809E-3</v>
      </c>
      <c r="CI36" s="17">
        <v>386</v>
      </c>
      <c r="CJ36" s="18">
        <f>CI36/CI44</f>
        <v>8.1880276611089892E-3</v>
      </c>
    </row>
    <row r="37" spans="1:88" x14ac:dyDescent="0.25">
      <c r="A37" s="2" t="s">
        <v>225</v>
      </c>
      <c r="B37" s="3" t="s">
        <v>134</v>
      </c>
      <c r="C37" s="14">
        <v>8</v>
      </c>
      <c r="D37" s="15">
        <f>C37/C44</f>
        <v>4.1450777202072537E-3</v>
      </c>
      <c r="E37" s="14">
        <f t="shared" si="0"/>
        <v>1</v>
      </c>
      <c r="F37" s="15">
        <f>E37/E44</f>
        <v>1.0752688172043012E-2</v>
      </c>
      <c r="G37" s="14">
        <v>9</v>
      </c>
      <c r="H37" s="15">
        <f>G37/G44</f>
        <v>4.448838358872961E-3</v>
      </c>
      <c r="I37" s="14">
        <v>49</v>
      </c>
      <c r="J37" s="15">
        <f>I37/I44</f>
        <v>4.3757813895338457E-3</v>
      </c>
      <c r="K37" s="14">
        <f t="shared" si="1"/>
        <v>10</v>
      </c>
      <c r="L37" s="15">
        <f>K37/K44</f>
        <v>4.807692307692308E-3</v>
      </c>
      <c r="M37" s="14">
        <v>59</v>
      </c>
      <c r="N37" s="15">
        <f>M37/M44</f>
        <v>4.4434402771501734E-3</v>
      </c>
      <c r="O37" s="14">
        <v>0</v>
      </c>
      <c r="P37" s="15">
        <f>O37/O44</f>
        <v>0</v>
      </c>
      <c r="Q37" s="14">
        <f t="shared" si="2"/>
        <v>0</v>
      </c>
      <c r="R37" s="15"/>
      <c r="S37" s="14">
        <v>0</v>
      </c>
      <c r="T37" s="15">
        <f>S37/S44</f>
        <v>0</v>
      </c>
      <c r="U37" s="14">
        <v>1</v>
      </c>
      <c r="V37" s="15">
        <f>U37/U44</f>
        <v>7.836990595611285E-4</v>
      </c>
      <c r="W37" s="14">
        <f t="shared" si="3"/>
        <v>0</v>
      </c>
      <c r="X37" s="15">
        <f>W37/W44</f>
        <v>0</v>
      </c>
      <c r="Y37" s="14">
        <v>1</v>
      </c>
      <c r="Z37" s="15">
        <f>Y37/Y44</f>
        <v>7.4906367041198505E-4</v>
      </c>
      <c r="AA37" s="14">
        <v>0</v>
      </c>
      <c r="AB37" s="15">
        <f>AA37/AA44</f>
        <v>0</v>
      </c>
      <c r="AC37" s="14">
        <f t="shared" si="4"/>
        <v>0</v>
      </c>
      <c r="AD37" s="15"/>
      <c r="AE37" s="14">
        <v>0</v>
      </c>
      <c r="AF37" s="15">
        <f>AE37/AE44</f>
        <v>0</v>
      </c>
      <c r="AG37" s="14">
        <v>3</v>
      </c>
      <c r="AH37" s="15">
        <f>AG37/AG44</f>
        <v>4.172461752433936E-3</v>
      </c>
      <c r="AI37" s="14">
        <f t="shared" si="5"/>
        <v>0</v>
      </c>
      <c r="AJ37" s="15">
        <f>AI37/AI44</f>
        <v>0</v>
      </c>
      <c r="AK37" s="14">
        <v>3</v>
      </c>
      <c r="AL37" s="15">
        <f>AK37/AK44</f>
        <v>4.0053404539385851E-3</v>
      </c>
      <c r="AM37" s="14">
        <v>1</v>
      </c>
      <c r="AN37" s="15">
        <f>AM37/AM44</f>
        <v>1.020408163265306E-2</v>
      </c>
      <c r="AO37" s="14">
        <f t="shared" si="6"/>
        <v>0</v>
      </c>
      <c r="AP37" s="15"/>
      <c r="AQ37" s="14">
        <v>1</v>
      </c>
      <c r="AR37" s="15">
        <f>AQ37/AQ44</f>
        <v>1.020408163265306E-2</v>
      </c>
      <c r="AS37" s="14">
        <v>3</v>
      </c>
      <c r="AT37" s="15">
        <f>AS37/AS44</f>
        <v>5.454545454545455E-3</v>
      </c>
      <c r="AU37" s="14">
        <f t="shared" si="7"/>
        <v>0</v>
      </c>
      <c r="AV37" s="15">
        <f>AU37/AU44</f>
        <v>0</v>
      </c>
      <c r="AW37" s="14">
        <v>3</v>
      </c>
      <c r="AX37" s="15">
        <f>AW37/AW44</f>
        <v>5.084745762711864E-3</v>
      </c>
      <c r="AY37" s="14">
        <v>0</v>
      </c>
      <c r="AZ37" s="15">
        <f>AY37/AY44</f>
        <v>0</v>
      </c>
      <c r="BA37" s="14">
        <f t="shared" si="8"/>
        <v>0</v>
      </c>
      <c r="BB37" s="15"/>
      <c r="BC37" s="14">
        <v>0</v>
      </c>
      <c r="BD37" s="15">
        <f>BC37/BC44</f>
        <v>0</v>
      </c>
      <c r="BE37" s="14">
        <v>2</v>
      </c>
      <c r="BF37" s="15">
        <f>BE37/BE44</f>
        <v>8.6956521739130436E-3</v>
      </c>
      <c r="BG37" s="14">
        <f t="shared" si="9"/>
        <v>0</v>
      </c>
      <c r="BH37" s="15"/>
      <c r="BI37" s="14">
        <v>2</v>
      </c>
      <c r="BJ37" s="15">
        <f>BI37/BI44</f>
        <v>8.6956521739130436E-3</v>
      </c>
      <c r="BK37" s="14">
        <v>1</v>
      </c>
      <c r="BL37" s="15">
        <f>BK37/BK44</f>
        <v>4.1666666666666664E-2</v>
      </c>
      <c r="BM37" s="14">
        <f t="shared" si="10"/>
        <v>0</v>
      </c>
      <c r="BN37" s="15"/>
      <c r="BO37" s="14">
        <v>1</v>
      </c>
      <c r="BP37" s="15">
        <f>BO37/BO44</f>
        <v>4.1666666666666664E-2</v>
      </c>
      <c r="BQ37" s="14">
        <v>2</v>
      </c>
      <c r="BR37" s="15">
        <f>BQ37/BQ44</f>
        <v>4.3763676148796497E-3</v>
      </c>
      <c r="BS37" s="14">
        <f t="shared" si="11"/>
        <v>0</v>
      </c>
      <c r="BT37" s="15"/>
      <c r="BU37" s="14">
        <v>2</v>
      </c>
      <c r="BV37" s="15">
        <f>BU37/BU44</f>
        <v>4.3763676148796497E-3</v>
      </c>
      <c r="BW37" s="14">
        <f t="shared" si="12"/>
        <v>70</v>
      </c>
      <c r="BX37" s="15">
        <f>BW37/BW44</f>
        <v>4.205467107239411E-3</v>
      </c>
      <c r="BY37" s="14">
        <f t="shared" si="12"/>
        <v>11</v>
      </c>
      <c r="BZ37" s="15">
        <f>BY37/BY44</f>
        <v>4.7784535186794095E-3</v>
      </c>
      <c r="CA37" s="17">
        <f t="shared" si="13"/>
        <v>81</v>
      </c>
      <c r="CB37" s="18">
        <f>CA37/CA44</f>
        <v>4.2750831266163509E-3</v>
      </c>
      <c r="CE37" s="14">
        <f t="shared" si="14"/>
        <v>70</v>
      </c>
      <c r="CF37" s="15">
        <f>CE37/CE44</f>
        <v>4.205467107239411E-3</v>
      </c>
      <c r="CG37" s="14">
        <f t="shared" si="15"/>
        <v>147</v>
      </c>
      <c r="CH37" s="15">
        <f>CG37/CG44</f>
        <v>4.8201462438928417E-3</v>
      </c>
      <c r="CI37" s="17">
        <v>217</v>
      </c>
      <c r="CJ37" s="18">
        <f>CI37/CI44</f>
        <v>4.6031139960120487E-3</v>
      </c>
    </row>
    <row r="38" spans="1:88" x14ac:dyDescent="0.25">
      <c r="A38" s="2" t="s">
        <v>226</v>
      </c>
      <c r="B38" s="3" t="s">
        <v>134</v>
      </c>
      <c r="C38" s="14">
        <v>8</v>
      </c>
      <c r="D38" s="15">
        <f>C38/C44</f>
        <v>4.1450777202072537E-3</v>
      </c>
      <c r="E38" s="14">
        <f t="shared" si="0"/>
        <v>3</v>
      </c>
      <c r="F38" s="15">
        <f>E38/E44</f>
        <v>3.2258064516129031E-2</v>
      </c>
      <c r="G38" s="14">
        <v>11</v>
      </c>
      <c r="H38" s="15">
        <f>G38/G44</f>
        <v>5.4374691052891744E-3</v>
      </c>
      <c r="I38" s="14">
        <v>71</v>
      </c>
      <c r="J38" s="15">
        <f>I38/I44</f>
        <v>6.3404179317735308E-3</v>
      </c>
      <c r="K38" s="14">
        <f t="shared" si="1"/>
        <v>20</v>
      </c>
      <c r="L38" s="15">
        <f>K38/K44</f>
        <v>9.6153846153846159E-3</v>
      </c>
      <c r="M38" s="14">
        <v>91</v>
      </c>
      <c r="N38" s="15">
        <f>M38/M44</f>
        <v>6.8534417834011149E-3</v>
      </c>
      <c r="O38" s="14">
        <v>1</v>
      </c>
      <c r="P38" s="15">
        <f>O38/O44</f>
        <v>1.4492753623188406E-2</v>
      </c>
      <c r="Q38" s="14">
        <f t="shared" si="2"/>
        <v>0</v>
      </c>
      <c r="R38" s="15"/>
      <c r="S38" s="14">
        <v>1</v>
      </c>
      <c r="T38" s="15">
        <f>S38/S44</f>
        <v>1.4492753623188406E-2</v>
      </c>
      <c r="U38" s="14">
        <v>10</v>
      </c>
      <c r="V38" s="15">
        <f>U38/U44</f>
        <v>7.8369905956112845E-3</v>
      </c>
      <c r="W38" s="14">
        <f t="shared" si="3"/>
        <v>1</v>
      </c>
      <c r="X38" s="15">
        <f>W38/W44</f>
        <v>1.6949152542372881E-2</v>
      </c>
      <c r="Y38" s="14">
        <v>11</v>
      </c>
      <c r="Z38" s="15">
        <f>Y38/Y44</f>
        <v>8.2397003745318352E-3</v>
      </c>
      <c r="AA38" s="14">
        <v>1</v>
      </c>
      <c r="AB38" s="15">
        <f>AA38/AA44</f>
        <v>1.5384615384615385E-2</v>
      </c>
      <c r="AC38" s="14">
        <f t="shared" si="4"/>
        <v>0</v>
      </c>
      <c r="AD38" s="15"/>
      <c r="AE38" s="14">
        <v>1</v>
      </c>
      <c r="AF38" s="15">
        <f>AE38/AE44</f>
        <v>1.5384615384615385E-2</v>
      </c>
      <c r="AG38" s="14">
        <v>7</v>
      </c>
      <c r="AH38" s="15">
        <f>AG38/AG44</f>
        <v>9.7357440890125171E-3</v>
      </c>
      <c r="AI38" s="14">
        <f t="shared" si="5"/>
        <v>0</v>
      </c>
      <c r="AJ38" s="15">
        <f>AI38/AI44</f>
        <v>0</v>
      </c>
      <c r="AK38" s="14">
        <v>7</v>
      </c>
      <c r="AL38" s="15">
        <f>AK38/AK44</f>
        <v>9.3457943925233638E-3</v>
      </c>
      <c r="AM38" s="14">
        <v>1</v>
      </c>
      <c r="AN38" s="15">
        <f>AM38/AM44</f>
        <v>1.020408163265306E-2</v>
      </c>
      <c r="AO38" s="14">
        <f t="shared" si="6"/>
        <v>0</v>
      </c>
      <c r="AP38" s="15"/>
      <c r="AQ38" s="14">
        <v>1</v>
      </c>
      <c r="AR38" s="15">
        <f>AQ38/AQ44</f>
        <v>1.020408163265306E-2</v>
      </c>
      <c r="AS38" s="14">
        <v>1</v>
      </c>
      <c r="AT38" s="15">
        <f>AS38/AS44</f>
        <v>1.8181818181818182E-3</v>
      </c>
      <c r="AU38" s="14">
        <f t="shared" si="7"/>
        <v>0</v>
      </c>
      <c r="AV38" s="15">
        <f>AU38/AU44</f>
        <v>0</v>
      </c>
      <c r="AW38" s="14">
        <v>1</v>
      </c>
      <c r="AX38" s="15">
        <f>AW38/AW44</f>
        <v>1.6949152542372881E-3</v>
      </c>
      <c r="AY38" s="14">
        <v>0</v>
      </c>
      <c r="AZ38" s="15">
        <f>AY38/AY44</f>
        <v>0</v>
      </c>
      <c r="BA38" s="14">
        <f t="shared" si="8"/>
        <v>0</v>
      </c>
      <c r="BB38" s="15"/>
      <c r="BC38" s="14">
        <v>0</v>
      </c>
      <c r="BD38" s="15">
        <f>BC38/BC44</f>
        <v>0</v>
      </c>
      <c r="BE38" s="14">
        <v>1</v>
      </c>
      <c r="BF38" s="15">
        <f>BE38/BE44</f>
        <v>4.3478260869565218E-3</v>
      </c>
      <c r="BG38" s="14">
        <f t="shared" si="9"/>
        <v>0</v>
      </c>
      <c r="BH38" s="15"/>
      <c r="BI38" s="14">
        <v>1</v>
      </c>
      <c r="BJ38" s="15">
        <f>BI38/BI44</f>
        <v>4.3478260869565218E-3</v>
      </c>
      <c r="BK38" s="14">
        <v>0</v>
      </c>
      <c r="BL38" s="15">
        <f>BK38/BK44</f>
        <v>0</v>
      </c>
      <c r="BM38" s="14">
        <f t="shared" si="10"/>
        <v>0</v>
      </c>
      <c r="BN38" s="15"/>
      <c r="BO38" s="14">
        <v>0</v>
      </c>
      <c r="BP38" s="15">
        <f>BO38/BO44</f>
        <v>0</v>
      </c>
      <c r="BQ38" s="14">
        <v>4</v>
      </c>
      <c r="BR38" s="15">
        <f>BQ38/BQ44</f>
        <v>8.7527352297592995E-3</v>
      </c>
      <c r="BS38" s="14">
        <f t="shared" si="11"/>
        <v>0</v>
      </c>
      <c r="BT38" s="15"/>
      <c r="BU38" s="14">
        <v>4</v>
      </c>
      <c r="BV38" s="15">
        <f>BU38/BU44</f>
        <v>8.7527352297592995E-3</v>
      </c>
      <c r="BW38" s="14">
        <f t="shared" ref="BW38:BW46" si="24">C38+I38+O38+U38+AA38+AG38+AM38+AS38+AY38+BE38+BK38+BQ38</f>
        <v>105</v>
      </c>
      <c r="BX38" s="15">
        <f>BW38/BW44</f>
        <v>6.3082006608591165E-3</v>
      </c>
      <c r="BY38" s="14">
        <f t="shared" ref="BY38:BY46" si="25">E38+K38+Q38+W38+AC38+AI38+AO38+AU38+BA38+BG38+BM38+BS38</f>
        <v>24</v>
      </c>
      <c r="BZ38" s="15">
        <f>BY38/BY44</f>
        <v>1.0425716768027803E-2</v>
      </c>
      <c r="CA38" s="17">
        <f t="shared" si="13"/>
        <v>129</v>
      </c>
      <c r="CB38" s="18">
        <f>CA38/CA44</f>
        <v>6.8084657201667809E-3</v>
      </c>
      <c r="CE38" s="14">
        <f t="shared" si="14"/>
        <v>105</v>
      </c>
      <c r="CF38" s="15">
        <f>CE38/CE44</f>
        <v>6.3082006608591165E-3</v>
      </c>
      <c r="CG38" s="14">
        <f t="shared" si="15"/>
        <v>237</v>
      </c>
      <c r="CH38" s="15">
        <f>CG38/CG44</f>
        <v>7.7712561891333572E-3</v>
      </c>
      <c r="CI38" s="17">
        <v>342</v>
      </c>
      <c r="CJ38" s="18">
        <f>CI38/CI44</f>
        <v>7.2546773577701409E-3</v>
      </c>
    </row>
    <row r="39" spans="1:88" x14ac:dyDescent="0.25">
      <c r="A39" s="2" t="s">
        <v>227</v>
      </c>
      <c r="B39" s="3" t="s">
        <v>134</v>
      </c>
      <c r="C39" s="14">
        <v>118</v>
      </c>
      <c r="D39" s="15">
        <f>C39/C44</f>
        <v>6.1139896373056994E-2</v>
      </c>
      <c r="E39" s="14">
        <f t="shared" si="0"/>
        <v>7</v>
      </c>
      <c r="F39" s="15">
        <f>E39/E44</f>
        <v>7.5268817204301078E-2</v>
      </c>
      <c r="G39" s="14">
        <v>125</v>
      </c>
      <c r="H39" s="15">
        <f>G39/G44</f>
        <v>6.1789421651013345E-2</v>
      </c>
      <c r="I39" s="14">
        <v>444</v>
      </c>
      <c r="J39" s="15">
        <f>I39/I44</f>
        <v>3.9649937488837293E-2</v>
      </c>
      <c r="K39" s="14">
        <f t="shared" si="1"/>
        <v>59</v>
      </c>
      <c r="L39" s="15">
        <f>K39/K44</f>
        <v>2.8365384615384615E-2</v>
      </c>
      <c r="M39" s="14">
        <v>503</v>
      </c>
      <c r="N39" s="15">
        <f>M39/M44</f>
        <v>3.7882211176381984E-2</v>
      </c>
      <c r="O39" s="14">
        <v>4</v>
      </c>
      <c r="P39" s="15">
        <f>O39/O44</f>
        <v>5.7971014492753624E-2</v>
      </c>
      <c r="Q39" s="14">
        <f t="shared" si="2"/>
        <v>0</v>
      </c>
      <c r="R39" s="15"/>
      <c r="S39" s="14">
        <v>4</v>
      </c>
      <c r="T39" s="15">
        <f>S39/S44</f>
        <v>5.7971014492753624E-2</v>
      </c>
      <c r="U39" s="14">
        <v>96</v>
      </c>
      <c r="V39" s="15">
        <f>U39/U44</f>
        <v>7.5235109717868343E-2</v>
      </c>
      <c r="W39" s="14">
        <f t="shared" si="3"/>
        <v>1</v>
      </c>
      <c r="X39" s="15">
        <f>W39/W44</f>
        <v>1.6949152542372881E-2</v>
      </c>
      <c r="Y39" s="14">
        <v>97</v>
      </c>
      <c r="Z39" s="15">
        <f>Y39/Y44</f>
        <v>7.2659176029962552E-2</v>
      </c>
      <c r="AA39" s="14">
        <v>4</v>
      </c>
      <c r="AB39" s="15">
        <f>AA39/AA44</f>
        <v>6.1538461538461542E-2</v>
      </c>
      <c r="AC39" s="14">
        <f t="shared" si="4"/>
        <v>0</v>
      </c>
      <c r="AD39" s="15"/>
      <c r="AE39" s="14">
        <v>4</v>
      </c>
      <c r="AF39" s="15">
        <f>AE39/AE44</f>
        <v>6.1538461538461542E-2</v>
      </c>
      <c r="AG39" s="14">
        <v>42</v>
      </c>
      <c r="AH39" s="15">
        <f>AG39/AG44</f>
        <v>5.8414464534075103E-2</v>
      </c>
      <c r="AI39" s="14">
        <f t="shared" si="5"/>
        <v>0</v>
      </c>
      <c r="AJ39" s="15">
        <f>AI39/AI44</f>
        <v>0</v>
      </c>
      <c r="AK39" s="14">
        <v>42</v>
      </c>
      <c r="AL39" s="15">
        <f>AK39/AK44</f>
        <v>5.6074766355140186E-2</v>
      </c>
      <c r="AM39" s="14">
        <v>1</v>
      </c>
      <c r="AN39" s="15">
        <f>AM39/AM44</f>
        <v>1.020408163265306E-2</v>
      </c>
      <c r="AO39" s="14">
        <f t="shared" si="6"/>
        <v>0</v>
      </c>
      <c r="AP39" s="15"/>
      <c r="AQ39" s="14">
        <v>1</v>
      </c>
      <c r="AR39" s="15">
        <f>AQ39/AQ44</f>
        <v>1.020408163265306E-2</v>
      </c>
      <c r="AS39" s="14">
        <v>14</v>
      </c>
      <c r="AT39" s="15">
        <f>AS39/AS44</f>
        <v>2.5454545454545455E-2</v>
      </c>
      <c r="AU39" s="14">
        <f t="shared" si="7"/>
        <v>2</v>
      </c>
      <c r="AV39" s="15">
        <f>AU39/AU44</f>
        <v>0.05</v>
      </c>
      <c r="AW39" s="14">
        <v>16</v>
      </c>
      <c r="AX39" s="15">
        <f>AW39/AW44</f>
        <v>2.7118644067796609E-2</v>
      </c>
      <c r="AY39" s="14">
        <v>1</v>
      </c>
      <c r="AZ39" s="15">
        <f>AY39/AY44</f>
        <v>3.4482758620689655E-2</v>
      </c>
      <c r="BA39" s="14">
        <f t="shared" si="8"/>
        <v>0</v>
      </c>
      <c r="BB39" s="15"/>
      <c r="BC39" s="14">
        <v>1</v>
      </c>
      <c r="BD39" s="15">
        <f>BC39/BC44</f>
        <v>3.4482758620689655E-2</v>
      </c>
      <c r="BE39" s="14">
        <v>15</v>
      </c>
      <c r="BF39" s="15">
        <f>BE39/BE44</f>
        <v>6.5217391304347824E-2</v>
      </c>
      <c r="BG39" s="14">
        <f t="shared" si="9"/>
        <v>0</v>
      </c>
      <c r="BH39" s="15"/>
      <c r="BI39" s="14">
        <v>15</v>
      </c>
      <c r="BJ39" s="15">
        <f>BI39/BI44</f>
        <v>6.5217391304347824E-2</v>
      </c>
      <c r="BK39" s="14">
        <v>0</v>
      </c>
      <c r="BL39" s="15">
        <f>BK39/BK44</f>
        <v>0</v>
      </c>
      <c r="BM39" s="14">
        <f t="shared" si="10"/>
        <v>0</v>
      </c>
      <c r="BN39" s="15"/>
      <c r="BO39" s="14">
        <v>0</v>
      </c>
      <c r="BP39" s="15">
        <f>BO39/BO44</f>
        <v>0</v>
      </c>
      <c r="BQ39" s="14">
        <v>24</v>
      </c>
      <c r="BR39" s="15">
        <f>BQ39/BQ44</f>
        <v>5.2516411378555797E-2</v>
      </c>
      <c r="BS39" s="14">
        <f t="shared" si="11"/>
        <v>0</v>
      </c>
      <c r="BT39" s="15"/>
      <c r="BU39" s="14">
        <v>24</v>
      </c>
      <c r="BV39" s="15">
        <f>BU39/BU44</f>
        <v>5.2516411378555797E-2</v>
      </c>
      <c r="BW39" s="14">
        <f t="shared" si="24"/>
        <v>763</v>
      </c>
      <c r="BX39" s="15">
        <f>BW39/BW44</f>
        <v>4.5839591468909584E-2</v>
      </c>
      <c r="BY39" s="14">
        <f t="shared" si="25"/>
        <v>69</v>
      </c>
      <c r="BZ39" s="15">
        <f>BY39/BY44</f>
        <v>2.9973935708079932E-2</v>
      </c>
      <c r="CA39" s="17">
        <f t="shared" si="13"/>
        <v>832</v>
      </c>
      <c r="CB39" s="18">
        <f>CA39/CA44</f>
        <v>4.3911964954874122E-2</v>
      </c>
      <c r="CE39" s="14">
        <f t="shared" si="14"/>
        <v>763</v>
      </c>
      <c r="CF39" s="15">
        <f>CE39/CE44</f>
        <v>4.5839591468909584E-2</v>
      </c>
      <c r="CG39" s="14">
        <f t="shared" si="15"/>
        <v>1602</v>
      </c>
      <c r="CH39" s="15">
        <f>CG39/CG44</f>
        <v>5.2529757025281176E-2</v>
      </c>
      <c r="CI39" s="17">
        <v>2365</v>
      </c>
      <c r="CJ39" s="18">
        <f>CI39/CI44</f>
        <v>5.0167578804463112E-2</v>
      </c>
    </row>
    <row r="40" spans="1:88" x14ac:dyDescent="0.25">
      <c r="A40" s="2" t="s">
        <v>228</v>
      </c>
      <c r="B40" s="3" t="s">
        <v>134</v>
      </c>
      <c r="C40" s="14">
        <v>12</v>
      </c>
      <c r="D40" s="15">
        <f>C40/C44</f>
        <v>6.2176165803108805E-3</v>
      </c>
      <c r="E40" s="14">
        <f t="shared" si="0"/>
        <v>1</v>
      </c>
      <c r="F40" s="15">
        <f>E40/E44</f>
        <v>1.0752688172043012E-2</v>
      </c>
      <c r="G40" s="14">
        <v>13</v>
      </c>
      <c r="H40" s="15">
        <f>G40/G44</f>
        <v>6.4260998517053879E-3</v>
      </c>
      <c r="I40" s="14">
        <v>58</v>
      </c>
      <c r="J40" s="15">
        <f>I40/I44</f>
        <v>5.1794963386318981E-3</v>
      </c>
      <c r="K40" s="14">
        <f t="shared" si="1"/>
        <v>15</v>
      </c>
      <c r="L40" s="15">
        <f>K40/K44</f>
        <v>7.2115384615384619E-3</v>
      </c>
      <c r="M40" s="14">
        <v>73</v>
      </c>
      <c r="N40" s="15">
        <f>M40/M44</f>
        <v>5.49781593613496E-3</v>
      </c>
      <c r="O40" s="14">
        <v>0</v>
      </c>
      <c r="P40" s="15">
        <f>O40/O44</f>
        <v>0</v>
      </c>
      <c r="Q40" s="14">
        <f t="shared" si="2"/>
        <v>0</v>
      </c>
      <c r="R40" s="15"/>
      <c r="S40" s="14">
        <v>0</v>
      </c>
      <c r="T40" s="15">
        <f>S40/S44</f>
        <v>0</v>
      </c>
      <c r="U40" s="14">
        <v>5</v>
      </c>
      <c r="V40" s="15">
        <f>U40/U44</f>
        <v>3.9184952978056423E-3</v>
      </c>
      <c r="W40" s="14">
        <f t="shared" si="3"/>
        <v>0</v>
      </c>
      <c r="X40" s="15">
        <f>W40/W44</f>
        <v>0</v>
      </c>
      <c r="Y40" s="14">
        <v>5</v>
      </c>
      <c r="Z40" s="15">
        <f>Y40/Y44</f>
        <v>3.7453183520599251E-3</v>
      </c>
      <c r="AA40" s="14">
        <v>0</v>
      </c>
      <c r="AB40" s="15">
        <f>AA40/AA44</f>
        <v>0</v>
      </c>
      <c r="AC40" s="14">
        <f t="shared" si="4"/>
        <v>0</v>
      </c>
      <c r="AD40" s="15"/>
      <c r="AE40" s="14">
        <v>0</v>
      </c>
      <c r="AF40" s="15">
        <f>AE40/AE44</f>
        <v>0</v>
      </c>
      <c r="AG40" s="14">
        <v>2</v>
      </c>
      <c r="AH40" s="15">
        <f>AG40/AG44</f>
        <v>2.7816411682892906E-3</v>
      </c>
      <c r="AI40" s="14">
        <f t="shared" si="5"/>
        <v>0</v>
      </c>
      <c r="AJ40" s="15">
        <f>AI40/AI44</f>
        <v>0</v>
      </c>
      <c r="AK40" s="14">
        <v>2</v>
      </c>
      <c r="AL40" s="15">
        <f>AK40/AK44</f>
        <v>2.6702269692923898E-3</v>
      </c>
      <c r="AM40" s="14">
        <v>1</v>
      </c>
      <c r="AN40" s="15">
        <f>AM40/AM44</f>
        <v>1.020408163265306E-2</v>
      </c>
      <c r="AO40" s="14">
        <f t="shared" si="6"/>
        <v>0</v>
      </c>
      <c r="AP40" s="15"/>
      <c r="AQ40" s="14">
        <v>1</v>
      </c>
      <c r="AR40" s="15">
        <f>AQ40/AQ44</f>
        <v>1.020408163265306E-2</v>
      </c>
      <c r="AS40" s="14">
        <v>3</v>
      </c>
      <c r="AT40" s="15">
        <f>AS40/AS44</f>
        <v>5.454545454545455E-3</v>
      </c>
      <c r="AU40" s="14">
        <f t="shared" si="7"/>
        <v>1</v>
      </c>
      <c r="AV40" s="15">
        <f>AU40/AU44</f>
        <v>2.5000000000000001E-2</v>
      </c>
      <c r="AW40" s="14">
        <v>4</v>
      </c>
      <c r="AX40" s="15">
        <f>AW40/AW44</f>
        <v>6.7796610169491523E-3</v>
      </c>
      <c r="AY40" s="14">
        <v>0</v>
      </c>
      <c r="AZ40" s="15">
        <f>AY40/AY44</f>
        <v>0</v>
      </c>
      <c r="BA40" s="14">
        <f t="shared" si="8"/>
        <v>0</v>
      </c>
      <c r="BB40" s="15"/>
      <c r="BC40" s="14">
        <v>0</v>
      </c>
      <c r="BD40" s="15">
        <f>BC40/BC44</f>
        <v>0</v>
      </c>
      <c r="BE40" s="14">
        <v>3</v>
      </c>
      <c r="BF40" s="15">
        <f>BE40/BE44</f>
        <v>1.3043478260869565E-2</v>
      </c>
      <c r="BG40" s="14">
        <f t="shared" si="9"/>
        <v>0</v>
      </c>
      <c r="BH40" s="15"/>
      <c r="BI40" s="14">
        <v>3</v>
      </c>
      <c r="BJ40" s="15">
        <f>BI40/BI44</f>
        <v>1.3043478260869565E-2</v>
      </c>
      <c r="BK40" s="14">
        <v>0</v>
      </c>
      <c r="BL40" s="15">
        <f>BK40/BK44</f>
        <v>0</v>
      </c>
      <c r="BM40" s="14">
        <f t="shared" si="10"/>
        <v>0</v>
      </c>
      <c r="BN40" s="15"/>
      <c r="BO40" s="14">
        <v>0</v>
      </c>
      <c r="BP40" s="15">
        <f>BO40/BO44</f>
        <v>0</v>
      </c>
      <c r="BQ40" s="14">
        <v>1</v>
      </c>
      <c r="BR40" s="15">
        <f>BQ40/BQ44</f>
        <v>2.1881838074398249E-3</v>
      </c>
      <c r="BS40" s="14">
        <f t="shared" si="11"/>
        <v>0</v>
      </c>
      <c r="BT40" s="15"/>
      <c r="BU40" s="14">
        <v>1</v>
      </c>
      <c r="BV40" s="15">
        <f>BU40/BU44</f>
        <v>2.1881838074398249E-3</v>
      </c>
      <c r="BW40" s="14">
        <f t="shared" si="24"/>
        <v>85</v>
      </c>
      <c r="BX40" s="15">
        <f>BW40/BW44</f>
        <v>5.1066386302192849E-3</v>
      </c>
      <c r="BY40" s="14">
        <f t="shared" si="25"/>
        <v>17</v>
      </c>
      <c r="BZ40" s="15">
        <f>BY40/BY44</f>
        <v>7.3848827106863593E-3</v>
      </c>
      <c r="CA40" s="17">
        <f t="shared" si="13"/>
        <v>102</v>
      </c>
      <c r="CB40" s="18">
        <f>CA40/CA44</f>
        <v>5.3834380112946639E-3</v>
      </c>
      <c r="CE40" s="14">
        <f t="shared" si="14"/>
        <v>85</v>
      </c>
      <c r="CF40" s="15">
        <f>CE40/CE44</f>
        <v>5.1066386302192849E-3</v>
      </c>
      <c r="CG40" s="14">
        <f t="shared" si="15"/>
        <v>157</v>
      </c>
      <c r="CH40" s="15">
        <f>CG40/CG44</f>
        <v>5.1480473489195662E-3</v>
      </c>
      <c r="CI40" s="17">
        <v>242</v>
      </c>
      <c r="CJ40" s="18">
        <f>CI40/CI44</f>
        <v>5.1334266683636673E-3</v>
      </c>
    </row>
    <row r="41" spans="1:88" x14ac:dyDescent="0.25">
      <c r="A41" s="2" t="s">
        <v>229</v>
      </c>
      <c r="B41" s="3" t="s">
        <v>134</v>
      </c>
      <c r="C41" s="14">
        <v>25</v>
      </c>
      <c r="D41" s="15">
        <f>C41/C44</f>
        <v>1.2953367875647668E-2</v>
      </c>
      <c r="E41" s="14">
        <f t="shared" si="0"/>
        <v>2</v>
      </c>
      <c r="F41" s="15">
        <f>E41/E44</f>
        <v>2.1505376344086023E-2</v>
      </c>
      <c r="G41" s="14">
        <v>27</v>
      </c>
      <c r="H41" s="15">
        <f>G41/G44</f>
        <v>1.3346515076618883E-2</v>
      </c>
      <c r="I41" s="14">
        <v>179</v>
      </c>
      <c r="J41" s="15">
        <f>I41/I44</f>
        <v>1.598499732095017E-2</v>
      </c>
      <c r="K41" s="14">
        <f t="shared" si="1"/>
        <v>40</v>
      </c>
      <c r="L41" s="15">
        <f>K41/K44</f>
        <v>1.9230769230769232E-2</v>
      </c>
      <c r="M41" s="14">
        <v>219</v>
      </c>
      <c r="N41" s="15">
        <f>M41/M44</f>
        <v>1.6493447808404879E-2</v>
      </c>
      <c r="O41" s="14">
        <v>1</v>
      </c>
      <c r="P41" s="15">
        <f>O41/O44</f>
        <v>1.4492753623188406E-2</v>
      </c>
      <c r="Q41" s="14">
        <f t="shared" si="2"/>
        <v>0</v>
      </c>
      <c r="R41" s="15"/>
      <c r="S41" s="14">
        <v>1</v>
      </c>
      <c r="T41" s="15">
        <f>S41/S44</f>
        <v>1.4492753623188406E-2</v>
      </c>
      <c r="U41" s="14">
        <v>21</v>
      </c>
      <c r="V41" s="15">
        <f>U41/U44</f>
        <v>1.6457680250783698E-2</v>
      </c>
      <c r="W41" s="14">
        <f t="shared" si="3"/>
        <v>2</v>
      </c>
      <c r="X41" s="15">
        <f>W41/W44</f>
        <v>3.3898305084745763E-2</v>
      </c>
      <c r="Y41" s="14">
        <v>23</v>
      </c>
      <c r="Z41" s="15">
        <f>Y41/Y44</f>
        <v>1.7228464419475654E-2</v>
      </c>
      <c r="AA41" s="14">
        <v>0</v>
      </c>
      <c r="AB41" s="15">
        <f>AA41/AA44</f>
        <v>0</v>
      </c>
      <c r="AC41" s="14">
        <f t="shared" si="4"/>
        <v>0</v>
      </c>
      <c r="AD41" s="15"/>
      <c r="AE41" s="14">
        <v>0</v>
      </c>
      <c r="AF41" s="15">
        <f>AE41/AE44</f>
        <v>0</v>
      </c>
      <c r="AG41" s="14">
        <v>10</v>
      </c>
      <c r="AH41" s="15">
        <f>AG41/AG44</f>
        <v>1.3908205841446454E-2</v>
      </c>
      <c r="AI41" s="14">
        <f t="shared" si="5"/>
        <v>0</v>
      </c>
      <c r="AJ41" s="15">
        <f>AI41/AI44</f>
        <v>0</v>
      </c>
      <c r="AK41" s="14">
        <v>10</v>
      </c>
      <c r="AL41" s="15">
        <f>AK41/AK44</f>
        <v>1.335113484646195E-2</v>
      </c>
      <c r="AM41" s="14">
        <v>1</v>
      </c>
      <c r="AN41" s="15">
        <f>AM41/AM44</f>
        <v>1.020408163265306E-2</v>
      </c>
      <c r="AO41" s="14">
        <f t="shared" si="6"/>
        <v>0</v>
      </c>
      <c r="AP41" s="15"/>
      <c r="AQ41" s="14">
        <v>1</v>
      </c>
      <c r="AR41" s="15">
        <f>AQ41/AQ44</f>
        <v>1.020408163265306E-2</v>
      </c>
      <c r="AS41" s="14">
        <v>6</v>
      </c>
      <c r="AT41" s="15">
        <f>AS41/AS44</f>
        <v>1.090909090909091E-2</v>
      </c>
      <c r="AU41" s="14">
        <f t="shared" si="7"/>
        <v>1</v>
      </c>
      <c r="AV41" s="15">
        <f>AU41/AU44</f>
        <v>2.5000000000000001E-2</v>
      </c>
      <c r="AW41" s="14">
        <v>7</v>
      </c>
      <c r="AX41" s="15">
        <f>AW41/AW44</f>
        <v>1.1864406779661017E-2</v>
      </c>
      <c r="AY41" s="14">
        <v>0</v>
      </c>
      <c r="AZ41" s="15">
        <f>AY41/AY44</f>
        <v>0</v>
      </c>
      <c r="BA41" s="14">
        <f t="shared" si="8"/>
        <v>0</v>
      </c>
      <c r="BB41" s="15"/>
      <c r="BC41" s="14">
        <v>0</v>
      </c>
      <c r="BD41" s="15">
        <f>BC41/BC44</f>
        <v>0</v>
      </c>
      <c r="BE41" s="14">
        <v>2</v>
      </c>
      <c r="BF41" s="15">
        <f>BE41/BE44</f>
        <v>8.6956521739130436E-3</v>
      </c>
      <c r="BG41" s="14">
        <f t="shared" si="9"/>
        <v>0</v>
      </c>
      <c r="BH41" s="15"/>
      <c r="BI41" s="14">
        <v>2</v>
      </c>
      <c r="BJ41" s="15">
        <f>BI41/BI44</f>
        <v>8.6956521739130436E-3</v>
      </c>
      <c r="BK41" s="14">
        <v>0</v>
      </c>
      <c r="BL41" s="15">
        <f>BK41/BK44</f>
        <v>0</v>
      </c>
      <c r="BM41" s="14">
        <f t="shared" si="10"/>
        <v>0</v>
      </c>
      <c r="BN41" s="15"/>
      <c r="BO41" s="14">
        <v>0</v>
      </c>
      <c r="BP41" s="15">
        <f>BO41/BO44</f>
        <v>0</v>
      </c>
      <c r="BQ41" s="14">
        <v>4</v>
      </c>
      <c r="BR41" s="15">
        <f>BQ41/BQ44</f>
        <v>8.7527352297592995E-3</v>
      </c>
      <c r="BS41" s="14">
        <f t="shared" si="11"/>
        <v>0</v>
      </c>
      <c r="BT41" s="15"/>
      <c r="BU41" s="14">
        <v>4</v>
      </c>
      <c r="BV41" s="15">
        <f>BU41/BU44</f>
        <v>8.7527352297592995E-3</v>
      </c>
      <c r="BW41" s="14">
        <f t="shared" si="24"/>
        <v>249</v>
      </c>
      <c r="BX41" s="15">
        <f>BW41/BW44</f>
        <v>1.4959447281465905E-2</v>
      </c>
      <c r="BY41" s="14">
        <f t="shared" si="25"/>
        <v>45</v>
      </c>
      <c r="BZ41" s="15">
        <f>BY41/BY44</f>
        <v>1.9548218940052129E-2</v>
      </c>
      <c r="CA41" s="17">
        <f t="shared" si="13"/>
        <v>294</v>
      </c>
      <c r="CB41" s="18">
        <f>CA41/CA44</f>
        <v>1.5516968385496384E-2</v>
      </c>
      <c r="CE41" s="14">
        <f t="shared" si="14"/>
        <v>249</v>
      </c>
      <c r="CF41" s="15">
        <f>CE41/CE44</f>
        <v>1.4959447281465905E-2</v>
      </c>
      <c r="CG41" s="14">
        <f t="shared" si="15"/>
        <v>521</v>
      </c>
      <c r="CH41" s="15">
        <f>CG41/CG44</f>
        <v>1.7083647571892319E-2</v>
      </c>
      <c r="CI41" s="17">
        <v>770</v>
      </c>
      <c r="CJ41" s="18">
        <f>CI41/CI44</f>
        <v>1.6333630308429849E-2</v>
      </c>
    </row>
    <row r="42" spans="1:88" x14ac:dyDescent="0.25">
      <c r="A42" s="2" t="s">
        <v>230</v>
      </c>
      <c r="B42" s="3" t="s">
        <v>134</v>
      </c>
      <c r="C42" s="14">
        <v>8</v>
      </c>
      <c r="D42" s="15">
        <f>C42/C44</f>
        <v>4.1450777202072537E-3</v>
      </c>
      <c r="E42" s="14">
        <f t="shared" si="0"/>
        <v>0</v>
      </c>
      <c r="F42" s="15">
        <f>E42/E44</f>
        <v>0</v>
      </c>
      <c r="G42" s="14">
        <v>8</v>
      </c>
      <c r="H42" s="15">
        <f>G42/G44</f>
        <v>3.9545229856648538E-3</v>
      </c>
      <c r="I42" s="14">
        <v>24</v>
      </c>
      <c r="J42" s="15">
        <f>I42/I44</f>
        <v>2.1432398642614752E-3</v>
      </c>
      <c r="K42" s="14">
        <f t="shared" si="1"/>
        <v>4</v>
      </c>
      <c r="L42" s="15">
        <f>K42/K44</f>
        <v>1.9230769230769232E-3</v>
      </c>
      <c r="M42" s="14">
        <v>28</v>
      </c>
      <c r="N42" s="15">
        <f>M42/M44</f>
        <v>2.1087513179695737E-3</v>
      </c>
      <c r="O42" s="14">
        <v>0</v>
      </c>
      <c r="P42" s="15">
        <f>O42/O44</f>
        <v>0</v>
      </c>
      <c r="Q42" s="14">
        <f t="shared" si="2"/>
        <v>0</v>
      </c>
      <c r="R42" s="15"/>
      <c r="S42" s="14">
        <v>0</v>
      </c>
      <c r="T42" s="15">
        <f>S42/S44</f>
        <v>0</v>
      </c>
      <c r="U42" s="14">
        <v>3</v>
      </c>
      <c r="V42" s="15">
        <f>U42/U44</f>
        <v>2.3510971786833857E-3</v>
      </c>
      <c r="W42" s="14">
        <f t="shared" si="3"/>
        <v>0</v>
      </c>
      <c r="X42" s="15">
        <f>W42/W44</f>
        <v>0</v>
      </c>
      <c r="Y42" s="14">
        <v>3</v>
      </c>
      <c r="Z42" s="15">
        <f>Y42/Y44</f>
        <v>2.2471910112359553E-3</v>
      </c>
      <c r="AA42" s="14">
        <v>0</v>
      </c>
      <c r="AB42" s="15">
        <f>AA42/AA44</f>
        <v>0</v>
      </c>
      <c r="AC42" s="14">
        <f t="shared" si="4"/>
        <v>0</v>
      </c>
      <c r="AD42" s="15"/>
      <c r="AE42" s="14">
        <v>0</v>
      </c>
      <c r="AF42" s="15">
        <f>AE42/AE44</f>
        <v>0</v>
      </c>
      <c r="AG42" s="14">
        <v>4</v>
      </c>
      <c r="AH42" s="15">
        <f>AG42/AG44</f>
        <v>5.5632823365785811E-3</v>
      </c>
      <c r="AI42" s="14">
        <f t="shared" si="5"/>
        <v>0</v>
      </c>
      <c r="AJ42" s="15">
        <f>AI42/AI44</f>
        <v>0</v>
      </c>
      <c r="AK42" s="14">
        <v>4</v>
      </c>
      <c r="AL42" s="15">
        <f>AK42/AK44</f>
        <v>5.3404539385847796E-3</v>
      </c>
      <c r="AM42" s="14">
        <v>1</v>
      </c>
      <c r="AN42" s="15">
        <f>AM42/AM44</f>
        <v>1.020408163265306E-2</v>
      </c>
      <c r="AO42" s="14">
        <f t="shared" si="6"/>
        <v>0</v>
      </c>
      <c r="AP42" s="15"/>
      <c r="AQ42" s="14">
        <v>1</v>
      </c>
      <c r="AR42" s="15">
        <f>AQ42/AQ44</f>
        <v>1.020408163265306E-2</v>
      </c>
      <c r="AS42" s="14">
        <v>0</v>
      </c>
      <c r="AT42" s="15">
        <f>AS42/AS44</f>
        <v>0</v>
      </c>
      <c r="AU42" s="14">
        <f t="shared" si="7"/>
        <v>0</v>
      </c>
      <c r="AV42" s="15">
        <f>AU42/AU44</f>
        <v>0</v>
      </c>
      <c r="AW42" s="14">
        <v>0</v>
      </c>
      <c r="AX42" s="15">
        <f>AW42/AW44</f>
        <v>0</v>
      </c>
      <c r="AY42" s="14">
        <v>0</v>
      </c>
      <c r="AZ42" s="15">
        <f>AY42/AY44</f>
        <v>0</v>
      </c>
      <c r="BA42" s="14">
        <f t="shared" si="8"/>
        <v>0</v>
      </c>
      <c r="BB42" s="15"/>
      <c r="BC42" s="14">
        <v>0</v>
      </c>
      <c r="BD42" s="15">
        <f>BC42/BC44</f>
        <v>0</v>
      </c>
      <c r="BE42" s="14">
        <v>1</v>
      </c>
      <c r="BF42" s="15">
        <f>BE42/BE44</f>
        <v>4.3478260869565218E-3</v>
      </c>
      <c r="BG42" s="14">
        <f t="shared" si="9"/>
        <v>0</v>
      </c>
      <c r="BH42" s="15"/>
      <c r="BI42" s="14">
        <v>1</v>
      </c>
      <c r="BJ42" s="15">
        <f>BI42/BI44</f>
        <v>4.3478260869565218E-3</v>
      </c>
      <c r="BK42" s="14">
        <v>1</v>
      </c>
      <c r="BL42" s="15">
        <f>BK42/BK44</f>
        <v>4.1666666666666664E-2</v>
      </c>
      <c r="BM42" s="14">
        <f t="shared" si="10"/>
        <v>0</v>
      </c>
      <c r="BN42" s="15"/>
      <c r="BO42" s="14">
        <v>1</v>
      </c>
      <c r="BP42" s="15">
        <f>BO42/BO44</f>
        <v>4.1666666666666664E-2</v>
      </c>
      <c r="BQ42" s="14">
        <v>0</v>
      </c>
      <c r="BR42" s="15">
        <f>BQ42/BQ44</f>
        <v>0</v>
      </c>
      <c r="BS42" s="14">
        <f t="shared" si="11"/>
        <v>0</v>
      </c>
      <c r="BT42" s="15"/>
      <c r="BU42" s="14">
        <v>0</v>
      </c>
      <c r="BV42" s="15">
        <f>BU42/BU44</f>
        <v>0</v>
      </c>
      <c r="BW42" s="14">
        <f t="shared" si="24"/>
        <v>42</v>
      </c>
      <c r="BX42" s="15">
        <f>BW42/BW44</f>
        <v>2.5232802643436469E-3</v>
      </c>
      <c r="BY42" s="14">
        <f t="shared" si="25"/>
        <v>4</v>
      </c>
      <c r="BZ42" s="15">
        <f>BY42/BY44</f>
        <v>1.7376194613379669E-3</v>
      </c>
      <c r="CA42" s="17">
        <f t="shared" si="13"/>
        <v>46</v>
      </c>
      <c r="CB42" s="18">
        <f>CA42/CA44</f>
        <v>2.4278249854858291E-3</v>
      </c>
      <c r="CE42" s="14">
        <f t="shared" si="14"/>
        <v>42</v>
      </c>
      <c r="CF42" s="15">
        <f>CE42/CE44</f>
        <v>2.5232802643436469E-3</v>
      </c>
      <c r="CG42" s="14">
        <f t="shared" si="15"/>
        <v>94</v>
      </c>
      <c r="CH42" s="15">
        <f>CG42/CG44</f>
        <v>3.0822703872512049E-3</v>
      </c>
      <c r="CI42" s="17">
        <v>136</v>
      </c>
      <c r="CJ42" s="18">
        <f>CI42/CI44</f>
        <v>2.8849009375928047E-3</v>
      </c>
    </row>
    <row r="43" spans="1:88" x14ac:dyDescent="0.25">
      <c r="A43" s="19" t="s">
        <v>139</v>
      </c>
      <c r="B43" s="27"/>
      <c r="C43" s="20">
        <f>SUBTOTAL(9,C35:C42)</f>
        <v>195</v>
      </c>
      <c r="D43" s="21">
        <f>C43/C44</f>
        <v>0.10103626943005181</v>
      </c>
      <c r="E43" s="20">
        <f t="shared" si="0"/>
        <v>15</v>
      </c>
      <c r="F43" s="21">
        <f>E43/E44</f>
        <v>0.16129032258064516</v>
      </c>
      <c r="G43" s="20">
        <f>SUBTOTAL(9,G35:G42)</f>
        <v>210</v>
      </c>
      <c r="H43" s="21">
        <f>G43/G44</f>
        <v>0.10380622837370242</v>
      </c>
      <c r="I43" s="20">
        <f>SUBTOTAL(9,I35:I42)</f>
        <v>939</v>
      </c>
      <c r="J43" s="21">
        <f>I43/I44</f>
        <v>8.3854259689230215E-2</v>
      </c>
      <c r="K43" s="20">
        <f t="shared" si="1"/>
        <v>162</v>
      </c>
      <c r="L43" s="21">
        <f>K43/K44</f>
        <v>7.7884615384615385E-2</v>
      </c>
      <c r="M43" s="20">
        <f>SUBTOTAL(9,M35:M42)</f>
        <v>1101</v>
      </c>
      <c r="N43" s="21">
        <f>M43/M44</f>
        <v>8.2919114324446458E-2</v>
      </c>
      <c r="O43" s="20">
        <f>SUBTOTAL(9,O35:O42)</f>
        <v>6</v>
      </c>
      <c r="P43" s="21">
        <f>O43/O44</f>
        <v>8.6956521739130432E-2</v>
      </c>
      <c r="Q43" s="20">
        <f t="shared" si="2"/>
        <v>0</v>
      </c>
      <c r="R43" s="21"/>
      <c r="S43" s="20">
        <f>SUBTOTAL(9,S35:S42)</f>
        <v>6</v>
      </c>
      <c r="T43" s="21">
        <f>S43/S44</f>
        <v>8.6956521739130432E-2</v>
      </c>
      <c r="U43" s="20">
        <f t="shared" ref="U43" si="26">SUBTOTAL(9,U35:U42)</f>
        <v>151</v>
      </c>
      <c r="V43" s="21">
        <f>U43/U44</f>
        <v>0.11833855799373041</v>
      </c>
      <c r="W43" s="20">
        <f t="shared" si="3"/>
        <v>6</v>
      </c>
      <c r="X43" s="21">
        <f>W43/W44</f>
        <v>0.10169491525423729</v>
      </c>
      <c r="Y43" s="20">
        <f>SUBTOTAL(9,Y35:Y42)</f>
        <v>157</v>
      </c>
      <c r="Z43" s="21">
        <f>Y43/Y44</f>
        <v>0.11760299625468165</v>
      </c>
      <c r="AA43" s="20">
        <f>SUBTOTAL(9,AA35:AA42)</f>
        <v>6</v>
      </c>
      <c r="AB43" s="21">
        <f>AA43/AA44</f>
        <v>9.2307692307692313E-2</v>
      </c>
      <c r="AC43" s="20">
        <f t="shared" si="4"/>
        <v>0</v>
      </c>
      <c r="AD43" s="21"/>
      <c r="AE43" s="20">
        <f>SUBTOTAL(9,AE35:AE42)</f>
        <v>6</v>
      </c>
      <c r="AF43" s="21">
        <f>AE43/AE44</f>
        <v>9.2307692307692313E-2</v>
      </c>
      <c r="AG43" s="20">
        <f>SUBTOTAL(9,AG35:AG42)</f>
        <v>77</v>
      </c>
      <c r="AH43" s="21">
        <f>AG43/AG44</f>
        <v>0.1070931849791377</v>
      </c>
      <c r="AI43" s="20">
        <f t="shared" si="5"/>
        <v>0</v>
      </c>
      <c r="AJ43" s="21">
        <f>AI43/AI44</f>
        <v>0</v>
      </c>
      <c r="AK43" s="20">
        <f>SUBTOTAL(9,AK35:AK42)</f>
        <v>77</v>
      </c>
      <c r="AL43" s="21">
        <f>AK43/AK44</f>
        <v>0.10280373831775701</v>
      </c>
      <c r="AM43" s="20">
        <f>SUBTOTAL(9,AM35:AM42)</f>
        <v>6</v>
      </c>
      <c r="AN43" s="21">
        <f>AM43/AM44</f>
        <v>6.1224489795918366E-2</v>
      </c>
      <c r="AO43" s="20">
        <f t="shared" si="6"/>
        <v>0</v>
      </c>
      <c r="AP43" s="21"/>
      <c r="AQ43" s="20">
        <f>SUBTOTAL(9,AQ35:AQ42)</f>
        <v>6</v>
      </c>
      <c r="AR43" s="21">
        <f>AQ43/AQ44</f>
        <v>6.1224489795918366E-2</v>
      </c>
      <c r="AS43" s="20">
        <f>SUBTOTAL(9,AS35:AS42)</f>
        <v>34</v>
      </c>
      <c r="AT43" s="21">
        <f>AS43/AS44</f>
        <v>6.1818181818181821E-2</v>
      </c>
      <c r="AU43" s="20">
        <f t="shared" si="7"/>
        <v>4</v>
      </c>
      <c r="AV43" s="21">
        <f>AU43/AU44</f>
        <v>0.1</v>
      </c>
      <c r="AW43" s="20">
        <f>SUBTOTAL(9,AW35:AW42)</f>
        <v>38</v>
      </c>
      <c r="AX43" s="21">
        <f>AW43/AW44</f>
        <v>6.4406779661016947E-2</v>
      </c>
      <c r="AY43" s="20">
        <f>SUBTOTAL(9,AY35:AY42)</f>
        <v>1</v>
      </c>
      <c r="AZ43" s="21">
        <f>AY43/AY44</f>
        <v>3.4482758620689655E-2</v>
      </c>
      <c r="BA43" s="20">
        <f t="shared" si="8"/>
        <v>0</v>
      </c>
      <c r="BB43" s="21"/>
      <c r="BC43" s="20">
        <f>SUBTOTAL(9,BC35:BC42)</f>
        <v>1</v>
      </c>
      <c r="BD43" s="21">
        <f>BC43/BC44</f>
        <v>3.4482758620689655E-2</v>
      </c>
      <c r="BE43" s="20">
        <f>SUBTOTAL(9,BE35:BE42)</f>
        <v>26</v>
      </c>
      <c r="BF43" s="21">
        <f>BE43/BE44</f>
        <v>0.11304347826086956</v>
      </c>
      <c r="BG43" s="20">
        <f t="shared" si="9"/>
        <v>0</v>
      </c>
      <c r="BH43" s="21"/>
      <c r="BI43" s="20">
        <f>SUBTOTAL(9,BI35:BI42)</f>
        <v>26</v>
      </c>
      <c r="BJ43" s="21">
        <f>BI43/BI44</f>
        <v>0.11304347826086956</v>
      </c>
      <c r="BK43" s="20">
        <f>SUBTOTAL(9,BK35:BK42)</f>
        <v>3</v>
      </c>
      <c r="BL43" s="21">
        <f>BK43/BK44</f>
        <v>0.125</v>
      </c>
      <c r="BM43" s="20">
        <f t="shared" si="10"/>
        <v>0</v>
      </c>
      <c r="BN43" s="21"/>
      <c r="BO43" s="20">
        <f>SUBTOTAL(9,BO35:BO42)</f>
        <v>3</v>
      </c>
      <c r="BP43" s="21">
        <f>BO43/BO44</f>
        <v>0.125</v>
      </c>
      <c r="BQ43" s="20">
        <f>SUBTOTAL(9,BQ35:BQ42)</f>
        <v>42</v>
      </c>
      <c r="BR43" s="21">
        <f>BQ43/BQ44</f>
        <v>9.1903719912472648E-2</v>
      </c>
      <c r="BS43" s="20">
        <f t="shared" si="11"/>
        <v>0</v>
      </c>
      <c r="BT43" s="21"/>
      <c r="BU43" s="20">
        <f>SUBTOTAL(9,BU35:BU42)</f>
        <v>42</v>
      </c>
      <c r="BV43" s="21">
        <f>BU43/BU44</f>
        <v>9.1903719912472648E-2</v>
      </c>
      <c r="BW43" s="20">
        <f t="shared" si="24"/>
        <v>1486</v>
      </c>
      <c r="BX43" s="21">
        <f>BW43/BW44</f>
        <v>8.9276058876539499E-2</v>
      </c>
      <c r="BY43" s="20">
        <f t="shared" si="25"/>
        <v>187</v>
      </c>
      <c r="BZ43" s="21">
        <f>BY43/BY44</f>
        <v>8.1233709817549959E-2</v>
      </c>
      <c r="CA43" s="20">
        <f t="shared" si="13"/>
        <v>1673</v>
      </c>
      <c r="CB43" s="21">
        <f>CA43/CA44</f>
        <v>8.8298939146038952E-2</v>
      </c>
      <c r="CE43" s="20">
        <f t="shared" si="14"/>
        <v>1486</v>
      </c>
      <c r="CF43" s="21">
        <f>CE43/CE44</f>
        <v>8.9276058876539499E-2</v>
      </c>
      <c r="CG43" s="20">
        <f t="shared" si="15"/>
        <v>3094</v>
      </c>
      <c r="CH43" s="21">
        <f>CG43/CG44</f>
        <v>0.10145260189526839</v>
      </c>
      <c r="CI43" s="20">
        <v>4580</v>
      </c>
      <c r="CJ43" s="21">
        <f>CI43/CI44</f>
        <v>9.7153281574816508E-2</v>
      </c>
    </row>
    <row r="44" spans="1:88" x14ac:dyDescent="0.25">
      <c r="A44" s="2" t="s">
        <v>137</v>
      </c>
      <c r="B44" s="3"/>
      <c r="C44" s="14">
        <v>1930</v>
      </c>
      <c r="D44" s="15">
        <f>C44/C46</f>
        <v>0.9877175025588536</v>
      </c>
      <c r="E44" s="14">
        <f t="shared" si="0"/>
        <v>93</v>
      </c>
      <c r="F44" s="15">
        <f>E44/E46</f>
        <v>0.90291262135922334</v>
      </c>
      <c r="G44" s="14">
        <f>SUBTOTAL(9,G1:G42)</f>
        <v>2023</v>
      </c>
      <c r="H44" s="15">
        <f>G44/G46</f>
        <v>0.98347107438016534</v>
      </c>
      <c r="I44" s="14">
        <v>11198</v>
      </c>
      <c r="J44" s="15">
        <f>I44/I46</f>
        <v>0.98340212523052606</v>
      </c>
      <c r="K44" s="14">
        <f t="shared" si="1"/>
        <v>2080</v>
      </c>
      <c r="L44" s="15">
        <f>K44/K46</f>
        <v>0.94890510948905105</v>
      </c>
      <c r="M44" s="14">
        <f>SUBTOTAL(9,M1:M42)</f>
        <v>13278</v>
      </c>
      <c r="N44" s="15">
        <f>M44/M46</f>
        <v>0.97783341925031297</v>
      </c>
      <c r="O44" s="14">
        <v>69</v>
      </c>
      <c r="P44" s="15">
        <f>O44/O46</f>
        <v>0.971830985915493</v>
      </c>
      <c r="Q44" s="14">
        <f t="shared" si="2"/>
        <v>0</v>
      </c>
      <c r="R44" s="15"/>
      <c r="S44" s="14">
        <f>SUBTOTAL(9,S1:S42)</f>
        <v>69</v>
      </c>
      <c r="T44" s="15">
        <f>S44/S46</f>
        <v>0.971830985915493</v>
      </c>
      <c r="U44" s="14">
        <v>1276</v>
      </c>
      <c r="V44" s="15">
        <f>U44/U46</f>
        <v>0.98838109992254064</v>
      </c>
      <c r="W44" s="14">
        <f t="shared" si="3"/>
        <v>59</v>
      </c>
      <c r="X44" s="15">
        <f>W44/W46</f>
        <v>0.93650793650793651</v>
      </c>
      <c r="Y44" s="14">
        <f>SUBTOTAL(9,Y1:Y42)</f>
        <v>1335</v>
      </c>
      <c r="Z44" s="15">
        <f>Y44/Y46</f>
        <v>0.9859675036927622</v>
      </c>
      <c r="AA44" s="14">
        <v>65</v>
      </c>
      <c r="AB44" s="15">
        <f>AA44/AA46</f>
        <v>0.95588235294117652</v>
      </c>
      <c r="AC44" s="14">
        <f t="shared" si="4"/>
        <v>0</v>
      </c>
      <c r="AD44" s="15"/>
      <c r="AE44" s="14">
        <f>SUBTOTAL(9,AE1:AE42)</f>
        <v>65</v>
      </c>
      <c r="AF44" s="15">
        <f>AE44/AE46</f>
        <v>0.95588235294117652</v>
      </c>
      <c r="AG44" s="14">
        <v>719</v>
      </c>
      <c r="AH44" s="15">
        <f>AG44/AG46</f>
        <v>0.98763736263736268</v>
      </c>
      <c r="AI44" s="14">
        <f t="shared" si="5"/>
        <v>30</v>
      </c>
      <c r="AJ44" s="15">
        <f>AI44/AI46</f>
        <v>1</v>
      </c>
      <c r="AK44" s="14">
        <f>SUBTOTAL(9,AK1:AK42)</f>
        <v>749</v>
      </c>
      <c r="AL44" s="15">
        <f>AK44/AK46</f>
        <v>0.98812664907651715</v>
      </c>
      <c r="AM44" s="14">
        <v>98</v>
      </c>
      <c r="AN44" s="15">
        <f>AM44/AM46</f>
        <v>0.97029702970297027</v>
      </c>
      <c r="AO44" s="14">
        <f t="shared" si="6"/>
        <v>0</v>
      </c>
      <c r="AP44" s="15"/>
      <c r="AQ44" s="14">
        <f>SUBTOTAL(9,AQ1:AQ42)</f>
        <v>98</v>
      </c>
      <c r="AR44" s="15">
        <f>AQ44/AQ46</f>
        <v>0.97029702970297027</v>
      </c>
      <c r="AS44" s="14">
        <v>550</v>
      </c>
      <c r="AT44" s="15">
        <f>AS44/AS46</f>
        <v>0.9821428571428571</v>
      </c>
      <c r="AU44" s="14">
        <f t="shared" si="7"/>
        <v>40</v>
      </c>
      <c r="AV44" s="15">
        <f>AU44/AU46</f>
        <v>0.95238095238095233</v>
      </c>
      <c r="AW44" s="14">
        <f>SUBTOTAL(9,AW1:AW42)</f>
        <v>590</v>
      </c>
      <c r="AX44" s="15">
        <f>AW44/AW46</f>
        <v>0.98006644518272423</v>
      </c>
      <c r="AY44" s="14">
        <v>29</v>
      </c>
      <c r="AZ44" s="15">
        <f>AY44/AY46</f>
        <v>0.96666666666666667</v>
      </c>
      <c r="BA44" s="14">
        <f t="shared" si="8"/>
        <v>0</v>
      </c>
      <c r="BB44" s="15"/>
      <c r="BC44" s="14">
        <f>SUBTOTAL(9,BC1:BC42)</f>
        <v>29</v>
      </c>
      <c r="BD44" s="15">
        <f>BC44/BC46</f>
        <v>0.96666666666666667</v>
      </c>
      <c r="BE44" s="14">
        <v>230</v>
      </c>
      <c r="BF44" s="15">
        <f>BE44/BE46</f>
        <v>0.98712446351931327</v>
      </c>
      <c r="BG44" s="14">
        <f t="shared" si="9"/>
        <v>0</v>
      </c>
      <c r="BH44" s="15"/>
      <c r="BI44" s="14">
        <f>SUBTOTAL(9,BI1:BI42)</f>
        <v>230</v>
      </c>
      <c r="BJ44" s="15">
        <f>BI44/BI46</f>
        <v>0.98712446351931327</v>
      </c>
      <c r="BK44" s="14">
        <v>24</v>
      </c>
      <c r="BL44" s="15">
        <f>BK44/BK46</f>
        <v>0.96</v>
      </c>
      <c r="BM44" s="14">
        <f t="shared" si="10"/>
        <v>0</v>
      </c>
      <c r="BN44" s="15"/>
      <c r="BO44" s="14">
        <f>SUBTOTAL(9,BO1:BO42)</f>
        <v>24</v>
      </c>
      <c r="BP44" s="15">
        <f>BO44/BO46</f>
        <v>0.92307692307692313</v>
      </c>
      <c r="BQ44" s="14">
        <v>457</v>
      </c>
      <c r="BR44" s="15">
        <f>BQ44/BQ46</f>
        <v>0.98704103671706267</v>
      </c>
      <c r="BS44" s="14">
        <f t="shared" si="11"/>
        <v>0</v>
      </c>
      <c r="BT44" s="15"/>
      <c r="BU44" s="14">
        <f>SUBTOTAL(9,BU1:BU42)</f>
        <v>457</v>
      </c>
      <c r="BV44" s="15">
        <f>BU44/BU46</f>
        <v>0.98704103671706267</v>
      </c>
      <c r="BW44" s="14">
        <f t="shared" si="24"/>
        <v>16645</v>
      </c>
      <c r="BX44" s="15">
        <f>BW44/BW46</f>
        <v>0.98427059310507958</v>
      </c>
      <c r="BY44" s="14">
        <f t="shared" si="25"/>
        <v>2302</v>
      </c>
      <c r="BZ44" s="15">
        <f>BY44/BY46</f>
        <v>0.94693541752365284</v>
      </c>
      <c r="CA44" s="17">
        <f t="shared" si="13"/>
        <v>18947</v>
      </c>
      <c r="CB44" s="18">
        <f>CA44/CA46</f>
        <v>0.9795781201530348</v>
      </c>
      <c r="CE44" s="14">
        <f t="shared" si="14"/>
        <v>16645</v>
      </c>
      <c r="CF44" s="15">
        <f>CE44/CE46</f>
        <v>0.98427059310507958</v>
      </c>
      <c r="CG44" s="14">
        <f t="shared" si="15"/>
        <v>30497</v>
      </c>
      <c r="CH44" s="15">
        <f>CG44/CG46</f>
        <v>0.96463703938004108</v>
      </c>
      <c r="CI44" s="17">
        <v>47142</v>
      </c>
      <c r="CJ44" s="18">
        <f>CI44/CI46</f>
        <v>0.97147920702303925</v>
      </c>
    </row>
    <row r="45" spans="1:88" x14ac:dyDescent="0.25">
      <c r="A45" s="2" t="s">
        <v>136</v>
      </c>
      <c r="B45" s="3"/>
      <c r="C45" s="14">
        <v>24</v>
      </c>
      <c r="D45" s="15">
        <f>C45/C46</f>
        <v>1.2282497441146366E-2</v>
      </c>
      <c r="E45" s="14">
        <f t="shared" si="0"/>
        <v>10</v>
      </c>
      <c r="F45" s="15">
        <f>E45/E46</f>
        <v>9.7087378640776698E-2</v>
      </c>
      <c r="G45" s="14">
        <v>34</v>
      </c>
      <c r="H45" s="15">
        <f>G45/G46</f>
        <v>1.6528925619834711E-2</v>
      </c>
      <c r="I45" s="14">
        <v>189</v>
      </c>
      <c r="J45" s="15">
        <f>I45/I46</f>
        <v>1.6597874769473962E-2</v>
      </c>
      <c r="K45" s="14">
        <f t="shared" si="1"/>
        <v>112</v>
      </c>
      <c r="L45" s="15">
        <f>K45/K46</f>
        <v>5.1094890510948905E-2</v>
      </c>
      <c r="M45" s="14">
        <v>301</v>
      </c>
      <c r="N45" s="15">
        <f>M45/M46</f>
        <v>2.2166580749687016E-2</v>
      </c>
      <c r="O45" s="14">
        <v>2</v>
      </c>
      <c r="P45" s="15">
        <f>O45/O46</f>
        <v>2.8169014084507043E-2</v>
      </c>
      <c r="Q45" s="14">
        <f t="shared" si="2"/>
        <v>0</v>
      </c>
      <c r="R45" s="15"/>
      <c r="S45" s="14">
        <v>2</v>
      </c>
      <c r="T45" s="15">
        <f>S45/S46</f>
        <v>2.8169014084507043E-2</v>
      </c>
      <c r="U45" s="14">
        <v>15</v>
      </c>
      <c r="V45" s="15">
        <f>U45/U46</f>
        <v>1.1618900077459334E-2</v>
      </c>
      <c r="W45" s="14">
        <f t="shared" si="3"/>
        <v>4</v>
      </c>
      <c r="X45" s="15">
        <f>W45/W46</f>
        <v>6.3492063492063489E-2</v>
      </c>
      <c r="Y45" s="14">
        <v>19</v>
      </c>
      <c r="Z45" s="15">
        <f>Y45/Y46</f>
        <v>1.4032496307237814E-2</v>
      </c>
      <c r="AA45" s="14">
        <v>3</v>
      </c>
      <c r="AB45" s="15">
        <f>AA45/AA46</f>
        <v>4.4117647058823532E-2</v>
      </c>
      <c r="AC45" s="14">
        <f t="shared" si="4"/>
        <v>0</v>
      </c>
      <c r="AD45" s="15"/>
      <c r="AE45" s="14">
        <v>3</v>
      </c>
      <c r="AF45" s="15">
        <f>AE45/AE46</f>
        <v>4.4117647058823532E-2</v>
      </c>
      <c r="AG45" s="14">
        <v>9</v>
      </c>
      <c r="AH45" s="15">
        <f>AG45/AG46</f>
        <v>1.2362637362637362E-2</v>
      </c>
      <c r="AI45" s="14">
        <f t="shared" si="5"/>
        <v>0</v>
      </c>
      <c r="AJ45" s="15">
        <f>AI45/AI46</f>
        <v>0</v>
      </c>
      <c r="AK45" s="14">
        <v>9</v>
      </c>
      <c r="AL45" s="15">
        <f>AK45/AK46</f>
        <v>1.1873350923482849E-2</v>
      </c>
      <c r="AM45" s="14">
        <v>3</v>
      </c>
      <c r="AN45" s="15">
        <f>AM45/AM46</f>
        <v>2.9702970297029702E-2</v>
      </c>
      <c r="AO45" s="14">
        <f t="shared" si="6"/>
        <v>0</v>
      </c>
      <c r="AP45" s="15"/>
      <c r="AQ45" s="14">
        <v>3</v>
      </c>
      <c r="AR45" s="15">
        <f>AQ45/AQ46</f>
        <v>2.9702970297029702E-2</v>
      </c>
      <c r="AS45" s="14">
        <v>10</v>
      </c>
      <c r="AT45" s="15">
        <f>AS45/AS46</f>
        <v>1.7857142857142856E-2</v>
      </c>
      <c r="AU45" s="14">
        <f t="shared" si="7"/>
        <v>2</v>
      </c>
      <c r="AV45" s="15">
        <f>AU45/AU46</f>
        <v>4.7619047619047616E-2</v>
      </c>
      <c r="AW45" s="14">
        <v>12</v>
      </c>
      <c r="AX45" s="15">
        <f>AW45/AW46</f>
        <v>1.9933554817275746E-2</v>
      </c>
      <c r="AY45" s="14">
        <v>1</v>
      </c>
      <c r="AZ45" s="15">
        <f>AY45/AY46</f>
        <v>3.3333333333333333E-2</v>
      </c>
      <c r="BA45" s="14">
        <f t="shared" si="8"/>
        <v>0</v>
      </c>
      <c r="BB45" s="15"/>
      <c r="BC45" s="14">
        <v>1</v>
      </c>
      <c r="BD45" s="15">
        <f>BC45/BC46</f>
        <v>3.3333333333333333E-2</v>
      </c>
      <c r="BE45" s="14">
        <v>3</v>
      </c>
      <c r="BF45" s="15">
        <f>BE45/BE46</f>
        <v>1.2875536480686695E-2</v>
      </c>
      <c r="BG45" s="14">
        <f t="shared" si="9"/>
        <v>0</v>
      </c>
      <c r="BH45" s="15"/>
      <c r="BI45" s="14">
        <v>3</v>
      </c>
      <c r="BJ45" s="15">
        <f>BI45/BI46</f>
        <v>1.2875536480686695E-2</v>
      </c>
      <c r="BK45" s="14">
        <v>1</v>
      </c>
      <c r="BL45" s="15">
        <f>BK45/BK46</f>
        <v>0.04</v>
      </c>
      <c r="BM45" s="14">
        <f t="shared" si="10"/>
        <v>1</v>
      </c>
      <c r="BN45" s="15"/>
      <c r="BO45" s="14">
        <v>2</v>
      </c>
      <c r="BP45" s="15">
        <f>BO45/BO46</f>
        <v>7.6923076923076927E-2</v>
      </c>
      <c r="BQ45" s="14">
        <v>6</v>
      </c>
      <c r="BR45" s="15">
        <f>BQ45/BQ46</f>
        <v>1.2958963282937365E-2</v>
      </c>
      <c r="BS45" s="14">
        <f t="shared" si="11"/>
        <v>0</v>
      </c>
      <c r="BT45" s="15"/>
      <c r="BU45" s="14">
        <v>6</v>
      </c>
      <c r="BV45" s="15">
        <f>BU45/BU46</f>
        <v>1.2958963282937365E-2</v>
      </c>
      <c r="BW45" s="14">
        <f t="shared" si="24"/>
        <v>266</v>
      </c>
      <c r="BX45" s="15">
        <f>BW45/BW46</f>
        <v>1.5729406894920465E-2</v>
      </c>
      <c r="BY45" s="14">
        <f t="shared" si="25"/>
        <v>129</v>
      </c>
      <c r="BZ45" s="15">
        <f>BY45/BY46</f>
        <v>5.3064582476347183E-2</v>
      </c>
      <c r="CA45" s="17">
        <f t="shared" si="13"/>
        <v>395</v>
      </c>
      <c r="CB45" s="18">
        <f>CA45/CA46</f>
        <v>2.0421879846965155E-2</v>
      </c>
      <c r="CE45" s="14">
        <f t="shared" si="14"/>
        <v>266</v>
      </c>
      <c r="CF45" s="15">
        <f>CE45/CE46</f>
        <v>1.5729406894920465E-2</v>
      </c>
      <c r="CG45" s="14">
        <f t="shared" si="15"/>
        <v>1118</v>
      </c>
      <c r="CH45" s="15">
        <f>CG45/CG46</f>
        <v>3.5362960619958882E-2</v>
      </c>
      <c r="CI45" s="17">
        <v>1384</v>
      </c>
      <c r="CJ45" s="18">
        <f>CI45/CI46</f>
        <v>2.8520792976960804E-2</v>
      </c>
    </row>
    <row r="46" spans="1:88" x14ac:dyDescent="0.25">
      <c r="A46" s="4" t="s">
        <v>138</v>
      </c>
      <c r="B46" s="5"/>
      <c r="C46" s="23">
        <f t="shared" ref="C46:BM46" si="27">C44+C45</f>
        <v>1954</v>
      </c>
      <c r="D46" s="24">
        <f>C46/GinnTotal</f>
        <v>4.0267073321518361E-2</v>
      </c>
      <c r="E46" s="23">
        <f t="shared" si="27"/>
        <v>103</v>
      </c>
      <c r="F46" s="24">
        <f>E46/GinnTotal</f>
        <v>2.122573465770927E-3</v>
      </c>
      <c r="G46" s="23">
        <f t="shared" si="27"/>
        <v>2057</v>
      </c>
      <c r="H46" s="24">
        <f>G46/GinnTotal</f>
        <v>4.2389646787289285E-2</v>
      </c>
      <c r="I46" s="23">
        <f t="shared" si="27"/>
        <v>11387</v>
      </c>
      <c r="J46" s="24">
        <f>I46/GinnTotal</f>
        <v>0.23465770926925772</v>
      </c>
      <c r="K46" s="23">
        <f t="shared" si="27"/>
        <v>2192</v>
      </c>
      <c r="L46" s="24">
        <f>K46/GinnTotal</f>
        <v>4.517166055310555E-2</v>
      </c>
      <c r="M46" s="23">
        <f t="shared" si="27"/>
        <v>13579</v>
      </c>
      <c r="N46" s="24">
        <f>M46/GinnTotal</f>
        <v>0.27982936982236328</v>
      </c>
      <c r="O46" s="23">
        <f t="shared" si="27"/>
        <v>71</v>
      </c>
      <c r="P46" s="24">
        <f>O46/GinnTotal</f>
        <v>1.4631331657255905E-3</v>
      </c>
      <c r="Q46" s="23">
        <f t="shared" si="27"/>
        <v>0</v>
      </c>
      <c r="R46" s="24">
        <f>Q46/GinnTotal</f>
        <v>0</v>
      </c>
      <c r="S46" s="23">
        <f t="shared" si="27"/>
        <v>71</v>
      </c>
      <c r="T46" s="24">
        <f>S46/GinnTotal</f>
        <v>1.4631331657255905E-3</v>
      </c>
      <c r="U46" s="23">
        <f t="shared" si="27"/>
        <v>1291</v>
      </c>
      <c r="V46" s="24">
        <f>U46/GinnTotal</f>
        <v>2.6604294604954046E-2</v>
      </c>
      <c r="W46" s="23">
        <f t="shared" si="27"/>
        <v>63</v>
      </c>
      <c r="X46" s="24">
        <f>W46/GinnTotal</f>
        <v>1.2982730907142564E-3</v>
      </c>
      <c r="Y46" s="23">
        <f t="shared" si="27"/>
        <v>1354</v>
      </c>
      <c r="Z46" s="24">
        <f>Y46/GinnTotal</f>
        <v>2.79025676956683E-2</v>
      </c>
      <c r="AA46" s="23">
        <f t="shared" si="27"/>
        <v>68</v>
      </c>
      <c r="AB46" s="24">
        <f>AA46/GinnTotal</f>
        <v>1.4013106375963401E-3</v>
      </c>
      <c r="AC46" s="23">
        <f t="shared" si="27"/>
        <v>0</v>
      </c>
      <c r="AD46" s="24">
        <f>AC46/GinnTotal</f>
        <v>0</v>
      </c>
      <c r="AE46" s="23">
        <f t="shared" si="27"/>
        <v>68</v>
      </c>
      <c r="AF46" s="24">
        <f>AE46/GinnTotal</f>
        <v>1.4013106375963401E-3</v>
      </c>
      <c r="AG46" s="23">
        <f t="shared" si="27"/>
        <v>728</v>
      </c>
      <c r="AH46" s="24">
        <f>AG46/GinnTotal</f>
        <v>1.5002266826031407E-2</v>
      </c>
      <c r="AI46" s="23">
        <f t="shared" si="27"/>
        <v>30</v>
      </c>
      <c r="AJ46" s="24">
        <f>AI46/GinnTotal</f>
        <v>6.1822528129250299E-4</v>
      </c>
      <c r="AK46" s="23">
        <f t="shared" si="27"/>
        <v>758</v>
      </c>
      <c r="AL46" s="24">
        <f>AK46/GinnTotal</f>
        <v>1.5620492107323908E-2</v>
      </c>
      <c r="AM46" s="23">
        <f t="shared" si="27"/>
        <v>101</v>
      </c>
      <c r="AN46" s="24">
        <f>AM46/GinnTotal</f>
        <v>2.0813584470180933E-3</v>
      </c>
      <c r="AO46" s="23">
        <f t="shared" si="27"/>
        <v>0</v>
      </c>
      <c r="AP46" s="24">
        <f>AO46/GinnTotal</f>
        <v>0</v>
      </c>
      <c r="AQ46" s="23">
        <f t="shared" si="27"/>
        <v>101</v>
      </c>
      <c r="AR46" s="24">
        <f>AQ46/GinnTotal</f>
        <v>2.0813584470180933E-3</v>
      </c>
      <c r="AS46" s="23">
        <f t="shared" si="27"/>
        <v>560</v>
      </c>
      <c r="AT46" s="24">
        <f>AS46/GinnTotal</f>
        <v>1.1540205250793389E-2</v>
      </c>
      <c r="AU46" s="23">
        <f t="shared" si="27"/>
        <v>42</v>
      </c>
      <c r="AV46" s="24">
        <f>AU46/GinnTotal</f>
        <v>8.6551539380950418E-4</v>
      </c>
      <c r="AW46" s="23">
        <f t="shared" si="27"/>
        <v>602</v>
      </c>
      <c r="AX46" s="24">
        <f>AW46/GinnTotal</f>
        <v>1.2405720644602894E-2</v>
      </c>
      <c r="AY46" s="23">
        <f t="shared" si="27"/>
        <v>30</v>
      </c>
      <c r="AZ46" s="24">
        <f>AY46/GinnTotal</f>
        <v>6.1822528129250299E-4</v>
      </c>
      <c r="BA46" s="23">
        <f t="shared" si="27"/>
        <v>0</v>
      </c>
      <c r="BB46" s="24">
        <f>BA46/GinnTotal</f>
        <v>0</v>
      </c>
      <c r="BC46" s="23">
        <f t="shared" si="27"/>
        <v>30</v>
      </c>
      <c r="BD46" s="24">
        <f>BC46/GinnTotal</f>
        <v>6.1822528129250299E-4</v>
      </c>
      <c r="BE46" s="23">
        <f t="shared" si="27"/>
        <v>233</v>
      </c>
      <c r="BF46" s="24">
        <f>BE46/GinnTotal</f>
        <v>4.8015496847051064E-3</v>
      </c>
      <c r="BG46" s="23">
        <f t="shared" si="27"/>
        <v>0</v>
      </c>
      <c r="BH46" s="24">
        <f>BG46/GinnTotal</f>
        <v>0</v>
      </c>
      <c r="BI46" s="23">
        <f t="shared" si="27"/>
        <v>233</v>
      </c>
      <c r="BJ46" s="24">
        <f>BI46/GinnTotal</f>
        <v>4.8015496847051064E-3</v>
      </c>
      <c r="BK46" s="23">
        <f t="shared" si="27"/>
        <v>25</v>
      </c>
      <c r="BL46" s="24">
        <f>BK46/GinnTotal</f>
        <v>5.1518773441041916E-4</v>
      </c>
      <c r="BM46" s="23">
        <f t="shared" si="27"/>
        <v>1</v>
      </c>
      <c r="BN46" s="24">
        <f>BM46/GinnTotal</f>
        <v>2.0607509376416766E-5</v>
      </c>
      <c r="BO46" s="23">
        <f t="shared" ref="BO46" si="28">BO44+BO45</f>
        <v>26</v>
      </c>
      <c r="BP46" s="24">
        <f>BO46/GinnTotal</f>
        <v>5.3579524378683592E-4</v>
      </c>
      <c r="BQ46" s="23">
        <f t="shared" ref="BQ46:BU46" si="29">BQ44+BQ45</f>
        <v>463</v>
      </c>
      <c r="BR46" s="24">
        <f>BQ46/GinnTotal</f>
        <v>9.5412768412809629E-3</v>
      </c>
      <c r="BS46" s="23">
        <f t="shared" si="29"/>
        <v>0</v>
      </c>
      <c r="BT46" s="24">
        <f>BS46/GinnTotal</f>
        <v>0</v>
      </c>
      <c r="BU46" s="23">
        <f t="shared" si="29"/>
        <v>463</v>
      </c>
      <c r="BV46" s="24">
        <f>BU46/GinnTotal</f>
        <v>9.5412768412809629E-3</v>
      </c>
      <c r="BW46" s="23">
        <f t="shared" si="24"/>
        <v>16911</v>
      </c>
      <c r="BX46" s="24">
        <f>BW46/CA46</f>
        <v>0.87431496225829797</v>
      </c>
      <c r="BY46" s="23">
        <f t="shared" si="25"/>
        <v>2431</v>
      </c>
      <c r="BZ46" s="24">
        <f>BY46/CA46</f>
        <v>0.125685037741702</v>
      </c>
      <c r="CA46" s="23">
        <f t="shared" si="13"/>
        <v>19342</v>
      </c>
      <c r="CB46" s="24">
        <f>CA46/GinnTotal</f>
        <v>0.39859044635865309</v>
      </c>
      <c r="CE46" s="23">
        <f t="shared" si="14"/>
        <v>16911</v>
      </c>
      <c r="CF46" s="24">
        <f>CE46/GinnTotal</f>
        <v>0.34849359106458394</v>
      </c>
      <c r="CG46" s="23">
        <f t="shared" si="15"/>
        <v>31615</v>
      </c>
      <c r="CH46" s="24">
        <f>CG46/GinnTotal</f>
        <v>0.65150640893541611</v>
      </c>
      <c r="CI46" s="23">
        <v>48526</v>
      </c>
      <c r="CJ46" s="24">
        <f>CI46/54585</f>
        <v>0.88899880919666574</v>
      </c>
    </row>
  </sheetData>
  <mergeCells count="42">
    <mergeCell ref="CI1:CJ1"/>
    <mergeCell ref="BK1:BL1"/>
    <mergeCell ref="BM1:BN1"/>
    <mergeCell ref="BO1:BP1"/>
    <mergeCell ref="BQ1:BR1"/>
    <mergeCell ref="BS1:BT1"/>
    <mergeCell ref="BU1:BV1"/>
    <mergeCell ref="BW1:BX1"/>
    <mergeCell ref="BY1:BZ1"/>
    <mergeCell ref="CA1:CB1"/>
    <mergeCell ref="CE1:CF1"/>
    <mergeCell ref="CG1:CH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65" fitToWidth="90" orientation="landscape" r:id="rId1"/>
  <headerFooter>
    <oddHeader xml:space="preserve">&amp;C&amp;"Tahoma"&amp;9 ACT Legislative Assembly Election — 15 October 2016_x000D_
&amp;"Tahoma,Bold"&amp;11Table 2.2 First preference votes by polling place: Ginninderra_x000D_
</oddHeader>
    <oddFooter>&amp;C&amp;"Tahoma"&amp;9 ACT Electoral Commission — Page &amp;P</oddFooter>
  </headerFooter>
  <colBreaks count="3" manualBreakCount="3">
    <brk id="26" max="45" man="1"/>
    <brk id="50" max="45" man="1"/>
    <brk id="74" max="4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CJ40"/>
  <sheetViews>
    <sheetView workbookViewId="0">
      <pane xSplit="2" ySplit="1" topLeftCell="C2" activePane="bottomRight" state="frozen"/>
      <selection activeCell="J38" sqref="J38"/>
      <selection pane="topRight" activeCell="J38" sqref="J38"/>
      <selection pane="bottomLeft" activeCell="J38" sqref="J38"/>
      <selection pane="bottomRight" sqref="A1:XFD1048576"/>
    </sheetView>
  </sheetViews>
  <sheetFormatPr defaultRowHeight="15" x14ac:dyDescent="0.25"/>
  <cols>
    <col min="1" max="1" width="19" bestFit="1" customWidth="1"/>
    <col min="2" max="2" width="5.85546875" style="28" bestFit="1" customWidth="1"/>
    <col min="3" max="63" width="6.7109375" customWidth="1"/>
    <col min="64" max="64" width="6.85546875" customWidth="1"/>
    <col min="65" max="67" width="6.7109375" customWidth="1"/>
    <col min="68" max="68" width="6.85546875" customWidth="1"/>
    <col min="69" max="80" width="6.7109375" customWidth="1"/>
    <col min="81" max="81" width="0.7109375" customWidth="1"/>
    <col min="82" max="82" width="0.5703125" customWidth="1"/>
    <col min="83" max="95" width="6.7109375" customWidth="1"/>
    <col min="96" max="96" width="7.140625" bestFit="1" customWidth="1"/>
    <col min="97" max="107" width="6.7109375" customWidth="1"/>
    <col min="108" max="108" width="7.140625" bestFit="1" customWidth="1"/>
    <col min="109" max="131" width="6.7109375" customWidth="1"/>
    <col min="132" max="132" width="7.140625" bestFit="1" customWidth="1"/>
    <col min="133" max="143" width="6.7109375" customWidth="1"/>
    <col min="144" max="144" width="22.140625" customWidth="1"/>
    <col min="145" max="169" width="6.7109375" customWidth="1"/>
    <col min="170" max="170" width="7.140625" bestFit="1" customWidth="1"/>
    <col min="171" max="173" width="6.7109375" customWidth="1"/>
    <col min="174" max="174" width="7.140625" bestFit="1" customWidth="1"/>
    <col min="175" max="175" width="6.7109375" customWidth="1"/>
    <col min="176" max="176" width="7.140625" bestFit="1" customWidth="1"/>
    <col min="177" max="191" width="6.7109375" customWidth="1"/>
    <col min="192" max="192" width="7.140625" bestFit="1" customWidth="1"/>
    <col min="193" max="219" width="6.7109375" customWidth="1"/>
    <col min="220" max="220" width="7.140625" bestFit="1" customWidth="1"/>
    <col min="221" max="227" width="6.7109375" customWidth="1"/>
    <col min="228" max="228" width="7.140625" bestFit="1" customWidth="1"/>
    <col min="229" max="234" width="6.7109375" customWidth="1"/>
  </cols>
  <sheetData>
    <row r="1" spans="1:88" s="1" customFormat="1" ht="38.25" customHeight="1" x14ac:dyDescent="0.25">
      <c r="A1" s="13" t="s">
        <v>79</v>
      </c>
      <c r="B1" s="26" t="s">
        <v>80</v>
      </c>
      <c r="C1" s="68" t="s">
        <v>319</v>
      </c>
      <c r="D1" s="69"/>
      <c r="E1" s="68" t="s">
        <v>320</v>
      </c>
      <c r="F1" s="69"/>
      <c r="G1" s="68" t="s">
        <v>337</v>
      </c>
      <c r="H1" s="69"/>
      <c r="I1" s="68" t="s">
        <v>380</v>
      </c>
      <c r="J1" s="69"/>
      <c r="K1" s="68" t="s">
        <v>379</v>
      </c>
      <c r="L1" s="69"/>
      <c r="M1" s="68" t="s">
        <v>378</v>
      </c>
      <c r="N1" s="69"/>
      <c r="O1" s="68" t="s">
        <v>322</v>
      </c>
      <c r="P1" s="69"/>
      <c r="Q1" s="68" t="s">
        <v>323</v>
      </c>
      <c r="R1" s="69"/>
      <c r="S1" s="68" t="s">
        <v>324</v>
      </c>
      <c r="T1" s="69"/>
      <c r="U1" s="68" t="s">
        <v>377</v>
      </c>
      <c r="V1" s="69"/>
      <c r="W1" s="68" t="s">
        <v>376</v>
      </c>
      <c r="X1" s="69"/>
      <c r="Y1" s="68" t="s">
        <v>375</v>
      </c>
      <c r="Z1" s="69"/>
      <c r="AA1" s="68" t="s">
        <v>325</v>
      </c>
      <c r="AB1" s="69"/>
      <c r="AC1" s="68" t="s">
        <v>326</v>
      </c>
      <c r="AD1" s="69"/>
      <c r="AE1" s="68" t="s">
        <v>327</v>
      </c>
      <c r="AF1" s="69"/>
      <c r="AG1" s="68" t="s">
        <v>374</v>
      </c>
      <c r="AH1" s="69"/>
      <c r="AI1" s="68" t="s">
        <v>373</v>
      </c>
      <c r="AJ1" s="69"/>
      <c r="AK1" s="68" t="s">
        <v>372</v>
      </c>
      <c r="AL1" s="69"/>
      <c r="AM1" s="68" t="s">
        <v>328</v>
      </c>
      <c r="AN1" s="69"/>
      <c r="AO1" s="68" t="s">
        <v>329</v>
      </c>
      <c r="AP1" s="69"/>
      <c r="AQ1" s="68" t="s">
        <v>330</v>
      </c>
      <c r="AR1" s="69"/>
      <c r="AS1" s="68" t="s">
        <v>354</v>
      </c>
      <c r="AT1" s="69"/>
      <c r="AU1" s="68" t="s">
        <v>371</v>
      </c>
      <c r="AV1" s="69"/>
      <c r="AW1" s="68" t="s">
        <v>370</v>
      </c>
      <c r="AX1" s="69"/>
      <c r="AY1" s="68" t="s">
        <v>331</v>
      </c>
      <c r="AZ1" s="69"/>
      <c r="BA1" s="68" t="s">
        <v>332</v>
      </c>
      <c r="BB1" s="69"/>
      <c r="BC1" s="68" t="s">
        <v>333</v>
      </c>
      <c r="BD1" s="69"/>
      <c r="BE1" s="68" t="s">
        <v>367</v>
      </c>
      <c r="BF1" s="69"/>
      <c r="BG1" s="68" t="s">
        <v>368</v>
      </c>
      <c r="BH1" s="69"/>
      <c r="BI1" s="68" t="s">
        <v>369</v>
      </c>
      <c r="BJ1" s="69"/>
      <c r="BK1" s="68" t="s">
        <v>334</v>
      </c>
      <c r="BL1" s="69"/>
      <c r="BM1" s="68" t="s">
        <v>335</v>
      </c>
      <c r="BN1" s="69"/>
      <c r="BO1" s="68" t="s">
        <v>336</v>
      </c>
      <c r="BP1" s="69"/>
      <c r="BQ1" s="68" t="s">
        <v>366</v>
      </c>
      <c r="BR1" s="69"/>
      <c r="BS1" s="68" t="s">
        <v>358</v>
      </c>
      <c r="BT1" s="69"/>
      <c r="BU1" s="68" t="s">
        <v>359</v>
      </c>
      <c r="BV1" s="69"/>
      <c r="BW1" s="68" t="s">
        <v>317</v>
      </c>
      <c r="BX1" s="69"/>
      <c r="BY1" s="68" t="s">
        <v>360</v>
      </c>
      <c r="BZ1" s="69"/>
      <c r="CA1" s="68" t="s">
        <v>361</v>
      </c>
      <c r="CB1" s="69"/>
      <c r="CE1" s="68" t="s">
        <v>317</v>
      </c>
      <c r="CF1" s="69"/>
      <c r="CG1" s="68" t="s">
        <v>318</v>
      </c>
      <c r="CH1" s="69"/>
      <c r="CI1" s="68" t="s">
        <v>78</v>
      </c>
      <c r="CJ1" s="69"/>
    </row>
    <row r="2" spans="1:88" x14ac:dyDescent="0.25">
      <c r="A2" s="2" t="s">
        <v>170</v>
      </c>
      <c r="B2" s="3" t="s">
        <v>119</v>
      </c>
      <c r="C2" s="14">
        <v>30</v>
      </c>
      <c r="D2" s="15">
        <f>C2/C38</f>
        <v>0.24590163934426229</v>
      </c>
      <c r="E2" s="14">
        <f>G2-C2</f>
        <v>0</v>
      </c>
      <c r="F2" s="15"/>
      <c r="G2" s="14">
        <v>30</v>
      </c>
      <c r="H2" s="15">
        <f>G2/G38</f>
        <v>0.24590163934426229</v>
      </c>
      <c r="I2" s="14">
        <v>296</v>
      </c>
      <c r="J2" s="15">
        <f>I2/I38</f>
        <v>0.24342105263157895</v>
      </c>
      <c r="K2" s="14">
        <f>M2-I2</f>
        <v>26</v>
      </c>
      <c r="L2" s="15">
        <f>K2/K38</f>
        <v>0.14130434782608695</v>
      </c>
      <c r="M2" s="14">
        <v>322</v>
      </c>
      <c r="N2" s="15">
        <f>M2/M38</f>
        <v>0.23</v>
      </c>
      <c r="O2" s="14">
        <v>257</v>
      </c>
      <c r="P2" s="15">
        <f>O2/O38</f>
        <v>0.21398834304746045</v>
      </c>
      <c r="Q2" s="14">
        <f>S2-O2</f>
        <v>17</v>
      </c>
      <c r="R2" s="15">
        <f>Q2/Q38</f>
        <v>0.15887850467289719</v>
      </c>
      <c r="S2" s="14">
        <v>274</v>
      </c>
      <c r="T2" s="15">
        <f>S2/S38</f>
        <v>0.20948012232415902</v>
      </c>
      <c r="U2" s="14">
        <v>1207</v>
      </c>
      <c r="V2" s="15">
        <f>U2/U38</f>
        <v>0.22232455332473752</v>
      </c>
      <c r="W2" s="14">
        <f>Y2-U2</f>
        <v>124</v>
      </c>
      <c r="X2" s="15">
        <f>W2/W38</f>
        <v>0.16599732262382866</v>
      </c>
      <c r="Y2" s="14">
        <v>1331</v>
      </c>
      <c r="Z2" s="15">
        <f>Y2/Y38</f>
        <v>0.21551165803108807</v>
      </c>
      <c r="AA2" s="14">
        <v>121</v>
      </c>
      <c r="AB2" s="15">
        <f>AA2/AA38</f>
        <v>0.2391304347826087</v>
      </c>
      <c r="AC2" s="14">
        <f>AE2-AA2</f>
        <v>7</v>
      </c>
      <c r="AD2" s="15">
        <f>AC2/AC38</f>
        <v>0.23333333333333334</v>
      </c>
      <c r="AE2" s="14">
        <v>128</v>
      </c>
      <c r="AF2" s="15">
        <f>AE2/AE38</f>
        <v>0.23880597014925373</v>
      </c>
      <c r="AG2" s="14">
        <v>618</v>
      </c>
      <c r="AH2" s="15">
        <f>AG2/AG38</f>
        <v>0.23605805958747136</v>
      </c>
      <c r="AI2" s="14">
        <f>AK2-AG2</f>
        <v>27</v>
      </c>
      <c r="AJ2" s="15">
        <f>AI2/AI38</f>
        <v>0.11790393013100436</v>
      </c>
      <c r="AK2" s="14">
        <v>645</v>
      </c>
      <c r="AL2" s="15">
        <f>AK2/AK38</f>
        <v>0.22655426765015807</v>
      </c>
      <c r="AM2" s="14">
        <v>19</v>
      </c>
      <c r="AN2" s="15">
        <f>AM2/AM38</f>
        <v>0.25675675675675674</v>
      </c>
      <c r="AO2" s="14">
        <f>AQ2-AM2</f>
        <v>0</v>
      </c>
      <c r="AP2" s="15"/>
      <c r="AQ2" s="14">
        <v>19</v>
      </c>
      <c r="AR2" s="15">
        <f>AQ2/AQ38</f>
        <v>0.25675675675675674</v>
      </c>
      <c r="AS2" s="14">
        <v>176</v>
      </c>
      <c r="AT2" s="15">
        <f>AS2/AS38</f>
        <v>0.24546722454672246</v>
      </c>
      <c r="AU2" s="14">
        <f>AW2-AS2</f>
        <v>23</v>
      </c>
      <c r="AV2" s="15">
        <f>AU2/AU38</f>
        <v>0.23469387755102042</v>
      </c>
      <c r="AW2" s="14">
        <v>199</v>
      </c>
      <c r="AX2" s="15">
        <f>AW2/AW38</f>
        <v>0.2441717791411043</v>
      </c>
      <c r="AY2" s="14">
        <v>8</v>
      </c>
      <c r="AZ2" s="15">
        <f>AY2/AY38</f>
        <v>0.16326530612244897</v>
      </c>
      <c r="BA2" s="14">
        <f>BC2-AY2</f>
        <v>0</v>
      </c>
      <c r="BB2" s="15"/>
      <c r="BC2" s="14">
        <v>8</v>
      </c>
      <c r="BD2" s="15">
        <f>BC2/BC38</f>
        <v>0.16326530612244897</v>
      </c>
      <c r="BE2" s="14">
        <v>86</v>
      </c>
      <c r="BF2" s="15">
        <f>BE2/BE38</f>
        <v>0.26461538461538464</v>
      </c>
      <c r="BG2" s="14">
        <f t="shared" ref="BG2:BG39" si="0">BI2-BE2</f>
        <v>13</v>
      </c>
      <c r="BH2" s="15">
        <f>BG2/BG38</f>
        <v>0.19117647058823528</v>
      </c>
      <c r="BI2" s="14">
        <v>99</v>
      </c>
      <c r="BJ2" s="15">
        <f>BI2/BI38</f>
        <v>0.25190839694656486</v>
      </c>
      <c r="BK2" s="14">
        <v>13</v>
      </c>
      <c r="BL2" s="15">
        <f>BK2/BK38</f>
        <v>0.22033898305084745</v>
      </c>
      <c r="BM2" s="14">
        <f t="shared" ref="BM2:BM39" si="1">BO2-BK2</f>
        <v>0</v>
      </c>
      <c r="BN2" s="15"/>
      <c r="BO2" s="14">
        <v>13</v>
      </c>
      <c r="BP2" s="15">
        <f>BO2/BO38</f>
        <v>0.22033898305084745</v>
      </c>
      <c r="BQ2" s="14">
        <v>439</v>
      </c>
      <c r="BR2" s="15">
        <f>BQ2/BQ38</f>
        <v>0.19128540305010894</v>
      </c>
      <c r="BS2" s="14">
        <f t="shared" ref="BS2:BS39" si="2">BU2-BQ2</f>
        <v>26</v>
      </c>
      <c r="BT2" s="15">
        <f>BS2/BS38</f>
        <v>0.1015625</v>
      </c>
      <c r="BU2" s="14">
        <v>465</v>
      </c>
      <c r="BV2" s="15">
        <f>BU2/BU38</f>
        <v>0.182281458251666</v>
      </c>
      <c r="BW2" s="14">
        <f>C2+I2+O2+U2+AA2+AG2+AM2+AS2+AY2+BE2+BK2+BQ2</f>
        <v>3270</v>
      </c>
      <c r="BX2" s="15">
        <f>BW2/BW40</f>
        <v>0.22136474411047929</v>
      </c>
      <c r="BY2" s="14">
        <f>E2+K2+Q2+W2+AC2+AI2+AO2+AU2+BA2+BG2+BM2+BS2</f>
        <v>263</v>
      </c>
      <c r="BZ2" s="15">
        <f>BY2/BY40</f>
        <v>0.1450634307777165</v>
      </c>
      <c r="CA2" s="17">
        <f>BW2+BY2</f>
        <v>3533</v>
      </c>
      <c r="CB2" s="18">
        <f>CA2/CA40</f>
        <v>0.21302381670183901</v>
      </c>
      <c r="CE2" s="14">
        <f>BW2</f>
        <v>3270</v>
      </c>
      <c r="CF2" s="15">
        <f>CE2/CE40</f>
        <v>0.22136474411047929</v>
      </c>
      <c r="CG2" s="14">
        <f>CI2-CE2</f>
        <v>7128</v>
      </c>
      <c r="CH2" s="15">
        <f>CG2/CG40</f>
        <v>0.20291505351856068</v>
      </c>
      <c r="CI2" s="17">
        <v>10398</v>
      </c>
      <c r="CJ2" s="18">
        <f>CI2/CI38</f>
        <v>0.21286439567638388</v>
      </c>
    </row>
    <row r="3" spans="1:88" x14ac:dyDescent="0.25">
      <c r="A3" s="2" t="s">
        <v>171</v>
      </c>
      <c r="B3" s="3" t="s">
        <v>119</v>
      </c>
      <c r="C3" s="14">
        <v>6</v>
      </c>
      <c r="D3" s="15">
        <f>C3/C38</f>
        <v>4.9180327868852458E-2</v>
      </c>
      <c r="E3" s="14">
        <f t="shared" ref="E3:E39" si="3">G3-C3</f>
        <v>0</v>
      </c>
      <c r="F3" s="15"/>
      <c r="G3" s="14">
        <v>6</v>
      </c>
      <c r="H3" s="15">
        <f>G3/G38</f>
        <v>4.9180327868852458E-2</v>
      </c>
      <c r="I3" s="14">
        <v>52</v>
      </c>
      <c r="J3" s="15">
        <f>I3/I38</f>
        <v>4.2763157894736843E-2</v>
      </c>
      <c r="K3" s="14">
        <f t="shared" ref="K3:K39" si="4">M3-I3</f>
        <v>6</v>
      </c>
      <c r="L3" s="15">
        <f>K3/K38</f>
        <v>3.2608695652173912E-2</v>
      </c>
      <c r="M3" s="14">
        <v>58</v>
      </c>
      <c r="N3" s="15">
        <f>M3/M38</f>
        <v>4.1428571428571426E-2</v>
      </c>
      <c r="O3" s="14">
        <v>89</v>
      </c>
      <c r="P3" s="15">
        <f>O3/O38</f>
        <v>7.4104912572855952E-2</v>
      </c>
      <c r="Q3" s="14">
        <f t="shared" ref="Q3:Q39" si="5">S3-O3</f>
        <v>8</v>
      </c>
      <c r="R3" s="15">
        <f>Q3/Q38</f>
        <v>7.476635514018691E-2</v>
      </c>
      <c r="S3" s="14">
        <v>97</v>
      </c>
      <c r="T3" s="15">
        <f>S3/S38</f>
        <v>7.4159021406727824E-2</v>
      </c>
      <c r="U3" s="14">
        <v>268</v>
      </c>
      <c r="V3" s="15">
        <f>U3/U38</f>
        <v>4.9364523853379999E-2</v>
      </c>
      <c r="W3" s="14">
        <f t="shared" ref="W3:W39" si="6">Y3-U3</f>
        <v>42</v>
      </c>
      <c r="X3" s="15">
        <f>W3/W38</f>
        <v>5.6224899598393573E-2</v>
      </c>
      <c r="Y3" s="14">
        <v>310</v>
      </c>
      <c r="Z3" s="15">
        <f>Y3/Y38</f>
        <v>5.0194300518134713E-2</v>
      </c>
      <c r="AA3" s="14">
        <v>35</v>
      </c>
      <c r="AB3" s="15">
        <f>AA3/AA38</f>
        <v>6.9169960474308304E-2</v>
      </c>
      <c r="AC3" s="14">
        <f t="shared" ref="AC3:AC39" si="7">AE3-AA3</f>
        <v>0</v>
      </c>
      <c r="AD3" s="15">
        <f>AC3/AC38</f>
        <v>0</v>
      </c>
      <c r="AE3" s="14">
        <v>35</v>
      </c>
      <c r="AF3" s="15">
        <f>AE3/AE38</f>
        <v>6.5298507462686561E-2</v>
      </c>
      <c r="AG3" s="14">
        <v>113</v>
      </c>
      <c r="AH3" s="15">
        <f>AG3/AG38</f>
        <v>4.3162719633307867E-2</v>
      </c>
      <c r="AI3" s="14">
        <f t="shared" ref="AI3:AI39" si="8">AK3-AG3</f>
        <v>18</v>
      </c>
      <c r="AJ3" s="15">
        <f>AI3/AI38</f>
        <v>7.8602620087336247E-2</v>
      </c>
      <c r="AK3" s="14">
        <v>131</v>
      </c>
      <c r="AL3" s="15">
        <f>AK3/AK38</f>
        <v>4.6013347383210397E-2</v>
      </c>
      <c r="AM3" s="14">
        <v>5</v>
      </c>
      <c r="AN3" s="15">
        <f>AM3/AM38</f>
        <v>6.7567567567567571E-2</v>
      </c>
      <c r="AO3" s="14">
        <f t="shared" ref="AO3:AO39" si="9">AQ3-AM3</f>
        <v>0</v>
      </c>
      <c r="AP3" s="15"/>
      <c r="AQ3" s="14">
        <v>5</v>
      </c>
      <c r="AR3" s="15">
        <f>AQ3/AQ38</f>
        <v>6.7567567567567571E-2</v>
      </c>
      <c r="AS3" s="14">
        <v>33</v>
      </c>
      <c r="AT3" s="15">
        <f>AS3/AS38</f>
        <v>4.6025104602510462E-2</v>
      </c>
      <c r="AU3" s="14">
        <f t="shared" ref="AU3:AU39" si="10">AW3-AS3</f>
        <v>4</v>
      </c>
      <c r="AV3" s="15">
        <f>AU3/AU38</f>
        <v>4.0816326530612242E-2</v>
      </c>
      <c r="AW3" s="14">
        <v>37</v>
      </c>
      <c r="AX3" s="15">
        <f>AW3/AW38</f>
        <v>4.5398773006134971E-2</v>
      </c>
      <c r="AY3" s="14">
        <v>3</v>
      </c>
      <c r="AZ3" s="15">
        <f>AY3/AY38</f>
        <v>6.1224489795918366E-2</v>
      </c>
      <c r="BA3" s="14">
        <f t="shared" ref="BA3:BA39" si="11">BC3-AY3</f>
        <v>0</v>
      </c>
      <c r="BB3" s="15"/>
      <c r="BC3" s="14">
        <v>3</v>
      </c>
      <c r="BD3" s="15">
        <f>BC3/BC38</f>
        <v>6.1224489795918366E-2</v>
      </c>
      <c r="BE3" s="14">
        <v>17</v>
      </c>
      <c r="BF3" s="15">
        <f>BE3/BE38</f>
        <v>5.2307692307692305E-2</v>
      </c>
      <c r="BG3" s="14">
        <f t="shared" si="0"/>
        <v>1</v>
      </c>
      <c r="BH3" s="15">
        <f>BG3/BG38</f>
        <v>1.4705882352941176E-2</v>
      </c>
      <c r="BI3" s="14">
        <v>18</v>
      </c>
      <c r="BJ3" s="15">
        <f>BI3/BI38</f>
        <v>4.5801526717557252E-2</v>
      </c>
      <c r="BK3" s="14">
        <v>2</v>
      </c>
      <c r="BL3" s="15">
        <f>BK3/BK38</f>
        <v>3.3898305084745763E-2</v>
      </c>
      <c r="BM3" s="14">
        <f t="shared" si="1"/>
        <v>0</v>
      </c>
      <c r="BN3" s="15"/>
      <c r="BO3" s="14">
        <v>2</v>
      </c>
      <c r="BP3" s="15">
        <f>BO3/BO38</f>
        <v>3.3898305084745763E-2</v>
      </c>
      <c r="BQ3" s="14">
        <v>70</v>
      </c>
      <c r="BR3" s="15">
        <f>BQ3/BQ38</f>
        <v>3.0501089324618737E-2</v>
      </c>
      <c r="BS3" s="14">
        <f t="shared" si="2"/>
        <v>7</v>
      </c>
      <c r="BT3" s="15">
        <f>BS3/BS38</f>
        <v>2.734375E-2</v>
      </c>
      <c r="BU3" s="14">
        <v>77</v>
      </c>
      <c r="BV3" s="15">
        <f>BU3/BU38</f>
        <v>3.018424147393179E-2</v>
      </c>
      <c r="BW3" s="14">
        <f t="shared" ref="BW3:BY37" si="12">C3+I3+O3+U3+AA3+AG3+AM3+AS3+AY3+BE3+BK3+BQ3</f>
        <v>693</v>
      </c>
      <c r="BX3" s="15">
        <f>BW3/BW40</f>
        <v>4.6913078797725424E-2</v>
      </c>
      <c r="BY3" s="14">
        <f t="shared" si="12"/>
        <v>86</v>
      </c>
      <c r="BZ3" s="15">
        <f>BY3/BY40</f>
        <v>4.7435190292333153E-2</v>
      </c>
      <c r="CA3" s="17">
        <f t="shared" ref="CA3:CA40" si="13">BW3+BY3</f>
        <v>779</v>
      </c>
      <c r="CB3" s="18">
        <f>CA3/CA40</f>
        <v>4.6970153753391621E-2</v>
      </c>
      <c r="CE3" s="14">
        <f t="shared" ref="CE3:CE40" si="14">BW3</f>
        <v>693</v>
      </c>
      <c r="CF3" s="15">
        <f>CE3/CE40</f>
        <v>4.6913078797725424E-2</v>
      </c>
      <c r="CG3" s="14">
        <f t="shared" ref="CG3:CG40" si="15">CI3-CE3</f>
        <v>1556</v>
      </c>
      <c r="CH3" s="15">
        <f>CG3/CG40</f>
        <v>4.4295149168754273E-2</v>
      </c>
      <c r="CI3" s="17">
        <v>2249</v>
      </c>
      <c r="CJ3" s="18">
        <f>CI3/CI38</f>
        <v>4.6040779561087458E-2</v>
      </c>
    </row>
    <row r="4" spans="1:88" x14ac:dyDescent="0.25">
      <c r="A4" s="2" t="s">
        <v>172</v>
      </c>
      <c r="B4" s="3" t="s">
        <v>119</v>
      </c>
      <c r="C4" s="14">
        <v>8</v>
      </c>
      <c r="D4" s="15">
        <f>C4/C38</f>
        <v>6.5573770491803282E-2</v>
      </c>
      <c r="E4" s="14">
        <f t="shared" si="3"/>
        <v>0</v>
      </c>
      <c r="F4" s="15"/>
      <c r="G4" s="14">
        <v>8</v>
      </c>
      <c r="H4" s="15">
        <f>G4/G38</f>
        <v>6.5573770491803282E-2</v>
      </c>
      <c r="I4" s="14">
        <v>44</v>
      </c>
      <c r="J4" s="15">
        <f>I4/I38</f>
        <v>3.6184210526315791E-2</v>
      </c>
      <c r="K4" s="14">
        <f t="shared" si="4"/>
        <v>9</v>
      </c>
      <c r="L4" s="15">
        <f>K4/K38</f>
        <v>4.8913043478260872E-2</v>
      </c>
      <c r="M4" s="14">
        <v>53</v>
      </c>
      <c r="N4" s="15">
        <f>M4/M38</f>
        <v>3.785714285714286E-2</v>
      </c>
      <c r="O4" s="14">
        <v>75</v>
      </c>
      <c r="P4" s="15">
        <f>O4/O38</f>
        <v>6.2447960033305577E-2</v>
      </c>
      <c r="Q4" s="14">
        <f t="shared" si="5"/>
        <v>2</v>
      </c>
      <c r="R4" s="15">
        <f>Q4/Q38</f>
        <v>1.8691588785046728E-2</v>
      </c>
      <c r="S4" s="14">
        <v>77</v>
      </c>
      <c r="T4" s="15">
        <f>S4/S38</f>
        <v>5.8868501529051986E-2</v>
      </c>
      <c r="U4" s="14">
        <v>244</v>
      </c>
      <c r="V4" s="15">
        <f>U4/U38</f>
        <v>4.49438202247191E-2</v>
      </c>
      <c r="W4" s="14">
        <f t="shared" si="6"/>
        <v>28</v>
      </c>
      <c r="X4" s="15">
        <f>W4/W38</f>
        <v>3.7483266398929051E-2</v>
      </c>
      <c r="Y4" s="14">
        <v>272</v>
      </c>
      <c r="Z4" s="15">
        <f>Y4/Y38</f>
        <v>4.4041450777202069E-2</v>
      </c>
      <c r="AA4" s="14">
        <v>19</v>
      </c>
      <c r="AB4" s="15">
        <f>AA4/AA38</f>
        <v>3.7549407114624504E-2</v>
      </c>
      <c r="AC4" s="14">
        <f t="shared" si="7"/>
        <v>0</v>
      </c>
      <c r="AD4" s="15">
        <f>AC4/AC38</f>
        <v>0</v>
      </c>
      <c r="AE4" s="14">
        <v>19</v>
      </c>
      <c r="AF4" s="15">
        <f>AE4/AE38</f>
        <v>3.5447761194029849E-2</v>
      </c>
      <c r="AG4" s="14">
        <v>106</v>
      </c>
      <c r="AH4" s="15">
        <f>AG4/AG38</f>
        <v>4.048892284186402E-2</v>
      </c>
      <c r="AI4" s="14">
        <f t="shared" si="8"/>
        <v>4</v>
      </c>
      <c r="AJ4" s="15">
        <f>AI4/AI38</f>
        <v>1.7467248908296942E-2</v>
      </c>
      <c r="AK4" s="14">
        <v>110</v>
      </c>
      <c r="AL4" s="15">
        <f>AK4/AK38</f>
        <v>3.8637161924833158E-2</v>
      </c>
      <c r="AM4" s="14">
        <v>7</v>
      </c>
      <c r="AN4" s="15">
        <f>AM4/AM38</f>
        <v>9.45945945945946E-2</v>
      </c>
      <c r="AO4" s="14">
        <f t="shared" si="9"/>
        <v>0</v>
      </c>
      <c r="AP4" s="15"/>
      <c r="AQ4" s="14">
        <v>7</v>
      </c>
      <c r="AR4" s="15">
        <f>AQ4/AQ38</f>
        <v>9.45945945945946E-2</v>
      </c>
      <c r="AS4" s="14">
        <v>31</v>
      </c>
      <c r="AT4" s="15">
        <f>AS4/AS38</f>
        <v>4.3235704323570434E-2</v>
      </c>
      <c r="AU4" s="14">
        <f t="shared" si="10"/>
        <v>1</v>
      </c>
      <c r="AV4" s="15">
        <f>AU4/AU38</f>
        <v>1.020408163265306E-2</v>
      </c>
      <c r="AW4" s="14">
        <v>32</v>
      </c>
      <c r="AX4" s="15">
        <f>AW4/AW38</f>
        <v>3.9263803680981597E-2</v>
      </c>
      <c r="AY4" s="14">
        <v>0</v>
      </c>
      <c r="AZ4" s="15">
        <f>AY4/AY38</f>
        <v>0</v>
      </c>
      <c r="BA4" s="14">
        <f t="shared" si="11"/>
        <v>0</v>
      </c>
      <c r="BB4" s="15"/>
      <c r="BC4" s="14">
        <v>0</v>
      </c>
      <c r="BD4" s="15">
        <f>BC4/BC38</f>
        <v>0</v>
      </c>
      <c r="BE4" s="14">
        <v>13</v>
      </c>
      <c r="BF4" s="15">
        <f>BE4/BE38</f>
        <v>0.04</v>
      </c>
      <c r="BG4" s="14">
        <f t="shared" si="0"/>
        <v>2</v>
      </c>
      <c r="BH4" s="15">
        <f>BG4/BG38</f>
        <v>2.9411764705882353E-2</v>
      </c>
      <c r="BI4" s="14">
        <v>15</v>
      </c>
      <c r="BJ4" s="15">
        <f>BI4/BI38</f>
        <v>3.8167938931297711E-2</v>
      </c>
      <c r="BK4" s="14">
        <v>6</v>
      </c>
      <c r="BL4" s="15">
        <f>BK4/BK38</f>
        <v>0.10169491525423729</v>
      </c>
      <c r="BM4" s="14">
        <f t="shared" si="1"/>
        <v>0</v>
      </c>
      <c r="BN4" s="15"/>
      <c r="BO4" s="14">
        <v>6</v>
      </c>
      <c r="BP4" s="15">
        <f>BO4/BO38</f>
        <v>0.10169491525423729</v>
      </c>
      <c r="BQ4" s="14">
        <v>53</v>
      </c>
      <c r="BR4" s="15">
        <f>BQ4/BQ38</f>
        <v>2.3093681917211329E-2</v>
      </c>
      <c r="BS4" s="14">
        <f t="shared" si="2"/>
        <v>2</v>
      </c>
      <c r="BT4" s="15">
        <f>BS4/BS38</f>
        <v>7.8125E-3</v>
      </c>
      <c r="BU4" s="14">
        <v>55</v>
      </c>
      <c r="BV4" s="15">
        <f>BU4/BU38</f>
        <v>2.1560172481379852E-2</v>
      </c>
      <c r="BW4" s="14">
        <f t="shared" si="12"/>
        <v>606</v>
      </c>
      <c r="BX4" s="15">
        <f>BW4/BW40</f>
        <v>4.1023558082859464E-2</v>
      </c>
      <c r="BY4" s="14">
        <f t="shared" si="12"/>
        <v>48</v>
      </c>
      <c r="BZ4" s="15">
        <f>BY4/BY40</f>
        <v>2.6475455046883617E-2</v>
      </c>
      <c r="CA4" s="17">
        <f t="shared" si="13"/>
        <v>654</v>
      </c>
      <c r="CB4" s="18">
        <f>CA4/CA40</f>
        <v>3.9433222791679226E-2</v>
      </c>
      <c r="CE4" s="14">
        <f t="shared" si="14"/>
        <v>606</v>
      </c>
      <c r="CF4" s="15">
        <f>CE4/CE40</f>
        <v>4.1023558082859464E-2</v>
      </c>
      <c r="CG4" s="14">
        <f t="shared" si="15"/>
        <v>1289</v>
      </c>
      <c r="CH4" s="15">
        <f>CG4/CG40</f>
        <v>3.66943748576634E-2</v>
      </c>
      <c r="CI4" s="17">
        <v>1895</v>
      </c>
      <c r="CJ4" s="18">
        <f>CI4/CI38</f>
        <v>3.8793809367834914E-2</v>
      </c>
    </row>
    <row r="5" spans="1:88" x14ac:dyDescent="0.25">
      <c r="A5" s="2" t="s">
        <v>173</v>
      </c>
      <c r="B5" s="3" t="s">
        <v>119</v>
      </c>
      <c r="C5" s="14">
        <v>6</v>
      </c>
      <c r="D5" s="15">
        <f>C5/C38</f>
        <v>4.9180327868852458E-2</v>
      </c>
      <c r="E5" s="14">
        <f t="shared" si="3"/>
        <v>0</v>
      </c>
      <c r="F5" s="15"/>
      <c r="G5" s="14">
        <v>6</v>
      </c>
      <c r="H5" s="15">
        <f>G5/G38</f>
        <v>4.9180327868852458E-2</v>
      </c>
      <c r="I5" s="14">
        <v>39</v>
      </c>
      <c r="J5" s="15">
        <f>I5/I38</f>
        <v>3.2072368421052634E-2</v>
      </c>
      <c r="K5" s="14">
        <f t="shared" si="4"/>
        <v>5</v>
      </c>
      <c r="L5" s="15">
        <f>K5/K38</f>
        <v>2.717391304347826E-2</v>
      </c>
      <c r="M5" s="14">
        <v>44</v>
      </c>
      <c r="N5" s="15">
        <f>M5/M38</f>
        <v>3.1428571428571431E-2</v>
      </c>
      <c r="O5" s="14">
        <v>25</v>
      </c>
      <c r="P5" s="15">
        <f>O5/O38</f>
        <v>2.0815986677768527E-2</v>
      </c>
      <c r="Q5" s="14">
        <f t="shared" si="5"/>
        <v>3</v>
      </c>
      <c r="R5" s="15">
        <f>Q5/Q38</f>
        <v>2.8037383177570093E-2</v>
      </c>
      <c r="S5" s="14">
        <v>28</v>
      </c>
      <c r="T5" s="15">
        <f>S5/S38</f>
        <v>2.1406727828746176E-2</v>
      </c>
      <c r="U5" s="14">
        <v>141</v>
      </c>
      <c r="V5" s="15">
        <f>U5/U38</f>
        <v>2.5971633818382758E-2</v>
      </c>
      <c r="W5" s="14">
        <f t="shared" si="6"/>
        <v>24</v>
      </c>
      <c r="X5" s="15">
        <f>W5/W38</f>
        <v>3.2128514056224897E-2</v>
      </c>
      <c r="Y5" s="14">
        <v>165</v>
      </c>
      <c r="Z5" s="15">
        <f>Y5/Y38</f>
        <v>2.6716321243523317E-2</v>
      </c>
      <c r="AA5" s="14">
        <v>12</v>
      </c>
      <c r="AB5" s="15">
        <f>AA5/AA38</f>
        <v>2.3715415019762844E-2</v>
      </c>
      <c r="AC5" s="14">
        <f t="shared" si="7"/>
        <v>2</v>
      </c>
      <c r="AD5" s="15">
        <f>AC5/AC38</f>
        <v>6.6666666666666666E-2</v>
      </c>
      <c r="AE5" s="14">
        <v>14</v>
      </c>
      <c r="AF5" s="15">
        <f>AE5/AE38</f>
        <v>2.6119402985074626E-2</v>
      </c>
      <c r="AG5" s="14">
        <v>62</v>
      </c>
      <c r="AH5" s="15">
        <f>AG5/AG38</f>
        <v>2.3682200152788387E-2</v>
      </c>
      <c r="AI5" s="14">
        <f t="shared" si="8"/>
        <v>8</v>
      </c>
      <c r="AJ5" s="15">
        <f>AI5/AI38</f>
        <v>3.4934497816593885E-2</v>
      </c>
      <c r="AK5" s="14">
        <v>70</v>
      </c>
      <c r="AL5" s="15">
        <f>AK5/AK38</f>
        <v>2.4587284861257466E-2</v>
      </c>
      <c r="AM5" s="14">
        <v>2</v>
      </c>
      <c r="AN5" s="15">
        <f>AM5/AM38</f>
        <v>2.7027027027027029E-2</v>
      </c>
      <c r="AO5" s="14">
        <f t="shared" si="9"/>
        <v>0</v>
      </c>
      <c r="AP5" s="15"/>
      <c r="AQ5" s="14">
        <v>2</v>
      </c>
      <c r="AR5" s="15">
        <f>AQ5/AQ38</f>
        <v>2.7027027027027029E-2</v>
      </c>
      <c r="AS5" s="14">
        <v>42</v>
      </c>
      <c r="AT5" s="15">
        <f>AS5/AS38</f>
        <v>5.8577405857740586E-2</v>
      </c>
      <c r="AU5" s="14">
        <f t="shared" si="10"/>
        <v>3</v>
      </c>
      <c r="AV5" s="15">
        <f>AU5/AU38</f>
        <v>3.0612244897959183E-2</v>
      </c>
      <c r="AW5" s="14">
        <v>45</v>
      </c>
      <c r="AX5" s="15">
        <f>AW5/AW38</f>
        <v>5.5214723926380369E-2</v>
      </c>
      <c r="AY5" s="14">
        <v>2</v>
      </c>
      <c r="AZ5" s="15">
        <f>AY5/AY38</f>
        <v>4.0816326530612242E-2</v>
      </c>
      <c r="BA5" s="14">
        <f t="shared" si="11"/>
        <v>0</v>
      </c>
      <c r="BB5" s="15"/>
      <c r="BC5" s="14">
        <v>2</v>
      </c>
      <c r="BD5" s="15">
        <f>BC5/BC38</f>
        <v>4.0816326530612242E-2</v>
      </c>
      <c r="BE5" s="14">
        <v>10</v>
      </c>
      <c r="BF5" s="15">
        <f>BE5/BE38</f>
        <v>3.0769230769230771E-2</v>
      </c>
      <c r="BG5" s="14">
        <f t="shared" si="0"/>
        <v>1</v>
      </c>
      <c r="BH5" s="15">
        <f>BG5/BG38</f>
        <v>1.4705882352941176E-2</v>
      </c>
      <c r="BI5" s="14">
        <v>11</v>
      </c>
      <c r="BJ5" s="15">
        <f>BI5/BI38</f>
        <v>2.7989821882951654E-2</v>
      </c>
      <c r="BK5" s="14">
        <v>0</v>
      </c>
      <c r="BL5" s="15">
        <f>BK5/BK38</f>
        <v>0</v>
      </c>
      <c r="BM5" s="14">
        <f t="shared" si="1"/>
        <v>0</v>
      </c>
      <c r="BN5" s="15"/>
      <c r="BO5" s="14">
        <v>0</v>
      </c>
      <c r="BP5" s="15">
        <f>BO5/BO38</f>
        <v>0</v>
      </c>
      <c r="BQ5" s="14">
        <v>48</v>
      </c>
      <c r="BR5" s="15">
        <f>BQ5/BQ38</f>
        <v>2.0915032679738561E-2</v>
      </c>
      <c r="BS5" s="14">
        <f t="shared" si="2"/>
        <v>10</v>
      </c>
      <c r="BT5" s="15">
        <f>BS5/BS38</f>
        <v>3.90625E-2</v>
      </c>
      <c r="BU5" s="14">
        <v>58</v>
      </c>
      <c r="BV5" s="15">
        <f>BU5/BU38</f>
        <v>2.2736181889455115E-2</v>
      </c>
      <c r="BW5" s="14">
        <f t="shared" si="12"/>
        <v>389</v>
      </c>
      <c r="BX5" s="15">
        <f>BW5/BW40</f>
        <v>2.6333604115894936E-2</v>
      </c>
      <c r="BY5" s="14">
        <f t="shared" si="12"/>
        <v>56</v>
      </c>
      <c r="BZ5" s="15">
        <f>BY5/BY40</f>
        <v>3.0888030888030889E-2</v>
      </c>
      <c r="CA5" s="17">
        <f t="shared" si="13"/>
        <v>445</v>
      </c>
      <c r="CB5" s="18">
        <f>CA5/CA40</f>
        <v>2.6831474223696111E-2</v>
      </c>
      <c r="CE5" s="14">
        <f t="shared" si="14"/>
        <v>389</v>
      </c>
      <c r="CF5" s="15">
        <f>CE5/CE40</f>
        <v>2.6333604115894936E-2</v>
      </c>
      <c r="CG5" s="14">
        <f t="shared" si="15"/>
        <v>1083</v>
      </c>
      <c r="CH5" s="15">
        <f>CG5/CG40</f>
        <v>3.0830107037121385E-2</v>
      </c>
      <c r="CI5" s="17">
        <v>1472</v>
      </c>
      <c r="CJ5" s="18">
        <f>CI5/CI38</f>
        <v>3.013429413691451E-2</v>
      </c>
    </row>
    <row r="6" spans="1:88" x14ac:dyDescent="0.25">
      <c r="A6" s="2" t="s">
        <v>174</v>
      </c>
      <c r="B6" s="3" t="s">
        <v>119</v>
      </c>
      <c r="C6" s="14">
        <v>6</v>
      </c>
      <c r="D6" s="15">
        <f>C6/C38</f>
        <v>4.9180327868852458E-2</v>
      </c>
      <c r="E6" s="14">
        <f t="shared" si="3"/>
        <v>0</v>
      </c>
      <c r="F6" s="15"/>
      <c r="G6" s="14">
        <v>6</v>
      </c>
      <c r="H6" s="15">
        <f>G6/G38</f>
        <v>4.9180327868852458E-2</v>
      </c>
      <c r="I6" s="14">
        <v>62</v>
      </c>
      <c r="J6" s="15">
        <f>I6/I38</f>
        <v>5.0986842105263157E-2</v>
      </c>
      <c r="K6" s="14">
        <f t="shared" si="4"/>
        <v>7</v>
      </c>
      <c r="L6" s="15">
        <f>K6/K38</f>
        <v>3.8043478260869568E-2</v>
      </c>
      <c r="M6" s="14">
        <v>69</v>
      </c>
      <c r="N6" s="15">
        <f>M6/M38</f>
        <v>4.9285714285714287E-2</v>
      </c>
      <c r="O6" s="14">
        <v>61</v>
      </c>
      <c r="P6" s="15">
        <f>O6/O38</f>
        <v>5.0791007493755203E-2</v>
      </c>
      <c r="Q6" s="14">
        <f t="shared" si="5"/>
        <v>2</v>
      </c>
      <c r="R6" s="15">
        <f>Q6/Q38</f>
        <v>1.8691588785046728E-2</v>
      </c>
      <c r="S6" s="14">
        <v>63</v>
      </c>
      <c r="T6" s="15">
        <f>S6/S38</f>
        <v>4.8165137614678902E-2</v>
      </c>
      <c r="U6" s="14">
        <v>324</v>
      </c>
      <c r="V6" s="15">
        <f>U6/U38</f>
        <v>5.9679498986922083E-2</v>
      </c>
      <c r="W6" s="14">
        <f t="shared" si="6"/>
        <v>39</v>
      </c>
      <c r="X6" s="15">
        <f>W6/W38</f>
        <v>5.2208835341365459E-2</v>
      </c>
      <c r="Y6" s="14">
        <v>363</v>
      </c>
      <c r="Z6" s="15">
        <f>Y6/Y38</f>
        <v>5.8775906735751296E-2</v>
      </c>
      <c r="AA6" s="14">
        <v>28</v>
      </c>
      <c r="AB6" s="15">
        <f>AA6/AA38</f>
        <v>5.533596837944664E-2</v>
      </c>
      <c r="AC6" s="14">
        <f t="shared" si="7"/>
        <v>3</v>
      </c>
      <c r="AD6" s="15">
        <f>AC6/AC38</f>
        <v>0.1</v>
      </c>
      <c r="AE6" s="14">
        <v>31</v>
      </c>
      <c r="AF6" s="15">
        <f>AE6/AE38</f>
        <v>5.7835820895522388E-2</v>
      </c>
      <c r="AG6" s="14">
        <v>156</v>
      </c>
      <c r="AH6" s="15">
        <f>AG6/AG38</f>
        <v>5.9587471352177235E-2</v>
      </c>
      <c r="AI6" s="14">
        <f t="shared" si="8"/>
        <v>8</v>
      </c>
      <c r="AJ6" s="15">
        <f>AI6/AI38</f>
        <v>3.4934497816593885E-2</v>
      </c>
      <c r="AK6" s="14">
        <v>164</v>
      </c>
      <c r="AL6" s="15">
        <f>AK6/AK38</f>
        <v>5.7604495960660342E-2</v>
      </c>
      <c r="AM6" s="14">
        <v>5</v>
      </c>
      <c r="AN6" s="15">
        <f>AM6/AM38</f>
        <v>6.7567567567567571E-2</v>
      </c>
      <c r="AO6" s="14">
        <f t="shared" si="9"/>
        <v>0</v>
      </c>
      <c r="AP6" s="15"/>
      <c r="AQ6" s="14">
        <v>5</v>
      </c>
      <c r="AR6" s="15">
        <f>AQ6/AQ38</f>
        <v>6.7567567567567571E-2</v>
      </c>
      <c r="AS6" s="14">
        <v>36</v>
      </c>
      <c r="AT6" s="15">
        <f>AS6/AS38</f>
        <v>5.0209205020920501E-2</v>
      </c>
      <c r="AU6" s="14">
        <f t="shared" si="10"/>
        <v>3</v>
      </c>
      <c r="AV6" s="15">
        <f>AU6/AU38</f>
        <v>3.0612244897959183E-2</v>
      </c>
      <c r="AW6" s="14">
        <v>39</v>
      </c>
      <c r="AX6" s="15">
        <f>AW6/AW38</f>
        <v>4.785276073619632E-2</v>
      </c>
      <c r="AY6" s="14">
        <v>3</v>
      </c>
      <c r="AZ6" s="15">
        <f>AY6/AY38</f>
        <v>6.1224489795918366E-2</v>
      </c>
      <c r="BA6" s="14">
        <f t="shared" si="11"/>
        <v>0</v>
      </c>
      <c r="BB6" s="15"/>
      <c r="BC6" s="14">
        <v>3</v>
      </c>
      <c r="BD6" s="15">
        <f>BC6/BC38</f>
        <v>6.1224489795918366E-2</v>
      </c>
      <c r="BE6" s="14">
        <v>20</v>
      </c>
      <c r="BF6" s="15">
        <f>BE6/BE38</f>
        <v>6.1538461538461542E-2</v>
      </c>
      <c r="BG6" s="14">
        <f t="shared" si="0"/>
        <v>3</v>
      </c>
      <c r="BH6" s="15">
        <f>BG6/BG38</f>
        <v>4.4117647058823532E-2</v>
      </c>
      <c r="BI6" s="14">
        <v>23</v>
      </c>
      <c r="BJ6" s="15">
        <f>BI6/BI38</f>
        <v>5.8524173027989825E-2</v>
      </c>
      <c r="BK6" s="14">
        <v>1</v>
      </c>
      <c r="BL6" s="15">
        <f>BK6/BK38</f>
        <v>1.6949152542372881E-2</v>
      </c>
      <c r="BM6" s="14">
        <f t="shared" si="1"/>
        <v>0</v>
      </c>
      <c r="BN6" s="15"/>
      <c r="BO6" s="14">
        <v>1</v>
      </c>
      <c r="BP6" s="15">
        <f>BO6/BO38</f>
        <v>1.6949152542372881E-2</v>
      </c>
      <c r="BQ6" s="14">
        <v>90</v>
      </c>
      <c r="BR6" s="15">
        <f>BQ6/BQ38</f>
        <v>3.9215686274509803E-2</v>
      </c>
      <c r="BS6" s="14">
        <f t="shared" si="2"/>
        <v>9</v>
      </c>
      <c r="BT6" s="15">
        <f>BS6/BS38</f>
        <v>3.515625E-2</v>
      </c>
      <c r="BU6" s="14">
        <v>99</v>
      </c>
      <c r="BV6" s="15">
        <f>BU6/BU38</f>
        <v>3.8808310466483732E-2</v>
      </c>
      <c r="BW6" s="14">
        <f t="shared" si="12"/>
        <v>792</v>
      </c>
      <c r="BX6" s="15">
        <f>BW6/BW40</f>
        <v>5.3614947197400488E-2</v>
      </c>
      <c r="BY6" s="14">
        <f t="shared" si="12"/>
        <v>74</v>
      </c>
      <c r="BZ6" s="15">
        <f>BY6/BY40</f>
        <v>4.0816326530612242E-2</v>
      </c>
      <c r="CA6" s="17">
        <f t="shared" si="13"/>
        <v>866</v>
      </c>
      <c r="CB6" s="18">
        <f>CA6/CA40</f>
        <v>5.2215857702743444E-2</v>
      </c>
      <c r="CE6" s="14">
        <f t="shared" si="14"/>
        <v>792</v>
      </c>
      <c r="CF6" s="15">
        <f>CE6/CE40</f>
        <v>5.3614947197400488E-2</v>
      </c>
      <c r="CG6" s="14">
        <f t="shared" si="15"/>
        <v>1990</v>
      </c>
      <c r="CH6" s="15">
        <f>CG6/CG40</f>
        <v>5.6649965839216582E-2</v>
      </c>
      <c r="CI6" s="17">
        <v>2782</v>
      </c>
      <c r="CJ6" s="18">
        <f>CI6/CI38</f>
        <v>5.6952178185391417E-2</v>
      </c>
    </row>
    <row r="7" spans="1:88" x14ac:dyDescent="0.25">
      <c r="A7" s="19" t="s">
        <v>139</v>
      </c>
      <c r="B7" s="27"/>
      <c r="C7" s="20">
        <f>SUM(C2:C6)</f>
        <v>56</v>
      </c>
      <c r="D7" s="21">
        <f>C7/C38</f>
        <v>0.45901639344262296</v>
      </c>
      <c r="E7" s="20">
        <f t="shared" si="3"/>
        <v>0</v>
      </c>
      <c r="F7" s="21"/>
      <c r="G7" s="20">
        <f>SUBTOTAL(9,G1:G6)</f>
        <v>56</v>
      </c>
      <c r="H7" s="21">
        <f>G7/G38</f>
        <v>0.45901639344262296</v>
      </c>
      <c r="I7" s="20">
        <f>SUM(I2:I6)</f>
        <v>493</v>
      </c>
      <c r="J7" s="21">
        <f>I7/I38</f>
        <v>0.40542763157894735</v>
      </c>
      <c r="K7" s="20">
        <f t="shared" si="4"/>
        <v>53</v>
      </c>
      <c r="L7" s="21">
        <f>K7/K38</f>
        <v>0.28804347826086957</v>
      </c>
      <c r="M7" s="20">
        <f>SUBTOTAL(9,M1:M6)</f>
        <v>546</v>
      </c>
      <c r="N7" s="21">
        <f>M7/M38</f>
        <v>0.39</v>
      </c>
      <c r="O7" s="20">
        <f>SUM(O2:O6)</f>
        <v>507</v>
      </c>
      <c r="P7" s="21">
        <f>O7/O38</f>
        <v>0.42214820982514573</v>
      </c>
      <c r="Q7" s="20">
        <f t="shared" si="5"/>
        <v>32</v>
      </c>
      <c r="R7" s="21">
        <f>Q7/Q38</f>
        <v>0.29906542056074764</v>
      </c>
      <c r="S7" s="20">
        <f>SUBTOTAL(9,S1:S6)</f>
        <v>539</v>
      </c>
      <c r="T7" s="21">
        <f>S7/S38</f>
        <v>0.4120795107033639</v>
      </c>
      <c r="U7" s="20">
        <f>SUM(U2:U6)</f>
        <v>2184</v>
      </c>
      <c r="V7" s="21">
        <f>U7/U38</f>
        <v>0.40228403020814146</v>
      </c>
      <c r="W7" s="20">
        <f t="shared" si="6"/>
        <v>257</v>
      </c>
      <c r="X7" s="21">
        <f>W7/W38</f>
        <v>0.34404283801874164</v>
      </c>
      <c r="Y7" s="20">
        <f>SUBTOTAL(9,Y1:Y6)</f>
        <v>2441</v>
      </c>
      <c r="Z7" s="21">
        <f>Y7/Y38</f>
        <v>0.3952396373056995</v>
      </c>
      <c r="AA7" s="20">
        <f t="shared" ref="AA7" si="16">SUM(AA2:AA6)</f>
        <v>215</v>
      </c>
      <c r="AB7" s="21">
        <f>AA7/AA38</f>
        <v>0.42490118577075098</v>
      </c>
      <c r="AC7" s="20">
        <f t="shared" si="7"/>
        <v>12</v>
      </c>
      <c r="AD7" s="21">
        <f>AC7/AC38</f>
        <v>0.4</v>
      </c>
      <c r="AE7" s="20">
        <f>SUBTOTAL(9,AE1:AE6)</f>
        <v>227</v>
      </c>
      <c r="AF7" s="21">
        <f>AE7/AE38</f>
        <v>0.42350746268656714</v>
      </c>
      <c r="AG7" s="20">
        <f>SUM(AG2:AG6)</f>
        <v>1055</v>
      </c>
      <c r="AH7" s="21">
        <f>AG7/AG38</f>
        <v>0.40297937356760888</v>
      </c>
      <c r="AI7" s="20">
        <f t="shared" si="8"/>
        <v>65</v>
      </c>
      <c r="AJ7" s="21">
        <f>AI7/AI38</f>
        <v>0.28384279475982532</v>
      </c>
      <c r="AK7" s="20">
        <f>SUBTOTAL(9,AK1:AK6)</f>
        <v>1120</v>
      </c>
      <c r="AL7" s="21">
        <f>AK7/AK38</f>
        <v>0.39339655778011945</v>
      </c>
      <c r="AM7" s="20">
        <f>SUM(AM2:AM6)</f>
        <v>38</v>
      </c>
      <c r="AN7" s="21">
        <f>AM7/AM38</f>
        <v>0.51351351351351349</v>
      </c>
      <c r="AO7" s="20">
        <f t="shared" si="9"/>
        <v>0</v>
      </c>
      <c r="AP7" s="21"/>
      <c r="AQ7" s="20">
        <f>SUBTOTAL(9,AQ1:AQ6)</f>
        <v>38</v>
      </c>
      <c r="AR7" s="21">
        <f>AQ7/AQ38</f>
        <v>0.51351351351351349</v>
      </c>
      <c r="AS7" s="20">
        <f>SUM(AS2:AS6)</f>
        <v>318</v>
      </c>
      <c r="AT7" s="21">
        <f>AS7/AS38</f>
        <v>0.44351464435146443</v>
      </c>
      <c r="AU7" s="20">
        <f t="shared" si="10"/>
        <v>34</v>
      </c>
      <c r="AV7" s="21">
        <f>AU7/AU38</f>
        <v>0.34693877551020408</v>
      </c>
      <c r="AW7" s="20">
        <f>SUBTOTAL(9,AW1:AW6)</f>
        <v>352</v>
      </c>
      <c r="AX7" s="21">
        <f>AW7/AW38</f>
        <v>0.43190184049079755</v>
      </c>
      <c r="AY7" s="20">
        <f>SUM(AY2:AY6)</f>
        <v>16</v>
      </c>
      <c r="AZ7" s="21">
        <f>AY7/AY38</f>
        <v>0.32653061224489793</v>
      </c>
      <c r="BA7" s="20">
        <f t="shared" si="11"/>
        <v>0</v>
      </c>
      <c r="BB7" s="21"/>
      <c r="BC7" s="20">
        <f>SUBTOTAL(9,BC1:BC6)</f>
        <v>16</v>
      </c>
      <c r="BD7" s="21">
        <f>BC7/BC38</f>
        <v>0.32653061224489793</v>
      </c>
      <c r="BE7" s="20">
        <f>SUM(BE2:BE6)</f>
        <v>146</v>
      </c>
      <c r="BF7" s="21">
        <f>BE7/BE38</f>
        <v>0.44923076923076921</v>
      </c>
      <c r="BG7" s="20">
        <f t="shared" si="0"/>
        <v>20</v>
      </c>
      <c r="BH7" s="21">
        <f>BG7/BG38</f>
        <v>0.29411764705882354</v>
      </c>
      <c r="BI7" s="20">
        <f>SUBTOTAL(9,BI1:BI6)</f>
        <v>166</v>
      </c>
      <c r="BJ7" s="21">
        <f>BI7/BI38</f>
        <v>0.42239185750636132</v>
      </c>
      <c r="BK7" s="20">
        <f>SUM(BK2:BK6)</f>
        <v>22</v>
      </c>
      <c r="BL7" s="21">
        <f>BK7/BK38</f>
        <v>0.3728813559322034</v>
      </c>
      <c r="BM7" s="20">
        <f t="shared" si="1"/>
        <v>0</v>
      </c>
      <c r="BN7" s="21"/>
      <c r="BO7" s="20">
        <f>SUBTOTAL(9,BO1:BO6)</f>
        <v>22</v>
      </c>
      <c r="BP7" s="21">
        <f>BO7/BO38</f>
        <v>0.3728813559322034</v>
      </c>
      <c r="BQ7" s="20">
        <f>SUM(BQ2:BQ6)</f>
        <v>700</v>
      </c>
      <c r="BR7" s="21">
        <f>BQ7/BQ38</f>
        <v>0.30501089324618735</v>
      </c>
      <c r="BS7" s="20">
        <f t="shared" si="2"/>
        <v>54</v>
      </c>
      <c r="BT7" s="21">
        <f>BS7/BS38</f>
        <v>0.2109375</v>
      </c>
      <c r="BU7" s="20">
        <f>SUBTOTAL(9,BU1:BU6)</f>
        <v>754</v>
      </c>
      <c r="BV7" s="21">
        <f>BU7/BU38</f>
        <v>0.29557036456291652</v>
      </c>
      <c r="BW7" s="20">
        <f t="shared" si="12"/>
        <v>5750</v>
      </c>
      <c r="BX7" s="21">
        <f>BW7/BW40</f>
        <v>0.38924993230435961</v>
      </c>
      <c r="BY7" s="20">
        <f t="shared" si="12"/>
        <v>527</v>
      </c>
      <c r="BZ7" s="21">
        <f>BY7/BY40</f>
        <v>0.29067843353557637</v>
      </c>
      <c r="CA7" s="20">
        <f t="shared" si="13"/>
        <v>6277</v>
      </c>
      <c r="CB7" s="21">
        <f>CA7/CA40</f>
        <v>0.3784745251733494</v>
      </c>
      <c r="CE7" s="20">
        <f t="shared" si="14"/>
        <v>5750</v>
      </c>
      <c r="CF7" s="21">
        <f>CE7/CE40</f>
        <v>0.38924993230435961</v>
      </c>
      <c r="CG7" s="20">
        <f t="shared" si="15"/>
        <v>13046</v>
      </c>
      <c r="CH7" s="21">
        <f>CG7/CG40</f>
        <v>0.37138465042131635</v>
      </c>
      <c r="CI7" s="20">
        <v>18796</v>
      </c>
      <c r="CJ7" s="21">
        <f>CI7/CI38</f>
        <v>0.38478545692761218</v>
      </c>
    </row>
    <row r="8" spans="1:88" x14ac:dyDescent="0.25">
      <c r="A8" s="2" t="s">
        <v>175</v>
      </c>
      <c r="B8" s="3" t="s">
        <v>104</v>
      </c>
      <c r="C8" s="14">
        <v>1</v>
      </c>
      <c r="D8" s="15">
        <f>C8/C38</f>
        <v>8.1967213114754103E-3</v>
      </c>
      <c r="E8" s="14">
        <f t="shared" si="3"/>
        <v>0</v>
      </c>
      <c r="F8" s="15"/>
      <c r="G8" s="14">
        <v>1</v>
      </c>
      <c r="H8" s="15">
        <f>G8/G38</f>
        <v>8.1967213114754103E-3</v>
      </c>
      <c r="I8" s="14">
        <v>8</v>
      </c>
      <c r="J8" s="15">
        <f>I8/I38</f>
        <v>6.5789473684210523E-3</v>
      </c>
      <c r="K8" s="14">
        <f t="shared" si="4"/>
        <v>4</v>
      </c>
      <c r="L8" s="15">
        <f>K8/K38</f>
        <v>2.1739130434782608E-2</v>
      </c>
      <c r="M8" s="14">
        <v>12</v>
      </c>
      <c r="N8" s="15">
        <f>M8/M38</f>
        <v>8.5714285714285719E-3</v>
      </c>
      <c r="O8" s="14">
        <v>12</v>
      </c>
      <c r="P8" s="15">
        <f>O8/O38</f>
        <v>9.9916736053288924E-3</v>
      </c>
      <c r="Q8" s="14">
        <f t="shared" si="5"/>
        <v>0</v>
      </c>
      <c r="R8" s="15">
        <f>Q8/Q38</f>
        <v>0</v>
      </c>
      <c r="S8" s="14">
        <v>12</v>
      </c>
      <c r="T8" s="15">
        <f>S8/S38</f>
        <v>9.1743119266055051E-3</v>
      </c>
      <c r="U8" s="14">
        <v>50</v>
      </c>
      <c r="V8" s="15">
        <f>U8/U38</f>
        <v>9.2097992263768646E-3</v>
      </c>
      <c r="W8" s="14">
        <f t="shared" si="6"/>
        <v>10</v>
      </c>
      <c r="X8" s="15">
        <f>W8/W38</f>
        <v>1.3386880856760375E-2</v>
      </c>
      <c r="Y8" s="14">
        <v>60</v>
      </c>
      <c r="Z8" s="15">
        <f>Y8/Y38</f>
        <v>9.7150259067357511E-3</v>
      </c>
      <c r="AA8" s="14">
        <v>9</v>
      </c>
      <c r="AB8" s="15">
        <f>AA8/AA38</f>
        <v>1.7786561264822136E-2</v>
      </c>
      <c r="AC8" s="14">
        <f t="shared" si="7"/>
        <v>0</v>
      </c>
      <c r="AD8" s="15">
        <f>AC8/AC38</f>
        <v>0</v>
      </c>
      <c r="AE8" s="14">
        <v>9</v>
      </c>
      <c r="AF8" s="15">
        <f>AE8/AE38</f>
        <v>1.6791044776119403E-2</v>
      </c>
      <c r="AG8" s="14">
        <v>27</v>
      </c>
      <c r="AH8" s="15">
        <f>AG8/AG38</f>
        <v>1.0313216195569137E-2</v>
      </c>
      <c r="AI8" s="14">
        <f t="shared" si="8"/>
        <v>2</v>
      </c>
      <c r="AJ8" s="15">
        <f>AI8/AI38</f>
        <v>8.7336244541484712E-3</v>
      </c>
      <c r="AK8" s="14">
        <v>29</v>
      </c>
      <c r="AL8" s="15">
        <f>AK8/AK38</f>
        <v>1.0186160871092378E-2</v>
      </c>
      <c r="AM8" s="14">
        <v>3</v>
      </c>
      <c r="AN8" s="15">
        <f>AM8/AM38</f>
        <v>4.0540540540540543E-2</v>
      </c>
      <c r="AO8" s="14">
        <f t="shared" si="9"/>
        <v>0</v>
      </c>
      <c r="AP8" s="15"/>
      <c r="AQ8" s="14">
        <v>3</v>
      </c>
      <c r="AR8" s="15">
        <f>AQ8/AQ38</f>
        <v>4.0540540540540543E-2</v>
      </c>
      <c r="AS8" s="14">
        <v>4</v>
      </c>
      <c r="AT8" s="15">
        <f>AS8/AS38</f>
        <v>5.5788005578800556E-3</v>
      </c>
      <c r="AU8" s="14">
        <f t="shared" si="10"/>
        <v>0</v>
      </c>
      <c r="AV8" s="15">
        <f>AU8/AU38</f>
        <v>0</v>
      </c>
      <c r="AW8" s="14">
        <v>4</v>
      </c>
      <c r="AX8" s="15">
        <f>AW8/AW38</f>
        <v>4.9079754601226997E-3</v>
      </c>
      <c r="AY8" s="14">
        <v>2</v>
      </c>
      <c r="AZ8" s="15">
        <f>AY8/AY38</f>
        <v>4.0816326530612242E-2</v>
      </c>
      <c r="BA8" s="14">
        <f t="shared" si="11"/>
        <v>0</v>
      </c>
      <c r="BB8" s="15"/>
      <c r="BC8" s="14">
        <v>2</v>
      </c>
      <c r="BD8" s="15">
        <f>BC8/BC38</f>
        <v>4.0816326530612242E-2</v>
      </c>
      <c r="BE8" s="14">
        <v>6</v>
      </c>
      <c r="BF8" s="15">
        <f>BE8/BE38</f>
        <v>1.8461538461538463E-2</v>
      </c>
      <c r="BG8" s="14">
        <f t="shared" si="0"/>
        <v>2</v>
      </c>
      <c r="BH8" s="15">
        <f>BG8/BG38</f>
        <v>2.9411764705882353E-2</v>
      </c>
      <c r="BI8" s="14">
        <v>8</v>
      </c>
      <c r="BJ8" s="15">
        <f>BI8/BI38</f>
        <v>2.0356234096692113E-2</v>
      </c>
      <c r="BK8" s="14">
        <v>1</v>
      </c>
      <c r="BL8" s="15">
        <f>BK8/BK38</f>
        <v>1.6949152542372881E-2</v>
      </c>
      <c r="BM8" s="14">
        <f t="shared" si="1"/>
        <v>0</v>
      </c>
      <c r="BN8" s="15"/>
      <c r="BO8" s="14">
        <v>1</v>
      </c>
      <c r="BP8" s="15">
        <f>BO8/BO38</f>
        <v>1.6949152542372881E-2</v>
      </c>
      <c r="BQ8" s="14">
        <v>17</v>
      </c>
      <c r="BR8" s="15">
        <f>BQ8/BQ38</f>
        <v>7.4074074074074077E-3</v>
      </c>
      <c r="BS8" s="14">
        <f t="shared" si="2"/>
        <v>3</v>
      </c>
      <c r="BT8" s="15">
        <f>BS8/BS38</f>
        <v>1.171875E-2</v>
      </c>
      <c r="BU8" s="14">
        <v>20</v>
      </c>
      <c r="BV8" s="15">
        <f>BU8/BU38</f>
        <v>7.8400627205017642E-3</v>
      </c>
      <c r="BW8" s="14">
        <f t="shared" si="12"/>
        <v>140</v>
      </c>
      <c r="BX8" s="15">
        <f>BW8/BW40</f>
        <v>9.4773896561061461E-3</v>
      </c>
      <c r="BY8" s="14">
        <f t="shared" si="12"/>
        <v>21</v>
      </c>
      <c r="BZ8" s="15">
        <f>BY8/BY40</f>
        <v>1.1583011583011582E-2</v>
      </c>
      <c r="CA8" s="17">
        <f t="shared" si="13"/>
        <v>161</v>
      </c>
      <c r="CB8" s="18">
        <f>CA8/CA40</f>
        <v>9.7075670786855601E-3</v>
      </c>
      <c r="CE8" s="14">
        <f t="shared" si="14"/>
        <v>140</v>
      </c>
      <c r="CF8" s="15">
        <f>CE8/CE40</f>
        <v>9.4773896561061461E-3</v>
      </c>
      <c r="CG8" s="14">
        <f t="shared" si="15"/>
        <v>254</v>
      </c>
      <c r="CH8" s="15">
        <f>CG8/CG40</f>
        <v>7.2306991573673424E-3</v>
      </c>
      <c r="CI8" s="17">
        <v>394</v>
      </c>
      <c r="CJ8" s="18">
        <f>CI8/CI38</f>
        <v>8.065836881755651E-3</v>
      </c>
    </row>
    <row r="9" spans="1:88" x14ac:dyDescent="0.25">
      <c r="A9" s="2" t="s">
        <v>176</v>
      </c>
      <c r="B9" s="3" t="s">
        <v>104</v>
      </c>
      <c r="C9" s="14">
        <v>1</v>
      </c>
      <c r="D9" s="15">
        <f>C9/C38</f>
        <v>8.1967213114754103E-3</v>
      </c>
      <c r="E9" s="14">
        <f t="shared" si="3"/>
        <v>0</v>
      </c>
      <c r="F9" s="15"/>
      <c r="G9" s="14">
        <v>1</v>
      </c>
      <c r="H9" s="15">
        <f>G9/G38</f>
        <v>8.1967213114754103E-3</v>
      </c>
      <c r="I9" s="14">
        <v>15</v>
      </c>
      <c r="J9" s="15">
        <f>I9/I38</f>
        <v>1.2335526315789474E-2</v>
      </c>
      <c r="K9" s="14">
        <f t="shared" si="4"/>
        <v>3</v>
      </c>
      <c r="L9" s="15">
        <f>K9/K38</f>
        <v>1.6304347826086956E-2</v>
      </c>
      <c r="M9" s="14">
        <v>18</v>
      </c>
      <c r="N9" s="15">
        <f>M9/M38</f>
        <v>1.2857142857142857E-2</v>
      </c>
      <c r="O9" s="14">
        <v>13</v>
      </c>
      <c r="P9" s="15">
        <f>O9/O38</f>
        <v>1.0824313072439634E-2</v>
      </c>
      <c r="Q9" s="14">
        <f t="shared" si="5"/>
        <v>2</v>
      </c>
      <c r="R9" s="15">
        <f>Q9/Q38</f>
        <v>1.8691588785046728E-2</v>
      </c>
      <c r="S9" s="14">
        <v>15</v>
      </c>
      <c r="T9" s="15">
        <f>S9/S38</f>
        <v>1.1467889908256881E-2</v>
      </c>
      <c r="U9" s="14">
        <v>50</v>
      </c>
      <c r="V9" s="15">
        <f>U9/U38</f>
        <v>9.2097992263768646E-3</v>
      </c>
      <c r="W9" s="14">
        <f t="shared" si="6"/>
        <v>6</v>
      </c>
      <c r="X9" s="15">
        <f>W9/W38</f>
        <v>8.0321285140562242E-3</v>
      </c>
      <c r="Y9" s="14">
        <v>56</v>
      </c>
      <c r="Z9" s="15">
        <f>Y9/Y38</f>
        <v>9.0673575129533671E-3</v>
      </c>
      <c r="AA9" s="14">
        <v>8</v>
      </c>
      <c r="AB9" s="15">
        <f>AA9/AA38</f>
        <v>1.5810276679841896E-2</v>
      </c>
      <c r="AC9" s="14">
        <f t="shared" si="7"/>
        <v>0</v>
      </c>
      <c r="AD9" s="15">
        <f>AC9/AC38</f>
        <v>0</v>
      </c>
      <c r="AE9" s="14">
        <v>8</v>
      </c>
      <c r="AF9" s="15">
        <f>AE9/AE38</f>
        <v>1.4925373134328358E-2</v>
      </c>
      <c r="AG9" s="14">
        <v>19</v>
      </c>
      <c r="AH9" s="15">
        <f>AG9/AG38</f>
        <v>7.2574484339190219E-3</v>
      </c>
      <c r="AI9" s="14">
        <f t="shared" si="8"/>
        <v>4</v>
      </c>
      <c r="AJ9" s="15">
        <f>AI9/AI38</f>
        <v>1.7467248908296942E-2</v>
      </c>
      <c r="AK9" s="14">
        <v>23</v>
      </c>
      <c r="AL9" s="15">
        <f>AK9/AK38</f>
        <v>8.0786793115560241E-3</v>
      </c>
      <c r="AM9" s="14">
        <v>1</v>
      </c>
      <c r="AN9" s="15">
        <f>AM9/AM38</f>
        <v>1.3513513513513514E-2</v>
      </c>
      <c r="AO9" s="14">
        <f t="shared" si="9"/>
        <v>0</v>
      </c>
      <c r="AP9" s="15"/>
      <c r="AQ9" s="14">
        <v>1</v>
      </c>
      <c r="AR9" s="15">
        <f>AQ9/AQ38</f>
        <v>1.3513513513513514E-2</v>
      </c>
      <c r="AS9" s="14">
        <v>7</v>
      </c>
      <c r="AT9" s="15">
        <f>AS9/AS38</f>
        <v>9.7629009762900971E-3</v>
      </c>
      <c r="AU9" s="14">
        <f t="shared" si="10"/>
        <v>1</v>
      </c>
      <c r="AV9" s="15">
        <f>AU9/AU38</f>
        <v>1.020408163265306E-2</v>
      </c>
      <c r="AW9" s="14">
        <v>8</v>
      </c>
      <c r="AX9" s="15">
        <f>AW9/AW38</f>
        <v>9.8159509202453993E-3</v>
      </c>
      <c r="AY9" s="14">
        <v>2</v>
      </c>
      <c r="AZ9" s="15">
        <f>AY9/AY38</f>
        <v>4.0816326530612242E-2</v>
      </c>
      <c r="BA9" s="14">
        <f t="shared" si="11"/>
        <v>0</v>
      </c>
      <c r="BB9" s="15"/>
      <c r="BC9" s="14">
        <v>2</v>
      </c>
      <c r="BD9" s="15">
        <f>BC9/BC38</f>
        <v>4.0816326530612242E-2</v>
      </c>
      <c r="BE9" s="14">
        <v>6</v>
      </c>
      <c r="BF9" s="15">
        <f>BE9/BE38</f>
        <v>1.8461538461538463E-2</v>
      </c>
      <c r="BG9" s="14">
        <f t="shared" si="0"/>
        <v>3</v>
      </c>
      <c r="BH9" s="15">
        <f>BG9/BG38</f>
        <v>4.4117647058823532E-2</v>
      </c>
      <c r="BI9" s="14">
        <v>9</v>
      </c>
      <c r="BJ9" s="15">
        <f>BI9/BI38</f>
        <v>2.2900763358778626E-2</v>
      </c>
      <c r="BK9" s="14">
        <v>0</v>
      </c>
      <c r="BL9" s="15">
        <f>BK9/BK38</f>
        <v>0</v>
      </c>
      <c r="BM9" s="14">
        <f t="shared" si="1"/>
        <v>0</v>
      </c>
      <c r="BN9" s="15"/>
      <c r="BO9" s="14">
        <v>0</v>
      </c>
      <c r="BP9" s="15">
        <f>BO9/BO38</f>
        <v>0</v>
      </c>
      <c r="BQ9" s="14">
        <v>18</v>
      </c>
      <c r="BR9" s="15">
        <f>BQ9/BQ38</f>
        <v>7.8431372549019607E-3</v>
      </c>
      <c r="BS9" s="14">
        <f t="shared" si="2"/>
        <v>1</v>
      </c>
      <c r="BT9" s="15">
        <f>BS9/BS38</f>
        <v>3.90625E-3</v>
      </c>
      <c r="BU9" s="14">
        <v>19</v>
      </c>
      <c r="BV9" s="15">
        <f>BU9/BU38</f>
        <v>7.4480595844766762E-3</v>
      </c>
      <c r="BW9" s="14">
        <f t="shared" si="12"/>
        <v>140</v>
      </c>
      <c r="BX9" s="15">
        <f>BW9/BW40</f>
        <v>9.4773896561061461E-3</v>
      </c>
      <c r="BY9" s="14">
        <f t="shared" si="12"/>
        <v>20</v>
      </c>
      <c r="BZ9" s="15">
        <f>BY9/BY40</f>
        <v>1.1031439602868174E-2</v>
      </c>
      <c r="CA9" s="17">
        <f t="shared" si="13"/>
        <v>160</v>
      </c>
      <c r="CB9" s="18">
        <f>CA9/CA40</f>
        <v>9.6472716309918601E-3</v>
      </c>
      <c r="CE9" s="14">
        <f t="shared" si="14"/>
        <v>140</v>
      </c>
      <c r="CF9" s="15">
        <f>CE9/CE40</f>
        <v>9.4773896561061461E-3</v>
      </c>
      <c r="CG9" s="14">
        <f t="shared" si="15"/>
        <v>255</v>
      </c>
      <c r="CH9" s="15">
        <f>CG9/CG40</f>
        <v>7.2591664768845363E-3</v>
      </c>
      <c r="CI9" s="17">
        <v>395</v>
      </c>
      <c r="CJ9" s="18">
        <f>CI9/CI38</f>
        <v>8.0863085489682272E-3</v>
      </c>
    </row>
    <row r="10" spans="1:88" x14ac:dyDescent="0.25">
      <c r="A10" s="2" t="s">
        <v>177</v>
      </c>
      <c r="B10" s="3" t="s">
        <v>104</v>
      </c>
      <c r="C10" s="14">
        <v>3</v>
      </c>
      <c r="D10" s="15">
        <f>C10/C38</f>
        <v>2.4590163934426229E-2</v>
      </c>
      <c r="E10" s="14">
        <f t="shared" si="3"/>
        <v>0</v>
      </c>
      <c r="F10" s="15"/>
      <c r="G10" s="14">
        <v>3</v>
      </c>
      <c r="H10" s="15">
        <f>G10/G38</f>
        <v>2.4590163934426229E-2</v>
      </c>
      <c r="I10" s="14">
        <v>8</v>
      </c>
      <c r="J10" s="15">
        <f>I10/I38</f>
        <v>6.5789473684210523E-3</v>
      </c>
      <c r="K10" s="14">
        <f t="shared" si="4"/>
        <v>2</v>
      </c>
      <c r="L10" s="15">
        <f>K10/K38</f>
        <v>1.0869565217391304E-2</v>
      </c>
      <c r="M10" s="14">
        <v>10</v>
      </c>
      <c r="N10" s="15">
        <f>M10/M38</f>
        <v>7.1428571428571426E-3</v>
      </c>
      <c r="O10" s="14">
        <v>12</v>
      </c>
      <c r="P10" s="15">
        <f>O10/O38</f>
        <v>9.9916736053288924E-3</v>
      </c>
      <c r="Q10" s="14">
        <f t="shared" si="5"/>
        <v>1</v>
      </c>
      <c r="R10" s="15">
        <f>Q10/Q38</f>
        <v>9.3457943925233638E-3</v>
      </c>
      <c r="S10" s="14">
        <v>13</v>
      </c>
      <c r="T10" s="15">
        <f>S10/S38</f>
        <v>9.9388379204892966E-3</v>
      </c>
      <c r="U10" s="14">
        <v>24</v>
      </c>
      <c r="V10" s="15">
        <f>U10/U38</f>
        <v>4.4207036286608948E-3</v>
      </c>
      <c r="W10" s="14">
        <f t="shared" si="6"/>
        <v>5</v>
      </c>
      <c r="X10" s="15">
        <f>W10/W38</f>
        <v>6.6934404283801874E-3</v>
      </c>
      <c r="Y10" s="14">
        <v>29</v>
      </c>
      <c r="Z10" s="15">
        <f>Y10/Y38</f>
        <v>4.69559585492228E-3</v>
      </c>
      <c r="AA10" s="14">
        <v>6</v>
      </c>
      <c r="AB10" s="15">
        <f>AA10/AA38</f>
        <v>1.1857707509881422E-2</v>
      </c>
      <c r="AC10" s="14">
        <f t="shared" si="7"/>
        <v>0</v>
      </c>
      <c r="AD10" s="15">
        <f>AC10/AC38</f>
        <v>0</v>
      </c>
      <c r="AE10" s="14">
        <v>6</v>
      </c>
      <c r="AF10" s="15">
        <f>AE10/AE38</f>
        <v>1.1194029850746268E-2</v>
      </c>
      <c r="AG10" s="14">
        <v>13</v>
      </c>
      <c r="AH10" s="15">
        <f>AG10/AG38</f>
        <v>4.9656226126814362E-3</v>
      </c>
      <c r="AI10" s="14">
        <f t="shared" si="8"/>
        <v>3</v>
      </c>
      <c r="AJ10" s="15">
        <f>AI10/AI38</f>
        <v>1.3100436681222707E-2</v>
      </c>
      <c r="AK10" s="14">
        <v>16</v>
      </c>
      <c r="AL10" s="15">
        <f>AK10/AK38</f>
        <v>5.6199508254302774E-3</v>
      </c>
      <c r="AM10" s="14">
        <v>0</v>
      </c>
      <c r="AN10" s="15">
        <f>AM10/AM38</f>
        <v>0</v>
      </c>
      <c r="AO10" s="14">
        <f t="shared" si="9"/>
        <v>0</v>
      </c>
      <c r="AP10" s="15"/>
      <c r="AQ10" s="14">
        <v>0</v>
      </c>
      <c r="AR10" s="15">
        <f>AQ10/AQ38</f>
        <v>0</v>
      </c>
      <c r="AS10" s="14">
        <v>5</v>
      </c>
      <c r="AT10" s="15">
        <f>AS10/AS38</f>
        <v>6.9735006973500697E-3</v>
      </c>
      <c r="AU10" s="14">
        <f t="shared" si="10"/>
        <v>1</v>
      </c>
      <c r="AV10" s="15">
        <f>AU10/AU38</f>
        <v>1.020408163265306E-2</v>
      </c>
      <c r="AW10" s="14">
        <v>6</v>
      </c>
      <c r="AX10" s="15">
        <f>AW10/AW38</f>
        <v>7.3619631901840491E-3</v>
      </c>
      <c r="AY10" s="14">
        <v>2</v>
      </c>
      <c r="AZ10" s="15">
        <f>AY10/AY38</f>
        <v>4.0816326530612242E-2</v>
      </c>
      <c r="BA10" s="14">
        <f t="shared" si="11"/>
        <v>0</v>
      </c>
      <c r="BB10" s="15"/>
      <c r="BC10" s="14">
        <v>2</v>
      </c>
      <c r="BD10" s="15">
        <f>BC10/BC38</f>
        <v>4.0816326530612242E-2</v>
      </c>
      <c r="BE10" s="14">
        <v>1</v>
      </c>
      <c r="BF10" s="15">
        <f>BE10/BE38</f>
        <v>3.0769230769230769E-3</v>
      </c>
      <c r="BG10" s="14">
        <f t="shared" si="0"/>
        <v>1</v>
      </c>
      <c r="BH10" s="15">
        <f>BG10/BG38</f>
        <v>1.4705882352941176E-2</v>
      </c>
      <c r="BI10" s="14">
        <v>2</v>
      </c>
      <c r="BJ10" s="15">
        <f>BI10/BI38</f>
        <v>5.0890585241730284E-3</v>
      </c>
      <c r="BK10" s="14">
        <v>2</v>
      </c>
      <c r="BL10" s="15">
        <f>BK10/BK38</f>
        <v>3.3898305084745763E-2</v>
      </c>
      <c r="BM10" s="14">
        <f t="shared" si="1"/>
        <v>0</v>
      </c>
      <c r="BN10" s="15"/>
      <c r="BO10" s="14">
        <v>2</v>
      </c>
      <c r="BP10" s="15">
        <f>BO10/BO38</f>
        <v>3.3898305084745763E-2</v>
      </c>
      <c r="BQ10" s="14">
        <v>10</v>
      </c>
      <c r="BR10" s="15">
        <f>BQ10/BQ38</f>
        <v>4.3572984749455342E-3</v>
      </c>
      <c r="BS10" s="14">
        <f t="shared" si="2"/>
        <v>4</v>
      </c>
      <c r="BT10" s="15">
        <f>BS10/BS38</f>
        <v>1.5625E-2</v>
      </c>
      <c r="BU10" s="14">
        <v>14</v>
      </c>
      <c r="BV10" s="15">
        <f>BU10/BU38</f>
        <v>5.4880439043512351E-3</v>
      </c>
      <c r="BW10" s="14">
        <f t="shared" si="12"/>
        <v>86</v>
      </c>
      <c r="BX10" s="15">
        <f>BW10/BW40</f>
        <v>5.8218250744652041E-3</v>
      </c>
      <c r="BY10" s="14">
        <f t="shared" si="12"/>
        <v>17</v>
      </c>
      <c r="BZ10" s="15">
        <f>BY10/BY40</f>
        <v>9.3767236624379482E-3</v>
      </c>
      <c r="CA10" s="17">
        <f t="shared" si="13"/>
        <v>103</v>
      </c>
      <c r="CB10" s="18">
        <f>CA10/CA40</f>
        <v>6.2104311124510101E-3</v>
      </c>
      <c r="CE10" s="14">
        <f t="shared" si="14"/>
        <v>86</v>
      </c>
      <c r="CF10" s="15">
        <f>CE10/CE40</f>
        <v>5.8218250744652041E-3</v>
      </c>
      <c r="CG10" s="14">
        <f t="shared" si="15"/>
        <v>182</v>
      </c>
      <c r="CH10" s="15">
        <f>CG10/CG40</f>
        <v>5.1810521521293553E-3</v>
      </c>
      <c r="CI10" s="17">
        <v>268</v>
      </c>
      <c r="CJ10" s="18">
        <f>CI10/CI38</f>
        <v>5.4864068129708487E-3</v>
      </c>
    </row>
    <row r="11" spans="1:88" x14ac:dyDescent="0.25">
      <c r="A11" s="19" t="s">
        <v>139</v>
      </c>
      <c r="B11" s="27"/>
      <c r="C11" s="20">
        <f>SUM(C8:C10)</f>
        <v>5</v>
      </c>
      <c r="D11" s="21">
        <f>C11/C38</f>
        <v>4.0983606557377046E-2</v>
      </c>
      <c r="E11" s="20">
        <f t="shared" si="3"/>
        <v>0</v>
      </c>
      <c r="F11" s="21"/>
      <c r="G11" s="20">
        <f>SUBTOTAL(9,G8:G10)</f>
        <v>5</v>
      </c>
      <c r="H11" s="21">
        <f>G11/G38</f>
        <v>4.0983606557377046E-2</v>
      </c>
      <c r="I11" s="20">
        <f>SUM(I8:I10)</f>
        <v>31</v>
      </c>
      <c r="J11" s="21">
        <f>I11/I38</f>
        <v>2.5493421052631578E-2</v>
      </c>
      <c r="K11" s="20">
        <f t="shared" si="4"/>
        <v>9</v>
      </c>
      <c r="L11" s="21">
        <f>K11/K38</f>
        <v>4.8913043478260872E-2</v>
      </c>
      <c r="M11" s="20">
        <f>SUBTOTAL(9,M8:M10)</f>
        <v>40</v>
      </c>
      <c r="N11" s="21">
        <f>M11/M38</f>
        <v>2.8571428571428571E-2</v>
      </c>
      <c r="O11" s="20">
        <f>SUM(O8:O10)</f>
        <v>37</v>
      </c>
      <c r="P11" s="21">
        <f>O11/O38</f>
        <v>3.0807660283097418E-2</v>
      </c>
      <c r="Q11" s="20">
        <f t="shared" si="5"/>
        <v>3</v>
      </c>
      <c r="R11" s="21">
        <f>Q11/Q38</f>
        <v>2.8037383177570093E-2</v>
      </c>
      <c r="S11" s="20">
        <f>SUBTOTAL(9,S8:S10)</f>
        <v>40</v>
      </c>
      <c r="T11" s="21">
        <f>S11/S38</f>
        <v>3.0581039755351681E-2</v>
      </c>
      <c r="U11" s="20">
        <f>SUM(U8:U10)</f>
        <v>124</v>
      </c>
      <c r="V11" s="21">
        <f>U11/U38</f>
        <v>2.2840302081414625E-2</v>
      </c>
      <c r="W11" s="20">
        <f t="shared" si="6"/>
        <v>21</v>
      </c>
      <c r="X11" s="21">
        <f>W11/W38</f>
        <v>2.8112449799196786E-2</v>
      </c>
      <c r="Y11" s="20">
        <f>SUBTOTAL(9,Y8:Y10)</f>
        <v>145</v>
      </c>
      <c r="Z11" s="21">
        <f>Y11/Y38</f>
        <v>2.3477979274611399E-2</v>
      </c>
      <c r="AA11" s="20">
        <f t="shared" ref="AA11" si="17">SUM(AA8:AA10)</f>
        <v>23</v>
      </c>
      <c r="AB11" s="21">
        <f>AA11/AA38</f>
        <v>4.5454545454545456E-2</v>
      </c>
      <c r="AC11" s="20">
        <f t="shared" si="7"/>
        <v>0</v>
      </c>
      <c r="AD11" s="21">
        <f>AC11/AC38</f>
        <v>0</v>
      </c>
      <c r="AE11" s="20">
        <f>SUBTOTAL(9,AE8:AE10)</f>
        <v>23</v>
      </c>
      <c r="AF11" s="21">
        <f>AE11/AE38</f>
        <v>4.2910447761194029E-2</v>
      </c>
      <c r="AG11" s="20">
        <f>SUM(AG8:AG10)</f>
        <v>59</v>
      </c>
      <c r="AH11" s="21">
        <f>AG11/AG38</f>
        <v>2.2536287242169595E-2</v>
      </c>
      <c r="AI11" s="20">
        <f t="shared" si="8"/>
        <v>9</v>
      </c>
      <c r="AJ11" s="21">
        <f>AI11/AI38</f>
        <v>3.9301310043668124E-2</v>
      </c>
      <c r="AK11" s="20">
        <f>SUBTOTAL(9,AK8:AK10)</f>
        <v>68</v>
      </c>
      <c r="AL11" s="21">
        <f>AK11/AK38</f>
        <v>2.3884791008078679E-2</v>
      </c>
      <c r="AM11" s="20">
        <f>SUM(AM8:AM10)</f>
        <v>4</v>
      </c>
      <c r="AN11" s="21">
        <f>AM11/AM38</f>
        <v>5.4054054054054057E-2</v>
      </c>
      <c r="AO11" s="20">
        <f t="shared" si="9"/>
        <v>0</v>
      </c>
      <c r="AP11" s="21"/>
      <c r="AQ11" s="20">
        <f>SUBTOTAL(9,AQ8:AQ10)</f>
        <v>4</v>
      </c>
      <c r="AR11" s="21">
        <f>AQ11/AQ38</f>
        <v>5.4054054054054057E-2</v>
      </c>
      <c r="AS11" s="20">
        <f>SUM(AS8:AS10)</f>
        <v>16</v>
      </c>
      <c r="AT11" s="21">
        <f>AS11/AS38</f>
        <v>2.2315202231520222E-2</v>
      </c>
      <c r="AU11" s="20">
        <f t="shared" si="10"/>
        <v>2</v>
      </c>
      <c r="AV11" s="21">
        <f>AU11/AU38</f>
        <v>2.0408163265306121E-2</v>
      </c>
      <c r="AW11" s="20">
        <f>SUBTOTAL(9,AW8:AW10)</f>
        <v>18</v>
      </c>
      <c r="AX11" s="21">
        <f>AW11/AW38</f>
        <v>2.2085889570552148E-2</v>
      </c>
      <c r="AY11" s="20">
        <f>SUM(AY8:AY10)</f>
        <v>6</v>
      </c>
      <c r="AZ11" s="21">
        <f>AY11/AY38</f>
        <v>0.12244897959183673</v>
      </c>
      <c r="BA11" s="20">
        <f t="shared" si="11"/>
        <v>0</v>
      </c>
      <c r="BB11" s="21"/>
      <c r="BC11" s="20">
        <f>SUBTOTAL(9,BC8:BC10)</f>
        <v>6</v>
      </c>
      <c r="BD11" s="21">
        <f>BC11/BC38</f>
        <v>0.12244897959183673</v>
      </c>
      <c r="BE11" s="20">
        <f>SUM(BE8:BE10)</f>
        <v>13</v>
      </c>
      <c r="BF11" s="21">
        <f>BE11/BE38</f>
        <v>0.04</v>
      </c>
      <c r="BG11" s="20">
        <f t="shared" si="0"/>
        <v>6</v>
      </c>
      <c r="BH11" s="21">
        <f>BG11/BG38</f>
        <v>8.8235294117647065E-2</v>
      </c>
      <c r="BI11" s="20">
        <f>SUBTOTAL(9,BI8:BI10)</f>
        <v>19</v>
      </c>
      <c r="BJ11" s="21">
        <f>BI11/BI38</f>
        <v>4.8346055979643768E-2</v>
      </c>
      <c r="BK11" s="20">
        <f>SUM(BK8:BK10)</f>
        <v>3</v>
      </c>
      <c r="BL11" s="21">
        <f>BK11/BK38</f>
        <v>5.0847457627118647E-2</v>
      </c>
      <c r="BM11" s="20">
        <f t="shared" si="1"/>
        <v>0</v>
      </c>
      <c r="BN11" s="21"/>
      <c r="BO11" s="20">
        <f>SUBTOTAL(9,BO8:BO10)</f>
        <v>3</v>
      </c>
      <c r="BP11" s="21">
        <f>BO11/BO38</f>
        <v>5.0847457627118647E-2</v>
      </c>
      <c r="BQ11" s="20">
        <f>SUM(BQ8:BQ10)</f>
        <v>45</v>
      </c>
      <c r="BR11" s="21">
        <f>BQ11/BQ38</f>
        <v>1.9607843137254902E-2</v>
      </c>
      <c r="BS11" s="20">
        <f t="shared" si="2"/>
        <v>8</v>
      </c>
      <c r="BT11" s="21">
        <f>BS11/BS38</f>
        <v>3.125E-2</v>
      </c>
      <c r="BU11" s="20">
        <f>SUBTOTAL(9,BU8:BU10)</f>
        <v>53</v>
      </c>
      <c r="BV11" s="21">
        <f>BU11/BU38</f>
        <v>2.0776166209329674E-2</v>
      </c>
      <c r="BW11" s="20">
        <f t="shared" si="12"/>
        <v>366</v>
      </c>
      <c r="BX11" s="21">
        <f>BW11/BW40</f>
        <v>2.4776604386677496E-2</v>
      </c>
      <c r="BY11" s="20">
        <f t="shared" si="12"/>
        <v>58</v>
      </c>
      <c r="BZ11" s="21">
        <f>BY11/BY40</f>
        <v>3.1991174848317705E-2</v>
      </c>
      <c r="CA11" s="20">
        <f t="shared" si="13"/>
        <v>424</v>
      </c>
      <c r="CB11" s="21">
        <f>CA11/CA40</f>
        <v>2.5565269822128429E-2</v>
      </c>
      <c r="CE11" s="20">
        <f t="shared" si="14"/>
        <v>366</v>
      </c>
      <c r="CF11" s="21">
        <f>CE11/CE40</f>
        <v>2.4776604386677496E-2</v>
      </c>
      <c r="CG11" s="20">
        <f t="shared" si="15"/>
        <v>691</v>
      </c>
      <c r="CH11" s="21">
        <f>CG11/CG40</f>
        <v>1.9670917786381234E-2</v>
      </c>
      <c r="CI11" s="20">
        <v>1057</v>
      </c>
      <c r="CJ11" s="21">
        <f>CI11/CI38</f>
        <v>2.1638552243694726E-2</v>
      </c>
    </row>
    <row r="12" spans="1:88" x14ac:dyDescent="0.25">
      <c r="A12" s="2" t="s">
        <v>178</v>
      </c>
      <c r="B12" s="3" t="s">
        <v>125</v>
      </c>
      <c r="C12" s="14">
        <v>18</v>
      </c>
      <c r="D12" s="15">
        <f>C12/C38</f>
        <v>0.14754098360655737</v>
      </c>
      <c r="E12" s="14">
        <f t="shared" si="3"/>
        <v>0</v>
      </c>
      <c r="F12" s="15"/>
      <c r="G12" s="14">
        <v>18</v>
      </c>
      <c r="H12" s="15">
        <f>G12/G38</f>
        <v>0.14754098360655737</v>
      </c>
      <c r="I12" s="14">
        <v>146</v>
      </c>
      <c r="J12" s="15">
        <f>I12/I38</f>
        <v>0.12006578947368421</v>
      </c>
      <c r="K12" s="14">
        <f t="shared" si="4"/>
        <v>13</v>
      </c>
      <c r="L12" s="15">
        <f>K12/K38</f>
        <v>7.0652173913043473E-2</v>
      </c>
      <c r="M12" s="14">
        <v>159</v>
      </c>
      <c r="N12" s="15">
        <f>M12/M38</f>
        <v>0.11357142857142857</v>
      </c>
      <c r="O12" s="14">
        <v>184</v>
      </c>
      <c r="P12" s="15">
        <f>O12/O38</f>
        <v>0.15320566194837634</v>
      </c>
      <c r="Q12" s="14">
        <f t="shared" si="5"/>
        <v>9</v>
      </c>
      <c r="R12" s="15">
        <f>Q12/Q38</f>
        <v>8.4112149532710276E-2</v>
      </c>
      <c r="S12" s="14">
        <v>193</v>
      </c>
      <c r="T12" s="15">
        <f>S12/S38</f>
        <v>0.14755351681957188</v>
      </c>
      <c r="U12" s="14">
        <v>792</v>
      </c>
      <c r="V12" s="15">
        <f>U12/U38</f>
        <v>0.14588321974580953</v>
      </c>
      <c r="W12" s="14">
        <f t="shared" si="6"/>
        <v>60</v>
      </c>
      <c r="X12" s="15">
        <f>W12/W38</f>
        <v>8.0321285140562249E-2</v>
      </c>
      <c r="Y12" s="14">
        <v>852</v>
      </c>
      <c r="Z12" s="15">
        <f>Y12/Y38</f>
        <v>0.13795336787564766</v>
      </c>
      <c r="AA12" s="14">
        <v>91</v>
      </c>
      <c r="AB12" s="15">
        <f>AA12/AA38</f>
        <v>0.17984189723320157</v>
      </c>
      <c r="AC12" s="14">
        <f t="shared" si="7"/>
        <v>0</v>
      </c>
      <c r="AD12" s="15">
        <f>AC12/AC38</f>
        <v>0</v>
      </c>
      <c r="AE12" s="14">
        <v>91</v>
      </c>
      <c r="AF12" s="15">
        <f>AE12/AE38</f>
        <v>0.16977611940298507</v>
      </c>
      <c r="AG12" s="14">
        <v>341</v>
      </c>
      <c r="AH12" s="15">
        <f>AG12/AG38</f>
        <v>0.13025210084033614</v>
      </c>
      <c r="AI12" s="14">
        <f t="shared" si="8"/>
        <v>18</v>
      </c>
      <c r="AJ12" s="15">
        <f>AI12/AI38</f>
        <v>7.8602620087336247E-2</v>
      </c>
      <c r="AK12" s="14">
        <v>359</v>
      </c>
      <c r="AL12" s="15">
        <f>AK12/AK38</f>
        <v>0.12609764664559184</v>
      </c>
      <c r="AM12" s="14">
        <v>7</v>
      </c>
      <c r="AN12" s="15">
        <f>AM12/AM38</f>
        <v>9.45945945945946E-2</v>
      </c>
      <c r="AO12" s="14">
        <f t="shared" si="9"/>
        <v>0</v>
      </c>
      <c r="AP12" s="15"/>
      <c r="AQ12" s="14">
        <v>7</v>
      </c>
      <c r="AR12" s="15">
        <f>AQ12/AQ38</f>
        <v>9.45945945945946E-2</v>
      </c>
      <c r="AS12" s="14">
        <v>68</v>
      </c>
      <c r="AT12" s="15">
        <f>AS12/AS38</f>
        <v>9.4839609483960946E-2</v>
      </c>
      <c r="AU12" s="14">
        <f t="shared" si="10"/>
        <v>3</v>
      </c>
      <c r="AV12" s="15">
        <f>AU12/AU38</f>
        <v>3.0612244897959183E-2</v>
      </c>
      <c r="AW12" s="14">
        <v>71</v>
      </c>
      <c r="AX12" s="15">
        <f>AW12/AW38</f>
        <v>8.7116564417177911E-2</v>
      </c>
      <c r="AY12" s="14">
        <v>4</v>
      </c>
      <c r="AZ12" s="15">
        <f>AY12/AY38</f>
        <v>8.1632653061224483E-2</v>
      </c>
      <c r="BA12" s="14">
        <f t="shared" si="11"/>
        <v>0</v>
      </c>
      <c r="BB12" s="15"/>
      <c r="BC12" s="14">
        <v>4</v>
      </c>
      <c r="BD12" s="15">
        <f>BC12/BC38</f>
        <v>8.1632653061224483E-2</v>
      </c>
      <c r="BE12" s="14">
        <v>32</v>
      </c>
      <c r="BF12" s="15">
        <f>BE12/BE38</f>
        <v>9.8461538461538461E-2</v>
      </c>
      <c r="BG12" s="14">
        <f t="shared" si="0"/>
        <v>5</v>
      </c>
      <c r="BH12" s="15">
        <f>BG12/BG38</f>
        <v>7.3529411764705885E-2</v>
      </c>
      <c r="BI12" s="14">
        <v>37</v>
      </c>
      <c r="BJ12" s="15">
        <f>BI12/BI38</f>
        <v>9.4147582697201013E-2</v>
      </c>
      <c r="BK12" s="14">
        <v>6</v>
      </c>
      <c r="BL12" s="15">
        <f>BK12/BK38</f>
        <v>0.10169491525423729</v>
      </c>
      <c r="BM12" s="14">
        <f t="shared" si="1"/>
        <v>0</v>
      </c>
      <c r="BN12" s="15"/>
      <c r="BO12" s="14">
        <v>6</v>
      </c>
      <c r="BP12" s="15">
        <f>BO12/BO38</f>
        <v>0.10169491525423729</v>
      </c>
      <c r="BQ12" s="14">
        <v>163</v>
      </c>
      <c r="BR12" s="15">
        <f>BQ12/BQ38</f>
        <v>7.1023965141612203E-2</v>
      </c>
      <c r="BS12" s="14">
        <f t="shared" si="2"/>
        <v>3</v>
      </c>
      <c r="BT12" s="15">
        <f>BS12/BS38</f>
        <v>1.171875E-2</v>
      </c>
      <c r="BU12" s="14">
        <v>166</v>
      </c>
      <c r="BV12" s="15">
        <f>BU12/BU38</f>
        <v>6.5072520580164647E-2</v>
      </c>
      <c r="BW12" s="14">
        <f t="shared" si="12"/>
        <v>1852</v>
      </c>
      <c r="BX12" s="15">
        <f>BW12/BW40</f>
        <v>0.12537232602220416</v>
      </c>
      <c r="BY12" s="14">
        <f t="shared" si="12"/>
        <v>111</v>
      </c>
      <c r="BZ12" s="15">
        <f>BY12/BY40</f>
        <v>6.1224489795918366E-2</v>
      </c>
      <c r="CA12" s="17">
        <f t="shared" si="13"/>
        <v>1963</v>
      </c>
      <c r="CB12" s="18">
        <f>CA12/CA40</f>
        <v>0.11835996382273138</v>
      </c>
      <c r="CE12" s="14">
        <f t="shared" si="14"/>
        <v>1852</v>
      </c>
      <c r="CF12" s="15">
        <f>CE12/CE40</f>
        <v>0.12537232602220416</v>
      </c>
      <c r="CG12" s="14">
        <f t="shared" si="15"/>
        <v>4455</v>
      </c>
      <c r="CH12" s="15">
        <f>CG12/CG40</f>
        <v>0.12682190844910043</v>
      </c>
      <c r="CI12" s="17">
        <v>6307</v>
      </c>
      <c r="CJ12" s="18">
        <f>CI12/CI38</f>
        <v>0.12911480510972814</v>
      </c>
    </row>
    <row r="13" spans="1:88" x14ac:dyDescent="0.25">
      <c r="A13" s="2" t="s">
        <v>179</v>
      </c>
      <c r="B13" s="3" t="s">
        <v>125</v>
      </c>
      <c r="C13" s="14">
        <v>9</v>
      </c>
      <c r="D13" s="15">
        <f>C13/C38</f>
        <v>7.3770491803278687E-2</v>
      </c>
      <c r="E13" s="14">
        <f t="shared" si="3"/>
        <v>0</v>
      </c>
      <c r="F13" s="15"/>
      <c r="G13" s="14">
        <v>9</v>
      </c>
      <c r="H13" s="15">
        <f>G13/G38</f>
        <v>7.3770491803278687E-2</v>
      </c>
      <c r="I13" s="14">
        <v>26</v>
      </c>
      <c r="J13" s="15">
        <f>I13/I38</f>
        <v>2.1381578947368422E-2</v>
      </c>
      <c r="K13" s="14">
        <f t="shared" si="4"/>
        <v>2</v>
      </c>
      <c r="L13" s="15">
        <f>K13/K38</f>
        <v>1.0869565217391304E-2</v>
      </c>
      <c r="M13" s="14">
        <v>28</v>
      </c>
      <c r="N13" s="15">
        <f>M13/M38</f>
        <v>0.02</v>
      </c>
      <c r="O13" s="14">
        <v>75</v>
      </c>
      <c r="P13" s="15">
        <f>O13/O38</f>
        <v>6.2447960033305577E-2</v>
      </c>
      <c r="Q13" s="14">
        <f t="shared" si="5"/>
        <v>3</v>
      </c>
      <c r="R13" s="15">
        <f>Q13/Q38</f>
        <v>2.8037383177570093E-2</v>
      </c>
      <c r="S13" s="14">
        <v>78</v>
      </c>
      <c r="T13" s="15">
        <f>S13/S38</f>
        <v>5.9633027522935783E-2</v>
      </c>
      <c r="U13" s="14">
        <v>166</v>
      </c>
      <c r="V13" s="15">
        <f>U13/U38</f>
        <v>3.0576533431571191E-2</v>
      </c>
      <c r="W13" s="14">
        <f t="shared" si="6"/>
        <v>11</v>
      </c>
      <c r="X13" s="15">
        <f>W13/W38</f>
        <v>1.4725568942436412E-2</v>
      </c>
      <c r="Y13" s="14">
        <v>177</v>
      </c>
      <c r="Z13" s="15">
        <f>Y13/Y38</f>
        <v>2.8659326424870468E-2</v>
      </c>
      <c r="AA13" s="14">
        <v>15</v>
      </c>
      <c r="AB13" s="15">
        <f>AA13/AA38</f>
        <v>2.9644268774703556E-2</v>
      </c>
      <c r="AC13" s="14">
        <f t="shared" si="7"/>
        <v>0</v>
      </c>
      <c r="AD13" s="15">
        <f>AC13/AC38</f>
        <v>0</v>
      </c>
      <c r="AE13" s="14">
        <v>15</v>
      </c>
      <c r="AF13" s="15">
        <f>AE13/AE38</f>
        <v>2.7985074626865673E-2</v>
      </c>
      <c r="AG13" s="14">
        <v>67</v>
      </c>
      <c r="AH13" s="15">
        <f>AG13/AG38</f>
        <v>2.5592055003819711E-2</v>
      </c>
      <c r="AI13" s="14">
        <f t="shared" si="8"/>
        <v>3</v>
      </c>
      <c r="AJ13" s="15">
        <f>AI13/AI38</f>
        <v>1.3100436681222707E-2</v>
      </c>
      <c r="AK13" s="14">
        <v>70</v>
      </c>
      <c r="AL13" s="15">
        <f>AK13/AK38</f>
        <v>2.4587284861257466E-2</v>
      </c>
      <c r="AM13" s="14">
        <v>1</v>
      </c>
      <c r="AN13" s="15">
        <f>AM13/AM38</f>
        <v>1.3513513513513514E-2</v>
      </c>
      <c r="AO13" s="14">
        <f t="shared" si="9"/>
        <v>0</v>
      </c>
      <c r="AP13" s="15"/>
      <c r="AQ13" s="14">
        <v>1</v>
      </c>
      <c r="AR13" s="15">
        <f>AQ13/AQ38</f>
        <v>1.3513513513513514E-2</v>
      </c>
      <c r="AS13" s="14">
        <v>9</v>
      </c>
      <c r="AT13" s="15">
        <f>AS13/AS38</f>
        <v>1.2552301255230125E-2</v>
      </c>
      <c r="AU13" s="14">
        <f t="shared" si="10"/>
        <v>0</v>
      </c>
      <c r="AV13" s="15">
        <f>AU13/AU38</f>
        <v>0</v>
      </c>
      <c r="AW13" s="14">
        <v>9</v>
      </c>
      <c r="AX13" s="15">
        <f>AW13/AW38</f>
        <v>1.1042944785276074E-2</v>
      </c>
      <c r="AY13" s="14">
        <v>2</v>
      </c>
      <c r="AZ13" s="15">
        <f>AY13/AY38</f>
        <v>4.0816326530612242E-2</v>
      </c>
      <c r="BA13" s="14">
        <f t="shared" si="11"/>
        <v>0</v>
      </c>
      <c r="BB13" s="15"/>
      <c r="BC13" s="14">
        <v>2</v>
      </c>
      <c r="BD13" s="15">
        <f>BC13/BC38</f>
        <v>4.0816326530612242E-2</v>
      </c>
      <c r="BE13" s="14">
        <v>9</v>
      </c>
      <c r="BF13" s="15">
        <f>BE13/BE38</f>
        <v>2.7692307692307693E-2</v>
      </c>
      <c r="BG13" s="14">
        <f t="shared" si="0"/>
        <v>0</v>
      </c>
      <c r="BH13" s="15">
        <f>BG13/BG38</f>
        <v>0</v>
      </c>
      <c r="BI13" s="14">
        <v>9</v>
      </c>
      <c r="BJ13" s="15">
        <f>BI13/BI38</f>
        <v>2.2900763358778626E-2</v>
      </c>
      <c r="BK13" s="14">
        <v>3</v>
      </c>
      <c r="BL13" s="15">
        <f>BK13/BK38</f>
        <v>5.0847457627118647E-2</v>
      </c>
      <c r="BM13" s="14">
        <f t="shared" si="1"/>
        <v>0</v>
      </c>
      <c r="BN13" s="15"/>
      <c r="BO13" s="14">
        <v>3</v>
      </c>
      <c r="BP13" s="15">
        <f>BO13/BO38</f>
        <v>5.0847457627118647E-2</v>
      </c>
      <c r="BQ13" s="14">
        <v>42</v>
      </c>
      <c r="BR13" s="15">
        <f>BQ13/BQ38</f>
        <v>1.8300653594771243E-2</v>
      </c>
      <c r="BS13" s="14">
        <f t="shared" si="2"/>
        <v>1</v>
      </c>
      <c r="BT13" s="15">
        <f>BS13/BS38</f>
        <v>3.90625E-3</v>
      </c>
      <c r="BU13" s="14">
        <v>43</v>
      </c>
      <c r="BV13" s="15">
        <f>BU13/BU38</f>
        <v>1.6856134849078792E-2</v>
      </c>
      <c r="BW13" s="14">
        <f t="shared" si="12"/>
        <v>424</v>
      </c>
      <c r="BX13" s="15">
        <f>BW13/BW40</f>
        <v>2.8702951529921472E-2</v>
      </c>
      <c r="BY13" s="14">
        <f t="shared" si="12"/>
        <v>20</v>
      </c>
      <c r="BZ13" s="15">
        <f>BY13/BY40</f>
        <v>1.1031439602868174E-2</v>
      </c>
      <c r="CA13" s="17">
        <f t="shared" si="13"/>
        <v>444</v>
      </c>
      <c r="CB13" s="18">
        <f>CA13/CA40</f>
        <v>2.6771178776002411E-2</v>
      </c>
      <c r="CE13" s="14">
        <f t="shared" si="14"/>
        <v>424</v>
      </c>
      <c r="CF13" s="15">
        <f>CE13/CE40</f>
        <v>2.8702951529921472E-2</v>
      </c>
      <c r="CG13" s="14">
        <f t="shared" si="15"/>
        <v>749</v>
      </c>
      <c r="CH13" s="15">
        <f>CG13/CG40</f>
        <v>2.13220223183785E-2</v>
      </c>
      <c r="CI13" s="17">
        <v>1173</v>
      </c>
      <c r="CJ13" s="18">
        <f>CI13/CI38</f>
        <v>2.4013265640353752E-2</v>
      </c>
    </row>
    <row r="14" spans="1:88" x14ac:dyDescent="0.25">
      <c r="A14" s="2" t="s">
        <v>180</v>
      </c>
      <c r="B14" s="3" t="s">
        <v>125</v>
      </c>
      <c r="C14" s="14">
        <v>5</v>
      </c>
      <c r="D14" s="15">
        <f>C14/C38</f>
        <v>4.0983606557377046E-2</v>
      </c>
      <c r="E14" s="14">
        <f t="shared" si="3"/>
        <v>0</v>
      </c>
      <c r="F14" s="15"/>
      <c r="G14" s="14">
        <v>5</v>
      </c>
      <c r="H14" s="15">
        <f>G14/G38</f>
        <v>4.0983606557377046E-2</v>
      </c>
      <c r="I14" s="14">
        <v>32</v>
      </c>
      <c r="J14" s="15">
        <f>I14/I38</f>
        <v>2.6315789473684209E-2</v>
      </c>
      <c r="K14" s="14">
        <f t="shared" si="4"/>
        <v>8</v>
      </c>
      <c r="L14" s="15">
        <f>K14/K38</f>
        <v>4.3478260869565216E-2</v>
      </c>
      <c r="M14" s="14">
        <v>40</v>
      </c>
      <c r="N14" s="15">
        <f>M14/M38</f>
        <v>2.8571428571428571E-2</v>
      </c>
      <c r="O14" s="14">
        <v>81</v>
      </c>
      <c r="P14" s="15">
        <f>O14/O38</f>
        <v>6.744379683597003E-2</v>
      </c>
      <c r="Q14" s="14">
        <f t="shared" si="5"/>
        <v>5</v>
      </c>
      <c r="R14" s="15">
        <f>Q14/Q38</f>
        <v>4.6728971962616821E-2</v>
      </c>
      <c r="S14" s="14">
        <v>86</v>
      </c>
      <c r="T14" s="15">
        <f>S14/S38</f>
        <v>6.5749235474006115E-2</v>
      </c>
      <c r="U14" s="14">
        <v>246</v>
      </c>
      <c r="V14" s="15">
        <f>U14/U38</f>
        <v>4.5312212193774175E-2</v>
      </c>
      <c r="W14" s="14">
        <f t="shared" si="6"/>
        <v>12</v>
      </c>
      <c r="X14" s="15">
        <f>W14/W38</f>
        <v>1.6064257028112448E-2</v>
      </c>
      <c r="Y14" s="14">
        <v>258</v>
      </c>
      <c r="Z14" s="15">
        <f>Y14/Y38</f>
        <v>4.1774611398963733E-2</v>
      </c>
      <c r="AA14" s="14">
        <v>27</v>
      </c>
      <c r="AB14" s="15">
        <f>AA14/AA38</f>
        <v>5.33596837944664E-2</v>
      </c>
      <c r="AC14" s="14">
        <f t="shared" si="7"/>
        <v>1</v>
      </c>
      <c r="AD14" s="15">
        <f>AC14/AC38</f>
        <v>3.3333333333333333E-2</v>
      </c>
      <c r="AE14" s="14">
        <v>28</v>
      </c>
      <c r="AF14" s="15">
        <f>AE14/AE38</f>
        <v>5.2238805970149252E-2</v>
      </c>
      <c r="AG14" s="14">
        <v>100</v>
      </c>
      <c r="AH14" s="15">
        <f>AG14/AG38</f>
        <v>3.819709702062643E-2</v>
      </c>
      <c r="AI14" s="14">
        <f t="shared" si="8"/>
        <v>2</v>
      </c>
      <c r="AJ14" s="15">
        <f>AI14/AI38</f>
        <v>8.7336244541484712E-3</v>
      </c>
      <c r="AK14" s="14">
        <v>102</v>
      </c>
      <c r="AL14" s="15">
        <f>AK14/AK38</f>
        <v>3.5827186512118019E-2</v>
      </c>
      <c r="AM14" s="14">
        <v>2</v>
      </c>
      <c r="AN14" s="15">
        <f>AM14/AM38</f>
        <v>2.7027027027027029E-2</v>
      </c>
      <c r="AO14" s="14">
        <f t="shared" si="9"/>
        <v>0</v>
      </c>
      <c r="AP14" s="15"/>
      <c r="AQ14" s="14">
        <v>2</v>
      </c>
      <c r="AR14" s="15">
        <f>AQ14/AQ38</f>
        <v>2.7027027027027029E-2</v>
      </c>
      <c r="AS14" s="14">
        <v>21</v>
      </c>
      <c r="AT14" s="15">
        <f>AS14/AS38</f>
        <v>2.9288702928870293E-2</v>
      </c>
      <c r="AU14" s="14">
        <f t="shared" si="10"/>
        <v>0</v>
      </c>
      <c r="AV14" s="15">
        <f>AU14/AU38</f>
        <v>0</v>
      </c>
      <c r="AW14" s="14">
        <v>21</v>
      </c>
      <c r="AX14" s="15">
        <f>AW14/AW38</f>
        <v>2.5766871165644172E-2</v>
      </c>
      <c r="AY14" s="14">
        <v>2</v>
      </c>
      <c r="AZ14" s="15">
        <f>AY14/AY38</f>
        <v>4.0816326530612242E-2</v>
      </c>
      <c r="BA14" s="14">
        <f t="shared" si="11"/>
        <v>0</v>
      </c>
      <c r="BB14" s="15"/>
      <c r="BC14" s="14">
        <v>2</v>
      </c>
      <c r="BD14" s="15">
        <f>BC14/BC38</f>
        <v>4.0816326530612242E-2</v>
      </c>
      <c r="BE14" s="14">
        <v>11</v>
      </c>
      <c r="BF14" s="15">
        <f>BE14/BE38</f>
        <v>3.3846153846153845E-2</v>
      </c>
      <c r="BG14" s="14">
        <f t="shared" si="0"/>
        <v>1</v>
      </c>
      <c r="BH14" s="15">
        <f>BG14/BG38</f>
        <v>1.4705882352941176E-2</v>
      </c>
      <c r="BI14" s="14">
        <v>12</v>
      </c>
      <c r="BJ14" s="15">
        <f>BI14/BI38</f>
        <v>3.0534351145038167E-2</v>
      </c>
      <c r="BK14" s="14">
        <v>1</v>
      </c>
      <c r="BL14" s="15">
        <f>BK14/BK38</f>
        <v>1.6949152542372881E-2</v>
      </c>
      <c r="BM14" s="14">
        <f t="shared" si="1"/>
        <v>0</v>
      </c>
      <c r="BN14" s="15"/>
      <c r="BO14" s="14">
        <v>1</v>
      </c>
      <c r="BP14" s="15">
        <f>BO14/BO38</f>
        <v>1.6949152542372881E-2</v>
      </c>
      <c r="BQ14" s="14">
        <v>42</v>
      </c>
      <c r="BR14" s="15">
        <f>BQ14/BQ38</f>
        <v>1.8300653594771243E-2</v>
      </c>
      <c r="BS14" s="14">
        <f t="shared" si="2"/>
        <v>3</v>
      </c>
      <c r="BT14" s="15">
        <f>BS14/BS38</f>
        <v>1.171875E-2</v>
      </c>
      <c r="BU14" s="14">
        <v>45</v>
      </c>
      <c r="BV14" s="15">
        <f>BU14/BU38</f>
        <v>1.764014112112897E-2</v>
      </c>
      <c r="BW14" s="14">
        <f t="shared" si="12"/>
        <v>570</v>
      </c>
      <c r="BX14" s="15">
        <f>BW14/BW40</f>
        <v>3.8586515028432168E-2</v>
      </c>
      <c r="BY14" s="14">
        <f t="shared" si="12"/>
        <v>32</v>
      </c>
      <c r="BZ14" s="15">
        <f>BY14/BY40</f>
        <v>1.765030336458908E-2</v>
      </c>
      <c r="CA14" s="17">
        <f t="shared" si="13"/>
        <v>602</v>
      </c>
      <c r="CB14" s="18">
        <f>CA14/CA40</f>
        <v>3.6297859511606877E-2</v>
      </c>
      <c r="CE14" s="14">
        <f t="shared" si="14"/>
        <v>570</v>
      </c>
      <c r="CF14" s="15">
        <f>CE14/CE40</f>
        <v>3.8586515028432168E-2</v>
      </c>
      <c r="CG14" s="14">
        <f t="shared" si="15"/>
        <v>1115</v>
      </c>
      <c r="CH14" s="15">
        <f>CG14/CG40</f>
        <v>3.1741061261671602E-2</v>
      </c>
      <c r="CI14" s="17">
        <v>1685</v>
      </c>
      <c r="CJ14" s="18">
        <f>CI14/CI38</f>
        <v>3.4494759253193577E-2</v>
      </c>
    </row>
    <row r="15" spans="1:88" x14ac:dyDescent="0.25">
      <c r="A15" s="19" t="s">
        <v>139</v>
      </c>
      <c r="B15" s="27"/>
      <c r="C15" s="20">
        <f>SUM(C12:C14)</f>
        <v>32</v>
      </c>
      <c r="D15" s="21">
        <f>C15/C38</f>
        <v>0.26229508196721313</v>
      </c>
      <c r="E15" s="20">
        <f t="shared" si="3"/>
        <v>0</v>
      </c>
      <c r="F15" s="21"/>
      <c r="G15" s="20">
        <f>SUBTOTAL(9,G12:G14)</f>
        <v>32</v>
      </c>
      <c r="H15" s="21">
        <f>G15/G38</f>
        <v>0.26229508196721313</v>
      </c>
      <c r="I15" s="20">
        <f>SUM(I12:I14)</f>
        <v>204</v>
      </c>
      <c r="J15" s="21">
        <f>I15/I38</f>
        <v>0.16776315789473684</v>
      </c>
      <c r="K15" s="20">
        <f t="shared" si="4"/>
        <v>23</v>
      </c>
      <c r="L15" s="21">
        <f>K15/K38</f>
        <v>0.125</v>
      </c>
      <c r="M15" s="20">
        <f>SUBTOTAL(9,M12:M14)</f>
        <v>227</v>
      </c>
      <c r="N15" s="21">
        <f>M15/M38</f>
        <v>0.16214285714285714</v>
      </c>
      <c r="O15" s="20">
        <f>SUM(O12:O14)</f>
        <v>340</v>
      </c>
      <c r="P15" s="21">
        <f>O15/O38</f>
        <v>0.28309741881765194</v>
      </c>
      <c r="Q15" s="20">
        <f t="shared" si="5"/>
        <v>17</v>
      </c>
      <c r="R15" s="21">
        <f>Q15/Q38</f>
        <v>0.15887850467289719</v>
      </c>
      <c r="S15" s="20">
        <f>SUBTOTAL(9,S12:S14)</f>
        <v>357</v>
      </c>
      <c r="T15" s="21">
        <f>S15/S38</f>
        <v>0.27293577981651373</v>
      </c>
      <c r="U15" s="20">
        <f>SUM(U12:U14)</f>
        <v>1204</v>
      </c>
      <c r="V15" s="21">
        <f>U15/U38</f>
        <v>0.2217719653711549</v>
      </c>
      <c r="W15" s="20">
        <f t="shared" si="6"/>
        <v>83</v>
      </c>
      <c r="X15" s="21">
        <f>W15/W38</f>
        <v>0.1111111111111111</v>
      </c>
      <c r="Y15" s="20">
        <f>SUBTOTAL(9,Y12:Y14)</f>
        <v>1287</v>
      </c>
      <c r="Z15" s="21">
        <f>Y15/Y38</f>
        <v>0.20838730569948186</v>
      </c>
      <c r="AA15" s="20">
        <f t="shared" ref="AA15" si="18">SUM(AA12:AA14)</f>
        <v>133</v>
      </c>
      <c r="AB15" s="21">
        <f>AA15/AA38</f>
        <v>0.26284584980237152</v>
      </c>
      <c r="AC15" s="20">
        <f t="shared" si="7"/>
        <v>1</v>
      </c>
      <c r="AD15" s="21">
        <f>AC15/AC38</f>
        <v>3.3333333333333333E-2</v>
      </c>
      <c r="AE15" s="20">
        <f>SUBTOTAL(9,AE12:AE14)</f>
        <v>134</v>
      </c>
      <c r="AF15" s="21">
        <f>AE15/AE38</f>
        <v>0.25</v>
      </c>
      <c r="AG15" s="20">
        <f>SUM(AG12:AG14)</f>
        <v>508</v>
      </c>
      <c r="AH15" s="21">
        <f>AG15/AG38</f>
        <v>0.19404125286478227</v>
      </c>
      <c r="AI15" s="20">
        <f t="shared" si="8"/>
        <v>23</v>
      </c>
      <c r="AJ15" s="21">
        <f>AI15/AI38</f>
        <v>0.10043668122270742</v>
      </c>
      <c r="AK15" s="20">
        <f>SUBTOTAL(9,AK12:AK14)</f>
        <v>531</v>
      </c>
      <c r="AL15" s="21">
        <f>AK15/AK38</f>
        <v>0.18651211801896733</v>
      </c>
      <c r="AM15" s="20">
        <f>SUM(AM12:AM14)</f>
        <v>10</v>
      </c>
      <c r="AN15" s="21">
        <f>AM15/AM38</f>
        <v>0.13513513513513514</v>
      </c>
      <c r="AO15" s="20">
        <f t="shared" si="9"/>
        <v>0</v>
      </c>
      <c r="AP15" s="21"/>
      <c r="AQ15" s="20">
        <f>SUBTOTAL(9,AQ12:AQ14)</f>
        <v>10</v>
      </c>
      <c r="AR15" s="21">
        <f>AQ15/AQ38</f>
        <v>0.13513513513513514</v>
      </c>
      <c r="AS15" s="20">
        <f>SUM(AS12:AS14)</f>
        <v>98</v>
      </c>
      <c r="AT15" s="21">
        <f>AS15/AS38</f>
        <v>0.13668061366806136</v>
      </c>
      <c r="AU15" s="20">
        <f t="shared" si="10"/>
        <v>3</v>
      </c>
      <c r="AV15" s="21">
        <f>AU15/AU38</f>
        <v>3.0612244897959183E-2</v>
      </c>
      <c r="AW15" s="20">
        <f>SUBTOTAL(9,AW12:AW14)</f>
        <v>101</v>
      </c>
      <c r="AX15" s="21">
        <f>AW15/AW38</f>
        <v>0.12392638036809817</v>
      </c>
      <c r="AY15" s="20">
        <f>SUM(AY12:AY14)</f>
        <v>8</v>
      </c>
      <c r="AZ15" s="21">
        <f>AY15/AY38</f>
        <v>0.16326530612244897</v>
      </c>
      <c r="BA15" s="20">
        <f t="shared" si="11"/>
        <v>0</v>
      </c>
      <c r="BB15" s="21"/>
      <c r="BC15" s="20">
        <f>SUBTOTAL(9,BC12:BC14)</f>
        <v>8</v>
      </c>
      <c r="BD15" s="21">
        <f>BC15/BC38</f>
        <v>0.16326530612244897</v>
      </c>
      <c r="BE15" s="20">
        <f>SUM(BE12:BE14)</f>
        <v>52</v>
      </c>
      <c r="BF15" s="21">
        <f>BE15/BE38</f>
        <v>0.16</v>
      </c>
      <c r="BG15" s="20">
        <f t="shared" si="0"/>
        <v>6</v>
      </c>
      <c r="BH15" s="21">
        <f>BG15/BG38</f>
        <v>8.8235294117647065E-2</v>
      </c>
      <c r="BI15" s="20">
        <f>SUBTOTAL(9,BI12:BI14)</f>
        <v>58</v>
      </c>
      <c r="BJ15" s="21">
        <f>BI15/BI38</f>
        <v>0.1475826972010178</v>
      </c>
      <c r="BK15" s="20">
        <f>SUM(BK12:BK14)</f>
        <v>10</v>
      </c>
      <c r="BL15" s="21">
        <f>BK15/BK38</f>
        <v>0.16949152542372881</v>
      </c>
      <c r="BM15" s="20">
        <f t="shared" si="1"/>
        <v>0</v>
      </c>
      <c r="BN15" s="21"/>
      <c r="BO15" s="20">
        <f>SUBTOTAL(9,BO12:BO14)</f>
        <v>10</v>
      </c>
      <c r="BP15" s="21">
        <f>BO15/BO38</f>
        <v>0.16949152542372881</v>
      </c>
      <c r="BQ15" s="20">
        <f>SUM(BQ12:BQ14)</f>
        <v>247</v>
      </c>
      <c r="BR15" s="21">
        <f>BQ15/BQ38</f>
        <v>0.10762527233115468</v>
      </c>
      <c r="BS15" s="20">
        <f t="shared" si="2"/>
        <v>7</v>
      </c>
      <c r="BT15" s="21">
        <f>BS15/BS38</f>
        <v>2.734375E-2</v>
      </c>
      <c r="BU15" s="20">
        <f>SUBTOTAL(9,BU12:BU14)</f>
        <v>254</v>
      </c>
      <c r="BV15" s="21">
        <f>BU15/BU38</f>
        <v>9.9568796550372402E-2</v>
      </c>
      <c r="BW15" s="20">
        <f t="shared" si="12"/>
        <v>2846</v>
      </c>
      <c r="BX15" s="21">
        <f>BW15/BW40</f>
        <v>0.19266179258055782</v>
      </c>
      <c r="BY15" s="20">
        <f t="shared" si="12"/>
        <v>163</v>
      </c>
      <c r="BZ15" s="21">
        <f>BY15/BY40</f>
        <v>8.9906232763375615E-2</v>
      </c>
      <c r="CA15" s="20">
        <f t="shared" si="13"/>
        <v>3009</v>
      </c>
      <c r="CB15" s="21">
        <f>CA15/CA40</f>
        <v>0.18142900211034066</v>
      </c>
      <c r="CE15" s="20">
        <f t="shared" si="14"/>
        <v>2846</v>
      </c>
      <c r="CF15" s="21">
        <f>CE15/CE40</f>
        <v>0.19266179258055782</v>
      </c>
      <c r="CG15" s="20">
        <f t="shared" si="15"/>
        <v>6319</v>
      </c>
      <c r="CH15" s="21">
        <f>CG15/CG40</f>
        <v>0.17988499202915054</v>
      </c>
      <c r="CI15" s="20">
        <v>9165</v>
      </c>
      <c r="CJ15" s="21">
        <f>CI15/CI38</f>
        <v>0.18762283000327545</v>
      </c>
    </row>
    <row r="16" spans="1:88" x14ac:dyDescent="0.25">
      <c r="A16" s="2" t="s">
        <v>181</v>
      </c>
      <c r="B16" s="3" t="s">
        <v>113</v>
      </c>
      <c r="C16" s="14">
        <v>0</v>
      </c>
      <c r="D16" s="15">
        <f>C16/C38</f>
        <v>0</v>
      </c>
      <c r="E16" s="14">
        <f t="shared" si="3"/>
        <v>0</v>
      </c>
      <c r="F16" s="15"/>
      <c r="G16" s="14">
        <v>0</v>
      </c>
      <c r="H16" s="15">
        <f>G16/G38</f>
        <v>0</v>
      </c>
      <c r="I16" s="14">
        <v>10</v>
      </c>
      <c r="J16" s="15">
        <f>I16/I38</f>
        <v>8.2236842105263153E-3</v>
      </c>
      <c r="K16" s="14">
        <f t="shared" si="4"/>
        <v>1</v>
      </c>
      <c r="L16" s="15">
        <f>K16/K38</f>
        <v>5.434782608695652E-3</v>
      </c>
      <c r="M16" s="14">
        <v>11</v>
      </c>
      <c r="N16" s="15">
        <f>M16/M38</f>
        <v>7.8571428571428577E-3</v>
      </c>
      <c r="O16" s="14">
        <v>4</v>
      </c>
      <c r="P16" s="15">
        <f>O16/O38</f>
        <v>3.3305578684429643E-3</v>
      </c>
      <c r="Q16" s="14">
        <f t="shared" si="5"/>
        <v>1</v>
      </c>
      <c r="R16" s="15">
        <f>Q16/Q38</f>
        <v>9.3457943925233638E-3</v>
      </c>
      <c r="S16" s="14">
        <v>5</v>
      </c>
      <c r="T16" s="15">
        <f>S16/S38</f>
        <v>3.8226299694189602E-3</v>
      </c>
      <c r="U16" s="14">
        <v>20</v>
      </c>
      <c r="V16" s="15">
        <f>U16/U38</f>
        <v>3.6839196905507458E-3</v>
      </c>
      <c r="W16" s="14">
        <f t="shared" si="6"/>
        <v>1</v>
      </c>
      <c r="X16" s="15">
        <f>W16/W38</f>
        <v>1.3386880856760374E-3</v>
      </c>
      <c r="Y16" s="14">
        <v>21</v>
      </c>
      <c r="Z16" s="15">
        <f>Y16/Y38</f>
        <v>3.4002590673575129E-3</v>
      </c>
      <c r="AA16" s="14">
        <v>4</v>
      </c>
      <c r="AB16" s="15">
        <f>AA16/AA38</f>
        <v>7.9051383399209481E-3</v>
      </c>
      <c r="AC16" s="14">
        <f t="shared" si="7"/>
        <v>0</v>
      </c>
      <c r="AD16" s="15">
        <f>AC16/AC38</f>
        <v>0</v>
      </c>
      <c r="AE16" s="14">
        <v>4</v>
      </c>
      <c r="AF16" s="15">
        <f>AE16/AE38</f>
        <v>7.462686567164179E-3</v>
      </c>
      <c r="AG16" s="14">
        <v>13</v>
      </c>
      <c r="AH16" s="15">
        <f>AG16/AG38</f>
        <v>4.9656226126814362E-3</v>
      </c>
      <c r="AI16" s="14">
        <f t="shared" si="8"/>
        <v>0</v>
      </c>
      <c r="AJ16" s="15">
        <f>AI16/AI38</f>
        <v>0</v>
      </c>
      <c r="AK16" s="14">
        <v>13</v>
      </c>
      <c r="AL16" s="15">
        <f>AK16/AK38</f>
        <v>4.5662100456621002E-3</v>
      </c>
      <c r="AM16" s="14">
        <v>2</v>
      </c>
      <c r="AN16" s="15">
        <f>AM16/AM38</f>
        <v>2.7027027027027029E-2</v>
      </c>
      <c r="AO16" s="14">
        <f t="shared" si="9"/>
        <v>0</v>
      </c>
      <c r="AP16" s="15"/>
      <c r="AQ16" s="14">
        <v>2</v>
      </c>
      <c r="AR16" s="15">
        <f>AQ16/AQ38</f>
        <v>2.7027027027027029E-2</v>
      </c>
      <c r="AS16" s="14">
        <v>10</v>
      </c>
      <c r="AT16" s="15">
        <f>AS16/AS38</f>
        <v>1.3947001394700139E-2</v>
      </c>
      <c r="AU16" s="14">
        <f t="shared" si="10"/>
        <v>0</v>
      </c>
      <c r="AV16" s="15">
        <f>AU16/AU38</f>
        <v>0</v>
      </c>
      <c r="AW16" s="14">
        <v>10</v>
      </c>
      <c r="AX16" s="15">
        <f>AW16/AW38</f>
        <v>1.2269938650306749E-2</v>
      </c>
      <c r="AY16" s="14">
        <v>0</v>
      </c>
      <c r="AZ16" s="15">
        <f>AY16/AY38</f>
        <v>0</v>
      </c>
      <c r="BA16" s="14">
        <f t="shared" si="11"/>
        <v>0</v>
      </c>
      <c r="BB16" s="15"/>
      <c r="BC16" s="14">
        <v>0</v>
      </c>
      <c r="BD16" s="15">
        <f>BC16/BC38</f>
        <v>0</v>
      </c>
      <c r="BE16" s="14">
        <v>3</v>
      </c>
      <c r="BF16" s="15">
        <f>BE16/BE38</f>
        <v>9.2307692307692316E-3</v>
      </c>
      <c r="BG16" s="14">
        <f t="shared" si="0"/>
        <v>0</v>
      </c>
      <c r="BH16" s="15">
        <f>BG16/BG38</f>
        <v>0</v>
      </c>
      <c r="BI16" s="14">
        <v>3</v>
      </c>
      <c r="BJ16" s="15">
        <f>BI16/BI38</f>
        <v>7.6335877862595417E-3</v>
      </c>
      <c r="BK16" s="14">
        <v>1</v>
      </c>
      <c r="BL16" s="15">
        <f>BK16/BK38</f>
        <v>1.6949152542372881E-2</v>
      </c>
      <c r="BM16" s="14">
        <f t="shared" si="1"/>
        <v>0</v>
      </c>
      <c r="BN16" s="15"/>
      <c r="BO16" s="14">
        <v>1</v>
      </c>
      <c r="BP16" s="15">
        <f>BO16/BO38</f>
        <v>1.6949152542372881E-2</v>
      </c>
      <c r="BQ16" s="14">
        <v>4</v>
      </c>
      <c r="BR16" s="15">
        <f>BQ16/BQ38</f>
        <v>1.7429193899782135E-3</v>
      </c>
      <c r="BS16" s="14">
        <f t="shared" si="2"/>
        <v>0</v>
      </c>
      <c r="BT16" s="15">
        <f>BS16/BS38</f>
        <v>0</v>
      </c>
      <c r="BU16" s="14">
        <v>4</v>
      </c>
      <c r="BV16" s="15">
        <f>BU16/BU38</f>
        <v>1.5680125441003528E-3</v>
      </c>
      <c r="BW16" s="14">
        <f t="shared" si="12"/>
        <v>71</v>
      </c>
      <c r="BX16" s="15">
        <f>BW16/BW40</f>
        <v>4.8063904684538319E-3</v>
      </c>
      <c r="BY16" s="14">
        <f t="shared" si="12"/>
        <v>3</v>
      </c>
      <c r="BZ16" s="15">
        <f>BY16/BY40</f>
        <v>1.6547159404302261E-3</v>
      </c>
      <c r="CA16" s="17">
        <f t="shared" si="13"/>
        <v>74</v>
      </c>
      <c r="CB16" s="18">
        <f>CA16/CA40</f>
        <v>4.4618631293337355E-3</v>
      </c>
      <c r="CE16" s="14">
        <f t="shared" si="14"/>
        <v>71</v>
      </c>
      <c r="CF16" s="15">
        <f>CE16/CE40</f>
        <v>4.8063904684538319E-3</v>
      </c>
      <c r="CG16" s="14">
        <f t="shared" si="15"/>
        <v>139</v>
      </c>
      <c r="CH16" s="15">
        <f>CG16/CG40</f>
        <v>3.9569574128900022E-3</v>
      </c>
      <c r="CI16" s="17">
        <v>210</v>
      </c>
      <c r="CJ16" s="18">
        <f>CI16/CI38</f>
        <v>4.2990501146413368E-3</v>
      </c>
    </row>
    <row r="17" spans="1:88" x14ac:dyDescent="0.25">
      <c r="A17" s="2" t="s">
        <v>182</v>
      </c>
      <c r="B17" s="3" t="s">
        <v>113</v>
      </c>
      <c r="C17" s="14">
        <v>1</v>
      </c>
      <c r="D17" s="15">
        <f>C17/C38</f>
        <v>8.1967213114754103E-3</v>
      </c>
      <c r="E17" s="14">
        <f t="shared" si="3"/>
        <v>0</v>
      </c>
      <c r="F17" s="15"/>
      <c r="G17" s="14">
        <v>1</v>
      </c>
      <c r="H17" s="15">
        <f>G17/G38</f>
        <v>8.1967213114754103E-3</v>
      </c>
      <c r="I17" s="14">
        <v>3</v>
      </c>
      <c r="J17" s="15">
        <f>I17/I38</f>
        <v>2.4671052631578946E-3</v>
      </c>
      <c r="K17" s="14">
        <f t="shared" si="4"/>
        <v>0</v>
      </c>
      <c r="L17" s="15">
        <f>K17/K38</f>
        <v>0</v>
      </c>
      <c r="M17" s="14">
        <v>3</v>
      </c>
      <c r="N17" s="15">
        <f>M17/M38</f>
        <v>2.142857142857143E-3</v>
      </c>
      <c r="O17" s="14">
        <v>6</v>
      </c>
      <c r="P17" s="15">
        <f>O17/O38</f>
        <v>4.9958368026644462E-3</v>
      </c>
      <c r="Q17" s="14">
        <f t="shared" si="5"/>
        <v>0</v>
      </c>
      <c r="R17" s="15">
        <f>Q17/Q38</f>
        <v>0</v>
      </c>
      <c r="S17" s="14">
        <v>6</v>
      </c>
      <c r="T17" s="15">
        <f>S17/S38</f>
        <v>4.5871559633027525E-3</v>
      </c>
      <c r="U17" s="14">
        <v>23</v>
      </c>
      <c r="V17" s="15">
        <f>U17/U38</f>
        <v>4.2365076441333582E-3</v>
      </c>
      <c r="W17" s="14">
        <f t="shared" si="6"/>
        <v>3</v>
      </c>
      <c r="X17" s="15">
        <f>W17/W38</f>
        <v>4.0160642570281121E-3</v>
      </c>
      <c r="Y17" s="14">
        <v>26</v>
      </c>
      <c r="Z17" s="15">
        <f>Y17/Y38</f>
        <v>4.2098445595854924E-3</v>
      </c>
      <c r="AA17" s="14">
        <v>3</v>
      </c>
      <c r="AB17" s="15">
        <f>AA17/AA38</f>
        <v>5.9288537549407111E-3</v>
      </c>
      <c r="AC17" s="14">
        <f t="shared" si="7"/>
        <v>0</v>
      </c>
      <c r="AD17" s="15">
        <f>AC17/AC38</f>
        <v>0</v>
      </c>
      <c r="AE17" s="14">
        <v>3</v>
      </c>
      <c r="AF17" s="15">
        <f>AE17/AE38</f>
        <v>5.597014925373134E-3</v>
      </c>
      <c r="AG17" s="14">
        <v>16</v>
      </c>
      <c r="AH17" s="15">
        <f>AG17/AG38</f>
        <v>6.1115355233002291E-3</v>
      </c>
      <c r="AI17" s="14">
        <f t="shared" si="8"/>
        <v>0</v>
      </c>
      <c r="AJ17" s="15">
        <f>AI17/AI38</f>
        <v>0</v>
      </c>
      <c r="AK17" s="14">
        <v>16</v>
      </c>
      <c r="AL17" s="15">
        <f>AK17/AK38</f>
        <v>5.6199508254302774E-3</v>
      </c>
      <c r="AM17" s="14">
        <v>0</v>
      </c>
      <c r="AN17" s="15">
        <f>AM17/AM38</f>
        <v>0</v>
      </c>
      <c r="AO17" s="14">
        <f t="shared" si="9"/>
        <v>0</v>
      </c>
      <c r="AP17" s="15"/>
      <c r="AQ17" s="14">
        <v>0</v>
      </c>
      <c r="AR17" s="15">
        <f>AQ17/AQ38</f>
        <v>0</v>
      </c>
      <c r="AS17" s="14">
        <v>0</v>
      </c>
      <c r="AT17" s="15">
        <f>AS17/AS38</f>
        <v>0</v>
      </c>
      <c r="AU17" s="14">
        <f t="shared" si="10"/>
        <v>0</v>
      </c>
      <c r="AV17" s="15">
        <f>AU17/AU38</f>
        <v>0</v>
      </c>
      <c r="AW17" s="14">
        <v>0</v>
      </c>
      <c r="AX17" s="15">
        <f>AW17/AW38</f>
        <v>0</v>
      </c>
      <c r="AY17" s="14">
        <v>0</v>
      </c>
      <c r="AZ17" s="15">
        <f>AY17/AY38</f>
        <v>0</v>
      </c>
      <c r="BA17" s="14">
        <f t="shared" si="11"/>
        <v>0</v>
      </c>
      <c r="BB17" s="15"/>
      <c r="BC17" s="14">
        <v>0</v>
      </c>
      <c r="BD17" s="15">
        <f>BC17/BC38</f>
        <v>0</v>
      </c>
      <c r="BE17" s="14">
        <v>0</v>
      </c>
      <c r="BF17" s="15">
        <f>BE17/BE38</f>
        <v>0</v>
      </c>
      <c r="BG17" s="14">
        <f t="shared" si="0"/>
        <v>0</v>
      </c>
      <c r="BH17" s="15">
        <f>BG17/BG38</f>
        <v>0</v>
      </c>
      <c r="BI17" s="14">
        <v>0</v>
      </c>
      <c r="BJ17" s="15">
        <f>BI17/BI38</f>
        <v>0</v>
      </c>
      <c r="BK17" s="14">
        <v>1</v>
      </c>
      <c r="BL17" s="15">
        <f>BK17/BK38</f>
        <v>1.6949152542372881E-2</v>
      </c>
      <c r="BM17" s="14">
        <f t="shared" si="1"/>
        <v>0</v>
      </c>
      <c r="BN17" s="15"/>
      <c r="BO17" s="14">
        <v>1</v>
      </c>
      <c r="BP17" s="15">
        <f>BO17/BO38</f>
        <v>1.6949152542372881E-2</v>
      </c>
      <c r="BQ17" s="14">
        <v>13</v>
      </c>
      <c r="BR17" s="15">
        <f>BQ17/BQ38</f>
        <v>5.664488017429194E-3</v>
      </c>
      <c r="BS17" s="14">
        <f t="shared" si="2"/>
        <v>0</v>
      </c>
      <c r="BT17" s="15">
        <f>BS17/BS38</f>
        <v>0</v>
      </c>
      <c r="BU17" s="14">
        <v>13</v>
      </c>
      <c r="BV17" s="15">
        <f>BU17/BU38</f>
        <v>5.0960407683261462E-3</v>
      </c>
      <c r="BW17" s="14">
        <f t="shared" si="12"/>
        <v>66</v>
      </c>
      <c r="BX17" s="15">
        <f>BW17/BW40</f>
        <v>4.4679122664500409E-3</v>
      </c>
      <c r="BY17" s="14">
        <f t="shared" si="12"/>
        <v>3</v>
      </c>
      <c r="BZ17" s="15">
        <f>BY17/BY40</f>
        <v>1.6547159404302261E-3</v>
      </c>
      <c r="CA17" s="17">
        <f t="shared" si="13"/>
        <v>69</v>
      </c>
      <c r="CB17" s="18">
        <f>CA17/CA40</f>
        <v>4.16038589086524E-3</v>
      </c>
      <c r="CE17" s="14">
        <f t="shared" si="14"/>
        <v>66</v>
      </c>
      <c r="CF17" s="15">
        <f>CE17/CE40</f>
        <v>4.4679122664500409E-3</v>
      </c>
      <c r="CG17" s="14">
        <f t="shared" si="15"/>
        <v>143</v>
      </c>
      <c r="CH17" s="15">
        <f>CG17/CG40</f>
        <v>4.0708266909587794E-3</v>
      </c>
      <c r="CI17" s="17">
        <v>209</v>
      </c>
      <c r="CJ17" s="18">
        <f>CI17/CI38</f>
        <v>4.2785784474287589E-3</v>
      </c>
    </row>
    <row r="18" spans="1:88" x14ac:dyDescent="0.25">
      <c r="A18" s="19" t="s">
        <v>139</v>
      </c>
      <c r="B18" s="27"/>
      <c r="C18" s="20">
        <f>SUM(C16:C17)</f>
        <v>1</v>
      </c>
      <c r="D18" s="21">
        <f>C18/C38</f>
        <v>8.1967213114754103E-3</v>
      </c>
      <c r="E18" s="20">
        <f t="shared" si="3"/>
        <v>0</v>
      </c>
      <c r="F18" s="21"/>
      <c r="G18" s="20">
        <f>SUBTOTAL(9,G16:G17)</f>
        <v>1</v>
      </c>
      <c r="H18" s="21">
        <f>G18/G38</f>
        <v>8.1967213114754103E-3</v>
      </c>
      <c r="I18" s="20">
        <f>SUM(I16:I17)</f>
        <v>13</v>
      </c>
      <c r="J18" s="21">
        <f>I18/I38</f>
        <v>1.0690789473684211E-2</v>
      </c>
      <c r="K18" s="20">
        <f t="shared" si="4"/>
        <v>1</v>
      </c>
      <c r="L18" s="21">
        <f>K18/K38</f>
        <v>5.434782608695652E-3</v>
      </c>
      <c r="M18" s="20">
        <f>SUBTOTAL(9,M16:M17)</f>
        <v>14</v>
      </c>
      <c r="N18" s="21">
        <f>M18/M38</f>
        <v>0.01</v>
      </c>
      <c r="O18" s="20">
        <f>SUM(O16:O17)</f>
        <v>10</v>
      </c>
      <c r="P18" s="21">
        <f>O18/O38</f>
        <v>8.3263946711074101E-3</v>
      </c>
      <c r="Q18" s="20">
        <f t="shared" si="5"/>
        <v>1</v>
      </c>
      <c r="R18" s="21">
        <f>Q18/Q38</f>
        <v>9.3457943925233638E-3</v>
      </c>
      <c r="S18" s="20">
        <f>SUBTOTAL(9,S16:S17)</f>
        <v>11</v>
      </c>
      <c r="T18" s="21">
        <f>S18/S38</f>
        <v>8.4097859327217118E-3</v>
      </c>
      <c r="U18" s="20">
        <f>SUM(U16:U17)</f>
        <v>43</v>
      </c>
      <c r="V18" s="21">
        <f>U18/U38</f>
        <v>7.9204273346841041E-3</v>
      </c>
      <c r="W18" s="20">
        <f t="shared" si="6"/>
        <v>4</v>
      </c>
      <c r="X18" s="21">
        <f>W18/W38</f>
        <v>5.3547523427041497E-3</v>
      </c>
      <c r="Y18" s="20">
        <f>SUBTOTAL(9,Y16:Y17)</f>
        <v>47</v>
      </c>
      <c r="Z18" s="21">
        <f>Y18/Y38</f>
        <v>7.6101036269430053E-3</v>
      </c>
      <c r="AA18" s="20">
        <f t="shared" ref="AA18" si="19">SUM(AA16:AA17)</f>
        <v>7</v>
      </c>
      <c r="AB18" s="21">
        <f>AA18/AA38</f>
        <v>1.383399209486166E-2</v>
      </c>
      <c r="AC18" s="20">
        <f t="shared" si="7"/>
        <v>0</v>
      </c>
      <c r="AD18" s="21">
        <f>AC18/AC38</f>
        <v>0</v>
      </c>
      <c r="AE18" s="20">
        <f>SUBTOTAL(9,AE16:AE17)</f>
        <v>7</v>
      </c>
      <c r="AF18" s="21">
        <f>AE18/AE38</f>
        <v>1.3059701492537313E-2</v>
      </c>
      <c r="AG18" s="20">
        <f>SUM(AG16:AG17)</f>
        <v>29</v>
      </c>
      <c r="AH18" s="21">
        <f>AG18/AG38</f>
        <v>1.1077158135981665E-2</v>
      </c>
      <c r="AI18" s="20">
        <f t="shared" si="8"/>
        <v>0</v>
      </c>
      <c r="AJ18" s="21">
        <f>AI18/AI38</f>
        <v>0</v>
      </c>
      <c r="AK18" s="20">
        <f>SUBTOTAL(9,AK16:AK17)</f>
        <v>29</v>
      </c>
      <c r="AL18" s="21">
        <f>AK18/AK38</f>
        <v>1.0186160871092378E-2</v>
      </c>
      <c r="AM18" s="20">
        <f>SUM(AM16:AM17)</f>
        <v>2</v>
      </c>
      <c r="AN18" s="21">
        <f>AM18/AM38</f>
        <v>2.7027027027027029E-2</v>
      </c>
      <c r="AO18" s="20">
        <f t="shared" si="9"/>
        <v>0</v>
      </c>
      <c r="AP18" s="21"/>
      <c r="AQ18" s="20">
        <f>SUBTOTAL(9,AQ16:AQ17)</f>
        <v>2</v>
      </c>
      <c r="AR18" s="21">
        <f>AQ18/AQ38</f>
        <v>2.7027027027027029E-2</v>
      </c>
      <c r="AS18" s="20">
        <f>SUM(AS16:AS17)</f>
        <v>10</v>
      </c>
      <c r="AT18" s="21">
        <f>AS18/AS38</f>
        <v>1.3947001394700139E-2</v>
      </c>
      <c r="AU18" s="20">
        <f t="shared" si="10"/>
        <v>0</v>
      </c>
      <c r="AV18" s="21">
        <f>AU18/AU38</f>
        <v>0</v>
      </c>
      <c r="AW18" s="20">
        <f>SUBTOTAL(9,AW16:AW17)</f>
        <v>10</v>
      </c>
      <c r="AX18" s="21">
        <f>AW18/AW38</f>
        <v>1.2269938650306749E-2</v>
      </c>
      <c r="AY18" s="20">
        <f>SUM(AY16:AY17)</f>
        <v>0</v>
      </c>
      <c r="AZ18" s="21">
        <f>AY18/AY38</f>
        <v>0</v>
      </c>
      <c r="BA18" s="20">
        <f t="shared" si="11"/>
        <v>0</v>
      </c>
      <c r="BB18" s="21"/>
      <c r="BC18" s="20">
        <f>SUBTOTAL(9,BC16:BC17)</f>
        <v>0</v>
      </c>
      <c r="BD18" s="21">
        <f>BC18/BC38</f>
        <v>0</v>
      </c>
      <c r="BE18" s="20">
        <f>SUM(BE16:BE17)</f>
        <v>3</v>
      </c>
      <c r="BF18" s="21">
        <f>BE18/BE38</f>
        <v>9.2307692307692316E-3</v>
      </c>
      <c r="BG18" s="20">
        <f t="shared" si="0"/>
        <v>0</v>
      </c>
      <c r="BH18" s="21">
        <f>BG18/BG38</f>
        <v>0</v>
      </c>
      <c r="BI18" s="20">
        <f>SUBTOTAL(9,BI16:BI17)</f>
        <v>3</v>
      </c>
      <c r="BJ18" s="21">
        <f>BI18/BI38</f>
        <v>7.6335877862595417E-3</v>
      </c>
      <c r="BK18" s="20">
        <f>SUM(BK16:BK17)</f>
        <v>2</v>
      </c>
      <c r="BL18" s="21">
        <f>BK18/BK38</f>
        <v>3.3898305084745763E-2</v>
      </c>
      <c r="BM18" s="20">
        <f t="shared" si="1"/>
        <v>0</v>
      </c>
      <c r="BN18" s="21"/>
      <c r="BO18" s="20">
        <f>SUBTOTAL(9,BO16:BO17)</f>
        <v>2</v>
      </c>
      <c r="BP18" s="21">
        <f>BO18/BO38</f>
        <v>3.3898305084745763E-2</v>
      </c>
      <c r="BQ18" s="20">
        <f>SUM(BQ16:BQ17)</f>
        <v>17</v>
      </c>
      <c r="BR18" s="21">
        <f>BQ18/BQ38</f>
        <v>7.4074074074074077E-3</v>
      </c>
      <c r="BS18" s="20">
        <f t="shared" si="2"/>
        <v>0</v>
      </c>
      <c r="BT18" s="21">
        <f>BS18/BS38</f>
        <v>0</v>
      </c>
      <c r="BU18" s="20">
        <f>SUBTOTAL(9,BU16:BU17)</f>
        <v>17</v>
      </c>
      <c r="BV18" s="21">
        <f>BU18/BU38</f>
        <v>6.6640533124264992E-3</v>
      </c>
      <c r="BW18" s="20">
        <f t="shared" si="12"/>
        <v>137</v>
      </c>
      <c r="BX18" s="21">
        <f>BW18/BW40</f>
        <v>9.274302734903872E-3</v>
      </c>
      <c r="BY18" s="20">
        <f t="shared" si="12"/>
        <v>6</v>
      </c>
      <c r="BZ18" s="21">
        <f>BY18/BY40</f>
        <v>3.3094318808604521E-3</v>
      </c>
      <c r="CA18" s="20">
        <f t="shared" si="13"/>
        <v>143</v>
      </c>
      <c r="CB18" s="21">
        <f>CA18/CA40</f>
        <v>8.6222490201989747E-3</v>
      </c>
      <c r="CE18" s="20">
        <f t="shared" si="14"/>
        <v>137</v>
      </c>
      <c r="CF18" s="21">
        <f>CE18/CE40</f>
        <v>9.274302734903872E-3</v>
      </c>
      <c r="CG18" s="20">
        <f t="shared" si="15"/>
        <v>282</v>
      </c>
      <c r="CH18" s="21">
        <f>CG18/CG40</f>
        <v>8.0277841038487816E-3</v>
      </c>
      <c r="CI18" s="20">
        <v>419</v>
      </c>
      <c r="CJ18" s="21">
        <f>CI18/CI38</f>
        <v>8.5776285620700957E-3</v>
      </c>
    </row>
    <row r="19" spans="1:88" x14ac:dyDescent="0.25">
      <c r="A19" s="2" t="s">
        <v>183</v>
      </c>
      <c r="B19" s="3" t="s">
        <v>107</v>
      </c>
      <c r="C19" s="14">
        <v>3</v>
      </c>
      <c r="D19" s="15">
        <f>C19/C38</f>
        <v>2.4590163934426229E-2</v>
      </c>
      <c r="E19" s="14">
        <f t="shared" si="3"/>
        <v>0</v>
      </c>
      <c r="F19" s="15"/>
      <c r="G19" s="14">
        <v>3</v>
      </c>
      <c r="H19" s="15">
        <f>G19/G38</f>
        <v>2.4590163934426229E-2</v>
      </c>
      <c r="I19" s="14">
        <v>62</v>
      </c>
      <c r="J19" s="15">
        <f>I19/I38</f>
        <v>5.0986842105263157E-2</v>
      </c>
      <c r="K19" s="14">
        <f t="shared" si="4"/>
        <v>6</v>
      </c>
      <c r="L19" s="15">
        <f>K19/K38</f>
        <v>3.2608695652173912E-2</v>
      </c>
      <c r="M19" s="14">
        <v>68</v>
      </c>
      <c r="N19" s="15">
        <f>M19/M38</f>
        <v>4.8571428571428571E-2</v>
      </c>
      <c r="O19" s="14">
        <v>49</v>
      </c>
      <c r="P19" s="15">
        <f>O19/O38</f>
        <v>4.0799333888426312E-2</v>
      </c>
      <c r="Q19" s="14">
        <f t="shared" si="5"/>
        <v>11</v>
      </c>
      <c r="R19" s="15">
        <f>Q19/Q38</f>
        <v>0.10280373831775701</v>
      </c>
      <c r="S19" s="14">
        <v>60</v>
      </c>
      <c r="T19" s="15">
        <f>S19/S38</f>
        <v>4.5871559633027525E-2</v>
      </c>
      <c r="U19" s="14">
        <v>289</v>
      </c>
      <c r="V19" s="15">
        <f>U19/U38</f>
        <v>5.3232639528458282E-2</v>
      </c>
      <c r="W19" s="14">
        <f t="shared" si="6"/>
        <v>42</v>
      </c>
      <c r="X19" s="15">
        <f>W19/W38</f>
        <v>5.6224899598393573E-2</v>
      </c>
      <c r="Y19" s="14">
        <v>331</v>
      </c>
      <c r="Z19" s="15">
        <f>Y19/Y38</f>
        <v>5.3594559585492231E-2</v>
      </c>
      <c r="AA19" s="14">
        <v>20</v>
      </c>
      <c r="AB19" s="15">
        <f>AA19/AA38</f>
        <v>3.9525691699604744E-2</v>
      </c>
      <c r="AC19" s="14">
        <f t="shared" si="7"/>
        <v>2</v>
      </c>
      <c r="AD19" s="15">
        <f>AC19/AC38</f>
        <v>6.6666666666666666E-2</v>
      </c>
      <c r="AE19" s="14">
        <v>22</v>
      </c>
      <c r="AF19" s="15">
        <f>AE19/AE38</f>
        <v>4.1044776119402986E-2</v>
      </c>
      <c r="AG19" s="14">
        <v>148</v>
      </c>
      <c r="AH19" s="15">
        <f>AG19/AG38</f>
        <v>5.6531703590527123E-2</v>
      </c>
      <c r="AI19" s="14">
        <f t="shared" si="8"/>
        <v>11</v>
      </c>
      <c r="AJ19" s="15">
        <f>AI19/AI38</f>
        <v>4.8034934497816595E-2</v>
      </c>
      <c r="AK19" s="14">
        <v>159</v>
      </c>
      <c r="AL19" s="15">
        <f>AK19/AK38</f>
        <v>5.584826132771338E-2</v>
      </c>
      <c r="AM19" s="14">
        <v>4</v>
      </c>
      <c r="AN19" s="15">
        <f>AM19/AM38</f>
        <v>5.4054054054054057E-2</v>
      </c>
      <c r="AO19" s="14">
        <f t="shared" si="9"/>
        <v>0</v>
      </c>
      <c r="AP19" s="15"/>
      <c r="AQ19" s="14">
        <v>4</v>
      </c>
      <c r="AR19" s="15">
        <f>AQ19/AQ38</f>
        <v>5.4054054054054057E-2</v>
      </c>
      <c r="AS19" s="14">
        <v>44</v>
      </c>
      <c r="AT19" s="15">
        <f>AS19/AS38</f>
        <v>6.1366806136680614E-2</v>
      </c>
      <c r="AU19" s="14">
        <f t="shared" si="10"/>
        <v>2</v>
      </c>
      <c r="AV19" s="15">
        <f>AU19/AU38</f>
        <v>2.0408163265306121E-2</v>
      </c>
      <c r="AW19" s="14">
        <v>46</v>
      </c>
      <c r="AX19" s="15">
        <f>AW19/AW38</f>
        <v>5.6441717791411043E-2</v>
      </c>
      <c r="AY19" s="14">
        <v>3</v>
      </c>
      <c r="AZ19" s="15">
        <f>AY19/AY38</f>
        <v>6.1224489795918366E-2</v>
      </c>
      <c r="BA19" s="14">
        <f t="shared" si="11"/>
        <v>0</v>
      </c>
      <c r="BB19" s="15"/>
      <c r="BC19" s="14">
        <v>3</v>
      </c>
      <c r="BD19" s="15">
        <f>BC19/BC38</f>
        <v>6.1224489795918366E-2</v>
      </c>
      <c r="BE19" s="14">
        <v>15</v>
      </c>
      <c r="BF19" s="15">
        <f>BE19/BE38</f>
        <v>4.6153846153846156E-2</v>
      </c>
      <c r="BG19" s="14">
        <f t="shared" si="0"/>
        <v>5</v>
      </c>
      <c r="BH19" s="15">
        <f>BG19/BG38</f>
        <v>7.3529411764705885E-2</v>
      </c>
      <c r="BI19" s="14">
        <v>20</v>
      </c>
      <c r="BJ19" s="15">
        <f>BI19/BI38</f>
        <v>5.0890585241730277E-2</v>
      </c>
      <c r="BK19" s="14">
        <v>5</v>
      </c>
      <c r="BL19" s="15">
        <f>BK19/BK38</f>
        <v>8.4745762711864403E-2</v>
      </c>
      <c r="BM19" s="14">
        <f t="shared" si="1"/>
        <v>0</v>
      </c>
      <c r="BN19" s="15"/>
      <c r="BO19" s="14">
        <v>5</v>
      </c>
      <c r="BP19" s="15">
        <f>BO19/BO38</f>
        <v>8.4745762711864403E-2</v>
      </c>
      <c r="BQ19" s="14">
        <v>187</v>
      </c>
      <c r="BR19" s="15">
        <f>BQ19/BQ38</f>
        <v>8.1481481481481488E-2</v>
      </c>
      <c r="BS19" s="14">
        <f t="shared" si="2"/>
        <v>22</v>
      </c>
      <c r="BT19" s="15">
        <f>BS19/BS38</f>
        <v>8.59375E-2</v>
      </c>
      <c r="BU19" s="14">
        <v>209</v>
      </c>
      <c r="BV19" s="15">
        <f>BU19/BU38</f>
        <v>8.1928655429243435E-2</v>
      </c>
      <c r="BW19" s="14">
        <f t="shared" si="12"/>
        <v>829</v>
      </c>
      <c r="BX19" s="15">
        <f>BW19/BW40</f>
        <v>5.6119685892228544E-2</v>
      </c>
      <c r="BY19" s="14">
        <f t="shared" si="12"/>
        <v>101</v>
      </c>
      <c r="BZ19" s="15">
        <f>BY19/BY40</f>
        <v>5.5708769994484278E-2</v>
      </c>
      <c r="CA19" s="17">
        <f t="shared" si="13"/>
        <v>930</v>
      </c>
      <c r="CB19" s="18">
        <f>CA19/CA40</f>
        <v>5.6074766355140186E-2</v>
      </c>
      <c r="CE19" s="14">
        <f t="shared" si="14"/>
        <v>829</v>
      </c>
      <c r="CF19" s="15">
        <f>CE19/CE40</f>
        <v>5.6119685892228544E-2</v>
      </c>
      <c r="CG19" s="14">
        <f t="shared" si="15"/>
        <v>2030</v>
      </c>
      <c r="CH19" s="15">
        <f>CG19/CG40</f>
        <v>5.778865861990435E-2</v>
      </c>
      <c r="CI19" s="17">
        <v>2859</v>
      </c>
      <c r="CJ19" s="18">
        <f>CI19/CI38</f>
        <v>5.852849656075991E-2</v>
      </c>
    </row>
    <row r="20" spans="1:88" x14ac:dyDescent="0.25">
      <c r="A20" s="2" t="s">
        <v>184</v>
      </c>
      <c r="B20" s="3" t="s">
        <v>107</v>
      </c>
      <c r="C20" s="14">
        <v>5</v>
      </c>
      <c r="D20" s="15">
        <f>C20/C38</f>
        <v>4.0983606557377046E-2</v>
      </c>
      <c r="E20" s="14">
        <f t="shared" si="3"/>
        <v>0</v>
      </c>
      <c r="F20" s="15"/>
      <c r="G20" s="14">
        <v>5</v>
      </c>
      <c r="H20" s="15">
        <f>G20/G38</f>
        <v>4.0983606557377046E-2</v>
      </c>
      <c r="I20" s="14">
        <v>48</v>
      </c>
      <c r="J20" s="15">
        <f>I20/I38</f>
        <v>3.9473684210526314E-2</v>
      </c>
      <c r="K20" s="14">
        <f t="shared" si="4"/>
        <v>14</v>
      </c>
      <c r="L20" s="15">
        <f>K20/K38</f>
        <v>7.6086956521739135E-2</v>
      </c>
      <c r="M20" s="14">
        <v>62</v>
      </c>
      <c r="N20" s="15">
        <f>M20/M38</f>
        <v>4.4285714285714282E-2</v>
      </c>
      <c r="O20" s="14">
        <v>28</v>
      </c>
      <c r="P20" s="15">
        <f>O20/O38</f>
        <v>2.331390507910075E-2</v>
      </c>
      <c r="Q20" s="14">
        <f t="shared" si="5"/>
        <v>7</v>
      </c>
      <c r="R20" s="15">
        <f>Q20/Q38</f>
        <v>6.5420560747663545E-2</v>
      </c>
      <c r="S20" s="14">
        <v>35</v>
      </c>
      <c r="T20" s="15">
        <f>S20/S38</f>
        <v>2.6758409785932722E-2</v>
      </c>
      <c r="U20" s="14">
        <v>258</v>
      </c>
      <c r="V20" s="15">
        <f>U20/U38</f>
        <v>4.7522564008104624E-2</v>
      </c>
      <c r="W20" s="14">
        <f t="shared" si="6"/>
        <v>47</v>
      </c>
      <c r="X20" s="15">
        <f>W20/W38</f>
        <v>6.2918340026773767E-2</v>
      </c>
      <c r="Y20" s="14">
        <v>305</v>
      </c>
      <c r="Z20" s="15">
        <f>Y20/Y38</f>
        <v>4.9384715025906738E-2</v>
      </c>
      <c r="AA20" s="14">
        <v>16</v>
      </c>
      <c r="AB20" s="15">
        <f>AA20/AA38</f>
        <v>3.1620553359683792E-2</v>
      </c>
      <c r="AC20" s="14">
        <f t="shared" si="7"/>
        <v>2</v>
      </c>
      <c r="AD20" s="15">
        <f>AC20/AC38</f>
        <v>6.6666666666666666E-2</v>
      </c>
      <c r="AE20" s="14">
        <v>18</v>
      </c>
      <c r="AF20" s="15">
        <f>AE20/AE38</f>
        <v>3.3582089552238806E-2</v>
      </c>
      <c r="AG20" s="14">
        <v>141</v>
      </c>
      <c r="AH20" s="15">
        <f>AG20/AG38</f>
        <v>5.3857906799083269E-2</v>
      </c>
      <c r="AI20" s="14">
        <f t="shared" si="8"/>
        <v>19</v>
      </c>
      <c r="AJ20" s="15">
        <f>AI20/AI38</f>
        <v>8.296943231441048E-2</v>
      </c>
      <c r="AK20" s="14">
        <v>160</v>
      </c>
      <c r="AL20" s="15">
        <f>AK20/AK38</f>
        <v>5.6199508254302775E-2</v>
      </c>
      <c r="AM20" s="14">
        <v>2</v>
      </c>
      <c r="AN20" s="15">
        <f>AM20/AM38</f>
        <v>2.7027027027027029E-2</v>
      </c>
      <c r="AO20" s="14">
        <f t="shared" si="9"/>
        <v>0</v>
      </c>
      <c r="AP20" s="15"/>
      <c r="AQ20" s="14">
        <v>2</v>
      </c>
      <c r="AR20" s="15">
        <f>AQ20/AQ38</f>
        <v>2.7027027027027029E-2</v>
      </c>
      <c r="AS20" s="14">
        <v>20</v>
      </c>
      <c r="AT20" s="15">
        <f>AS20/AS38</f>
        <v>2.7894002789400279E-2</v>
      </c>
      <c r="AU20" s="14">
        <f t="shared" si="10"/>
        <v>4</v>
      </c>
      <c r="AV20" s="15">
        <f>AU20/AU38</f>
        <v>4.0816326530612242E-2</v>
      </c>
      <c r="AW20" s="14">
        <v>24</v>
      </c>
      <c r="AX20" s="15">
        <f>AW20/AW38</f>
        <v>2.9447852760736196E-2</v>
      </c>
      <c r="AY20" s="14">
        <v>1</v>
      </c>
      <c r="AZ20" s="15">
        <f>AY20/AY38</f>
        <v>2.0408163265306121E-2</v>
      </c>
      <c r="BA20" s="14">
        <f t="shared" si="11"/>
        <v>0</v>
      </c>
      <c r="BB20" s="15"/>
      <c r="BC20" s="14">
        <v>1</v>
      </c>
      <c r="BD20" s="15">
        <f>BC20/BC38</f>
        <v>2.0408163265306121E-2</v>
      </c>
      <c r="BE20" s="14">
        <v>13</v>
      </c>
      <c r="BF20" s="15">
        <f>BE20/BE38</f>
        <v>0.04</v>
      </c>
      <c r="BG20" s="14">
        <f t="shared" si="0"/>
        <v>4</v>
      </c>
      <c r="BH20" s="15">
        <f>BG20/BG38</f>
        <v>5.8823529411764705E-2</v>
      </c>
      <c r="BI20" s="14">
        <v>17</v>
      </c>
      <c r="BJ20" s="15">
        <f>BI20/BI38</f>
        <v>4.3256997455470736E-2</v>
      </c>
      <c r="BK20" s="14">
        <v>1</v>
      </c>
      <c r="BL20" s="15">
        <f>BK20/BK38</f>
        <v>1.6949152542372881E-2</v>
      </c>
      <c r="BM20" s="14">
        <f t="shared" si="1"/>
        <v>0</v>
      </c>
      <c r="BN20" s="15"/>
      <c r="BO20" s="14">
        <v>1</v>
      </c>
      <c r="BP20" s="15">
        <f>BO20/BO38</f>
        <v>1.6949152542372881E-2</v>
      </c>
      <c r="BQ20" s="14">
        <v>228</v>
      </c>
      <c r="BR20" s="15">
        <f>BQ20/BQ38</f>
        <v>9.9346405228758164E-2</v>
      </c>
      <c r="BS20" s="14">
        <f t="shared" si="2"/>
        <v>21</v>
      </c>
      <c r="BT20" s="15">
        <f>BS20/BS38</f>
        <v>8.203125E-2</v>
      </c>
      <c r="BU20" s="14">
        <v>249</v>
      </c>
      <c r="BV20" s="15">
        <f>BU20/BU38</f>
        <v>9.7608780870246964E-2</v>
      </c>
      <c r="BW20" s="14">
        <f t="shared" si="12"/>
        <v>761</v>
      </c>
      <c r="BX20" s="15">
        <f>BW20/BW40</f>
        <v>5.1516382344976984E-2</v>
      </c>
      <c r="BY20" s="14">
        <f t="shared" si="12"/>
        <v>118</v>
      </c>
      <c r="BZ20" s="15">
        <f>BY20/BY40</f>
        <v>6.5085493656922233E-2</v>
      </c>
      <c r="CA20" s="17">
        <f t="shared" si="13"/>
        <v>879</v>
      </c>
      <c r="CB20" s="18">
        <f>CA20/CA40</f>
        <v>5.2999698522761533E-2</v>
      </c>
      <c r="CE20" s="14">
        <f t="shared" si="14"/>
        <v>761</v>
      </c>
      <c r="CF20" s="15">
        <f>CE20/CE40</f>
        <v>5.1516382344976984E-2</v>
      </c>
      <c r="CG20" s="14">
        <f t="shared" si="15"/>
        <v>1978</v>
      </c>
      <c r="CH20" s="15">
        <f>CG20/CG40</f>
        <v>5.6308358005010245E-2</v>
      </c>
      <c r="CI20" s="17">
        <v>2739</v>
      </c>
      <c r="CJ20" s="18">
        <f>CI20/CI38</f>
        <v>5.6071896495250573E-2</v>
      </c>
    </row>
    <row r="21" spans="1:88" x14ac:dyDescent="0.25">
      <c r="A21" s="2" t="s">
        <v>185</v>
      </c>
      <c r="B21" s="3" t="s">
        <v>107</v>
      </c>
      <c r="C21" s="14">
        <v>4</v>
      </c>
      <c r="D21" s="15">
        <f>C21/C38</f>
        <v>3.2786885245901641E-2</v>
      </c>
      <c r="E21" s="14">
        <f t="shared" si="3"/>
        <v>0</v>
      </c>
      <c r="F21" s="15"/>
      <c r="G21" s="14">
        <v>4</v>
      </c>
      <c r="H21" s="15">
        <f>G21/G38</f>
        <v>3.2786885245901641E-2</v>
      </c>
      <c r="I21" s="14">
        <v>83</v>
      </c>
      <c r="J21" s="15">
        <f>I21/I38</f>
        <v>6.8256578947368418E-2</v>
      </c>
      <c r="K21" s="14">
        <f t="shared" si="4"/>
        <v>29</v>
      </c>
      <c r="L21" s="15">
        <f>K21/K38</f>
        <v>0.15760869565217392</v>
      </c>
      <c r="M21" s="14">
        <v>112</v>
      </c>
      <c r="N21" s="15">
        <f>M21/M38</f>
        <v>0.08</v>
      </c>
      <c r="O21" s="14">
        <v>25</v>
      </c>
      <c r="P21" s="15">
        <f>O21/O38</f>
        <v>2.0815986677768527E-2</v>
      </c>
      <c r="Q21" s="14">
        <f t="shared" si="5"/>
        <v>5</v>
      </c>
      <c r="R21" s="15">
        <f>Q21/Q38</f>
        <v>4.6728971962616821E-2</v>
      </c>
      <c r="S21" s="14">
        <v>30</v>
      </c>
      <c r="T21" s="15">
        <f>S21/S38</f>
        <v>2.2935779816513763E-2</v>
      </c>
      <c r="U21" s="14">
        <v>314</v>
      </c>
      <c r="V21" s="15">
        <f>U21/U38</f>
        <v>5.7837539141646716E-2</v>
      </c>
      <c r="W21" s="14">
        <f t="shared" si="6"/>
        <v>96</v>
      </c>
      <c r="X21" s="15">
        <f>W21/W38</f>
        <v>0.12851405622489959</v>
      </c>
      <c r="Y21" s="14">
        <v>410</v>
      </c>
      <c r="Z21" s="15">
        <f>Y21/Y38</f>
        <v>6.63860103626943E-2</v>
      </c>
      <c r="AA21" s="14">
        <v>17</v>
      </c>
      <c r="AB21" s="15">
        <f>AA21/AA38</f>
        <v>3.3596837944664032E-2</v>
      </c>
      <c r="AC21" s="14">
        <f t="shared" si="7"/>
        <v>4</v>
      </c>
      <c r="AD21" s="15">
        <f>AC21/AC38</f>
        <v>0.13333333333333333</v>
      </c>
      <c r="AE21" s="14">
        <v>21</v>
      </c>
      <c r="AF21" s="15">
        <f>AE21/AE38</f>
        <v>3.9179104477611942E-2</v>
      </c>
      <c r="AG21" s="14">
        <v>172</v>
      </c>
      <c r="AH21" s="15">
        <f>AG21/AG38</f>
        <v>6.5699006875477459E-2</v>
      </c>
      <c r="AI21" s="14">
        <f t="shared" si="8"/>
        <v>29</v>
      </c>
      <c r="AJ21" s="15">
        <f>AI21/AI38</f>
        <v>0.12663755458515283</v>
      </c>
      <c r="AK21" s="14">
        <v>201</v>
      </c>
      <c r="AL21" s="15">
        <f>AK21/AK38</f>
        <v>7.0600632244467859E-2</v>
      </c>
      <c r="AM21" s="14">
        <v>2</v>
      </c>
      <c r="AN21" s="15">
        <f>AM21/AM38</f>
        <v>2.7027027027027029E-2</v>
      </c>
      <c r="AO21" s="14">
        <f t="shared" si="9"/>
        <v>0</v>
      </c>
      <c r="AP21" s="15"/>
      <c r="AQ21" s="14">
        <v>2</v>
      </c>
      <c r="AR21" s="15">
        <f>AQ21/AQ38</f>
        <v>2.7027027027027029E-2</v>
      </c>
      <c r="AS21" s="14">
        <v>69</v>
      </c>
      <c r="AT21" s="15">
        <f>AS21/AS38</f>
        <v>9.6234309623430964E-2</v>
      </c>
      <c r="AU21" s="14">
        <f t="shared" si="10"/>
        <v>18</v>
      </c>
      <c r="AV21" s="15">
        <f>AU21/AU38</f>
        <v>0.18367346938775511</v>
      </c>
      <c r="AW21" s="14">
        <v>87</v>
      </c>
      <c r="AX21" s="15">
        <f>AW21/AW38</f>
        <v>0.10674846625766871</v>
      </c>
      <c r="AY21" s="14">
        <v>8</v>
      </c>
      <c r="AZ21" s="15">
        <f>AY21/AY38</f>
        <v>0.16326530612244897</v>
      </c>
      <c r="BA21" s="14">
        <f t="shared" si="11"/>
        <v>0</v>
      </c>
      <c r="BB21" s="15"/>
      <c r="BC21" s="14">
        <v>8</v>
      </c>
      <c r="BD21" s="15">
        <f>BC21/BC38</f>
        <v>0.16326530612244897</v>
      </c>
      <c r="BE21" s="14">
        <v>18</v>
      </c>
      <c r="BF21" s="15">
        <f>BE21/BE38</f>
        <v>5.5384615384615386E-2</v>
      </c>
      <c r="BG21" s="14">
        <f t="shared" si="0"/>
        <v>10</v>
      </c>
      <c r="BH21" s="15">
        <f>BG21/BG38</f>
        <v>0.14705882352941177</v>
      </c>
      <c r="BI21" s="14">
        <v>28</v>
      </c>
      <c r="BJ21" s="15">
        <f>BI21/BI38</f>
        <v>7.124681933842239E-2</v>
      </c>
      <c r="BK21" s="14">
        <v>5</v>
      </c>
      <c r="BL21" s="15">
        <f>BK21/BK38</f>
        <v>8.4745762711864403E-2</v>
      </c>
      <c r="BM21" s="14">
        <f t="shared" si="1"/>
        <v>0</v>
      </c>
      <c r="BN21" s="15"/>
      <c r="BO21" s="14">
        <v>5</v>
      </c>
      <c r="BP21" s="15">
        <f>BO21/BO38</f>
        <v>8.4745762711864403E-2</v>
      </c>
      <c r="BQ21" s="14">
        <v>309</v>
      </c>
      <c r="BR21" s="15">
        <f>BQ21/BQ38</f>
        <v>0.13464052287581699</v>
      </c>
      <c r="BS21" s="14">
        <f t="shared" si="2"/>
        <v>73</v>
      </c>
      <c r="BT21" s="15">
        <f>BS21/BS38</f>
        <v>0.28515625</v>
      </c>
      <c r="BU21" s="14">
        <v>382</v>
      </c>
      <c r="BV21" s="15">
        <f>BU21/BU38</f>
        <v>0.1497451979615837</v>
      </c>
      <c r="BW21" s="14">
        <f t="shared" si="12"/>
        <v>1026</v>
      </c>
      <c r="BX21" s="15">
        <f>BW21/BW40</f>
        <v>6.9455727051177904E-2</v>
      </c>
      <c r="BY21" s="14">
        <f t="shared" si="12"/>
        <v>264</v>
      </c>
      <c r="BZ21" s="15">
        <f>BY21/BY40</f>
        <v>0.14561500275785991</v>
      </c>
      <c r="CA21" s="17">
        <f t="shared" si="13"/>
        <v>1290</v>
      </c>
      <c r="CB21" s="18">
        <f>CA21/CA40</f>
        <v>7.7781127524871874E-2</v>
      </c>
      <c r="CE21" s="14">
        <f t="shared" si="14"/>
        <v>1026</v>
      </c>
      <c r="CF21" s="15">
        <f>CE21/CE40</f>
        <v>6.9455727051177904E-2</v>
      </c>
      <c r="CG21" s="14">
        <f t="shared" si="15"/>
        <v>2808</v>
      </c>
      <c r="CH21" s="15">
        <f>CG21/CG40</f>
        <v>7.993623320428149E-2</v>
      </c>
      <c r="CI21" s="17">
        <v>3834</v>
      </c>
      <c r="CJ21" s="18">
        <f>CI21/CI38</f>
        <v>7.8488372093023256E-2</v>
      </c>
    </row>
    <row r="22" spans="1:88" x14ac:dyDescent="0.25">
      <c r="A22" s="2" t="s">
        <v>186</v>
      </c>
      <c r="B22" s="3" t="s">
        <v>107</v>
      </c>
      <c r="C22" s="14">
        <v>5</v>
      </c>
      <c r="D22" s="15">
        <f>C22/C38</f>
        <v>4.0983606557377046E-2</v>
      </c>
      <c r="E22" s="14">
        <f t="shared" si="3"/>
        <v>0</v>
      </c>
      <c r="F22" s="15"/>
      <c r="G22" s="14">
        <v>5</v>
      </c>
      <c r="H22" s="15">
        <f>G22/G38</f>
        <v>4.0983606557377046E-2</v>
      </c>
      <c r="I22" s="14">
        <v>127</v>
      </c>
      <c r="J22" s="15">
        <f>I22/I38</f>
        <v>0.10444078947368421</v>
      </c>
      <c r="K22" s="14">
        <f t="shared" si="4"/>
        <v>20</v>
      </c>
      <c r="L22" s="15">
        <f>K22/K38</f>
        <v>0.10869565217391304</v>
      </c>
      <c r="M22" s="14">
        <v>147</v>
      </c>
      <c r="N22" s="15">
        <f>M22/M38</f>
        <v>0.105</v>
      </c>
      <c r="O22" s="14">
        <v>108</v>
      </c>
      <c r="P22" s="15">
        <f>O22/O38</f>
        <v>8.992506244796003E-2</v>
      </c>
      <c r="Q22" s="14">
        <f t="shared" si="5"/>
        <v>12</v>
      </c>
      <c r="R22" s="15">
        <f>Q22/Q38</f>
        <v>0.11214953271028037</v>
      </c>
      <c r="S22" s="14">
        <v>120</v>
      </c>
      <c r="T22" s="15">
        <f>S22/S38</f>
        <v>9.1743119266055051E-2</v>
      </c>
      <c r="U22" s="14">
        <v>477</v>
      </c>
      <c r="V22" s="15">
        <f>U22/U38</f>
        <v>8.7861484619635291E-2</v>
      </c>
      <c r="W22" s="14">
        <f t="shared" si="6"/>
        <v>83</v>
      </c>
      <c r="X22" s="15">
        <f>W22/W38</f>
        <v>0.1111111111111111</v>
      </c>
      <c r="Y22" s="14">
        <v>560</v>
      </c>
      <c r="Z22" s="15">
        <f>Y22/Y38</f>
        <v>9.0673575129533682E-2</v>
      </c>
      <c r="AA22" s="14">
        <v>36</v>
      </c>
      <c r="AB22" s="15">
        <f>AA22/AA38</f>
        <v>7.1146245059288543E-2</v>
      </c>
      <c r="AC22" s="14">
        <f t="shared" si="7"/>
        <v>5</v>
      </c>
      <c r="AD22" s="15">
        <f>AC22/AC38</f>
        <v>0.16666666666666666</v>
      </c>
      <c r="AE22" s="14">
        <v>41</v>
      </c>
      <c r="AF22" s="15">
        <f>AE22/AE38</f>
        <v>7.6492537313432835E-2</v>
      </c>
      <c r="AG22" s="14">
        <v>254</v>
      </c>
      <c r="AH22" s="15">
        <f>AG22/AG38</f>
        <v>9.7020626432391135E-2</v>
      </c>
      <c r="AI22" s="14">
        <f t="shared" si="8"/>
        <v>35</v>
      </c>
      <c r="AJ22" s="15">
        <f>AI22/AI38</f>
        <v>0.15283842794759825</v>
      </c>
      <c r="AK22" s="14">
        <v>289</v>
      </c>
      <c r="AL22" s="15">
        <f>AK22/AK38</f>
        <v>0.10151036178433438</v>
      </c>
      <c r="AM22" s="14">
        <v>5</v>
      </c>
      <c r="AN22" s="15">
        <f>AM22/AM38</f>
        <v>6.7567567567567571E-2</v>
      </c>
      <c r="AO22" s="14">
        <f t="shared" si="9"/>
        <v>0</v>
      </c>
      <c r="AP22" s="15"/>
      <c r="AQ22" s="14">
        <v>5</v>
      </c>
      <c r="AR22" s="15">
        <f>AQ22/AQ38</f>
        <v>6.7567567567567571E-2</v>
      </c>
      <c r="AS22" s="14">
        <v>60</v>
      </c>
      <c r="AT22" s="15">
        <f>AS22/AS38</f>
        <v>8.3682008368200833E-2</v>
      </c>
      <c r="AU22" s="14">
        <f t="shared" si="10"/>
        <v>16</v>
      </c>
      <c r="AV22" s="15">
        <f>AU22/AU38</f>
        <v>0.16326530612244897</v>
      </c>
      <c r="AW22" s="14">
        <v>76</v>
      </c>
      <c r="AX22" s="15">
        <f>AW22/AW38</f>
        <v>9.3251533742331291E-2</v>
      </c>
      <c r="AY22" s="14">
        <v>2</v>
      </c>
      <c r="AZ22" s="15">
        <f>AY22/AY38</f>
        <v>4.0816326530612242E-2</v>
      </c>
      <c r="BA22" s="14">
        <f t="shared" si="11"/>
        <v>0</v>
      </c>
      <c r="BB22" s="15"/>
      <c r="BC22" s="14">
        <v>2</v>
      </c>
      <c r="BD22" s="15">
        <f>BC22/BC38</f>
        <v>4.0816326530612242E-2</v>
      </c>
      <c r="BE22" s="14">
        <v>29</v>
      </c>
      <c r="BF22" s="15">
        <f>BE22/BE38</f>
        <v>8.9230769230769225E-2</v>
      </c>
      <c r="BG22" s="14">
        <f t="shared" si="0"/>
        <v>7</v>
      </c>
      <c r="BH22" s="15">
        <f>BG22/BG38</f>
        <v>0.10294117647058823</v>
      </c>
      <c r="BI22" s="14">
        <v>36</v>
      </c>
      <c r="BJ22" s="15">
        <f>BI22/BI38</f>
        <v>9.1603053435114504E-2</v>
      </c>
      <c r="BK22" s="14">
        <v>4</v>
      </c>
      <c r="BL22" s="15">
        <f>BK22/BK38</f>
        <v>6.7796610169491525E-2</v>
      </c>
      <c r="BM22" s="14">
        <f t="shared" si="1"/>
        <v>0</v>
      </c>
      <c r="BN22" s="15"/>
      <c r="BO22" s="14">
        <v>4</v>
      </c>
      <c r="BP22" s="15">
        <f>BO22/BO38</f>
        <v>6.7796610169491525E-2</v>
      </c>
      <c r="BQ22" s="14">
        <v>276</v>
      </c>
      <c r="BR22" s="15">
        <f>BQ22/BQ38</f>
        <v>0.12026143790849673</v>
      </c>
      <c r="BS22" s="14">
        <f t="shared" si="2"/>
        <v>30</v>
      </c>
      <c r="BT22" s="15">
        <f>BS22/BS38</f>
        <v>0.1171875</v>
      </c>
      <c r="BU22" s="14">
        <v>306</v>
      </c>
      <c r="BV22" s="15">
        <f>BU22/BU38</f>
        <v>0.11995295962367698</v>
      </c>
      <c r="BW22" s="14">
        <f t="shared" si="12"/>
        <v>1383</v>
      </c>
      <c r="BX22" s="15">
        <f>BW22/BW40</f>
        <v>9.3623070674248576E-2</v>
      </c>
      <c r="BY22" s="14">
        <f t="shared" si="12"/>
        <v>208</v>
      </c>
      <c r="BZ22" s="15">
        <f>BY22/BY40</f>
        <v>0.11472697186982901</v>
      </c>
      <c r="CA22" s="17">
        <f t="shared" si="13"/>
        <v>1591</v>
      </c>
      <c r="CB22" s="18">
        <f>CA22/CA40</f>
        <v>9.5930057280675315E-2</v>
      </c>
      <c r="CE22" s="14">
        <f t="shared" si="14"/>
        <v>1383</v>
      </c>
      <c r="CF22" s="15">
        <f>CE22/CE40</f>
        <v>9.3623070674248576E-2</v>
      </c>
      <c r="CG22" s="14">
        <f t="shared" si="15"/>
        <v>3046</v>
      </c>
      <c r="CH22" s="15">
        <f>CG22/CG40</f>
        <v>8.6711455249373723E-2</v>
      </c>
      <c r="CI22" s="17">
        <v>4429</v>
      </c>
      <c r="CJ22" s="18">
        <f>CI22/CI38</f>
        <v>9.0669014084507046E-2</v>
      </c>
    </row>
    <row r="23" spans="1:88" x14ac:dyDescent="0.25">
      <c r="A23" s="2" t="s">
        <v>187</v>
      </c>
      <c r="B23" s="3" t="s">
        <v>107</v>
      </c>
      <c r="C23" s="14">
        <v>2</v>
      </c>
      <c r="D23" s="15">
        <f>C23/C38</f>
        <v>1.6393442622950821E-2</v>
      </c>
      <c r="E23" s="14">
        <f t="shared" si="3"/>
        <v>0</v>
      </c>
      <c r="F23" s="15"/>
      <c r="G23" s="14">
        <v>2</v>
      </c>
      <c r="H23" s="15">
        <f>G23/G38</f>
        <v>1.6393442622950821E-2</v>
      </c>
      <c r="I23" s="14">
        <v>42</v>
      </c>
      <c r="J23" s="15">
        <f>I23/I38</f>
        <v>3.453947368421053E-2</v>
      </c>
      <c r="K23" s="14">
        <f t="shared" si="4"/>
        <v>7</v>
      </c>
      <c r="L23" s="15">
        <f>K23/K38</f>
        <v>3.8043478260869568E-2</v>
      </c>
      <c r="M23" s="14">
        <v>49</v>
      </c>
      <c r="N23" s="15">
        <f>M23/M38</f>
        <v>3.5000000000000003E-2</v>
      </c>
      <c r="O23" s="14">
        <v>24</v>
      </c>
      <c r="P23" s="15">
        <f>O23/O38</f>
        <v>1.9983347210657785E-2</v>
      </c>
      <c r="Q23" s="14">
        <f t="shared" si="5"/>
        <v>3</v>
      </c>
      <c r="R23" s="15">
        <f>Q23/Q38</f>
        <v>2.8037383177570093E-2</v>
      </c>
      <c r="S23" s="14">
        <v>27</v>
      </c>
      <c r="T23" s="15">
        <f>S23/S38</f>
        <v>2.0642201834862386E-2</v>
      </c>
      <c r="U23" s="14">
        <v>155</v>
      </c>
      <c r="V23" s="15">
        <f>U23/U38</f>
        <v>2.8550377601768283E-2</v>
      </c>
      <c r="W23" s="14">
        <f t="shared" si="6"/>
        <v>19</v>
      </c>
      <c r="X23" s="15">
        <f>W23/W38</f>
        <v>2.5435073627844713E-2</v>
      </c>
      <c r="Y23" s="14">
        <v>174</v>
      </c>
      <c r="Z23" s="15">
        <f>Y23/Y38</f>
        <v>2.8173575129533678E-2</v>
      </c>
      <c r="AA23" s="14">
        <v>9</v>
      </c>
      <c r="AB23" s="15">
        <f>AA23/AA38</f>
        <v>1.7786561264822136E-2</v>
      </c>
      <c r="AC23" s="14">
        <f t="shared" si="7"/>
        <v>0</v>
      </c>
      <c r="AD23" s="15">
        <f>AC23/AC38</f>
        <v>0</v>
      </c>
      <c r="AE23" s="14">
        <v>9</v>
      </c>
      <c r="AF23" s="15">
        <f>AE23/AE38</f>
        <v>1.6791044776119403E-2</v>
      </c>
      <c r="AG23" s="14">
        <v>59</v>
      </c>
      <c r="AH23" s="15">
        <f>AG23/AG38</f>
        <v>2.2536287242169595E-2</v>
      </c>
      <c r="AI23" s="14">
        <f t="shared" si="8"/>
        <v>6</v>
      </c>
      <c r="AJ23" s="15">
        <f>AI23/AI38</f>
        <v>2.6200873362445413E-2</v>
      </c>
      <c r="AK23" s="14">
        <v>65</v>
      </c>
      <c r="AL23" s="15">
        <f>AK23/AK38</f>
        <v>2.2831050228310501E-2</v>
      </c>
      <c r="AM23" s="14">
        <v>3</v>
      </c>
      <c r="AN23" s="15">
        <f>AM23/AM38</f>
        <v>4.0540540540540543E-2</v>
      </c>
      <c r="AO23" s="14">
        <f t="shared" si="9"/>
        <v>0</v>
      </c>
      <c r="AP23" s="15"/>
      <c r="AQ23" s="14">
        <v>3</v>
      </c>
      <c r="AR23" s="15">
        <f>AQ23/AQ38</f>
        <v>4.0540540540540543E-2</v>
      </c>
      <c r="AS23" s="14">
        <v>28</v>
      </c>
      <c r="AT23" s="15">
        <f>AS23/AS38</f>
        <v>3.9051603905160388E-2</v>
      </c>
      <c r="AU23" s="14">
        <f t="shared" si="10"/>
        <v>9</v>
      </c>
      <c r="AV23" s="15">
        <f>AU23/AU38</f>
        <v>9.1836734693877556E-2</v>
      </c>
      <c r="AW23" s="14">
        <v>37</v>
      </c>
      <c r="AX23" s="15">
        <f>AW23/AW38</f>
        <v>4.5398773006134971E-2</v>
      </c>
      <c r="AY23" s="14">
        <v>2</v>
      </c>
      <c r="AZ23" s="15">
        <f>AY23/AY38</f>
        <v>4.0816326530612242E-2</v>
      </c>
      <c r="BA23" s="14">
        <f t="shared" si="11"/>
        <v>0</v>
      </c>
      <c r="BB23" s="15"/>
      <c r="BC23" s="14">
        <v>2</v>
      </c>
      <c r="BD23" s="15">
        <f>BC23/BC38</f>
        <v>4.0816326530612242E-2</v>
      </c>
      <c r="BE23" s="14">
        <v>9</v>
      </c>
      <c r="BF23" s="15">
        <f>BE23/BE38</f>
        <v>2.7692307692307693E-2</v>
      </c>
      <c r="BG23" s="14">
        <f t="shared" si="0"/>
        <v>1</v>
      </c>
      <c r="BH23" s="15">
        <f>BG23/BG38</f>
        <v>1.4705882352941176E-2</v>
      </c>
      <c r="BI23" s="14">
        <v>10</v>
      </c>
      <c r="BJ23" s="15">
        <f>BI23/BI38</f>
        <v>2.5445292620865138E-2</v>
      </c>
      <c r="BK23" s="14">
        <v>2</v>
      </c>
      <c r="BL23" s="15">
        <f>BK23/BK38</f>
        <v>3.3898305084745763E-2</v>
      </c>
      <c r="BM23" s="14">
        <f t="shared" si="1"/>
        <v>0</v>
      </c>
      <c r="BN23" s="15"/>
      <c r="BO23" s="14">
        <v>2</v>
      </c>
      <c r="BP23" s="15">
        <f>BO23/BO38</f>
        <v>3.3898305084745763E-2</v>
      </c>
      <c r="BQ23" s="14">
        <v>84</v>
      </c>
      <c r="BR23" s="15">
        <f>BQ23/BQ38</f>
        <v>3.6601307189542485E-2</v>
      </c>
      <c r="BS23" s="14">
        <f t="shared" si="2"/>
        <v>10</v>
      </c>
      <c r="BT23" s="15">
        <f>BS23/BS38</f>
        <v>3.90625E-2</v>
      </c>
      <c r="BU23" s="14">
        <v>94</v>
      </c>
      <c r="BV23" s="15">
        <f>BU23/BU38</f>
        <v>3.6848294786358288E-2</v>
      </c>
      <c r="BW23" s="14">
        <f t="shared" si="12"/>
        <v>419</v>
      </c>
      <c r="BX23" s="15">
        <f>BW23/BW40</f>
        <v>2.8364473327917684E-2</v>
      </c>
      <c r="BY23" s="14">
        <f t="shared" si="12"/>
        <v>55</v>
      </c>
      <c r="BZ23" s="15">
        <f>BY23/BY40</f>
        <v>3.0336458907887481E-2</v>
      </c>
      <c r="CA23" s="17">
        <f t="shared" si="13"/>
        <v>474</v>
      </c>
      <c r="CB23" s="18">
        <f>CA23/CA40</f>
        <v>2.8580042206813386E-2</v>
      </c>
      <c r="CE23" s="14">
        <f t="shared" si="14"/>
        <v>419</v>
      </c>
      <c r="CF23" s="15">
        <f>CE23/CE40</f>
        <v>2.8364473327917684E-2</v>
      </c>
      <c r="CG23" s="14">
        <f t="shared" si="15"/>
        <v>860</v>
      </c>
      <c r="CH23" s="15">
        <f>CG23/CG40</f>
        <v>2.4481894784787066E-2</v>
      </c>
      <c r="CI23" s="17">
        <v>1279</v>
      </c>
      <c r="CJ23" s="18">
        <f>CI23/CI38</f>
        <v>2.6183262364886998E-2</v>
      </c>
    </row>
    <row r="24" spans="1:88" x14ac:dyDescent="0.25">
      <c r="A24" s="19" t="s">
        <v>139</v>
      </c>
      <c r="B24" s="27"/>
      <c r="C24" s="20">
        <f>SUM(C19:C23)</f>
        <v>19</v>
      </c>
      <c r="D24" s="21">
        <f>C24/C38</f>
        <v>0.15573770491803279</v>
      </c>
      <c r="E24" s="20">
        <f t="shared" si="3"/>
        <v>0</v>
      </c>
      <c r="F24" s="21"/>
      <c r="G24" s="20">
        <f>SUBTOTAL(9,G19:G23)</f>
        <v>19</v>
      </c>
      <c r="H24" s="21">
        <f>G24/G38</f>
        <v>0.15573770491803279</v>
      </c>
      <c r="I24" s="20">
        <f>SUM(I19:I23)</f>
        <v>362</v>
      </c>
      <c r="J24" s="21">
        <f>I24/I38</f>
        <v>0.29769736842105265</v>
      </c>
      <c r="K24" s="20">
        <f t="shared" si="4"/>
        <v>76</v>
      </c>
      <c r="L24" s="21">
        <f>K24/K38</f>
        <v>0.41304347826086957</v>
      </c>
      <c r="M24" s="20">
        <f>SUBTOTAL(9,M19:M23)</f>
        <v>438</v>
      </c>
      <c r="N24" s="21">
        <f>M24/M38</f>
        <v>0.31285714285714283</v>
      </c>
      <c r="O24" s="20">
        <f>SUM(O19:O23)</f>
        <v>234</v>
      </c>
      <c r="P24" s="21">
        <f>O24/O38</f>
        <v>0.1948376353039134</v>
      </c>
      <c r="Q24" s="20">
        <f t="shared" si="5"/>
        <v>38</v>
      </c>
      <c r="R24" s="21">
        <f>Q24/Q38</f>
        <v>0.35514018691588783</v>
      </c>
      <c r="S24" s="20">
        <f>SUBTOTAL(9,S19:S23)</f>
        <v>272</v>
      </c>
      <c r="T24" s="21">
        <f>S24/S38</f>
        <v>0.20795107033639143</v>
      </c>
      <c r="U24" s="20">
        <f>SUM(U19:U23)</f>
        <v>1493</v>
      </c>
      <c r="V24" s="21">
        <f>U24/U38</f>
        <v>0.2750046048996132</v>
      </c>
      <c r="W24" s="20">
        <f t="shared" si="6"/>
        <v>287</v>
      </c>
      <c r="X24" s="21">
        <f>W24/W38</f>
        <v>0.38420348058902276</v>
      </c>
      <c r="Y24" s="20">
        <f>SUBTOTAL(9,Y19:Y23)</f>
        <v>1780</v>
      </c>
      <c r="Z24" s="21">
        <f>Y24/Y38</f>
        <v>0.28821243523316065</v>
      </c>
      <c r="AA24" s="20">
        <f t="shared" ref="AA24" si="20">SUM(AA19:AA23)</f>
        <v>98</v>
      </c>
      <c r="AB24" s="21">
        <f>AA24/AA38</f>
        <v>0.19367588932806323</v>
      </c>
      <c r="AC24" s="20">
        <f t="shared" si="7"/>
        <v>13</v>
      </c>
      <c r="AD24" s="21">
        <f>AC24/AC38</f>
        <v>0.43333333333333335</v>
      </c>
      <c r="AE24" s="20">
        <f>SUBTOTAL(9,AE19:AE23)</f>
        <v>111</v>
      </c>
      <c r="AF24" s="21">
        <f>AE24/AE38</f>
        <v>0.20708955223880596</v>
      </c>
      <c r="AG24" s="20">
        <f>SUM(AG19:AG23)</f>
        <v>774</v>
      </c>
      <c r="AH24" s="21">
        <f>AG24/AG38</f>
        <v>0.29564553093964857</v>
      </c>
      <c r="AI24" s="20">
        <f t="shared" si="8"/>
        <v>100</v>
      </c>
      <c r="AJ24" s="21">
        <f>AI24/AI38</f>
        <v>0.4366812227074236</v>
      </c>
      <c r="AK24" s="20">
        <f>SUBTOTAL(9,AK19:AK23)</f>
        <v>874</v>
      </c>
      <c r="AL24" s="21">
        <f>AK24/AK38</f>
        <v>0.30698981383912893</v>
      </c>
      <c r="AM24" s="20">
        <f>SUM(AM19:AM23)</f>
        <v>16</v>
      </c>
      <c r="AN24" s="21">
        <f>AM24/AM38</f>
        <v>0.21621621621621623</v>
      </c>
      <c r="AO24" s="20">
        <f t="shared" si="9"/>
        <v>0</v>
      </c>
      <c r="AP24" s="21"/>
      <c r="AQ24" s="20">
        <f>SUBTOTAL(9,AQ19:AQ23)</f>
        <v>16</v>
      </c>
      <c r="AR24" s="21">
        <f>AQ24/AQ38</f>
        <v>0.21621621621621623</v>
      </c>
      <c r="AS24" s="20">
        <f>SUM(AS19:AS23)</f>
        <v>221</v>
      </c>
      <c r="AT24" s="21">
        <f>AS24/AS38</f>
        <v>0.30822873082287311</v>
      </c>
      <c r="AU24" s="20">
        <f t="shared" si="10"/>
        <v>49</v>
      </c>
      <c r="AV24" s="21">
        <f>AU24/AU38</f>
        <v>0.5</v>
      </c>
      <c r="AW24" s="20">
        <f>SUBTOTAL(9,AW19:AW23)</f>
        <v>270</v>
      </c>
      <c r="AX24" s="21">
        <f>AW24/AW38</f>
        <v>0.33128834355828218</v>
      </c>
      <c r="AY24" s="20">
        <f>SUM(AY19:AY23)</f>
        <v>16</v>
      </c>
      <c r="AZ24" s="21">
        <f>AY24/AY38</f>
        <v>0.32653061224489793</v>
      </c>
      <c r="BA24" s="20">
        <f t="shared" si="11"/>
        <v>0</v>
      </c>
      <c r="BB24" s="21"/>
      <c r="BC24" s="20">
        <f>SUBTOTAL(9,BC19:BC23)</f>
        <v>16</v>
      </c>
      <c r="BD24" s="21">
        <f>BC24/BC38</f>
        <v>0.32653061224489793</v>
      </c>
      <c r="BE24" s="20">
        <f>SUM(BE19:BE23)</f>
        <v>84</v>
      </c>
      <c r="BF24" s="21">
        <f>BE24/BE38</f>
        <v>0.25846153846153846</v>
      </c>
      <c r="BG24" s="20">
        <f t="shared" si="0"/>
        <v>27</v>
      </c>
      <c r="BH24" s="21">
        <f>BG24/BG38</f>
        <v>0.39705882352941174</v>
      </c>
      <c r="BI24" s="20">
        <f>SUBTOTAL(9,BI19:BI23)</f>
        <v>111</v>
      </c>
      <c r="BJ24" s="21">
        <f>BI24/BI38</f>
        <v>0.28244274809160308</v>
      </c>
      <c r="BK24" s="20">
        <f>SUM(BK19:BK23)</f>
        <v>17</v>
      </c>
      <c r="BL24" s="21">
        <f>BK24/BK38</f>
        <v>0.28813559322033899</v>
      </c>
      <c r="BM24" s="20">
        <f t="shared" si="1"/>
        <v>0</v>
      </c>
      <c r="BN24" s="21"/>
      <c r="BO24" s="20">
        <f>SUBTOTAL(9,BO19:BO23)</f>
        <v>17</v>
      </c>
      <c r="BP24" s="21">
        <f>BO24/BO38</f>
        <v>0.28813559322033899</v>
      </c>
      <c r="BQ24" s="20">
        <f>SUM(BQ19:BQ23)</f>
        <v>1084</v>
      </c>
      <c r="BR24" s="21">
        <f>BQ24/BQ38</f>
        <v>0.47233115468409587</v>
      </c>
      <c r="BS24" s="20">
        <f t="shared" si="2"/>
        <v>156</v>
      </c>
      <c r="BT24" s="21">
        <f>BS24/BS38</f>
        <v>0.609375</v>
      </c>
      <c r="BU24" s="20">
        <f>SUBTOTAL(9,BU19:BU23)</f>
        <v>1240</v>
      </c>
      <c r="BV24" s="21">
        <f>BU24/BU38</f>
        <v>0.48608388867110935</v>
      </c>
      <c r="BW24" s="20">
        <f t="shared" si="12"/>
        <v>4418</v>
      </c>
      <c r="BX24" s="21">
        <f>BW24/BW40</f>
        <v>0.2990793392905497</v>
      </c>
      <c r="BY24" s="20">
        <f t="shared" si="12"/>
        <v>746</v>
      </c>
      <c r="BZ24" s="21">
        <f>BY24/BY40</f>
        <v>0.41147269718698293</v>
      </c>
      <c r="CA24" s="20">
        <f t="shared" si="13"/>
        <v>5164</v>
      </c>
      <c r="CB24" s="21">
        <f>CA24/CA40</f>
        <v>0.31136569189026231</v>
      </c>
      <c r="CE24" s="20">
        <f t="shared" si="14"/>
        <v>4418</v>
      </c>
      <c r="CF24" s="21">
        <f>CE24/CE40</f>
        <v>0.2990793392905497</v>
      </c>
      <c r="CG24" s="20">
        <f t="shared" si="15"/>
        <v>10722</v>
      </c>
      <c r="CH24" s="21">
        <f>CG24/CG40</f>
        <v>0.30522659986335687</v>
      </c>
      <c r="CI24" s="20">
        <v>15140</v>
      </c>
      <c r="CJ24" s="21">
        <f>CI24/CI38</f>
        <v>0.30994104159842778</v>
      </c>
    </row>
    <row r="25" spans="1:88" x14ac:dyDescent="0.25">
      <c r="A25" s="2" t="s">
        <v>188</v>
      </c>
      <c r="B25" s="3" t="s">
        <v>189</v>
      </c>
      <c r="C25" s="14">
        <v>0</v>
      </c>
      <c r="D25" s="15">
        <f>C25/C38</f>
        <v>0</v>
      </c>
      <c r="E25" s="14">
        <f t="shared" si="3"/>
        <v>0</v>
      </c>
      <c r="F25" s="15"/>
      <c r="G25" s="14">
        <v>0</v>
      </c>
      <c r="H25" s="15">
        <f>G25/G38</f>
        <v>0</v>
      </c>
      <c r="I25" s="14">
        <v>11</v>
      </c>
      <c r="J25" s="15">
        <f>I25/I38</f>
        <v>9.0460526315789477E-3</v>
      </c>
      <c r="K25" s="14">
        <f t="shared" si="4"/>
        <v>3</v>
      </c>
      <c r="L25" s="15">
        <f>K25/K38</f>
        <v>1.6304347826086956E-2</v>
      </c>
      <c r="M25" s="14">
        <v>14</v>
      </c>
      <c r="N25" s="15">
        <f>M25/M38</f>
        <v>0.01</v>
      </c>
      <c r="O25" s="14">
        <v>6</v>
      </c>
      <c r="P25" s="15">
        <f>O25/O38</f>
        <v>4.9958368026644462E-3</v>
      </c>
      <c r="Q25" s="14">
        <f t="shared" si="5"/>
        <v>0</v>
      </c>
      <c r="R25" s="15">
        <f>Q25/Q38</f>
        <v>0</v>
      </c>
      <c r="S25" s="14">
        <v>6</v>
      </c>
      <c r="T25" s="15">
        <f>S25/S38</f>
        <v>4.5871559633027525E-3</v>
      </c>
      <c r="U25" s="14">
        <v>28</v>
      </c>
      <c r="V25" s="15">
        <f>U25/U38</f>
        <v>5.1574875667710447E-3</v>
      </c>
      <c r="W25" s="14">
        <f t="shared" si="6"/>
        <v>19</v>
      </c>
      <c r="X25" s="15">
        <f>W25/W38</f>
        <v>2.5435073627844713E-2</v>
      </c>
      <c r="Y25" s="14">
        <v>47</v>
      </c>
      <c r="Z25" s="15">
        <f>Y25/Y38</f>
        <v>7.6101036269430053E-3</v>
      </c>
      <c r="AA25" s="14">
        <v>1</v>
      </c>
      <c r="AB25" s="15">
        <f>AA25/AA38</f>
        <v>1.976284584980237E-3</v>
      </c>
      <c r="AC25" s="14">
        <f t="shared" si="7"/>
        <v>1</v>
      </c>
      <c r="AD25" s="15">
        <f>AC25/AC38</f>
        <v>3.3333333333333333E-2</v>
      </c>
      <c r="AE25" s="14">
        <v>2</v>
      </c>
      <c r="AF25" s="15">
        <f>AE25/AE38</f>
        <v>3.7313432835820895E-3</v>
      </c>
      <c r="AG25" s="14">
        <v>17</v>
      </c>
      <c r="AH25" s="15">
        <f>AG25/AG38</f>
        <v>6.4935064935064939E-3</v>
      </c>
      <c r="AI25" s="14">
        <f t="shared" si="8"/>
        <v>2</v>
      </c>
      <c r="AJ25" s="15">
        <f>AI25/AI38</f>
        <v>8.7336244541484712E-3</v>
      </c>
      <c r="AK25" s="14">
        <v>19</v>
      </c>
      <c r="AL25" s="15">
        <f>AK25/AK38</f>
        <v>6.6736916051984545E-3</v>
      </c>
      <c r="AM25" s="14">
        <v>0</v>
      </c>
      <c r="AN25" s="15">
        <f>AM25/AM38</f>
        <v>0</v>
      </c>
      <c r="AO25" s="14">
        <f t="shared" si="9"/>
        <v>0</v>
      </c>
      <c r="AP25" s="15"/>
      <c r="AQ25" s="14">
        <v>0</v>
      </c>
      <c r="AR25" s="15">
        <f>AQ25/AQ38</f>
        <v>0</v>
      </c>
      <c r="AS25" s="14">
        <v>16</v>
      </c>
      <c r="AT25" s="15">
        <f>AS25/AS38</f>
        <v>2.2315202231520222E-2</v>
      </c>
      <c r="AU25" s="14">
        <f t="shared" si="10"/>
        <v>1</v>
      </c>
      <c r="AV25" s="15">
        <f>AU25/AU38</f>
        <v>1.020408163265306E-2</v>
      </c>
      <c r="AW25" s="14">
        <v>17</v>
      </c>
      <c r="AX25" s="15">
        <f>AW25/AW38</f>
        <v>2.0858895705521473E-2</v>
      </c>
      <c r="AY25" s="14">
        <v>0</v>
      </c>
      <c r="AZ25" s="15">
        <f>AY25/AY38</f>
        <v>0</v>
      </c>
      <c r="BA25" s="14">
        <f t="shared" si="11"/>
        <v>0</v>
      </c>
      <c r="BB25" s="15"/>
      <c r="BC25" s="14">
        <v>0</v>
      </c>
      <c r="BD25" s="15">
        <f>BC25/BC38</f>
        <v>0</v>
      </c>
      <c r="BE25" s="14">
        <v>3</v>
      </c>
      <c r="BF25" s="15">
        <f>BE25/BE38</f>
        <v>9.2307692307692316E-3</v>
      </c>
      <c r="BG25" s="14">
        <f t="shared" si="0"/>
        <v>1</v>
      </c>
      <c r="BH25" s="15">
        <f>BG25/BG38</f>
        <v>1.4705882352941176E-2</v>
      </c>
      <c r="BI25" s="14">
        <v>4</v>
      </c>
      <c r="BJ25" s="15">
        <f>BI25/BI38</f>
        <v>1.0178117048346057E-2</v>
      </c>
      <c r="BK25" s="14">
        <v>1</v>
      </c>
      <c r="BL25" s="15">
        <f>BK25/BK38</f>
        <v>1.6949152542372881E-2</v>
      </c>
      <c r="BM25" s="14">
        <f t="shared" si="1"/>
        <v>0</v>
      </c>
      <c r="BN25" s="15"/>
      <c r="BO25" s="14">
        <v>1</v>
      </c>
      <c r="BP25" s="15">
        <f>BO25/BO38</f>
        <v>1.6949152542372881E-2</v>
      </c>
      <c r="BQ25" s="14">
        <v>25</v>
      </c>
      <c r="BR25" s="15">
        <f>BQ25/BQ38</f>
        <v>1.0893246187363835E-2</v>
      </c>
      <c r="BS25" s="14">
        <f t="shared" si="2"/>
        <v>5</v>
      </c>
      <c r="BT25" s="15">
        <f>BS25/BS38</f>
        <v>1.953125E-2</v>
      </c>
      <c r="BU25" s="14">
        <v>30</v>
      </c>
      <c r="BV25" s="15">
        <f>BU25/BU38</f>
        <v>1.1760094080752646E-2</v>
      </c>
      <c r="BW25" s="14">
        <f t="shared" si="12"/>
        <v>108</v>
      </c>
      <c r="BX25" s="15">
        <f>BW25/BW40</f>
        <v>7.311129163281885E-3</v>
      </c>
      <c r="BY25" s="14">
        <f t="shared" si="12"/>
        <v>32</v>
      </c>
      <c r="BZ25" s="15">
        <f>BY25/BY40</f>
        <v>1.765030336458908E-2</v>
      </c>
      <c r="CA25" s="17">
        <f t="shared" si="13"/>
        <v>140</v>
      </c>
      <c r="CB25" s="18">
        <f>CA25/CA40</f>
        <v>8.4413626771178783E-3</v>
      </c>
      <c r="CE25" s="14">
        <f t="shared" si="14"/>
        <v>108</v>
      </c>
      <c r="CF25" s="15">
        <f>CE25/CE40</f>
        <v>7.311129163281885E-3</v>
      </c>
      <c r="CG25" s="14">
        <f t="shared" si="15"/>
        <v>265</v>
      </c>
      <c r="CH25" s="15">
        <f>CG25/CG40</f>
        <v>7.5438396720564791E-3</v>
      </c>
      <c r="CI25" s="17">
        <v>373</v>
      </c>
      <c r="CJ25" s="18">
        <f>CI25/CI38</f>
        <v>7.6359318702915163E-3</v>
      </c>
    </row>
    <row r="26" spans="1:88" x14ac:dyDescent="0.25">
      <c r="A26" s="2" t="s">
        <v>190</v>
      </c>
      <c r="B26" s="3" t="s">
        <v>189</v>
      </c>
      <c r="C26" s="14">
        <v>1</v>
      </c>
      <c r="D26" s="15">
        <f>C26/C38</f>
        <v>8.1967213114754103E-3</v>
      </c>
      <c r="E26" s="14">
        <f t="shared" si="3"/>
        <v>0</v>
      </c>
      <c r="F26" s="15"/>
      <c r="G26" s="14">
        <v>1</v>
      </c>
      <c r="H26" s="15">
        <f>G26/G38</f>
        <v>8.1967213114754103E-3</v>
      </c>
      <c r="I26" s="14">
        <v>5</v>
      </c>
      <c r="J26" s="15">
        <f>I26/I38</f>
        <v>4.1118421052631577E-3</v>
      </c>
      <c r="K26" s="14">
        <f t="shared" si="4"/>
        <v>1</v>
      </c>
      <c r="L26" s="15">
        <f>K26/K38</f>
        <v>5.434782608695652E-3</v>
      </c>
      <c r="M26" s="14">
        <v>6</v>
      </c>
      <c r="N26" s="15">
        <f>M26/M38</f>
        <v>4.2857142857142859E-3</v>
      </c>
      <c r="O26" s="14">
        <v>3</v>
      </c>
      <c r="P26" s="15">
        <f>O26/O38</f>
        <v>2.4979184013322231E-3</v>
      </c>
      <c r="Q26" s="14">
        <f t="shared" si="5"/>
        <v>1</v>
      </c>
      <c r="R26" s="15">
        <f>Q26/Q38</f>
        <v>9.3457943925233638E-3</v>
      </c>
      <c r="S26" s="14">
        <v>4</v>
      </c>
      <c r="T26" s="15">
        <f>S26/S38</f>
        <v>3.0581039755351682E-3</v>
      </c>
      <c r="U26" s="14">
        <v>19</v>
      </c>
      <c r="V26" s="15">
        <f>U26/U38</f>
        <v>3.4997237060232088E-3</v>
      </c>
      <c r="W26" s="14">
        <f t="shared" si="6"/>
        <v>11</v>
      </c>
      <c r="X26" s="15">
        <f>W26/W38</f>
        <v>1.4725568942436412E-2</v>
      </c>
      <c r="Y26" s="14">
        <v>30</v>
      </c>
      <c r="Z26" s="15">
        <f>Y26/Y38</f>
        <v>4.8575129533678756E-3</v>
      </c>
      <c r="AA26" s="14">
        <v>0</v>
      </c>
      <c r="AB26" s="15">
        <f>AA26/AA38</f>
        <v>0</v>
      </c>
      <c r="AC26" s="14">
        <f t="shared" si="7"/>
        <v>0</v>
      </c>
      <c r="AD26" s="15">
        <f>AC26/AC38</f>
        <v>0</v>
      </c>
      <c r="AE26" s="14">
        <v>0</v>
      </c>
      <c r="AF26" s="15">
        <f>AE26/AE38</f>
        <v>0</v>
      </c>
      <c r="AG26" s="14">
        <v>14</v>
      </c>
      <c r="AH26" s="15">
        <f>AG26/AG38</f>
        <v>5.3475935828877002E-3</v>
      </c>
      <c r="AI26" s="14">
        <f t="shared" si="8"/>
        <v>2</v>
      </c>
      <c r="AJ26" s="15">
        <f>AI26/AI38</f>
        <v>8.7336244541484712E-3</v>
      </c>
      <c r="AK26" s="14">
        <v>16</v>
      </c>
      <c r="AL26" s="15">
        <f>AK26/AK38</f>
        <v>5.6199508254302774E-3</v>
      </c>
      <c r="AM26" s="14">
        <v>1</v>
      </c>
      <c r="AN26" s="15">
        <f>AM26/AM38</f>
        <v>1.3513513513513514E-2</v>
      </c>
      <c r="AO26" s="14">
        <f t="shared" si="9"/>
        <v>0</v>
      </c>
      <c r="AP26" s="15"/>
      <c r="AQ26" s="14">
        <v>1</v>
      </c>
      <c r="AR26" s="15">
        <f>AQ26/AQ38</f>
        <v>1.3513513513513514E-2</v>
      </c>
      <c r="AS26" s="14">
        <v>2</v>
      </c>
      <c r="AT26" s="15">
        <f>AS26/AS38</f>
        <v>2.7894002789400278E-3</v>
      </c>
      <c r="AU26" s="14">
        <f t="shared" si="10"/>
        <v>2</v>
      </c>
      <c r="AV26" s="15">
        <f>AU26/AU38</f>
        <v>2.0408163265306121E-2</v>
      </c>
      <c r="AW26" s="14">
        <v>4</v>
      </c>
      <c r="AX26" s="15">
        <f>AW26/AW38</f>
        <v>4.9079754601226997E-3</v>
      </c>
      <c r="AY26" s="14">
        <v>0</v>
      </c>
      <c r="AZ26" s="15">
        <f>AY26/AY38</f>
        <v>0</v>
      </c>
      <c r="BA26" s="14">
        <f t="shared" si="11"/>
        <v>0</v>
      </c>
      <c r="BB26" s="15"/>
      <c r="BC26" s="14">
        <v>0</v>
      </c>
      <c r="BD26" s="15">
        <f>BC26/BC38</f>
        <v>0</v>
      </c>
      <c r="BE26" s="14">
        <v>1</v>
      </c>
      <c r="BF26" s="15">
        <f>BE26/BE38</f>
        <v>3.0769230769230769E-3</v>
      </c>
      <c r="BG26" s="14">
        <f t="shared" si="0"/>
        <v>0</v>
      </c>
      <c r="BH26" s="15">
        <f>BG26/BG38</f>
        <v>0</v>
      </c>
      <c r="BI26" s="14">
        <v>1</v>
      </c>
      <c r="BJ26" s="15">
        <f>BI26/BI38</f>
        <v>2.5445292620865142E-3</v>
      </c>
      <c r="BK26" s="14">
        <v>0</v>
      </c>
      <c r="BL26" s="15">
        <f>BK26/BK38</f>
        <v>0</v>
      </c>
      <c r="BM26" s="14">
        <f t="shared" si="1"/>
        <v>0</v>
      </c>
      <c r="BN26" s="15"/>
      <c r="BO26" s="14">
        <v>0</v>
      </c>
      <c r="BP26" s="15">
        <f>BO26/BO38</f>
        <v>0</v>
      </c>
      <c r="BQ26" s="14">
        <v>9</v>
      </c>
      <c r="BR26" s="15">
        <f>BQ26/BQ38</f>
        <v>3.9215686274509803E-3</v>
      </c>
      <c r="BS26" s="14">
        <f t="shared" si="2"/>
        <v>3</v>
      </c>
      <c r="BT26" s="15">
        <f>BS26/BS38</f>
        <v>1.171875E-2</v>
      </c>
      <c r="BU26" s="14">
        <v>12</v>
      </c>
      <c r="BV26" s="15">
        <f>BU26/BU38</f>
        <v>4.7040376323010582E-3</v>
      </c>
      <c r="BW26" s="14">
        <f t="shared" si="12"/>
        <v>55</v>
      </c>
      <c r="BX26" s="15">
        <f>BW26/BW40</f>
        <v>3.7232602220417005E-3</v>
      </c>
      <c r="BY26" s="14">
        <f t="shared" si="12"/>
        <v>20</v>
      </c>
      <c r="BZ26" s="15">
        <f>BY26/BY40</f>
        <v>1.1031439602868174E-2</v>
      </c>
      <c r="CA26" s="17">
        <f t="shared" si="13"/>
        <v>75</v>
      </c>
      <c r="CB26" s="18">
        <f>CA26/CA40</f>
        <v>4.5221585770274346E-3</v>
      </c>
      <c r="CE26" s="14">
        <f t="shared" si="14"/>
        <v>55</v>
      </c>
      <c r="CF26" s="15">
        <f>CE26/CE40</f>
        <v>3.7232602220417005E-3</v>
      </c>
      <c r="CG26" s="14">
        <f t="shared" si="15"/>
        <v>244</v>
      </c>
      <c r="CH26" s="15">
        <f>CG26/CG40</f>
        <v>6.9460259621953995E-3</v>
      </c>
      <c r="CI26" s="17">
        <v>299</v>
      </c>
      <c r="CJ26" s="18">
        <f>CI26/CI38</f>
        <v>6.1210284965607601E-3</v>
      </c>
    </row>
    <row r="27" spans="1:88" x14ac:dyDescent="0.25">
      <c r="A27" s="2" t="s">
        <v>191</v>
      </c>
      <c r="B27" s="3" t="s">
        <v>189</v>
      </c>
      <c r="C27" s="14">
        <v>0</v>
      </c>
      <c r="D27" s="15">
        <f>C27/C38</f>
        <v>0</v>
      </c>
      <c r="E27" s="14">
        <f t="shared" si="3"/>
        <v>0</v>
      </c>
      <c r="F27" s="15"/>
      <c r="G27" s="14">
        <v>0</v>
      </c>
      <c r="H27" s="15">
        <f>G27/G38</f>
        <v>0</v>
      </c>
      <c r="I27" s="14">
        <v>12</v>
      </c>
      <c r="J27" s="15">
        <f>I27/I38</f>
        <v>9.8684210526315784E-3</v>
      </c>
      <c r="K27" s="14">
        <f t="shared" si="4"/>
        <v>1</v>
      </c>
      <c r="L27" s="15">
        <f>K27/K38</f>
        <v>5.434782608695652E-3</v>
      </c>
      <c r="M27" s="14">
        <v>13</v>
      </c>
      <c r="N27" s="15">
        <f>M27/M38</f>
        <v>9.285714285714286E-3</v>
      </c>
      <c r="O27" s="14">
        <v>1</v>
      </c>
      <c r="P27" s="15">
        <f>O27/O38</f>
        <v>8.3263946711074107E-4</v>
      </c>
      <c r="Q27" s="14">
        <f t="shared" si="5"/>
        <v>1</v>
      </c>
      <c r="R27" s="15">
        <f>Q27/Q38</f>
        <v>9.3457943925233638E-3</v>
      </c>
      <c r="S27" s="14">
        <v>2</v>
      </c>
      <c r="T27" s="15">
        <f>S27/S38</f>
        <v>1.5290519877675841E-3</v>
      </c>
      <c r="U27" s="14">
        <v>18</v>
      </c>
      <c r="V27" s="15">
        <f>U27/U38</f>
        <v>3.3155277214956713E-3</v>
      </c>
      <c r="W27" s="14">
        <f t="shared" si="6"/>
        <v>4</v>
      </c>
      <c r="X27" s="15">
        <f>W27/W38</f>
        <v>5.3547523427041497E-3</v>
      </c>
      <c r="Y27" s="14">
        <v>22</v>
      </c>
      <c r="Z27" s="15">
        <f>Y27/Y38</f>
        <v>3.5621761658031089E-3</v>
      </c>
      <c r="AA27" s="14">
        <v>2</v>
      </c>
      <c r="AB27" s="15">
        <f>AA27/AA38</f>
        <v>3.952569169960474E-3</v>
      </c>
      <c r="AC27" s="14">
        <f t="shared" si="7"/>
        <v>1</v>
      </c>
      <c r="AD27" s="15">
        <f>AC27/AC38</f>
        <v>3.3333333333333333E-2</v>
      </c>
      <c r="AE27" s="14">
        <v>3</v>
      </c>
      <c r="AF27" s="15">
        <f>AE27/AE38</f>
        <v>5.597014925373134E-3</v>
      </c>
      <c r="AG27" s="14">
        <v>9</v>
      </c>
      <c r="AH27" s="15">
        <f>AG27/AG38</f>
        <v>3.437738731856379E-3</v>
      </c>
      <c r="AI27" s="14">
        <f t="shared" si="8"/>
        <v>5</v>
      </c>
      <c r="AJ27" s="15">
        <f>AI27/AI38</f>
        <v>2.1834061135371178E-2</v>
      </c>
      <c r="AK27" s="14">
        <v>14</v>
      </c>
      <c r="AL27" s="15">
        <f>AK27/AK38</f>
        <v>4.9174569722514926E-3</v>
      </c>
      <c r="AM27" s="14">
        <v>0</v>
      </c>
      <c r="AN27" s="15">
        <f>AM27/AM38</f>
        <v>0</v>
      </c>
      <c r="AO27" s="14">
        <f t="shared" si="9"/>
        <v>0</v>
      </c>
      <c r="AP27" s="15"/>
      <c r="AQ27" s="14">
        <v>0</v>
      </c>
      <c r="AR27" s="15">
        <f>AQ27/AQ38</f>
        <v>0</v>
      </c>
      <c r="AS27" s="14">
        <v>2</v>
      </c>
      <c r="AT27" s="15">
        <f>AS27/AS38</f>
        <v>2.7894002789400278E-3</v>
      </c>
      <c r="AU27" s="14">
        <f t="shared" si="10"/>
        <v>0</v>
      </c>
      <c r="AV27" s="15">
        <f>AU27/AU38</f>
        <v>0</v>
      </c>
      <c r="AW27" s="14">
        <v>2</v>
      </c>
      <c r="AX27" s="15">
        <f>AW27/AW38</f>
        <v>2.4539877300613498E-3</v>
      </c>
      <c r="AY27" s="14">
        <v>0</v>
      </c>
      <c r="AZ27" s="15">
        <f>AY27/AY38</f>
        <v>0</v>
      </c>
      <c r="BA27" s="14">
        <f t="shared" si="11"/>
        <v>0</v>
      </c>
      <c r="BB27" s="15"/>
      <c r="BC27" s="14">
        <v>0</v>
      </c>
      <c r="BD27" s="15">
        <f>BC27/BC38</f>
        <v>0</v>
      </c>
      <c r="BE27" s="14">
        <v>1</v>
      </c>
      <c r="BF27" s="15">
        <f>BE27/BE38</f>
        <v>3.0769230769230769E-3</v>
      </c>
      <c r="BG27" s="14">
        <f t="shared" si="0"/>
        <v>3</v>
      </c>
      <c r="BH27" s="15">
        <f>BG27/BG38</f>
        <v>4.4117647058823532E-2</v>
      </c>
      <c r="BI27" s="14">
        <v>4</v>
      </c>
      <c r="BJ27" s="15">
        <f>BI27/BI38</f>
        <v>1.0178117048346057E-2</v>
      </c>
      <c r="BK27" s="14">
        <v>0</v>
      </c>
      <c r="BL27" s="15">
        <f>BK27/BK38</f>
        <v>0</v>
      </c>
      <c r="BM27" s="14">
        <f t="shared" si="1"/>
        <v>0</v>
      </c>
      <c r="BN27" s="15"/>
      <c r="BO27" s="14">
        <v>0</v>
      </c>
      <c r="BP27" s="15">
        <f>BO27/BO38</f>
        <v>0</v>
      </c>
      <c r="BQ27" s="14">
        <v>13</v>
      </c>
      <c r="BR27" s="15">
        <f>BQ27/BQ38</f>
        <v>5.664488017429194E-3</v>
      </c>
      <c r="BS27" s="14">
        <f t="shared" si="2"/>
        <v>1</v>
      </c>
      <c r="BT27" s="15">
        <f>BS27/BS38</f>
        <v>3.90625E-3</v>
      </c>
      <c r="BU27" s="14">
        <v>14</v>
      </c>
      <c r="BV27" s="15">
        <f>BU27/BU38</f>
        <v>5.4880439043512351E-3</v>
      </c>
      <c r="BW27" s="14">
        <f t="shared" si="12"/>
        <v>58</v>
      </c>
      <c r="BX27" s="15">
        <f>BW27/BW40</f>
        <v>3.926347143243975E-3</v>
      </c>
      <c r="BY27" s="14">
        <f t="shared" si="12"/>
        <v>16</v>
      </c>
      <c r="BZ27" s="15">
        <f>BY27/BY40</f>
        <v>8.8251516822945401E-3</v>
      </c>
      <c r="CA27" s="17">
        <f t="shared" si="13"/>
        <v>74</v>
      </c>
      <c r="CB27" s="18">
        <f>CA27/CA40</f>
        <v>4.4618631293337355E-3</v>
      </c>
      <c r="CE27" s="14">
        <f t="shared" si="14"/>
        <v>58</v>
      </c>
      <c r="CF27" s="15">
        <f>CE27/CE40</f>
        <v>3.926347143243975E-3</v>
      </c>
      <c r="CG27" s="14">
        <f t="shared" si="15"/>
        <v>159</v>
      </c>
      <c r="CH27" s="15">
        <f>CG27/CG40</f>
        <v>4.5263038032338871E-3</v>
      </c>
      <c r="CI27" s="17">
        <v>217</v>
      </c>
      <c r="CJ27" s="18">
        <f>CI27/CI38</f>
        <v>4.4423517851293805E-3</v>
      </c>
    </row>
    <row r="28" spans="1:88" x14ac:dyDescent="0.25">
      <c r="A28" s="19" t="s">
        <v>139</v>
      </c>
      <c r="B28" s="27"/>
      <c r="C28" s="20">
        <f>SUM(C25:C27)</f>
        <v>1</v>
      </c>
      <c r="D28" s="21">
        <f>C28/C38</f>
        <v>8.1967213114754103E-3</v>
      </c>
      <c r="E28" s="20">
        <f t="shared" si="3"/>
        <v>0</v>
      </c>
      <c r="F28" s="21"/>
      <c r="G28" s="20">
        <f>SUBTOTAL(9,G25:G27)</f>
        <v>1</v>
      </c>
      <c r="H28" s="21">
        <f>G28/G38</f>
        <v>8.1967213114754103E-3</v>
      </c>
      <c r="I28" s="20">
        <f>SUM(I25:I27)</f>
        <v>28</v>
      </c>
      <c r="J28" s="21">
        <f>I28/I38</f>
        <v>2.3026315789473683E-2</v>
      </c>
      <c r="K28" s="20">
        <f t="shared" si="4"/>
        <v>5</v>
      </c>
      <c r="L28" s="21">
        <f>K28/K38</f>
        <v>2.717391304347826E-2</v>
      </c>
      <c r="M28" s="20">
        <f>SUBTOTAL(9,M25:M27)</f>
        <v>33</v>
      </c>
      <c r="N28" s="21">
        <f>M28/M38</f>
        <v>2.3571428571428573E-2</v>
      </c>
      <c r="O28" s="20">
        <f>SUM(O25:O27)</f>
        <v>10</v>
      </c>
      <c r="P28" s="21">
        <f>O28/O38</f>
        <v>8.3263946711074101E-3</v>
      </c>
      <c r="Q28" s="20">
        <f t="shared" si="5"/>
        <v>2</v>
      </c>
      <c r="R28" s="21">
        <f>Q28/Q38</f>
        <v>1.8691588785046728E-2</v>
      </c>
      <c r="S28" s="20">
        <f>SUBTOTAL(9,S25:S27)</f>
        <v>12</v>
      </c>
      <c r="T28" s="21">
        <f>S28/S38</f>
        <v>9.1743119266055051E-3</v>
      </c>
      <c r="U28" s="20">
        <f>SUM(U25:U27)</f>
        <v>65</v>
      </c>
      <c r="V28" s="21">
        <f>U28/U38</f>
        <v>1.1972738994289925E-2</v>
      </c>
      <c r="W28" s="20">
        <f t="shared" si="6"/>
        <v>34</v>
      </c>
      <c r="X28" s="21">
        <f>W28/W38</f>
        <v>4.5515394912985271E-2</v>
      </c>
      <c r="Y28" s="20">
        <f>SUBTOTAL(9,Y25:Y27)</f>
        <v>99</v>
      </c>
      <c r="Z28" s="21">
        <f>Y28/Y38</f>
        <v>1.6029792746113991E-2</v>
      </c>
      <c r="AA28" s="20">
        <f t="shared" ref="AA28" si="21">SUM(AA25:AA27)</f>
        <v>3</v>
      </c>
      <c r="AB28" s="21">
        <f>AA28/AA38</f>
        <v>5.9288537549407111E-3</v>
      </c>
      <c r="AC28" s="20">
        <f t="shared" si="7"/>
        <v>2</v>
      </c>
      <c r="AD28" s="21">
        <f>AC28/AC38</f>
        <v>6.6666666666666666E-2</v>
      </c>
      <c r="AE28" s="20">
        <f>SUBTOTAL(9,AE25:AE27)</f>
        <v>5</v>
      </c>
      <c r="AF28" s="21">
        <f>AE28/AE38</f>
        <v>9.3283582089552231E-3</v>
      </c>
      <c r="AG28" s="20">
        <f>SUM(AG25:AG27)</f>
        <v>40</v>
      </c>
      <c r="AH28" s="21">
        <f>AG28/AG38</f>
        <v>1.5278838808250574E-2</v>
      </c>
      <c r="AI28" s="20">
        <f t="shared" si="8"/>
        <v>9</v>
      </c>
      <c r="AJ28" s="21">
        <f>AI28/AI38</f>
        <v>3.9301310043668124E-2</v>
      </c>
      <c r="AK28" s="20">
        <f>SUBTOTAL(9,AK25:AK27)</f>
        <v>49</v>
      </c>
      <c r="AL28" s="21">
        <f>AK28/AK38</f>
        <v>1.7211099402880226E-2</v>
      </c>
      <c r="AM28" s="20">
        <f>SUM(AM25:AM27)</f>
        <v>1</v>
      </c>
      <c r="AN28" s="21">
        <f>AM28/AM38</f>
        <v>1.3513513513513514E-2</v>
      </c>
      <c r="AO28" s="20">
        <f t="shared" si="9"/>
        <v>0</v>
      </c>
      <c r="AP28" s="21"/>
      <c r="AQ28" s="20">
        <f>SUBTOTAL(9,AQ25:AQ27)</f>
        <v>1</v>
      </c>
      <c r="AR28" s="21">
        <f>AQ28/AQ38</f>
        <v>1.3513513513513514E-2</v>
      </c>
      <c r="AS28" s="20">
        <f>SUM(AS25:AS27)</f>
        <v>20</v>
      </c>
      <c r="AT28" s="21">
        <f>AS28/AS38</f>
        <v>2.7894002789400279E-2</v>
      </c>
      <c r="AU28" s="20">
        <f t="shared" si="10"/>
        <v>3</v>
      </c>
      <c r="AV28" s="21">
        <f>AU28/AU38</f>
        <v>3.0612244897959183E-2</v>
      </c>
      <c r="AW28" s="20">
        <f>SUBTOTAL(9,AW25:AW27)</f>
        <v>23</v>
      </c>
      <c r="AX28" s="21">
        <f>AW28/AW38</f>
        <v>2.8220858895705522E-2</v>
      </c>
      <c r="AY28" s="20">
        <f>SUM(AY25:AY27)</f>
        <v>0</v>
      </c>
      <c r="AZ28" s="21">
        <f>AY28/AY38</f>
        <v>0</v>
      </c>
      <c r="BA28" s="20">
        <f t="shared" si="11"/>
        <v>0</v>
      </c>
      <c r="BB28" s="21"/>
      <c r="BC28" s="20">
        <f>SUBTOTAL(9,BC25:BC27)</f>
        <v>0</v>
      </c>
      <c r="BD28" s="21">
        <f>BC28/BC38</f>
        <v>0</v>
      </c>
      <c r="BE28" s="20">
        <f>SUM(BE25:BE27)</f>
        <v>5</v>
      </c>
      <c r="BF28" s="21">
        <f>BE28/BE38</f>
        <v>1.5384615384615385E-2</v>
      </c>
      <c r="BG28" s="20">
        <f t="shared" si="0"/>
        <v>4</v>
      </c>
      <c r="BH28" s="21">
        <f>BG28/BG38</f>
        <v>5.8823529411764705E-2</v>
      </c>
      <c r="BI28" s="20">
        <f>SUBTOTAL(9,BI25:BI27)</f>
        <v>9</v>
      </c>
      <c r="BJ28" s="21">
        <f>BI28/BI38</f>
        <v>2.2900763358778626E-2</v>
      </c>
      <c r="BK28" s="20">
        <f>SUM(BK25:BK27)</f>
        <v>1</v>
      </c>
      <c r="BL28" s="21">
        <f>BK28/BK38</f>
        <v>1.6949152542372881E-2</v>
      </c>
      <c r="BM28" s="20">
        <f t="shared" si="1"/>
        <v>0</v>
      </c>
      <c r="BN28" s="21"/>
      <c r="BO28" s="20">
        <f>SUBTOTAL(9,BO25:BO27)</f>
        <v>1</v>
      </c>
      <c r="BP28" s="21">
        <f>BO28/BO38</f>
        <v>1.6949152542372881E-2</v>
      </c>
      <c r="BQ28" s="20">
        <f>SUM(BQ25:BQ27)</f>
        <v>47</v>
      </c>
      <c r="BR28" s="21">
        <f>BQ28/BQ38</f>
        <v>2.0479302832244008E-2</v>
      </c>
      <c r="BS28" s="20">
        <f t="shared" si="2"/>
        <v>9</v>
      </c>
      <c r="BT28" s="21">
        <f>BS28/BS38</f>
        <v>3.515625E-2</v>
      </c>
      <c r="BU28" s="20">
        <f>SUBTOTAL(9,BU25:BU27)</f>
        <v>56</v>
      </c>
      <c r="BV28" s="21">
        <f>BU28/BU38</f>
        <v>2.1952175617404941E-2</v>
      </c>
      <c r="BW28" s="20">
        <f t="shared" si="12"/>
        <v>221</v>
      </c>
      <c r="BX28" s="21">
        <f>BW28/BW40</f>
        <v>1.496073652856756E-2</v>
      </c>
      <c r="BY28" s="20">
        <f t="shared" si="12"/>
        <v>68</v>
      </c>
      <c r="BZ28" s="21">
        <f>BY28/BY40</f>
        <v>3.7506894649751793E-2</v>
      </c>
      <c r="CA28" s="20">
        <f t="shared" si="13"/>
        <v>289</v>
      </c>
      <c r="CB28" s="21">
        <f>CA28/CA40</f>
        <v>1.7425384383479046E-2</v>
      </c>
      <c r="CE28" s="20">
        <f t="shared" si="14"/>
        <v>221</v>
      </c>
      <c r="CF28" s="21">
        <f>CE28/CE40</f>
        <v>1.496073652856756E-2</v>
      </c>
      <c r="CG28" s="20">
        <f t="shared" si="15"/>
        <v>668</v>
      </c>
      <c r="CH28" s="21">
        <f>CG28/CG40</f>
        <v>1.9016169437485766E-2</v>
      </c>
      <c r="CI28" s="20">
        <v>889</v>
      </c>
      <c r="CJ28" s="21">
        <f>CI28/CI38</f>
        <v>1.8199312151981659E-2</v>
      </c>
    </row>
    <row r="29" spans="1:88" x14ac:dyDescent="0.25">
      <c r="A29" s="2" t="s">
        <v>192</v>
      </c>
      <c r="B29" s="3" t="s">
        <v>116</v>
      </c>
      <c r="C29" s="14">
        <v>1</v>
      </c>
      <c r="D29" s="15">
        <f>C29/C38</f>
        <v>8.1967213114754103E-3</v>
      </c>
      <c r="E29" s="14">
        <f t="shared" si="3"/>
        <v>0</v>
      </c>
      <c r="F29" s="15"/>
      <c r="G29" s="14">
        <v>1</v>
      </c>
      <c r="H29" s="15">
        <f>G29/G38</f>
        <v>8.1967213114754103E-3</v>
      </c>
      <c r="I29" s="14">
        <v>16</v>
      </c>
      <c r="J29" s="15">
        <f>I29/I38</f>
        <v>1.3157894736842105E-2</v>
      </c>
      <c r="K29" s="14">
        <f t="shared" si="4"/>
        <v>1</v>
      </c>
      <c r="L29" s="15">
        <f>K29/K38</f>
        <v>5.434782608695652E-3</v>
      </c>
      <c r="M29" s="14">
        <v>17</v>
      </c>
      <c r="N29" s="15">
        <f>M29/M38</f>
        <v>1.2142857142857143E-2</v>
      </c>
      <c r="O29" s="14">
        <v>6</v>
      </c>
      <c r="P29" s="15">
        <f>O29/O38</f>
        <v>4.9958368026644462E-3</v>
      </c>
      <c r="Q29" s="14">
        <f t="shared" si="5"/>
        <v>2</v>
      </c>
      <c r="R29" s="15">
        <f>Q29/Q38</f>
        <v>1.8691588785046728E-2</v>
      </c>
      <c r="S29" s="14">
        <v>8</v>
      </c>
      <c r="T29" s="15">
        <f>S29/S38</f>
        <v>6.1162079510703364E-3</v>
      </c>
      <c r="U29" s="14">
        <v>41</v>
      </c>
      <c r="V29" s="15">
        <f>U29/U38</f>
        <v>7.5520353656290291E-3</v>
      </c>
      <c r="W29" s="14">
        <f t="shared" si="6"/>
        <v>10</v>
      </c>
      <c r="X29" s="15">
        <f>W29/W38</f>
        <v>1.3386880856760375E-2</v>
      </c>
      <c r="Y29" s="14">
        <v>51</v>
      </c>
      <c r="Z29" s="15">
        <f>Y29/Y38</f>
        <v>8.2577720207253884E-3</v>
      </c>
      <c r="AA29" s="14">
        <v>5</v>
      </c>
      <c r="AB29" s="15">
        <f>AA29/AA38</f>
        <v>9.881422924901186E-3</v>
      </c>
      <c r="AC29" s="14">
        <f t="shared" si="7"/>
        <v>0</v>
      </c>
      <c r="AD29" s="15">
        <f>AC29/AC38</f>
        <v>0</v>
      </c>
      <c r="AE29" s="14">
        <v>5</v>
      </c>
      <c r="AF29" s="15">
        <f>AE29/AE38</f>
        <v>9.3283582089552231E-3</v>
      </c>
      <c r="AG29" s="14">
        <v>19</v>
      </c>
      <c r="AH29" s="15">
        <f>AG29/AG38</f>
        <v>7.2574484339190219E-3</v>
      </c>
      <c r="AI29" s="14">
        <f t="shared" si="8"/>
        <v>2</v>
      </c>
      <c r="AJ29" s="15">
        <f>AI29/AI38</f>
        <v>8.7336244541484712E-3</v>
      </c>
      <c r="AK29" s="14">
        <v>21</v>
      </c>
      <c r="AL29" s="15">
        <f>AK29/AK38</f>
        <v>7.3761854583772393E-3</v>
      </c>
      <c r="AM29" s="14">
        <v>0</v>
      </c>
      <c r="AN29" s="15">
        <f>AM29/AM38</f>
        <v>0</v>
      </c>
      <c r="AO29" s="14">
        <f t="shared" si="9"/>
        <v>0</v>
      </c>
      <c r="AP29" s="15"/>
      <c r="AQ29" s="14">
        <v>0</v>
      </c>
      <c r="AR29" s="15">
        <f>AQ29/AQ38</f>
        <v>0</v>
      </c>
      <c r="AS29" s="14">
        <v>5</v>
      </c>
      <c r="AT29" s="15">
        <f>AS29/AS38</f>
        <v>6.9735006973500697E-3</v>
      </c>
      <c r="AU29" s="14">
        <f t="shared" si="10"/>
        <v>1</v>
      </c>
      <c r="AV29" s="15">
        <f>AU29/AU38</f>
        <v>1.020408163265306E-2</v>
      </c>
      <c r="AW29" s="14">
        <v>6</v>
      </c>
      <c r="AX29" s="15">
        <f>AW29/AW38</f>
        <v>7.3619631901840491E-3</v>
      </c>
      <c r="AY29" s="14">
        <v>0</v>
      </c>
      <c r="AZ29" s="15">
        <f>AY29/AY38</f>
        <v>0</v>
      </c>
      <c r="BA29" s="14">
        <f t="shared" si="11"/>
        <v>0</v>
      </c>
      <c r="BB29" s="15"/>
      <c r="BC29" s="14">
        <v>0</v>
      </c>
      <c r="BD29" s="15">
        <f>BC29/BC38</f>
        <v>0</v>
      </c>
      <c r="BE29" s="14">
        <v>1</v>
      </c>
      <c r="BF29" s="15">
        <f>BE29/BE38</f>
        <v>3.0769230769230769E-3</v>
      </c>
      <c r="BG29" s="14">
        <f t="shared" si="0"/>
        <v>0</v>
      </c>
      <c r="BH29" s="15">
        <f>BG29/BG38</f>
        <v>0</v>
      </c>
      <c r="BI29" s="14">
        <v>1</v>
      </c>
      <c r="BJ29" s="15">
        <f>BI29/BI38</f>
        <v>2.5445292620865142E-3</v>
      </c>
      <c r="BK29" s="14">
        <v>0</v>
      </c>
      <c r="BL29" s="15">
        <f>BK29/BK38</f>
        <v>0</v>
      </c>
      <c r="BM29" s="14">
        <f t="shared" si="1"/>
        <v>0</v>
      </c>
      <c r="BN29" s="15"/>
      <c r="BO29" s="14">
        <v>0</v>
      </c>
      <c r="BP29" s="15">
        <f>BO29/BO38</f>
        <v>0</v>
      </c>
      <c r="BQ29" s="14">
        <v>10</v>
      </c>
      <c r="BR29" s="15">
        <f>BQ29/BQ38</f>
        <v>4.3572984749455342E-3</v>
      </c>
      <c r="BS29" s="14">
        <f t="shared" si="2"/>
        <v>0</v>
      </c>
      <c r="BT29" s="15">
        <f>BS29/BS38</f>
        <v>0</v>
      </c>
      <c r="BU29" s="14">
        <v>10</v>
      </c>
      <c r="BV29" s="15">
        <f>BU29/BU38</f>
        <v>3.9200313602508821E-3</v>
      </c>
      <c r="BW29" s="14">
        <f t="shared" si="12"/>
        <v>104</v>
      </c>
      <c r="BX29" s="15">
        <f>BW29/BW40</f>
        <v>7.040346601678852E-3</v>
      </c>
      <c r="BY29" s="14">
        <f t="shared" si="12"/>
        <v>16</v>
      </c>
      <c r="BZ29" s="15">
        <f>BY29/BY40</f>
        <v>8.8251516822945401E-3</v>
      </c>
      <c r="CA29" s="17">
        <f t="shared" si="13"/>
        <v>120</v>
      </c>
      <c r="CB29" s="18">
        <f>CA29/CA40</f>
        <v>7.2354537232438947E-3</v>
      </c>
      <c r="CE29" s="14">
        <f t="shared" si="14"/>
        <v>104</v>
      </c>
      <c r="CF29" s="15">
        <f>CE29/CE40</f>
        <v>7.040346601678852E-3</v>
      </c>
      <c r="CG29" s="14">
        <f t="shared" si="15"/>
        <v>252</v>
      </c>
      <c r="CH29" s="15">
        <f>CG29/CG40</f>
        <v>7.1737645183329538E-3</v>
      </c>
      <c r="CI29" s="17">
        <v>356</v>
      </c>
      <c r="CJ29" s="18">
        <f>CI29/CI38</f>
        <v>7.2879135276776941E-3</v>
      </c>
    </row>
    <row r="30" spans="1:88" x14ac:dyDescent="0.25">
      <c r="A30" s="2" t="s">
        <v>193</v>
      </c>
      <c r="B30" s="3" t="s">
        <v>116</v>
      </c>
      <c r="C30" s="14">
        <v>1</v>
      </c>
      <c r="D30" s="15">
        <f>C30/C38</f>
        <v>8.1967213114754103E-3</v>
      </c>
      <c r="E30" s="14">
        <f t="shared" si="3"/>
        <v>0</v>
      </c>
      <c r="F30" s="15"/>
      <c r="G30" s="14">
        <v>1</v>
      </c>
      <c r="H30" s="15">
        <f>G30/G38</f>
        <v>8.1967213114754103E-3</v>
      </c>
      <c r="I30" s="14">
        <v>9</v>
      </c>
      <c r="J30" s="15">
        <f>I30/I38</f>
        <v>7.4013157894736838E-3</v>
      </c>
      <c r="K30" s="14">
        <f t="shared" si="4"/>
        <v>3</v>
      </c>
      <c r="L30" s="15">
        <f>K30/K38</f>
        <v>1.6304347826086956E-2</v>
      </c>
      <c r="M30" s="14">
        <v>12</v>
      </c>
      <c r="N30" s="15">
        <f>M30/M38</f>
        <v>8.5714285714285719E-3</v>
      </c>
      <c r="O30" s="14">
        <v>12</v>
      </c>
      <c r="P30" s="15">
        <f>O30/O38</f>
        <v>9.9916736053288924E-3</v>
      </c>
      <c r="Q30" s="14">
        <f t="shared" si="5"/>
        <v>2</v>
      </c>
      <c r="R30" s="15">
        <f>Q30/Q38</f>
        <v>1.8691588785046728E-2</v>
      </c>
      <c r="S30" s="14">
        <v>14</v>
      </c>
      <c r="T30" s="15">
        <f>S30/S38</f>
        <v>1.0703363914373088E-2</v>
      </c>
      <c r="U30" s="14">
        <v>25</v>
      </c>
      <c r="V30" s="15">
        <f>U30/U38</f>
        <v>4.6048996131884323E-3</v>
      </c>
      <c r="W30" s="14">
        <f t="shared" si="6"/>
        <v>2</v>
      </c>
      <c r="X30" s="15">
        <f>W30/W38</f>
        <v>2.6773761713520749E-3</v>
      </c>
      <c r="Y30" s="14">
        <v>27</v>
      </c>
      <c r="Z30" s="15">
        <f>Y30/Y38</f>
        <v>4.371761658031088E-3</v>
      </c>
      <c r="AA30" s="14">
        <v>1</v>
      </c>
      <c r="AB30" s="15">
        <f>AA30/AA38</f>
        <v>1.976284584980237E-3</v>
      </c>
      <c r="AC30" s="14">
        <f t="shared" si="7"/>
        <v>0</v>
      </c>
      <c r="AD30" s="15">
        <f>AC30/AC38</f>
        <v>0</v>
      </c>
      <c r="AE30" s="14">
        <v>1</v>
      </c>
      <c r="AF30" s="15">
        <f>AE30/AE38</f>
        <v>1.8656716417910447E-3</v>
      </c>
      <c r="AG30" s="14">
        <v>14</v>
      </c>
      <c r="AH30" s="15">
        <f>AG30/AG38</f>
        <v>5.3475935828877002E-3</v>
      </c>
      <c r="AI30" s="14">
        <f t="shared" si="8"/>
        <v>2</v>
      </c>
      <c r="AJ30" s="15">
        <f>AI30/AI38</f>
        <v>8.7336244541484712E-3</v>
      </c>
      <c r="AK30" s="14">
        <v>16</v>
      </c>
      <c r="AL30" s="15">
        <f>AK30/AK38</f>
        <v>5.6199508254302774E-3</v>
      </c>
      <c r="AM30" s="14">
        <v>1</v>
      </c>
      <c r="AN30" s="15">
        <f>AM30/AM38</f>
        <v>1.3513513513513514E-2</v>
      </c>
      <c r="AO30" s="14">
        <f t="shared" si="9"/>
        <v>0</v>
      </c>
      <c r="AP30" s="15"/>
      <c r="AQ30" s="14">
        <v>1</v>
      </c>
      <c r="AR30" s="15">
        <f>AQ30/AQ38</f>
        <v>1.3513513513513514E-2</v>
      </c>
      <c r="AS30" s="14">
        <v>8</v>
      </c>
      <c r="AT30" s="15">
        <f>AS30/AS38</f>
        <v>1.1157601115760111E-2</v>
      </c>
      <c r="AU30" s="14">
        <f t="shared" si="10"/>
        <v>1</v>
      </c>
      <c r="AV30" s="15">
        <f>AU30/AU38</f>
        <v>1.020408163265306E-2</v>
      </c>
      <c r="AW30" s="14">
        <v>9</v>
      </c>
      <c r="AX30" s="15">
        <f>AW30/AW38</f>
        <v>1.1042944785276074E-2</v>
      </c>
      <c r="AY30" s="14">
        <v>0</v>
      </c>
      <c r="AZ30" s="15">
        <f>AY30/AY38</f>
        <v>0</v>
      </c>
      <c r="BA30" s="14">
        <f t="shared" si="11"/>
        <v>0</v>
      </c>
      <c r="BB30" s="15"/>
      <c r="BC30" s="14">
        <v>0</v>
      </c>
      <c r="BD30" s="15">
        <f>BC30/BC38</f>
        <v>0</v>
      </c>
      <c r="BE30" s="14">
        <v>1</v>
      </c>
      <c r="BF30" s="15">
        <f>BE30/BE38</f>
        <v>3.0769230769230769E-3</v>
      </c>
      <c r="BG30" s="14">
        <f t="shared" si="0"/>
        <v>0</v>
      </c>
      <c r="BH30" s="15">
        <f>BG30/BG38</f>
        <v>0</v>
      </c>
      <c r="BI30" s="14">
        <v>1</v>
      </c>
      <c r="BJ30" s="15">
        <f>BI30/BI38</f>
        <v>2.5445292620865142E-3</v>
      </c>
      <c r="BK30" s="14">
        <v>2</v>
      </c>
      <c r="BL30" s="15">
        <f>BK30/BK38</f>
        <v>3.3898305084745763E-2</v>
      </c>
      <c r="BM30" s="14">
        <f t="shared" si="1"/>
        <v>0</v>
      </c>
      <c r="BN30" s="15"/>
      <c r="BO30" s="14">
        <v>2</v>
      </c>
      <c r="BP30" s="15">
        <f>BO30/BO38</f>
        <v>3.3898305084745763E-2</v>
      </c>
      <c r="BQ30" s="14">
        <v>10</v>
      </c>
      <c r="BR30" s="15">
        <f>BQ30/BQ38</f>
        <v>4.3572984749455342E-3</v>
      </c>
      <c r="BS30" s="14">
        <f t="shared" si="2"/>
        <v>0</v>
      </c>
      <c r="BT30" s="15">
        <f>BS30/BS38</f>
        <v>0</v>
      </c>
      <c r="BU30" s="14">
        <v>10</v>
      </c>
      <c r="BV30" s="15">
        <f>BU30/BU38</f>
        <v>3.9200313602508821E-3</v>
      </c>
      <c r="BW30" s="14">
        <f t="shared" si="12"/>
        <v>84</v>
      </c>
      <c r="BX30" s="15">
        <f>BW30/BW40</f>
        <v>5.686433793663688E-3</v>
      </c>
      <c r="BY30" s="14">
        <f t="shared" si="12"/>
        <v>10</v>
      </c>
      <c r="BZ30" s="15">
        <f>BY30/BY40</f>
        <v>5.5157198014340872E-3</v>
      </c>
      <c r="CA30" s="17">
        <f t="shared" si="13"/>
        <v>94</v>
      </c>
      <c r="CB30" s="18">
        <f>CA30/CA40</f>
        <v>5.6677720832077182E-3</v>
      </c>
      <c r="CE30" s="14">
        <f t="shared" si="14"/>
        <v>84</v>
      </c>
      <c r="CF30" s="15">
        <f>CE30/CE40</f>
        <v>5.686433793663688E-3</v>
      </c>
      <c r="CG30" s="14">
        <f t="shared" si="15"/>
        <v>205</v>
      </c>
      <c r="CH30" s="15">
        <f>CG30/CG40</f>
        <v>5.8358005010248236E-3</v>
      </c>
      <c r="CI30" s="17">
        <v>289</v>
      </c>
      <c r="CJ30" s="18">
        <f>CI30/CI38</f>
        <v>5.9163118244349817E-3</v>
      </c>
    </row>
    <row r="31" spans="1:88" x14ac:dyDescent="0.25">
      <c r="A31" s="19" t="s">
        <v>139</v>
      </c>
      <c r="B31" s="27"/>
      <c r="C31" s="20">
        <f>SUM(C29:C30)</f>
        <v>2</v>
      </c>
      <c r="D31" s="21">
        <f>C31/C38</f>
        <v>1.6393442622950821E-2</v>
      </c>
      <c r="E31" s="20">
        <f t="shared" si="3"/>
        <v>0</v>
      </c>
      <c r="F31" s="21"/>
      <c r="G31" s="20">
        <f>SUBTOTAL(9,G29:G30)</f>
        <v>2</v>
      </c>
      <c r="H31" s="21">
        <f>G31/G38</f>
        <v>1.6393442622950821E-2</v>
      </c>
      <c r="I31" s="20">
        <f>SUM(I29:I30)</f>
        <v>25</v>
      </c>
      <c r="J31" s="21">
        <f>I31/I38</f>
        <v>2.0559210526315791E-2</v>
      </c>
      <c r="K31" s="20">
        <f t="shared" si="4"/>
        <v>4</v>
      </c>
      <c r="L31" s="21">
        <f>K31/K38</f>
        <v>2.1739130434782608E-2</v>
      </c>
      <c r="M31" s="20">
        <f>SUBTOTAL(9,M29:M30)</f>
        <v>29</v>
      </c>
      <c r="N31" s="21">
        <f>M31/M38</f>
        <v>2.0714285714285713E-2</v>
      </c>
      <c r="O31" s="20">
        <f>SUM(O29:O30)</f>
        <v>18</v>
      </c>
      <c r="P31" s="21">
        <f>O31/O38</f>
        <v>1.498751040799334E-2</v>
      </c>
      <c r="Q31" s="20">
        <f t="shared" si="5"/>
        <v>4</v>
      </c>
      <c r="R31" s="21">
        <f>Q31/Q38</f>
        <v>3.7383177570093455E-2</v>
      </c>
      <c r="S31" s="20">
        <f>SUBTOTAL(9,S29:S30)</f>
        <v>22</v>
      </c>
      <c r="T31" s="21">
        <f>S31/S38</f>
        <v>1.6819571865443424E-2</v>
      </c>
      <c r="U31" s="20">
        <f>SUM(U29:U30)</f>
        <v>66</v>
      </c>
      <c r="V31" s="21">
        <f>U31/U38</f>
        <v>1.2156934978817462E-2</v>
      </c>
      <c r="W31" s="20">
        <f t="shared" si="6"/>
        <v>12</v>
      </c>
      <c r="X31" s="21">
        <f>W31/W38</f>
        <v>1.6064257028112448E-2</v>
      </c>
      <c r="Y31" s="20">
        <f>SUBTOTAL(9,Y29:Y30)</f>
        <v>78</v>
      </c>
      <c r="Z31" s="21">
        <f>Y31/Y38</f>
        <v>1.2629533678756476E-2</v>
      </c>
      <c r="AA31" s="20">
        <f t="shared" ref="AA31" si="22">SUM(AA29:AA30)</f>
        <v>6</v>
      </c>
      <c r="AB31" s="21">
        <f>AA31/AA38</f>
        <v>1.1857707509881422E-2</v>
      </c>
      <c r="AC31" s="20">
        <f t="shared" si="7"/>
        <v>0</v>
      </c>
      <c r="AD31" s="21">
        <f>AC31/AC38</f>
        <v>0</v>
      </c>
      <c r="AE31" s="20">
        <f>SUBTOTAL(9,AE29:AE30)</f>
        <v>6</v>
      </c>
      <c r="AF31" s="21">
        <f>AE31/AE38</f>
        <v>1.1194029850746268E-2</v>
      </c>
      <c r="AG31" s="20">
        <f>SUM(AG29:AG30)</f>
        <v>33</v>
      </c>
      <c r="AH31" s="21">
        <f>AG31/AG38</f>
        <v>1.2605042016806723E-2</v>
      </c>
      <c r="AI31" s="20">
        <f t="shared" si="8"/>
        <v>4</v>
      </c>
      <c r="AJ31" s="21">
        <f>AI31/AI38</f>
        <v>1.7467248908296942E-2</v>
      </c>
      <c r="AK31" s="20">
        <f>SUBTOTAL(9,AK29:AK30)</f>
        <v>37</v>
      </c>
      <c r="AL31" s="21">
        <f>AK31/AK38</f>
        <v>1.2996136283807516E-2</v>
      </c>
      <c r="AM31" s="20">
        <f>SUM(AM29:AM30)</f>
        <v>1</v>
      </c>
      <c r="AN31" s="21">
        <f>AM31/AM38</f>
        <v>1.3513513513513514E-2</v>
      </c>
      <c r="AO31" s="20">
        <f t="shared" si="9"/>
        <v>0</v>
      </c>
      <c r="AP31" s="21"/>
      <c r="AQ31" s="20">
        <f>SUBTOTAL(9,AQ29:AQ30)</f>
        <v>1</v>
      </c>
      <c r="AR31" s="21">
        <f>AQ31/AQ38</f>
        <v>1.3513513513513514E-2</v>
      </c>
      <c r="AS31" s="20">
        <f>SUM(AS29:AS30)</f>
        <v>13</v>
      </c>
      <c r="AT31" s="21">
        <f>AS31/AS38</f>
        <v>1.813110181311018E-2</v>
      </c>
      <c r="AU31" s="20">
        <f t="shared" si="10"/>
        <v>2</v>
      </c>
      <c r="AV31" s="21">
        <f>AU31/AU38</f>
        <v>2.0408163265306121E-2</v>
      </c>
      <c r="AW31" s="20">
        <f>SUBTOTAL(9,AW29:AW30)</f>
        <v>15</v>
      </c>
      <c r="AX31" s="21">
        <f>AW31/AW38</f>
        <v>1.8404907975460124E-2</v>
      </c>
      <c r="AY31" s="20">
        <f>SUM(AY29:AY30)</f>
        <v>0</v>
      </c>
      <c r="AZ31" s="21">
        <f>AY31/AY38</f>
        <v>0</v>
      </c>
      <c r="BA31" s="20">
        <f t="shared" si="11"/>
        <v>0</v>
      </c>
      <c r="BB31" s="21"/>
      <c r="BC31" s="20">
        <f>SUBTOTAL(9,BC29:BC30)</f>
        <v>0</v>
      </c>
      <c r="BD31" s="21">
        <f>BC31/BC38</f>
        <v>0</v>
      </c>
      <c r="BE31" s="20">
        <f>SUM(BE29:BE30)</f>
        <v>2</v>
      </c>
      <c r="BF31" s="21">
        <f>BE31/BE38</f>
        <v>6.1538461538461538E-3</v>
      </c>
      <c r="BG31" s="20">
        <f t="shared" si="0"/>
        <v>0</v>
      </c>
      <c r="BH31" s="21">
        <f>BG31/BG38</f>
        <v>0</v>
      </c>
      <c r="BI31" s="20">
        <f>SUBTOTAL(9,BI29:BI30)</f>
        <v>2</v>
      </c>
      <c r="BJ31" s="21">
        <f>BI31/BI38</f>
        <v>5.0890585241730284E-3</v>
      </c>
      <c r="BK31" s="20">
        <f>SUM(BK29:BK30)</f>
        <v>2</v>
      </c>
      <c r="BL31" s="21">
        <f>BK31/BK38</f>
        <v>3.3898305084745763E-2</v>
      </c>
      <c r="BM31" s="20">
        <f t="shared" si="1"/>
        <v>0</v>
      </c>
      <c r="BN31" s="21"/>
      <c r="BO31" s="20">
        <f>SUBTOTAL(9,BO29:BO30)</f>
        <v>2</v>
      </c>
      <c r="BP31" s="21">
        <f>BO31/BO38</f>
        <v>3.3898305084745763E-2</v>
      </c>
      <c r="BQ31" s="20">
        <f>SUM(BQ29:BQ30)</f>
        <v>20</v>
      </c>
      <c r="BR31" s="21">
        <f>BQ31/BQ38</f>
        <v>8.7145969498910684E-3</v>
      </c>
      <c r="BS31" s="20">
        <f t="shared" si="2"/>
        <v>0</v>
      </c>
      <c r="BT31" s="21">
        <f>BS31/BS38</f>
        <v>0</v>
      </c>
      <c r="BU31" s="20">
        <f>SUBTOTAL(9,BU29:BU30)</f>
        <v>20</v>
      </c>
      <c r="BV31" s="21">
        <f>BU31/BU38</f>
        <v>7.8400627205017642E-3</v>
      </c>
      <c r="BW31" s="20">
        <f t="shared" si="12"/>
        <v>188</v>
      </c>
      <c r="BX31" s="21">
        <f>BW31/BW40</f>
        <v>1.272678039534254E-2</v>
      </c>
      <c r="BY31" s="20">
        <f t="shared" si="12"/>
        <v>26</v>
      </c>
      <c r="BZ31" s="21">
        <f>BY31/BY40</f>
        <v>1.4340871483728626E-2</v>
      </c>
      <c r="CA31" s="20">
        <f t="shared" si="13"/>
        <v>214</v>
      </c>
      <c r="CB31" s="21">
        <f>CA31/CA40</f>
        <v>1.2903225806451613E-2</v>
      </c>
      <c r="CE31" s="20">
        <f t="shared" si="14"/>
        <v>188</v>
      </c>
      <c r="CF31" s="21">
        <f>CE31/CE40</f>
        <v>1.272678039534254E-2</v>
      </c>
      <c r="CG31" s="20">
        <f t="shared" si="15"/>
        <v>457</v>
      </c>
      <c r="CH31" s="21">
        <f>CG31/CG40</f>
        <v>1.3009565019357777E-2</v>
      </c>
      <c r="CI31" s="20">
        <v>645</v>
      </c>
      <c r="CJ31" s="21">
        <f>CI31/CI38</f>
        <v>1.3204225352112676E-2</v>
      </c>
    </row>
    <row r="32" spans="1:88" x14ac:dyDescent="0.25">
      <c r="A32" s="2" t="s">
        <v>194</v>
      </c>
      <c r="B32" s="3" t="s">
        <v>132</v>
      </c>
      <c r="C32" s="14">
        <v>5</v>
      </c>
      <c r="D32" s="15">
        <f>C32/C38</f>
        <v>4.0983606557377046E-2</v>
      </c>
      <c r="E32" s="14">
        <f t="shared" si="3"/>
        <v>0</v>
      </c>
      <c r="F32" s="15"/>
      <c r="G32" s="14">
        <v>5</v>
      </c>
      <c r="H32" s="15">
        <f>G32/G38</f>
        <v>4.0983606557377046E-2</v>
      </c>
      <c r="I32" s="14">
        <v>14</v>
      </c>
      <c r="J32" s="15">
        <f>I32/I38</f>
        <v>1.1513157894736841E-2</v>
      </c>
      <c r="K32" s="14">
        <f t="shared" si="4"/>
        <v>4</v>
      </c>
      <c r="L32" s="15">
        <f>K32/K38</f>
        <v>2.1739130434782608E-2</v>
      </c>
      <c r="M32" s="14">
        <v>18</v>
      </c>
      <c r="N32" s="15">
        <f>M32/M38</f>
        <v>1.2857142857142857E-2</v>
      </c>
      <c r="O32" s="14">
        <v>13</v>
      </c>
      <c r="P32" s="15">
        <f>O32/O38</f>
        <v>1.0824313072439634E-2</v>
      </c>
      <c r="Q32" s="14">
        <f t="shared" si="5"/>
        <v>4</v>
      </c>
      <c r="R32" s="15">
        <f>Q32/Q38</f>
        <v>3.7383177570093455E-2</v>
      </c>
      <c r="S32" s="14">
        <v>17</v>
      </c>
      <c r="T32" s="15">
        <f>S32/S38</f>
        <v>1.2996941896024464E-2</v>
      </c>
      <c r="U32" s="14">
        <v>57</v>
      </c>
      <c r="V32" s="15">
        <f>U32/U38</f>
        <v>1.0499171118069627E-2</v>
      </c>
      <c r="W32" s="14">
        <f t="shared" si="6"/>
        <v>5</v>
      </c>
      <c r="X32" s="15">
        <f>W32/W38</f>
        <v>6.6934404283801874E-3</v>
      </c>
      <c r="Y32" s="14">
        <v>62</v>
      </c>
      <c r="Z32" s="15">
        <f>Y32/Y38</f>
        <v>1.0038860103626942E-2</v>
      </c>
      <c r="AA32" s="14">
        <v>5</v>
      </c>
      <c r="AB32" s="15">
        <f>AA32/AA38</f>
        <v>9.881422924901186E-3</v>
      </c>
      <c r="AC32" s="14">
        <f t="shared" si="7"/>
        <v>0</v>
      </c>
      <c r="AD32" s="15">
        <f>AC32/AC38</f>
        <v>0</v>
      </c>
      <c r="AE32" s="14">
        <v>5</v>
      </c>
      <c r="AF32" s="15">
        <f>AE32/AE38</f>
        <v>9.3283582089552231E-3</v>
      </c>
      <c r="AG32" s="14">
        <v>34</v>
      </c>
      <c r="AH32" s="15">
        <f>AG32/AG38</f>
        <v>1.2987012987012988E-2</v>
      </c>
      <c r="AI32" s="14">
        <f t="shared" si="8"/>
        <v>4</v>
      </c>
      <c r="AJ32" s="15">
        <f>AI32/AI38</f>
        <v>1.7467248908296942E-2</v>
      </c>
      <c r="AK32" s="14">
        <v>38</v>
      </c>
      <c r="AL32" s="15">
        <f>AK32/AK38</f>
        <v>1.3347383210396909E-2</v>
      </c>
      <c r="AM32" s="14">
        <v>2</v>
      </c>
      <c r="AN32" s="15">
        <f>AM32/AM38</f>
        <v>2.7027027027027029E-2</v>
      </c>
      <c r="AO32" s="14">
        <f t="shared" si="9"/>
        <v>0</v>
      </c>
      <c r="AP32" s="15"/>
      <c r="AQ32" s="14">
        <v>2</v>
      </c>
      <c r="AR32" s="15">
        <f>AQ32/AQ38</f>
        <v>2.7027027027027029E-2</v>
      </c>
      <c r="AS32" s="14">
        <v>9</v>
      </c>
      <c r="AT32" s="15">
        <f>AS32/AS38</f>
        <v>1.2552301255230125E-2</v>
      </c>
      <c r="AU32" s="14">
        <f t="shared" si="10"/>
        <v>1</v>
      </c>
      <c r="AV32" s="15">
        <f>AU32/AU38</f>
        <v>1.020408163265306E-2</v>
      </c>
      <c r="AW32" s="14">
        <v>10</v>
      </c>
      <c r="AX32" s="15">
        <f>AW32/AW38</f>
        <v>1.2269938650306749E-2</v>
      </c>
      <c r="AY32" s="14">
        <v>2</v>
      </c>
      <c r="AZ32" s="15">
        <f>AY32/AY38</f>
        <v>4.0816326530612242E-2</v>
      </c>
      <c r="BA32" s="14">
        <f t="shared" si="11"/>
        <v>0</v>
      </c>
      <c r="BB32" s="15"/>
      <c r="BC32" s="14">
        <v>2</v>
      </c>
      <c r="BD32" s="15">
        <f>BC32/BC38</f>
        <v>4.0816326530612242E-2</v>
      </c>
      <c r="BE32" s="14">
        <v>8</v>
      </c>
      <c r="BF32" s="15">
        <f>BE32/BE38</f>
        <v>2.4615384615384615E-2</v>
      </c>
      <c r="BG32" s="14">
        <f t="shared" si="0"/>
        <v>0</v>
      </c>
      <c r="BH32" s="15">
        <f>BG32/BG38</f>
        <v>0</v>
      </c>
      <c r="BI32" s="14">
        <v>8</v>
      </c>
      <c r="BJ32" s="15">
        <f>BI32/BI38</f>
        <v>2.0356234096692113E-2</v>
      </c>
      <c r="BK32" s="14">
        <v>0</v>
      </c>
      <c r="BL32" s="15">
        <f>BK32/BK38</f>
        <v>0</v>
      </c>
      <c r="BM32" s="14">
        <f t="shared" si="1"/>
        <v>0</v>
      </c>
      <c r="BN32" s="15"/>
      <c r="BO32" s="14">
        <v>0</v>
      </c>
      <c r="BP32" s="15">
        <f>BO32/BO38</f>
        <v>0</v>
      </c>
      <c r="BQ32" s="14">
        <v>24</v>
      </c>
      <c r="BR32" s="15">
        <f>BQ32/BQ38</f>
        <v>1.045751633986928E-2</v>
      </c>
      <c r="BS32" s="14">
        <f t="shared" si="2"/>
        <v>1</v>
      </c>
      <c r="BT32" s="15">
        <f>BS32/BS38</f>
        <v>3.90625E-3</v>
      </c>
      <c r="BU32" s="14">
        <v>25</v>
      </c>
      <c r="BV32" s="15">
        <f>BU32/BU38</f>
        <v>9.8000784006272053E-3</v>
      </c>
      <c r="BW32" s="14">
        <f t="shared" si="12"/>
        <v>173</v>
      </c>
      <c r="BX32" s="15">
        <f>BW32/BW40</f>
        <v>1.1711345789331168E-2</v>
      </c>
      <c r="BY32" s="14">
        <f t="shared" si="12"/>
        <v>19</v>
      </c>
      <c r="BZ32" s="15">
        <f>BY32/BY40</f>
        <v>1.0479867622724766E-2</v>
      </c>
      <c r="CA32" s="17">
        <f t="shared" si="13"/>
        <v>192</v>
      </c>
      <c r="CB32" s="18">
        <f>CA32/CA40</f>
        <v>1.1576725957190233E-2</v>
      </c>
      <c r="CE32" s="14">
        <f t="shared" si="14"/>
        <v>173</v>
      </c>
      <c r="CF32" s="15">
        <f>CE32/CE40</f>
        <v>1.1711345789331168E-2</v>
      </c>
      <c r="CG32" s="14">
        <f t="shared" si="15"/>
        <v>429</v>
      </c>
      <c r="CH32" s="15">
        <f>CG32/CG40</f>
        <v>1.2212480072876338E-2</v>
      </c>
      <c r="CI32" s="17">
        <v>602</v>
      </c>
      <c r="CJ32" s="18">
        <f>CI32/CI38</f>
        <v>1.232394366197183E-2</v>
      </c>
    </row>
    <row r="33" spans="1:88" x14ac:dyDescent="0.25">
      <c r="A33" s="19" t="s">
        <v>139</v>
      </c>
      <c r="B33" s="27"/>
      <c r="C33" s="20">
        <f>SUM(C32)</f>
        <v>5</v>
      </c>
      <c r="D33" s="21">
        <f>C33/C38</f>
        <v>4.0983606557377046E-2</v>
      </c>
      <c r="E33" s="20">
        <f t="shared" si="3"/>
        <v>0</v>
      </c>
      <c r="F33" s="21"/>
      <c r="G33" s="20">
        <f>SUBTOTAL(9,G32:G32)</f>
        <v>5</v>
      </c>
      <c r="H33" s="21">
        <f>G33/G38</f>
        <v>4.0983606557377046E-2</v>
      </c>
      <c r="I33" s="20">
        <f>SUM(I32)</f>
        <v>14</v>
      </c>
      <c r="J33" s="21">
        <f>I33/I38</f>
        <v>1.1513157894736841E-2</v>
      </c>
      <c r="K33" s="20">
        <f t="shared" si="4"/>
        <v>4</v>
      </c>
      <c r="L33" s="21">
        <f>K33/K38</f>
        <v>2.1739130434782608E-2</v>
      </c>
      <c r="M33" s="20">
        <f>SUBTOTAL(9,M32:M32)</f>
        <v>18</v>
      </c>
      <c r="N33" s="21">
        <f>M33/M38</f>
        <v>1.2857142857142857E-2</v>
      </c>
      <c r="O33" s="20">
        <f>SUM(O32)</f>
        <v>13</v>
      </c>
      <c r="P33" s="21">
        <f>O33/O38</f>
        <v>1.0824313072439634E-2</v>
      </c>
      <c r="Q33" s="20">
        <f t="shared" si="5"/>
        <v>4</v>
      </c>
      <c r="R33" s="21">
        <f>Q33/Q38</f>
        <v>3.7383177570093455E-2</v>
      </c>
      <c r="S33" s="20">
        <f>SUBTOTAL(9,S32:S32)</f>
        <v>17</v>
      </c>
      <c r="T33" s="21">
        <f>S33/S38</f>
        <v>1.2996941896024464E-2</v>
      </c>
      <c r="U33" s="20">
        <f>SUM(U32)</f>
        <v>57</v>
      </c>
      <c r="V33" s="21">
        <f>U33/U38</f>
        <v>1.0499171118069627E-2</v>
      </c>
      <c r="W33" s="20">
        <f t="shared" si="6"/>
        <v>5</v>
      </c>
      <c r="X33" s="21">
        <f>W33/W38</f>
        <v>6.6934404283801874E-3</v>
      </c>
      <c r="Y33" s="20">
        <f>SUBTOTAL(9,Y32:Y32)</f>
        <v>62</v>
      </c>
      <c r="Z33" s="21">
        <f>Y33/Y38</f>
        <v>1.0038860103626942E-2</v>
      </c>
      <c r="AA33" s="20">
        <f t="shared" ref="AA33" si="23">SUM(AA32)</f>
        <v>5</v>
      </c>
      <c r="AB33" s="21">
        <f>AA33/AA38</f>
        <v>9.881422924901186E-3</v>
      </c>
      <c r="AC33" s="20">
        <f t="shared" si="7"/>
        <v>0</v>
      </c>
      <c r="AD33" s="21">
        <f>AC33/AC38</f>
        <v>0</v>
      </c>
      <c r="AE33" s="20">
        <f>SUBTOTAL(9,AE32:AE32)</f>
        <v>5</v>
      </c>
      <c r="AF33" s="21">
        <f>AE33/AE38</f>
        <v>9.3283582089552231E-3</v>
      </c>
      <c r="AG33" s="20">
        <f>SUM(AG32)</f>
        <v>34</v>
      </c>
      <c r="AH33" s="21">
        <f>AG33/AG38</f>
        <v>1.2987012987012988E-2</v>
      </c>
      <c r="AI33" s="20">
        <f t="shared" si="8"/>
        <v>4</v>
      </c>
      <c r="AJ33" s="21">
        <f>AI33/AI38</f>
        <v>1.7467248908296942E-2</v>
      </c>
      <c r="AK33" s="20">
        <f>SUBTOTAL(9,AK32:AK32)</f>
        <v>38</v>
      </c>
      <c r="AL33" s="21">
        <f>AK33/AK38</f>
        <v>1.3347383210396909E-2</v>
      </c>
      <c r="AM33" s="20">
        <f>SUM(AM32)</f>
        <v>2</v>
      </c>
      <c r="AN33" s="21">
        <f>AM33/AM38</f>
        <v>2.7027027027027029E-2</v>
      </c>
      <c r="AO33" s="20">
        <f t="shared" si="9"/>
        <v>0</v>
      </c>
      <c r="AP33" s="21"/>
      <c r="AQ33" s="20">
        <f>SUBTOTAL(9,AQ32:AQ32)</f>
        <v>2</v>
      </c>
      <c r="AR33" s="21">
        <f>AQ33/AQ38</f>
        <v>2.7027027027027029E-2</v>
      </c>
      <c r="AS33" s="20">
        <f>SUM(AS32)</f>
        <v>9</v>
      </c>
      <c r="AT33" s="21">
        <f>AS33/AS38</f>
        <v>1.2552301255230125E-2</v>
      </c>
      <c r="AU33" s="20">
        <f t="shared" si="10"/>
        <v>1</v>
      </c>
      <c r="AV33" s="21">
        <f>AU33/AU38</f>
        <v>1.020408163265306E-2</v>
      </c>
      <c r="AW33" s="20">
        <f>SUBTOTAL(9,AW32:AW32)</f>
        <v>10</v>
      </c>
      <c r="AX33" s="21">
        <f>AW33/AW38</f>
        <v>1.2269938650306749E-2</v>
      </c>
      <c r="AY33" s="20">
        <f>SUM(AY32)</f>
        <v>2</v>
      </c>
      <c r="AZ33" s="21">
        <f>AY33/AY38</f>
        <v>4.0816326530612242E-2</v>
      </c>
      <c r="BA33" s="20">
        <f t="shared" si="11"/>
        <v>0</v>
      </c>
      <c r="BB33" s="21"/>
      <c r="BC33" s="20">
        <f>SUBTOTAL(9,BC32:BC32)</f>
        <v>2</v>
      </c>
      <c r="BD33" s="21">
        <f>BC33/BC38</f>
        <v>4.0816326530612242E-2</v>
      </c>
      <c r="BE33" s="20">
        <f>SUM(BE32)</f>
        <v>8</v>
      </c>
      <c r="BF33" s="21">
        <f>BE33/BE38</f>
        <v>2.4615384615384615E-2</v>
      </c>
      <c r="BG33" s="20">
        <f t="shared" si="0"/>
        <v>0</v>
      </c>
      <c r="BH33" s="21">
        <f>BG33/BG38</f>
        <v>0</v>
      </c>
      <c r="BI33" s="20">
        <f>SUBTOTAL(9,BI32:BI32)</f>
        <v>8</v>
      </c>
      <c r="BJ33" s="21">
        <f>BI33/BI38</f>
        <v>2.0356234096692113E-2</v>
      </c>
      <c r="BK33" s="20">
        <f>SUM(BK32)</f>
        <v>0</v>
      </c>
      <c r="BL33" s="21">
        <f>BK33/BK38</f>
        <v>0</v>
      </c>
      <c r="BM33" s="20">
        <f t="shared" si="1"/>
        <v>0</v>
      </c>
      <c r="BN33" s="21"/>
      <c r="BO33" s="20">
        <f>SUBTOTAL(9,BO32:BO32)</f>
        <v>0</v>
      </c>
      <c r="BP33" s="21">
        <f>BO33/BO38</f>
        <v>0</v>
      </c>
      <c r="BQ33" s="20">
        <f>SUM(BQ32)</f>
        <v>24</v>
      </c>
      <c r="BR33" s="21">
        <f>BQ33/BQ38</f>
        <v>1.045751633986928E-2</v>
      </c>
      <c r="BS33" s="20">
        <f t="shared" si="2"/>
        <v>1</v>
      </c>
      <c r="BT33" s="21">
        <f>BS33/BS38</f>
        <v>3.90625E-3</v>
      </c>
      <c r="BU33" s="20">
        <f>SUBTOTAL(9,BU32:BU32)</f>
        <v>25</v>
      </c>
      <c r="BV33" s="21">
        <f>BU33/BU38</f>
        <v>9.8000784006272053E-3</v>
      </c>
      <c r="BW33" s="20">
        <f t="shared" si="12"/>
        <v>173</v>
      </c>
      <c r="BX33" s="21">
        <f>BW33/BW40</f>
        <v>1.1711345789331168E-2</v>
      </c>
      <c r="BY33" s="20">
        <f t="shared" si="12"/>
        <v>19</v>
      </c>
      <c r="BZ33" s="21">
        <f>BY33/BY40</f>
        <v>1.0479867622724766E-2</v>
      </c>
      <c r="CA33" s="20">
        <f t="shared" si="13"/>
        <v>192</v>
      </c>
      <c r="CB33" s="21">
        <f>CA33/CA40</f>
        <v>1.1576725957190233E-2</v>
      </c>
      <c r="CE33" s="20">
        <f t="shared" si="14"/>
        <v>173</v>
      </c>
      <c r="CF33" s="21">
        <f>CE33/CE40</f>
        <v>1.1711345789331168E-2</v>
      </c>
      <c r="CG33" s="20">
        <f t="shared" si="15"/>
        <v>429</v>
      </c>
      <c r="CH33" s="21">
        <f>CG33/CG40</f>
        <v>1.2212480072876338E-2</v>
      </c>
      <c r="CI33" s="20">
        <v>602</v>
      </c>
      <c r="CJ33" s="21">
        <f>CI33/CI38</f>
        <v>1.232394366197183E-2</v>
      </c>
    </row>
    <row r="34" spans="1:88" x14ac:dyDescent="0.25">
      <c r="A34" s="2" t="s">
        <v>195</v>
      </c>
      <c r="B34" s="3" t="s">
        <v>134</v>
      </c>
      <c r="C34" s="14">
        <v>1</v>
      </c>
      <c r="D34" s="15">
        <f>C34/C38</f>
        <v>8.1967213114754103E-3</v>
      </c>
      <c r="E34" s="14">
        <f t="shared" si="3"/>
        <v>0</v>
      </c>
      <c r="F34" s="15"/>
      <c r="G34" s="14">
        <v>1</v>
      </c>
      <c r="H34" s="15">
        <f>G34/G38</f>
        <v>8.1967213114754103E-3</v>
      </c>
      <c r="I34" s="14">
        <v>27</v>
      </c>
      <c r="J34" s="15">
        <f>I34/I38</f>
        <v>2.2203947368421052E-2</v>
      </c>
      <c r="K34" s="14">
        <f t="shared" si="4"/>
        <v>7</v>
      </c>
      <c r="L34" s="15">
        <f>K34/K38</f>
        <v>3.8043478260869568E-2</v>
      </c>
      <c r="M34" s="14">
        <v>34</v>
      </c>
      <c r="N34" s="15">
        <f>M34/M38</f>
        <v>2.4285714285714285E-2</v>
      </c>
      <c r="O34" s="14">
        <v>14</v>
      </c>
      <c r="P34" s="15">
        <f>O34/O38</f>
        <v>1.1656952539550375E-2</v>
      </c>
      <c r="Q34" s="14">
        <f t="shared" si="5"/>
        <v>4</v>
      </c>
      <c r="R34" s="15">
        <f>Q34/Q38</f>
        <v>3.7383177570093455E-2</v>
      </c>
      <c r="S34" s="14">
        <v>18</v>
      </c>
      <c r="T34" s="15">
        <f>S34/S38</f>
        <v>1.3761467889908258E-2</v>
      </c>
      <c r="U34" s="14">
        <v>135</v>
      </c>
      <c r="V34" s="15">
        <f>U34/U38</f>
        <v>2.4866457911217537E-2</v>
      </c>
      <c r="W34" s="14">
        <f t="shared" si="6"/>
        <v>36</v>
      </c>
      <c r="X34" s="15">
        <f>W34/W38</f>
        <v>4.8192771084337352E-2</v>
      </c>
      <c r="Y34" s="14">
        <v>171</v>
      </c>
      <c r="Z34" s="15">
        <f>Y34/Y38</f>
        <v>2.7687823834196892E-2</v>
      </c>
      <c r="AA34" s="14">
        <v>10</v>
      </c>
      <c r="AB34" s="15">
        <f>AA34/AA38</f>
        <v>1.9762845849802372E-2</v>
      </c>
      <c r="AC34" s="14">
        <f t="shared" si="7"/>
        <v>1</v>
      </c>
      <c r="AD34" s="15">
        <f>AC34/AC38</f>
        <v>3.3333333333333333E-2</v>
      </c>
      <c r="AE34" s="14">
        <v>11</v>
      </c>
      <c r="AF34" s="15">
        <f>AE34/AE38</f>
        <v>2.0522388059701493E-2</v>
      </c>
      <c r="AG34" s="14">
        <v>54</v>
      </c>
      <c r="AH34" s="15">
        <f>AG34/AG38</f>
        <v>2.0626432391138275E-2</v>
      </c>
      <c r="AI34" s="14">
        <f t="shared" si="8"/>
        <v>13</v>
      </c>
      <c r="AJ34" s="15">
        <f>AI34/AI38</f>
        <v>5.6768558951965066E-2</v>
      </c>
      <c r="AK34" s="14">
        <v>67</v>
      </c>
      <c r="AL34" s="15">
        <f>AK34/AK38</f>
        <v>2.3533544081489288E-2</v>
      </c>
      <c r="AM34" s="14">
        <v>0</v>
      </c>
      <c r="AN34" s="15">
        <f>AM34/AM38</f>
        <v>0</v>
      </c>
      <c r="AO34" s="14">
        <f t="shared" si="9"/>
        <v>0</v>
      </c>
      <c r="AP34" s="15"/>
      <c r="AQ34" s="14">
        <v>0</v>
      </c>
      <c r="AR34" s="15">
        <f>AQ34/AQ38</f>
        <v>0</v>
      </c>
      <c r="AS34" s="14">
        <v>8</v>
      </c>
      <c r="AT34" s="15">
        <f>AS34/AS38</f>
        <v>1.1157601115760111E-2</v>
      </c>
      <c r="AU34" s="14">
        <f t="shared" si="10"/>
        <v>3</v>
      </c>
      <c r="AV34" s="15">
        <f>AU34/AU38</f>
        <v>3.0612244897959183E-2</v>
      </c>
      <c r="AW34" s="14">
        <v>11</v>
      </c>
      <c r="AX34" s="15">
        <f>AW34/AW38</f>
        <v>1.3496932515337423E-2</v>
      </c>
      <c r="AY34" s="14">
        <v>1</v>
      </c>
      <c r="AZ34" s="15">
        <f>AY34/AY38</f>
        <v>2.0408163265306121E-2</v>
      </c>
      <c r="BA34" s="14">
        <f t="shared" si="11"/>
        <v>0</v>
      </c>
      <c r="BB34" s="15"/>
      <c r="BC34" s="14">
        <v>1</v>
      </c>
      <c r="BD34" s="15">
        <f>BC34/BC38</f>
        <v>2.0408163265306121E-2</v>
      </c>
      <c r="BE34" s="14">
        <v>6</v>
      </c>
      <c r="BF34" s="15">
        <f>BE34/BE38</f>
        <v>1.8461538461538463E-2</v>
      </c>
      <c r="BG34" s="14">
        <f t="shared" si="0"/>
        <v>4</v>
      </c>
      <c r="BH34" s="15">
        <f>BG34/BG38</f>
        <v>5.8823529411764705E-2</v>
      </c>
      <c r="BI34" s="14">
        <v>10</v>
      </c>
      <c r="BJ34" s="15">
        <f>BI34/BI38</f>
        <v>2.5445292620865138E-2</v>
      </c>
      <c r="BK34" s="14">
        <v>2</v>
      </c>
      <c r="BL34" s="15">
        <f>BK34/BK38</f>
        <v>3.3898305084745763E-2</v>
      </c>
      <c r="BM34" s="14">
        <f t="shared" si="1"/>
        <v>0</v>
      </c>
      <c r="BN34" s="15"/>
      <c r="BO34" s="14">
        <v>2</v>
      </c>
      <c r="BP34" s="15">
        <f>BO34/BO38</f>
        <v>3.3898305084745763E-2</v>
      </c>
      <c r="BQ34" s="14">
        <v>94</v>
      </c>
      <c r="BR34" s="15">
        <f>BQ34/BQ38</f>
        <v>4.0958605664488015E-2</v>
      </c>
      <c r="BS34" s="14">
        <f t="shared" si="2"/>
        <v>21</v>
      </c>
      <c r="BT34" s="15">
        <f>BS34/BS38</f>
        <v>8.203125E-2</v>
      </c>
      <c r="BU34" s="14">
        <v>115</v>
      </c>
      <c r="BV34" s="15">
        <f>BU34/BU38</f>
        <v>4.5080360642885141E-2</v>
      </c>
      <c r="BW34" s="14">
        <f t="shared" si="12"/>
        <v>352</v>
      </c>
      <c r="BX34" s="15">
        <f>BW34/BW40</f>
        <v>2.3828865421066884E-2</v>
      </c>
      <c r="BY34" s="14">
        <f t="shared" si="12"/>
        <v>89</v>
      </c>
      <c r="BZ34" s="15">
        <f>BY34/BY40</f>
        <v>4.9089906232763374E-2</v>
      </c>
      <c r="CA34" s="17">
        <f t="shared" si="13"/>
        <v>441</v>
      </c>
      <c r="CB34" s="18">
        <f>CA34/CA40</f>
        <v>2.6590292432921315E-2</v>
      </c>
      <c r="CE34" s="14">
        <f t="shared" si="14"/>
        <v>352</v>
      </c>
      <c r="CF34" s="15">
        <f>CE34/CE40</f>
        <v>2.3828865421066884E-2</v>
      </c>
      <c r="CG34" s="14">
        <f t="shared" si="15"/>
        <v>1245</v>
      </c>
      <c r="CH34" s="15">
        <f>CG34/CG40</f>
        <v>3.5441812798906853E-2</v>
      </c>
      <c r="CI34" s="17">
        <v>1597</v>
      </c>
      <c r="CJ34" s="18">
        <f>CI34/CI38</f>
        <v>3.2693252538486733E-2</v>
      </c>
    </row>
    <row r="35" spans="1:88" x14ac:dyDescent="0.25">
      <c r="A35" s="2" t="s">
        <v>196</v>
      </c>
      <c r="B35" s="3" t="s">
        <v>134</v>
      </c>
      <c r="C35" s="14">
        <v>0</v>
      </c>
      <c r="D35" s="15">
        <f>C35/C38</f>
        <v>0</v>
      </c>
      <c r="E35" s="14">
        <f t="shared" si="3"/>
        <v>0</v>
      </c>
      <c r="F35" s="15"/>
      <c r="G35" s="14">
        <v>0</v>
      </c>
      <c r="H35" s="15">
        <f>G35/G38</f>
        <v>0</v>
      </c>
      <c r="I35" s="14">
        <v>12</v>
      </c>
      <c r="J35" s="15">
        <f>I35/I38</f>
        <v>9.8684210526315784E-3</v>
      </c>
      <c r="K35" s="14">
        <f t="shared" si="4"/>
        <v>1</v>
      </c>
      <c r="L35" s="15">
        <f>K35/K38</f>
        <v>5.434782608695652E-3</v>
      </c>
      <c r="M35" s="14">
        <v>13</v>
      </c>
      <c r="N35" s="15">
        <f>M35/M38</f>
        <v>9.285714285714286E-3</v>
      </c>
      <c r="O35" s="14">
        <v>16</v>
      </c>
      <c r="P35" s="15">
        <f>O35/O38</f>
        <v>1.3322231473771857E-2</v>
      </c>
      <c r="Q35" s="14">
        <f t="shared" si="5"/>
        <v>2</v>
      </c>
      <c r="R35" s="15">
        <f>Q35/Q38</f>
        <v>1.8691588785046728E-2</v>
      </c>
      <c r="S35" s="14">
        <v>18</v>
      </c>
      <c r="T35" s="15">
        <f>S35/S38</f>
        <v>1.3761467889908258E-2</v>
      </c>
      <c r="U35" s="14">
        <v>37</v>
      </c>
      <c r="V35" s="15">
        <f>U35/U38</f>
        <v>6.8152514275188801E-3</v>
      </c>
      <c r="W35" s="14">
        <f t="shared" si="6"/>
        <v>8</v>
      </c>
      <c r="X35" s="15">
        <f>W35/W38</f>
        <v>1.0709504685408299E-2</v>
      </c>
      <c r="Y35" s="14">
        <v>45</v>
      </c>
      <c r="Z35" s="15">
        <f>Y35/Y38</f>
        <v>7.2862694300518133E-3</v>
      </c>
      <c r="AA35" s="14">
        <v>3</v>
      </c>
      <c r="AB35" s="15">
        <f>AA35/AA38</f>
        <v>5.9288537549407111E-3</v>
      </c>
      <c r="AC35" s="14">
        <f t="shared" si="7"/>
        <v>1</v>
      </c>
      <c r="AD35" s="15">
        <f>AC35/AC38</f>
        <v>3.3333333333333333E-2</v>
      </c>
      <c r="AE35" s="14">
        <v>4</v>
      </c>
      <c r="AF35" s="15">
        <f>AE35/AE38</f>
        <v>7.462686567164179E-3</v>
      </c>
      <c r="AG35" s="14">
        <v>21</v>
      </c>
      <c r="AH35" s="15">
        <f>AG35/AG38</f>
        <v>8.0213903743315516E-3</v>
      </c>
      <c r="AI35" s="14">
        <f t="shared" si="8"/>
        <v>0</v>
      </c>
      <c r="AJ35" s="15">
        <f>AI35/AI38</f>
        <v>0</v>
      </c>
      <c r="AK35" s="14">
        <v>21</v>
      </c>
      <c r="AL35" s="15">
        <f>AK35/AK38</f>
        <v>7.3761854583772393E-3</v>
      </c>
      <c r="AM35" s="14">
        <v>0</v>
      </c>
      <c r="AN35" s="15">
        <f>AM35/AM38</f>
        <v>0</v>
      </c>
      <c r="AO35" s="14">
        <f t="shared" si="9"/>
        <v>0</v>
      </c>
      <c r="AP35" s="15"/>
      <c r="AQ35" s="14">
        <v>0</v>
      </c>
      <c r="AR35" s="15">
        <f>AQ35/AQ38</f>
        <v>0</v>
      </c>
      <c r="AS35" s="14">
        <v>4</v>
      </c>
      <c r="AT35" s="15">
        <f>AS35/AS38</f>
        <v>5.5788005578800556E-3</v>
      </c>
      <c r="AU35" s="14">
        <f t="shared" si="10"/>
        <v>1</v>
      </c>
      <c r="AV35" s="15">
        <f>AU35/AU38</f>
        <v>1.020408163265306E-2</v>
      </c>
      <c r="AW35" s="14">
        <v>5</v>
      </c>
      <c r="AX35" s="15">
        <f>AW35/AW38</f>
        <v>6.1349693251533744E-3</v>
      </c>
      <c r="AY35" s="14">
        <v>0</v>
      </c>
      <c r="AZ35" s="15">
        <f>AY35/AY38</f>
        <v>0</v>
      </c>
      <c r="BA35" s="14">
        <f t="shared" si="11"/>
        <v>0</v>
      </c>
      <c r="BB35" s="15"/>
      <c r="BC35" s="14">
        <v>0</v>
      </c>
      <c r="BD35" s="15">
        <f>BC35/BC38</f>
        <v>0</v>
      </c>
      <c r="BE35" s="14">
        <v>3</v>
      </c>
      <c r="BF35" s="15">
        <f>BE35/BE38</f>
        <v>9.2307692307692316E-3</v>
      </c>
      <c r="BG35" s="14">
        <f t="shared" si="0"/>
        <v>1</v>
      </c>
      <c r="BH35" s="15">
        <f>BG35/BG38</f>
        <v>1.4705882352941176E-2</v>
      </c>
      <c r="BI35" s="14">
        <v>4</v>
      </c>
      <c r="BJ35" s="15">
        <f>BI35/BI38</f>
        <v>1.0178117048346057E-2</v>
      </c>
      <c r="BK35" s="14">
        <v>0</v>
      </c>
      <c r="BL35" s="15">
        <f>BK35/BK38</f>
        <v>0</v>
      </c>
      <c r="BM35" s="14">
        <f t="shared" si="1"/>
        <v>0</v>
      </c>
      <c r="BN35" s="15"/>
      <c r="BO35" s="14">
        <v>0</v>
      </c>
      <c r="BP35" s="15">
        <f>BO35/BO38</f>
        <v>0</v>
      </c>
      <c r="BQ35" s="14">
        <v>14</v>
      </c>
      <c r="BR35" s="15">
        <f>BQ35/BQ38</f>
        <v>6.100217864923747E-3</v>
      </c>
      <c r="BS35" s="14">
        <f t="shared" si="2"/>
        <v>0</v>
      </c>
      <c r="BT35" s="15">
        <f>BS35/BS38</f>
        <v>0</v>
      </c>
      <c r="BU35" s="14">
        <v>14</v>
      </c>
      <c r="BV35" s="15">
        <f>BU35/BU38</f>
        <v>5.4880439043512351E-3</v>
      </c>
      <c r="BW35" s="14">
        <f t="shared" si="12"/>
        <v>110</v>
      </c>
      <c r="BX35" s="15">
        <f>BW35/BW40</f>
        <v>7.446520444083401E-3</v>
      </c>
      <c r="BY35" s="14">
        <f t="shared" si="12"/>
        <v>14</v>
      </c>
      <c r="BZ35" s="15">
        <f>BY35/BY40</f>
        <v>7.7220077220077222E-3</v>
      </c>
      <c r="CA35" s="17">
        <f t="shared" si="13"/>
        <v>124</v>
      </c>
      <c r="CB35" s="18">
        <f>CA35/CA40</f>
        <v>7.4766355140186919E-3</v>
      </c>
      <c r="CE35" s="14">
        <f t="shared" si="14"/>
        <v>110</v>
      </c>
      <c r="CF35" s="15">
        <f>CE35/CE40</f>
        <v>7.446520444083401E-3</v>
      </c>
      <c r="CG35" s="14">
        <f t="shared" si="15"/>
        <v>278</v>
      </c>
      <c r="CH35" s="15">
        <f>CG35/CG40</f>
        <v>7.9139148257800045E-3</v>
      </c>
      <c r="CI35" s="17">
        <v>388</v>
      </c>
      <c r="CJ35" s="18">
        <f>CI35/CI38</f>
        <v>7.9430068784801834E-3</v>
      </c>
    </row>
    <row r="36" spans="1:88" x14ac:dyDescent="0.25">
      <c r="A36" s="2" t="s">
        <v>197</v>
      </c>
      <c r="B36" s="3" t="s">
        <v>134</v>
      </c>
      <c r="C36" s="14">
        <v>0</v>
      </c>
      <c r="D36" s="15">
        <f>C36/C38</f>
        <v>0</v>
      </c>
      <c r="E36" s="14">
        <f t="shared" si="3"/>
        <v>0</v>
      </c>
      <c r="F36" s="15"/>
      <c r="G36" s="14">
        <v>0</v>
      </c>
      <c r="H36" s="15">
        <f>G36/G38</f>
        <v>0</v>
      </c>
      <c r="I36" s="14">
        <v>7</v>
      </c>
      <c r="J36" s="15">
        <f>I36/I38</f>
        <v>5.7565789473684207E-3</v>
      </c>
      <c r="K36" s="14">
        <f t="shared" si="4"/>
        <v>1</v>
      </c>
      <c r="L36" s="15">
        <f>K36/K38</f>
        <v>5.434782608695652E-3</v>
      </c>
      <c r="M36" s="14">
        <v>8</v>
      </c>
      <c r="N36" s="15">
        <f>M36/M38</f>
        <v>5.7142857142857143E-3</v>
      </c>
      <c r="O36" s="14">
        <v>2</v>
      </c>
      <c r="P36" s="15">
        <f>O36/O38</f>
        <v>1.6652789342214821E-3</v>
      </c>
      <c r="Q36" s="14">
        <f t="shared" si="5"/>
        <v>0</v>
      </c>
      <c r="R36" s="15">
        <f>Q36/Q38</f>
        <v>0</v>
      </c>
      <c r="S36" s="14">
        <v>2</v>
      </c>
      <c r="T36" s="15">
        <f>S36/S38</f>
        <v>1.5290519877675841E-3</v>
      </c>
      <c r="U36" s="14">
        <v>21</v>
      </c>
      <c r="V36" s="15">
        <f>U36/U38</f>
        <v>3.8681156750782833E-3</v>
      </c>
      <c r="W36" s="14">
        <f t="shared" si="6"/>
        <v>0</v>
      </c>
      <c r="X36" s="15">
        <f>W36/W38</f>
        <v>0</v>
      </c>
      <c r="Y36" s="14">
        <v>21</v>
      </c>
      <c r="Z36" s="15">
        <f>Y36/Y38</f>
        <v>3.4002590673575129E-3</v>
      </c>
      <c r="AA36" s="14">
        <v>3</v>
      </c>
      <c r="AB36" s="15">
        <f>AA36/AA38</f>
        <v>5.9288537549407111E-3</v>
      </c>
      <c r="AC36" s="14">
        <f t="shared" si="7"/>
        <v>0</v>
      </c>
      <c r="AD36" s="15">
        <f>AC36/AC38</f>
        <v>0</v>
      </c>
      <c r="AE36" s="14">
        <v>3</v>
      </c>
      <c r="AF36" s="15">
        <f>AE36/AE38</f>
        <v>5.597014925373134E-3</v>
      </c>
      <c r="AG36" s="14">
        <v>11</v>
      </c>
      <c r="AH36" s="15">
        <f>AG36/AG38</f>
        <v>4.2016806722689074E-3</v>
      </c>
      <c r="AI36" s="14">
        <f t="shared" si="8"/>
        <v>2</v>
      </c>
      <c r="AJ36" s="15">
        <f>AI36/AI38</f>
        <v>8.7336244541484712E-3</v>
      </c>
      <c r="AK36" s="14">
        <v>13</v>
      </c>
      <c r="AL36" s="15">
        <f>AK36/AK38</f>
        <v>4.5662100456621002E-3</v>
      </c>
      <c r="AM36" s="14">
        <v>0</v>
      </c>
      <c r="AN36" s="15">
        <f>AM36/AM38</f>
        <v>0</v>
      </c>
      <c r="AO36" s="14">
        <f t="shared" si="9"/>
        <v>0</v>
      </c>
      <c r="AP36" s="15"/>
      <c r="AQ36" s="14">
        <v>0</v>
      </c>
      <c r="AR36" s="15">
        <f>AQ36/AQ38</f>
        <v>0</v>
      </c>
      <c r="AS36" s="14">
        <v>0</v>
      </c>
      <c r="AT36" s="15">
        <f>AS36/AS38</f>
        <v>0</v>
      </c>
      <c r="AU36" s="14">
        <f t="shared" si="10"/>
        <v>0</v>
      </c>
      <c r="AV36" s="15">
        <f>AU36/AU38</f>
        <v>0</v>
      </c>
      <c r="AW36" s="14">
        <v>0</v>
      </c>
      <c r="AX36" s="15">
        <f>AW36/AW38</f>
        <v>0</v>
      </c>
      <c r="AY36" s="14">
        <v>0</v>
      </c>
      <c r="AZ36" s="15">
        <f>AY36/AY38</f>
        <v>0</v>
      </c>
      <c r="BA36" s="14">
        <f t="shared" si="11"/>
        <v>0</v>
      </c>
      <c r="BB36" s="15"/>
      <c r="BC36" s="14">
        <v>0</v>
      </c>
      <c r="BD36" s="15">
        <f>BC36/BC38</f>
        <v>0</v>
      </c>
      <c r="BE36" s="14">
        <v>3</v>
      </c>
      <c r="BF36" s="15">
        <f>BE36/BE38</f>
        <v>9.2307692307692316E-3</v>
      </c>
      <c r="BG36" s="14">
        <f t="shared" si="0"/>
        <v>0</v>
      </c>
      <c r="BH36" s="15">
        <f>BG36/BG38</f>
        <v>0</v>
      </c>
      <c r="BI36" s="14">
        <v>3</v>
      </c>
      <c r="BJ36" s="15">
        <f>BI36/BI38</f>
        <v>7.6335877862595417E-3</v>
      </c>
      <c r="BK36" s="14">
        <v>0</v>
      </c>
      <c r="BL36" s="15">
        <f>BK36/BK38</f>
        <v>0</v>
      </c>
      <c r="BM36" s="14">
        <f t="shared" si="1"/>
        <v>0</v>
      </c>
      <c r="BN36" s="15"/>
      <c r="BO36" s="14">
        <v>0</v>
      </c>
      <c r="BP36" s="15">
        <f>BO36/BO38</f>
        <v>0</v>
      </c>
      <c r="BQ36" s="14">
        <v>3</v>
      </c>
      <c r="BR36" s="15">
        <f>BQ36/BQ38</f>
        <v>1.30718954248366E-3</v>
      </c>
      <c r="BS36" s="14">
        <f t="shared" si="2"/>
        <v>0</v>
      </c>
      <c r="BT36" s="15">
        <f>BS36/BS38</f>
        <v>0</v>
      </c>
      <c r="BU36" s="14">
        <v>3</v>
      </c>
      <c r="BV36" s="15">
        <f>BU36/BU38</f>
        <v>1.1760094080752645E-3</v>
      </c>
      <c r="BW36" s="14">
        <f t="shared" si="12"/>
        <v>50</v>
      </c>
      <c r="BX36" s="15">
        <f>BW36/BW40</f>
        <v>3.3847820200379095E-3</v>
      </c>
      <c r="BY36" s="14">
        <f t="shared" si="12"/>
        <v>3</v>
      </c>
      <c r="BZ36" s="15">
        <f>BY36/BY40</f>
        <v>1.6547159404302261E-3</v>
      </c>
      <c r="CA36" s="17">
        <f t="shared" si="13"/>
        <v>53</v>
      </c>
      <c r="CB36" s="18">
        <f>CA36/CA40</f>
        <v>3.1956587277660537E-3</v>
      </c>
      <c r="CE36" s="14">
        <f t="shared" si="14"/>
        <v>50</v>
      </c>
      <c r="CF36" s="15">
        <f>CE36/CE40</f>
        <v>3.3847820200379095E-3</v>
      </c>
      <c r="CG36" s="14">
        <f t="shared" si="15"/>
        <v>100</v>
      </c>
      <c r="CH36" s="15">
        <f>CG36/CG40</f>
        <v>2.8467319517194263E-3</v>
      </c>
      <c r="CI36" s="17">
        <v>150</v>
      </c>
      <c r="CJ36" s="18">
        <f>CI36/CI38</f>
        <v>3.070750081886669E-3</v>
      </c>
    </row>
    <row r="37" spans="1:88" x14ac:dyDescent="0.25">
      <c r="A37" s="19" t="s">
        <v>139</v>
      </c>
      <c r="B37" s="27"/>
      <c r="C37" s="20">
        <f>SUM(C34:C36)</f>
        <v>1</v>
      </c>
      <c r="D37" s="21">
        <f>C37/C38</f>
        <v>8.1967213114754103E-3</v>
      </c>
      <c r="E37" s="20">
        <f t="shared" si="3"/>
        <v>0</v>
      </c>
      <c r="F37" s="21"/>
      <c r="G37" s="20">
        <f>SUBTOTAL(9,G34:G36)</f>
        <v>1</v>
      </c>
      <c r="H37" s="21">
        <f>G37/G38</f>
        <v>8.1967213114754103E-3</v>
      </c>
      <c r="I37" s="20">
        <f>SUM(I34:I36)</f>
        <v>46</v>
      </c>
      <c r="J37" s="21">
        <f>I37/I38</f>
        <v>3.7828947368421052E-2</v>
      </c>
      <c r="K37" s="20">
        <f t="shared" si="4"/>
        <v>9</v>
      </c>
      <c r="L37" s="21">
        <f>K37/K38</f>
        <v>4.8913043478260872E-2</v>
      </c>
      <c r="M37" s="20">
        <f>SUBTOTAL(9,M34:M36)</f>
        <v>55</v>
      </c>
      <c r="N37" s="21">
        <f>M37/M38</f>
        <v>3.9285714285714285E-2</v>
      </c>
      <c r="O37" s="20">
        <f>SUM(O34:O36)</f>
        <v>32</v>
      </c>
      <c r="P37" s="21">
        <f>O37/O38</f>
        <v>2.6644462947543714E-2</v>
      </c>
      <c r="Q37" s="20">
        <f t="shared" si="5"/>
        <v>6</v>
      </c>
      <c r="R37" s="21">
        <f>Q37/Q38</f>
        <v>5.6074766355140186E-2</v>
      </c>
      <c r="S37" s="20">
        <f>SUBTOTAL(9,S34:S36)</f>
        <v>38</v>
      </c>
      <c r="T37" s="21">
        <f>S37/S38</f>
        <v>2.9051987767584098E-2</v>
      </c>
      <c r="U37" s="20">
        <f>SUM(U34:U36)</f>
        <v>193</v>
      </c>
      <c r="V37" s="21">
        <f>U37/U38</f>
        <v>3.55498250138147E-2</v>
      </c>
      <c r="W37" s="20">
        <f t="shared" si="6"/>
        <v>44</v>
      </c>
      <c r="X37" s="21">
        <f>W37/W38</f>
        <v>5.8902275769745646E-2</v>
      </c>
      <c r="Y37" s="20">
        <f>SUBTOTAL(9,Y34:Y36)</f>
        <v>237</v>
      </c>
      <c r="Z37" s="21">
        <f>Y37/Y38</f>
        <v>3.8374352331606215E-2</v>
      </c>
      <c r="AA37" s="20">
        <f t="shared" ref="AA37" si="24">SUM(AA34:AA36)</f>
        <v>16</v>
      </c>
      <c r="AB37" s="21">
        <f>AA37/AA38</f>
        <v>3.1620553359683792E-2</v>
      </c>
      <c r="AC37" s="20">
        <f t="shared" si="7"/>
        <v>2</v>
      </c>
      <c r="AD37" s="21">
        <f>AC37/AC38</f>
        <v>6.6666666666666666E-2</v>
      </c>
      <c r="AE37" s="20">
        <f>SUBTOTAL(9,AE34:AE36)</f>
        <v>18</v>
      </c>
      <c r="AF37" s="21">
        <f>AE37/AE38</f>
        <v>3.3582089552238806E-2</v>
      </c>
      <c r="AG37" s="20">
        <f>SUM(AG34:AG36)</f>
        <v>86</v>
      </c>
      <c r="AH37" s="21">
        <f>AG37/AG38</f>
        <v>3.2849503437738729E-2</v>
      </c>
      <c r="AI37" s="20">
        <f t="shared" si="8"/>
        <v>15</v>
      </c>
      <c r="AJ37" s="21">
        <f>AI37/AI38</f>
        <v>6.5502183406113537E-2</v>
      </c>
      <c r="AK37" s="20">
        <f>SUBTOTAL(9,AK34:AK36)</f>
        <v>101</v>
      </c>
      <c r="AL37" s="21">
        <f>AK37/AK38</f>
        <v>3.5475939585528624E-2</v>
      </c>
      <c r="AM37" s="20">
        <f>SUM(AM34:AM36)</f>
        <v>0</v>
      </c>
      <c r="AN37" s="21">
        <f>AM37/AM38</f>
        <v>0</v>
      </c>
      <c r="AO37" s="20">
        <f t="shared" si="9"/>
        <v>0</v>
      </c>
      <c r="AP37" s="21"/>
      <c r="AQ37" s="20">
        <f>SUBTOTAL(9,AQ34:AQ36)</f>
        <v>0</v>
      </c>
      <c r="AR37" s="21">
        <f>AQ37/AQ38</f>
        <v>0</v>
      </c>
      <c r="AS37" s="20">
        <f>SUM(AS34:AS36)</f>
        <v>12</v>
      </c>
      <c r="AT37" s="21">
        <f>AS37/AS38</f>
        <v>1.6736401673640166E-2</v>
      </c>
      <c r="AU37" s="20">
        <f t="shared" si="10"/>
        <v>4</v>
      </c>
      <c r="AV37" s="21">
        <f>AU37/AU38</f>
        <v>4.0816326530612242E-2</v>
      </c>
      <c r="AW37" s="20">
        <f>SUBTOTAL(9,AW34:AW36)</f>
        <v>16</v>
      </c>
      <c r="AX37" s="21">
        <f>AW37/AW38</f>
        <v>1.9631901840490799E-2</v>
      </c>
      <c r="AY37" s="20">
        <f>SUM(AY34:AY36)</f>
        <v>1</v>
      </c>
      <c r="AZ37" s="21">
        <f>AY37/AY38</f>
        <v>2.0408163265306121E-2</v>
      </c>
      <c r="BA37" s="20">
        <f t="shared" si="11"/>
        <v>0</v>
      </c>
      <c r="BB37" s="21"/>
      <c r="BC37" s="20">
        <f>SUBTOTAL(9,BC34:BC36)</f>
        <v>1</v>
      </c>
      <c r="BD37" s="21">
        <f>BC37/BC38</f>
        <v>2.0408163265306121E-2</v>
      </c>
      <c r="BE37" s="20">
        <f>SUM(BE34:BE36)</f>
        <v>12</v>
      </c>
      <c r="BF37" s="21">
        <f>BE37/BE38</f>
        <v>3.6923076923076927E-2</v>
      </c>
      <c r="BG37" s="20">
        <f t="shared" si="0"/>
        <v>5</v>
      </c>
      <c r="BH37" s="21">
        <f>BG37/BG38</f>
        <v>7.3529411764705885E-2</v>
      </c>
      <c r="BI37" s="20">
        <f>SUBTOTAL(9,BI34:BI36)</f>
        <v>17</v>
      </c>
      <c r="BJ37" s="21">
        <f>BI37/BI38</f>
        <v>4.3256997455470736E-2</v>
      </c>
      <c r="BK37" s="20">
        <f>SUM(BK34:BK36)</f>
        <v>2</v>
      </c>
      <c r="BL37" s="21">
        <f>BK37/BK38</f>
        <v>3.3898305084745763E-2</v>
      </c>
      <c r="BM37" s="20">
        <f t="shared" si="1"/>
        <v>0</v>
      </c>
      <c r="BN37" s="21"/>
      <c r="BO37" s="20">
        <f>SUBTOTAL(9,BO34:BO36)</f>
        <v>2</v>
      </c>
      <c r="BP37" s="21">
        <f>BO37/BO38</f>
        <v>3.3898305084745763E-2</v>
      </c>
      <c r="BQ37" s="20">
        <f>SUM(BQ34:BQ36)</f>
        <v>111</v>
      </c>
      <c r="BR37" s="21">
        <f>BQ37/BQ38</f>
        <v>4.8366013071895426E-2</v>
      </c>
      <c r="BS37" s="20">
        <f t="shared" si="2"/>
        <v>21</v>
      </c>
      <c r="BT37" s="21">
        <f>BS37/BS38</f>
        <v>8.203125E-2</v>
      </c>
      <c r="BU37" s="20">
        <f>SUBTOTAL(9,BU34:BU36)</f>
        <v>132</v>
      </c>
      <c r="BV37" s="21">
        <f>BU37/BU38</f>
        <v>5.1744413955311645E-2</v>
      </c>
      <c r="BW37" s="20">
        <f t="shared" si="12"/>
        <v>512</v>
      </c>
      <c r="BX37" s="21">
        <f>BW37/BW40</f>
        <v>3.4660167885188192E-2</v>
      </c>
      <c r="BY37" s="20">
        <f t="shared" si="12"/>
        <v>106</v>
      </c>
      <c r="BZ37" s="21">
        <f>BY37/BY40</f>
        <v>5.8466629895201322E-2</v>
      </c>
      <c r="CA37" s="20">
        <f t="shared" si="13"/>
        <v>618</v>
      </c>
      <c r="CB37" s="21">
        <f>CA37/CA40</f>
        <v>3.7262586674706062E-2</v>
      </c>
      <c r="CE37" s="20">
        <f t="shared" si="14"/>
        <v>512</v>
      </c>
      <c r="CF37" s="21">
        <f>CE37/CE40</f>
        <v>3.4660167885188192E-2</v>
      </c>
      <c r="CG37" s="20">
        <f t="shared" si="15"/>
        <v>1623</v>
      </c>
      <c r="CH37" s="21">
        <f>CG37/CG40</f>
        <v>4.6202459576406285E-2</v>
      </c>
      <c r="CI37" s="20">
        <v>2135</v>
      </c>
      <c r="CJ37" s="21">
        <f>CI37/CI38</f>
        <v>4.3707009498853588E-2</v>
      </c>
    </row>
    <row r="38" spans="1:88" x14ac:dyDescent="0.25">
      <c r="A38" s="2" t="s">
        <v>137</v>
      </c>
      <c r="B38" s="3"/>
      <c r="C38" s="14">
        <v>122</v>
      </c>
      <c r="D38" s="15">
        <f>C38/C40</f>
        <v>0.96062992125984248</v>
      </c>
      <c r="E38" s="14">
        <f t="shared" si="3"/>
        <v>0</v>
      </c>
      <c r="F38" s="15"/>
      <c r="G38" s="14">
        <f>SUBTOTAL(9,G1:G36)</f>
        <v>122</v>
      </c>
      <c r="H38" s="15">
        <f>G38/G40</f>
        <v>0.96062992125984248</v>
      </c>
      <c r="I38" s="14">
        <v>1216</v>
      </c>
      <c r="J38" s="15">
        <f>I38/I40</f>
        <v>0.98381877022653719</v>
      </c>
      <c r="K38" s="14">
        <f t="shared" si="4"/>
        <v>184</v>
      </c>
      <c r="L38" s="15">
        <f>K38/K40</f>
        <v>0.92929292929292928</v>
      </c>
      <c r="M38" s="14">
        <f>SUBTOTAL(9,M1:M36)</f>
        <v>1400</v>
      </c>
      <c r="N38" s="15">
        <f>M38/M40</f>
        <v>0.97629009762900976</v>
      </c>
      <c r="O38" s="14">
        <v>1201</v>
      </c>
      <c r="P38" s="15">
        <f>O38/O40</f>
        <v>0.98847736625514404</v>
      </c>
      <c r="Q38" s="14">
        <f t="shared" si="5"/>
        <v>107</v>
      </c>
      <c r="R38" s="15">
        <f>Q38/Q40</f>
        <v>0.93043478260869561</v>
      </c>
      <c r="S38" s="14">
        <f>SUBTOTAL(9,S1:S36)</f>
        <v>1308</v>
      </c>
      <c r="T38" s="15">
        <f>S38/S40</f>
        <v>0.98345864661654137</v>
      </c>
      <c r="U38" s="14">
        <v>5429</v>
      </c>
      <c r="V38" s="15">
        <f>U38/U40</f>
        <v>0.99359443631039535</v>
      </c>
      <c r="W38" s="14">
        <f t="shared" si="6"/>
        <v>747</v>
      </c>
      <c r="X38" s="15">
        <f>W38/W40</f>
        <v>0.9515923566878981</v>
      </c>
      <c r="Y38" s="14">
        <f>SUBTOTAL(9,Y1:Y36)</f>
        <v>6176</v>
      </c>
      <c r="Z38" s="15">
        <f>Y38/Y40</f>
        <v>0.98831813090094411</v>
      </c>
      <c r="AA38" s="14">
        <v>506</v>
      </c>
      <c r="AB38" s="15">
        <f>AA38/AA40</f>
        <v>0.98828125</v>
      </c>
      <c r="AC38" s="14">
        <f t="shared" si="7"/>
        <v>30</v>
      </c>
      <c r="AD38" s="15">
        <f>AC38/AC40</f>
        <v>0.967741935483871</v>
      </c>
      <c r="AE38" s="14">
        <f>SUBTOTAL(9,AE1:AE36)</f>
        <v>536</v>
      </c>
      <c r="AF38" s="15">
        <f>AE38/AE40</f>
        <v>0.98710865561694294</v>
      </c>
      <c r="AG38" s="14">
        <v>2618</v>
      </c>
      <c r="AH38" s="15">
        <f>AG38/AG40</f>
        <v>0.9890442009822441</v>
      </c>
      <c r="AI38" s="14">
        <f t="shared" si="8"/>
        <v>229</v>
      </c>
      <c r="AJ38" s="15">
        <f>AI38/AI40</f>
        <v>0.96624472573839659</v>
      </c>
      <c r="AK38" s="14">
        <f>SUBTOTAL(9,AK1:AK36)</f>
        <v>2847</v>
      </c>
      <c r="AL38" s="15">
        <f>AK38/AK40</f>
        <v>0.98717059639389737</v>
      </c>
      <c r="AM38" s="14">
        <v>74</v>
      </c>
      <c r="AN38" s="15">
        <f>AM38/AM40</f>
        <v>0.97368421052631582</v>
      </c>
      <c r="AO38" s="14">
        <f t="shared" si="9"/>
        <v>0</v>
      </c>
      <c r="AP38" s="15"/>
      <c r="AQ38" s="14">
        <f>SUBTOTAL(9,AQ1:AQ36)</f>
        <v>74</v>
      </c>
      <c r="AR38" s="15">
        <f>AQ38/AQ40</f>
        <v>0.97368421052631582</v>
      </c>
      <c r="AS38" s="14">
        <v>717</v>
      </c>
      <c r="AT38" s="15">
        <f>AS38/AS40</f>
        <v>0.98760330578512401</v>
      </c>
      <c r="AU38" s="14">
        <f t="shared" si="10"/>
        <v>98</v>
      </c>
      <c r="AV38" s="15">
        <f>AU38/AU40</f>
        <v>0.92452830188679247</v>
      </c>
      <c r="AW38" s="14">
        <f>SUBTOTAL(9,AW1:AW36)</f>
        <v>815</v>
      </c>
      <c r="AX38" s="15">
        <f>AW38/AW40</f>
        <v>0.97956730769230771</v>
      </c>
      <c r="AY38" s="14">
        <v>49</v>
      </c>
      <c r="AZ38" s="15">
        <f>AY38/AY40</f>
        <v>0.98</v>
      </c>
      <c r="BA38" s="14">
        <f t="shared" si="11"/>
        <v>0</v>
      </c>
      <c r="BB38" s="15"/>
      <c r="BC38" s="14">
        <f>SUBTOTAL(9,BC1:BC36)</f>
        <v>49</v>
      </c>
      <c r="BD38" s="15">
        <f>BC38/BC40</f>
        <v>0.98</v>
      </c>
      <c r="BE38" s="14">
        <v>325</v>
      </c>
      <c r="BF38" s="15">
        <f>BE38/BE40</f>
        <v>0.96726190476190477</v>
      </c>
      <c r="BG38" s="14">
        <f t="shared" si="0"/>
        <v>68</v>
      </c>
      <c r="BH38" s="15">
        <f>BG38/BG40</f>
        <v>0.94444444444444442</v>
      </c>
      <c r="BI38" s="14">
        <f>SUBTOTAL(9,BI1:BI36)</f>
        <v>393</v>
      </c>
      <c r="BJ38" s="15">
        <f>BI38/BI40</f>
        <v>0.96323529411764708</v>
      </c>
      <c r="BK38" s="14">
        <v>59</v>
      </c>
      <c r="BL38" s="15">
        <f>BK38/BK40</f>
        <v>1</v>
      </c>
      <c r="BM38" s="14">
        <f t="shared" si="1"/>
        <v>0</v>
      </c>
      <c r="BN38" s="15"/>
      <c r="BO38" s="14">
        <f>SUBTOTAL(9,BO1:BO36)</f>
        <v>59</v>
      </c>
      <c r="BP38" s="15">
        <f>BO38/BO40</f>
        <v>1</v>
      </c>
      <c r="BQ38" s="14">
        <v>2295</v>
      </c>
      <c r="BR38" s="15">
        <f>BQ38/BQ40</f>
        <v>0.98752151462994842</v>
      </c>
      <c r="BS38" s="14">
        <f t="shared" si="2"/>
        <v>256</v>
      </c>
      <c r="BT38" s="15">
        <f>BS38/BS40</f>
        <v>0.95167286245353155</v>
      </c>
      <c r="BU38" s="14">
        <f>SUBTOTAL(9,BU1:BU36)</f>
        <v>2551</v>
      </c>
      <c r="BV38" s="15">
        <f>BU38/BU40</f>
        <v>0.98380254531430777</v>
      </c>
      <c r="BW38" s="14">
        <f t="shared" ref="BW38:BW39" si="25">C38+I38+O38+U38+AA38+AG38+AM38+AS38+AY38+BE38+BK38+BQ38</f>
        <v>14611</v>
      </c>
      <c r="BX38" s="15">
        <f>BW38/BW40</f>
        <v>0.98910100189547789</v>
      </c>
      <c r="BY38" s="14">
        <f t="shared" ref="BY38:BY39" si="26">E38+K38+Q38+W38+AC38+AI38+AO38+AU38+BA38+BG38+BM38+BS38</f>
        <v>1719</v>
      </c>
      <c r="BZ38" s="15">
        <f>BY38/BY40</f>
        <v>0.94815223386651959</v>
      </c>
      <c r="CA38" s="17">
        <f t="shared" si="13"/>
        <v>16330</v>
      </c>
      <c r="CB38" s="18">
        <f>CA38/CA40</f>
        <v>0.98462466083810674</v>
      </c>
      <c r="CE38" s="14">
        <f t="shared" si="14"/>
        <v>14611</v>
      </c>
      <c r="CF38" s="15">
        <f>CE38/CE40</f>
        <v>0.98910100189547789</v>
      </c>
      <c r="CG38" s="14">
        <f t="shared" si="15"/>
        <v>34237</v>
      </c>
      <c r="CH38" s="15">
        <f>CG38/CG40</f>
        <v>0.97463561831017986</v>
      </c>
      <c r="CI38" s="17">
        <v>48848</v>
      </c>
      <c r="CJ38" s="18">
        <f>CI38/CI40</f>
        <v>0.97891783567134272</v>
      </c>
    </row>
    <row r="39" spans="1:88" x14ac:dyDescent="0.25">
      <c r="A39" s="2" t="s">
        <v>136</v>
      </c>
      <c r="B39" s="3"/>
      <c r="C39" s="14">
        <v>5</v>
      </c>
      <c r="D39" s="15">
        <f>C39/C40</f>
        <v>3.937007874015748E-2</v>
      </c>
      <c r="E39" s="14">
        <f t="shared" si="3"/>
        <v>0</v>
      </c>
      <c r="F39" s="15"/>
      <c r="G39" s="14">
        <v>5</v>
      </c>
      <c r="H39" s="15">
        <f>G39/G40</f>
        <v>3.937007874015748E-2</v>
      </c>
      <c r="I39" s="14">
        <v>20</v>
      </c>
      <c r="J39" s="15">
        <f>I39/I40</f>
        <v>1.6181229773462782E-2</v>
      </c>
      <c r="K39" s="14">
        <f t="shared" si="4"/>
        <v>14</v>
      </c>
      <c r="L39" s="15">
        <f>K39/K40</f>
        <v>7.0707070707070704E-2</v>
      </c>
      <c r="M39" s="14">
        <v>34</v>
      </c>
      <c r="N39" s="15">
        <f>M39/M40</f>
        <v>2.3709902370990237E-2</v>
      </c>
      <c r="O39" s="14">
        <v>14</v>
      </c>
      <c r="P39" s="15">
        <f>O39/O40</f>
        <v>1.1522633744855968E-2</v>
      </c>
      <c r="Q39" s="14">
        <f t="shared" si="5"/>
        <v>8</v>
      </c>
      <c r="R39" s="15">
        <f>Q39/Q40</f>
        <v>6.9565217391304349E-2</v>
      </c>
      <c r="S39" s="14">
        <v>22</v>
      </c>
      <c r="T39" s="15">
        <f>S39/S40</f>
        <v>1.6541353383458645E-2</v>
      </c>
      <c r="U39" s="14">
        <v>35</v>
      </c>
      <c r="V39" s="15">
        <f>U39/U40</f>
        <v>6.4055636896046854E-3</v>
      </c>
      <c r="W39" s="14">
        <f t="shared" si="6"/>
        <v>38</v>
      </c>
      <c r="X39" s="15">
        <f>W39/W40</f>
        <v>4.8407643312101914E-2</v>
      </c>
      <c r="Y39" s="14">
        <v>73</v>
      </c>
      <c r="Z39" s="15">
        <f>Y39/Y40</f>
        <v>1.168186909905585E-2</v>
      </c>
      <c r="AA39" s="14">
        <v>6</v>
      </c>
      <c r="AB39" s="15">
        <f>AA39/AA40</f>
        <v>1.171875E-2</v>
      </c>
      <c r="AC39" s="14">
        <f t="shared" si="7"/>
        <v>1</v>
      </c>
      <c r="AD39" s="15">
        <f>AC39/AC40</f>
        <v>3.2258064516129031E-2</v>
      </c>
      <c r="AE39" s="14">
        <v>7</v>
      </c>
      <c r="AF39" s="15">
        <f>AE39/AE40</f>
        <v>1.289134438305709E-2</v>
      </c>
      <c r="AG39" s="14">
        <v>29</v>
      </c>
      <c r="AH39" s="15">
        <f>AG39/AG40</f>
        <v>1.095579901775595E-2</v>
      </c>
      <c r="AI39" s="14">
        <f t="shared" si="8"/>
        <v>8</v>
      </c>
      <c r="AJ39" s="15">
        <f>AI39/AI40</f>
        <v>3.3755274261603373E-2</v>
      </c>
      <c r="AK39" s="14">
        <v>37</v>
      </c>
      <c r="AL39" s="15">
        <f>AK39/AK40</f>
        <v>1.2829403606102635E-2</v>
      </c>
      <c r="AM39" s="14">
        <v>2</v>
      </c>
      <c r="AN39" s="15">
        <f>AM39/AM40</f>
        <v>2.6315789473684209E-2</v>
      </c>
      <c r="AO39" s="14">
        <f t="shared" si="9"/>
        <v>0</v>
      </c>
      <c r="AP39" s="15"/>
      <c r="AQ39" s="14">
        <v>2</v>
      </c>
      <c r="AR39" s="15">
        <f>AQ39/AQ40</f>
        <v>2.6315789473684209E-2</v>
      </c>
      <c r="AS39" s="14">
        <v>9</v>
      </c>
      <c r="AT39" s="15">
        <f>AS39/AS40</f>
        <v>1.2396694214876033E-2</v>
      </c>
      <c r="AU39" s="14">
        <f t="shared" si="10"/>
        <v>8</v>
      </c>
      <c r="AV39" s="15">
        <f>AU39/AU40</f>
        <v>7.5471698113207544E-2</v>
      </c>
      <c r="AW39" s="14">
        <v>17</v>
      </c>
      <c r="AX39" s="15">
        <f>AW39/AW40</f>
        <v>2.0432692307692308E-2</v>
      </c>
      <c r="AY39" s="14">
        <v>1</v>
      </c>
      <c r="AZ39" s="15">
        <f>AY39/AY40</f>
        <v>0.02</v>
      </c>
      <c r="BA39" s="14">
        <f t="shared" si="11"/>
        <v>0</v>
      </c>
      <c r="BB39" s="15"/>
      <c r="BC39" s="14">
        <v>1</v>
      </c>
      <c r="BD39" s="15">
        <f>BC39/BC40</f>
        <v>0.02</v>
      </c>
      <c r="BE39" s="14">
        <v>11</v>
      </c>
      <c r="BF39" s="15">
        <f>BE39/BE40</f>
        <v>3.273809523809524E-2</v>
      </c>
      <c r="BG39" s="14">
        <f t="shared" si="0"/>
        <v>4</v>
      </c>
      <c r="BH39" s="15">
        <f>BG39/BG40</f>
        <v>5.5555555555555552E-2</v>
      </c>
      <c r="BI39" s="14">
        <v>15</v>
      </c>
      <c r="BJ39" s="15">
        <f>BI39/BI40</f>
        <v>3.6764705882352942E-2</v>
      </c>
      <c r="BK39" s="14">
        <v>0</v>
      </c>
      <c r="BL39" s="15">
        <f>BK39/BK40</f>
        <v>0</v>
      </c>
      <c r="BM39" s="14">
        <f t="shared" si="1"/>
        <v>0</v>
      </c>
      <c r="BN39" s="15"/>
      <c r="BO39" s="14">
        <v>0</v>
      </c>
      <c r="BP39" s="15">
        <f>BO39/BO40</f>
        <v>0</v>
      </c>
      <c r="BQ39" s="14">
        <v>29</v>
      </c>
      <c r="BR39" s="15">
        <f>BQ39/BQ40</f>
        <v>1.2478485370051634E-2</v>
      </c>
      <c r="BS39" s="14">
        <f t="shared" si="2"/>
        <v>13</v>
      </c>
      <c r="BT39" s="15">
        <f>BS39/BS40</f>
        <v>4.8327137546468404E-2</v>
      </c>
      <c r="BU39" s="14">
        <v>42</v>
      </c>
      <c r="BV39" s="15">
        <f>BU39/BU40</f>
        <v>1.619745468569225E-2</v>
      </c>
      <c r="BW39" s="14">
        <f t="shared" si="25"/>
        <v>161</v>
      </c>
      <c r="BX39" s="15">
        <f>BW39/BW40</f>
        <v>1.0898998104522068E-2</v>
      </c>
      <c r="BY39" s="14">
        <f t="shared" si="26"/>
        <v>94</v>
      </c>
      <c r="BZ39" s="15">
        <f>BY39/BY40</f>
        <v>5.1847766133480418E-2</v>
      </c>
      <c r="CA39" s="17">
        <f t="shared" si="13"/>
        <v>255</v>
      </c>
      <c r="CB39" s="18">
        <f>CA39/CA40</f>
        <v>1.5375339161893277E-2</v>
      </c>
      <c r="CE39" s="14">
        <f t="shared" si="14"/>
        <v>161</v>
      </c>
      <c r="CF39" s="15">
        <f>CE39/CE40</f>
        <v>1.0898998104522068E-2</v>
      </c>
      <c r="CG39" s="14">
        <f t="shared" si="15"/>
        <v>891</v>
      </c>
      <c r="CH39" s="15">
        <f>CG39/CG40</f>
        <v>2.5364381689820085E-2</v>
      </c>
      <c r="CI39" s="17">
        <v>1052</v>
      </c>
      <c r="CJ39" s="18">
        <f>CI39/CI40</f>
        <v>2.1082164328657314E-2</v>
      </c>
    </row>
    <row r="40" spans="1:88" x14ac:dyDescent="0.25">
      <c r="A40" s="4" t="s">
        <v>138</v>
      </c>
      <c r="B40" s="5"/>
      <c r="C40" s="23">
        <f t="shared" ref="C40" si="27">C38+C39</f>
        <v>127</v>
      </c>
      <c r="D40" s="24">
        <f>C40/KurrTotal</f>
        <v>2.5450901803607214E-3</v>
      </c>
      <c r="E40" s="23">
        <f t="shared" ref="E40" si="28">E38+E39</f>
        <v>0</v>
      </c>
      <c r="F40" s="24">
        <f>E40/KurrTotal</f>
        <v>0</v>
      </c>
      <c r="G40" s="23">
        <f>G38+G39</f>
        <v>127</v>
      </c>
      <c r="H40" s="24">
        <f>G40/KurrTotal</f>
        <v>2.5450901803607214E-3</v>
      </c>
      <c r="I40" s="23">
        <f t="shared" ref="I40" si="29">I38+I39</f>
        <v>1236</v>
      </c>
      <c r="J40" s="24">
        <f>I40/KurrTotal</f>
        <v>2.4769539078156311E-2</v>
      </c>
      <c r="K40" s="23">
        <f t="shared" ref="K40" si="30">K38+K39</f>
        <v>198</v>
      </c>
      <c r="L40" s="24">
        <f>K40/KurrTotal</f>
        <v>3.967935871743487E-3</v>
      </c>
      <c r="M40" s="23">
        <f t="shared" ref="M40" si="31">M38+M39</f>
        <v>1434</v>
      </c>
      <c r="N40" s="24">
        <f>M40/KurrTotal</f>
        <v>2.87374749498998E-2</v>
      </c>
      <c r="O40" s="23">
        <f t="shared" ref="O40" si="32">O38+O39</f>
        <v>1215</v>
      </c>
      <c r="P40" s="24">
        <f>O40/KurrTotal</f>
        <v>2.4348697394789579E-2</v>
      </c>
      <c r="Q40" s="23">
        <f t="shared" ref="Q40" si="33">Q38+Q39</f>
        <v>115</v>
      </c>
      <c r="R40" s="24">
        <f>Q40/KurrTotal</f>
        <v>2.3046092184368736E-3</v>
      </c>
      <c r="S40" s="23">
        <f t="shared" ref="S40" si="34">S38+S39</f>
        <v>1330</v>
      </c>
      <c r="T40" s="24">
        <f>S40/KurrTotal</f>
        <v>2.6653306613226454E-2</v>
      </c>
      <c r="U40" s="23">
        <f t="shared" ref="U40" si="35">U38+U39</f>
        <v>5464</v>
      </c>
      <c r="V40" s="24">
        <f>U40/KurrTotal</f>
        <v>0.10949899799599198</v>
      </c>
      <c r="W40" s="23">
        <f t="shared" ref="W40" si="36">W38+W39</f>
        <v>785</v>
      </c>
      <c r="X40" s="24">
        <f>W40/KurrTotal</f>
        <v>1.5731462925851702E-2</v>
      </c>
      <c r="Y40" s="23">
        <f t="shared" ref="Y40" si="37">Y38+Y39</f>
        <v>6249</v>
      </c>
      <c r="Z40" s="24">
        <f>Y40/KurrTotal</f>
        <v>0.1252304609218437</v>
      </c>
      <c r="AA40" s="23">
        <f t="shared" ref="AA40" si="38">AA38+AA39</f>
        <v>512</v>
      </c>
      <c r="AB40" s="24">
        <f>AA40/KurrTotal</f>
        <v>1.0260521042084168E-2</v>
      </c>
      <c r="AC40" s="23">
        <f t="shared" ref="AC40" si="39">AC38+AC39</f>
        <v>31</v>
      </c>
      <c r="AD40" s="24">
        <f>AC40/KurrTotal</f>
        <v>6.212424849699399E-4</v>
      </c>
      <c r="AE40" s="23">
        <f t="shared" ref="AE40" si="40">AE38+AE39</f>
        <v>543</v>
      </c>
      <c r="AF40" s="24">
        <f>AE40/KurrTotal</f>
        <v>1.0881763527054108E-2</v>
      </c>
      <c r="AG40" s="23">
        <f t="shared" ref="AG40" si="41">AG38+AG39</f>
        <v>2647</v>
      </c>
      <c r="AH40" s="24">
        <f>AG40/KurrTotal</f>
        <v>5.3046092184368739E-2</v>
      </c>
      <c r="AI40" s="23">
        <f t="shared" ref="AI40" si="42">AI38+AI39</f>
        <v>237</v>
      </c>
      <c r="AJ40" s="24">
        <f>AI40/KurrTotal</f>
        <v>4.7494989979959918E-3</v>
      </c>
      <c r="AK40" s="23">
        <f t="shared" ref="AK40" si="43">AK38+AK39</f>
        <v>2884</v>
      </c>
      <c r="AL40" s="24">
        <f>AK40/KurrTotal</f>
        <v>5.7795591182364728E-2</v>
      </c>
      <c r="AM40" s="23">
        <f t="shared" ref="AM40" si="44">AM38+AM39</f>
        <v>76</v>
      </c>
      <c r="AN40" s="24">
        <f>AM40/KurrTotal</f>
        <v>1.5230460921843688E-3</v>
      </c>
      <c r="AO40" s="23">
        <f t="shared" ref="AO40" si="45">AO38+AO39</f>
        <v>0</v>
      </c>
      <c r="AP40" s="24">
        <f>AO40/KurrTotal</f>
        <v>0</v>
      </c>
      <c r="AQ40" s="23">
        <f t="shared" ref="AQ40" si="46">AQ38+AQ39</f>
        <v>76</v>
      </c>
      <c r="AR40" s="24">
        <f>AQ40/KurrTotal</f>
        <v>1.5230460921843688E-3</v>
      </c>
      <c r="AS40" s="23">
        <f t="shared" ref="AS40" si="47">AS38+AS39</f>
        <v>726</v>
      </c>
      <c r="AT40" s="24">
        <f>AS40/KurrTotal</f>
        <v>1.4549098196392786E-2</v>
      </c>
      <c r="AU40" s="23">
        <f t="shared" ref="AU40" si="48">AU38+AU39</f>
        <v>106</v>
      </c>
      <c r="AV40" s="24">
        <f>AU40/KurrTotal</f>
        <v>2.1242484969939881E-3</v>
      </c>
      <c r="AW40" s="23">
        <f t="shared" ref="AW40" si="49">AW38+AW39</f>
        <v>832</v>
      </c>
      <c r="AX40" s="24">
        <f>AW40/KurrTotal</f>
        <v>1.6673346693386774E-2</v>
      </c>
      <c r="AY40" s="23">
        <f t="shared" ref="AY40" si="50">AY38+AY39</f>
        <v>50</v>
      </c>
      <c r="AZ40" s="24">
        <f>AY40/KurrTotal</f>
        <v>1.002004008016032E-3</v>
      </c>
      <c r="BA40" s="23">
        <f t="shared" ref="BA40" si="51">BA38+BA39</f>
        <v>0</v>
      </c>
      <c r="BB40" s="24">
        <f>BA40/KurrTotal</f>
        <v>0</v>
      </c>
      <c r="BC40" s="23">
        <f t="shared" ref="BC40" si="52">BC38+BC39</f>
        <v>50</v>
      </c>
      <c r="BD40" s="24">
        <f>BC40/KurrTotal</f>
        <v>1.002004008016032E-3</v>
      </c>
      <c r="BE40" s="23">
        <f t="shared" ref="BE40" si="53">BE38+BE39</f>
        <v>336</v>
      </c>
      <c r="BF40" s="24">
        <f>BE40/KurrTotal</f>
        <v>6.7334669338677353E-3</v>
      </c>
      <c r="BG40" s="23">
        <f t="shared" ref="BG40" si="54">BG38+BG39</f>
        <v>72</v>
      </c>
      <c r="BH40" s="24">
        <f>BG40/KurrTotal</f>
        <v>1.4428857715430862E-3</v>
      </c>
      <c r="BI40" s="23">
        <f t="shared" ref="BI40" si="55">BI38+BI39</f>
        <v>408</v>
      </c>
      <c r="BJ40" s="24">
        <f>BI40/KurrTotal</f>
        <v>8.1763527054108213E-3</v>
      </c>
      <c r="BK40" s="23">
        <f t="shared" ref="BK40" si="56">BK38+BK39</f>
        <v>59</v>
      </c>
      <c r="BL40" s="24">
        <f>BK40/KurrTotal</f>
        <v>1.1823647294589177E-3</v>
      </c>
      <c r="BM40" s="23">
        <f t="shared" ref="BM40" si="57">BM38+BM39</f>
        <v>0</v>
      </c>
      <c r="BN40" s="24">
        <f>BM40/KurrTotal</f>
        <v>0</v>
      </c>
      <c r="BO40" s="23">
        <f t="shared" ref="BO40" si="58">BO38+BO39</f>
        <v>59</v>
      </c>
      <c r="BP40" s="24">
        <f>BO40/KurrTotal</f>
        <v>1.1823647294589177E-3</v>
      </c>
      <c r="BQ40" s="23">
        <f t="shared" ref="BQ40" si="59">BQ38+BQ39</f>
        <v>2324</v>
      </c>
      <c r="BR40" s="24">
        <f>BQ40/KurrTotal</f>
        <v>4.6573146292585167E-2</v>
      </c>
      <c r="BS40" s="23">
        <f t="shared" ref="BS40" si="60">BS38+BS39</f>
        <v>269</v>
      </c>
      <c r="BT40" s="24">
        <f>BS40/KurrTotal</f>
        <v>5.3907815631262521E-3</v>
      </c>
      <c r="BU40" s="23">
        <f t="shared" ref="BU40" si="61">BU38+BU39</f>
        <v>2593</v>
      </c>
      <c r="BV40" s="24">
        <f>BU40/KurrTotal</f>
        <v>5.1963927855711425E-2</v>
      </c>
      <c r="BW40" s="23">
        <f t="shared" ref="BW40" si="62">BW38+BW39</f>
        <v>14772</v>
      </c>
      <c r="BX40" s="24">
        <f>BW40/CA40</f>
        <v>0.89068435333132345</v>
      </c>
      <c r="BY40" s="23">
        <f t="shared" ref="BY40" si="63">BY38+BY39</f>
        <v>1813</v>
      </c>
      <c r="BZ40" s="24">
        <f>BY40/CA40</f>
        <v>0.10931564666867652</v>
      </c>
      <c r="CA40" s="23">
        <f t="shared" si="13"/>
        <v>16585</v>
      </c>
      <c r="CB40" s="24">
        <f>CA40/KurrTotal</f>
        <v>0.33236472945891782</v>
      </c>
      <c r="CE40" s="23">
        <f t="shared" si="14"/>
        <v>14772</v>
      </c>
      <c r="CF40" s="24">
        <f>CE40/KurrTotal</f>
        <v>0.2960320641282565</v>
      </c>
      <c r="CG40" s="23">
        <f t="shared" si="15"/>
        <v>35128</v>
      </c>
      <c r="CH40" s="24">
        <f>CG40/KurrTotal</f>
        <v>0.70396793587174344</v>
      </c>
      <c r="CI40" s="23">
        <v>49900</v>
      </c>
      <c r="CJ40" s="24">
        <f>CI40/59010</f>
        <v>0.84561938654465341</v>
      </c>
    </row>
  </sheetData>
  <mergeCells count="42">
    <mergeCell ref="CI1:CJ1"/>
    <mergeCell ref="BK1:BL1"/>
    <mergeCell ref="BM1:BN1"/>
    <mergeCell ref="BO1:BP1"/>
    <mergeCell ref="BQ1:BR1"/>
    <mergeCell ref="BS1:BT1"/>
    <mergeCell ref="BU1:BV1"/>
    <mergeCell ref="BW1:BX1"/>
    <mergeCell ref="BY1:BZ1"/>
    <mergeCell ref="CA1:CB1"/>
    <mergeCell ref="CE1:CF1"/>
    <mergeCell ref="CG1:CH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8" fitToWidth="90" orientation="landscape" r:id="rId1"/>
  <headerFooter>
    <oddHeader xml:space="preserve">&amp;C&amp;"Tahoma"&amp;9 ACT Legislative Assembly Election — 15 October 2016_x000D_
&amp;"Tahoma,Bold"&amp;11Table 2.3 First preference votes by polling place: Kurrajong_x000D_
</oddHeader>
    <oddFooter>&amp;C&amp;"Tahoma"&amp;9 ACT Electoral Commission — 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CJ43"/>
  <sheetViews>
    <sheetView workbookViewId="0">
      <pane xSplit="2" ySplit="1" topLeftCell="C2" activePane="bottomRight" state="frozen"/>
      <selection activeCell="J38" sqref="J38"/>
      <selection pane="topRight" activeCell="J38" sqref="J38"/>
      <selection pane="bottomLeft" activeCell="J38" sqref="J38"/>
      <selection pane="bottomRight" sqref="A1:XFD1048576"/>
    </sheetView>
  </sheetViews>
  <sheetFormatPr defaultRowHeight="15" x14ac:dyDescent="0.25"/>
  <cols>
    <col min="1" max="1" width="22.85546875" bestFit="1" customWidth="1"/>
    <col min="2" max="2" width="5.85546875" style="28" bestFit="1" customWidth="1"/>
    <col min="3" max="27" width="6.7109375" customWidth="1"/>
    <col min="28" max="28" width="6.85546875" customWidth="1"/>
    <col min="29" max="31" width="6.7109375" customWidth="1"/>
    <col min="32" max="32" width="6.85546875" customWidth="1"/>
    <col min="33" max="80" width="6.7109375" customWidth="1"/>
    <col min="81" max="81" width="0.85546875" customWidth="1"/>
    <col min="82" max="82" width="0.7109375" customWidth="1"/>
    <col min="83" max="99" width="6.7109375" customWidth="1"/>
    <col min="100" max="100" width="7.140625" customWidth="1"/>
    <col min="101" max="129" width="6.7109375" customWidth="1"/>
    <col min="130" max="130" width="7.140625" customWidth="1"/>
    <col min="131" max="187" width="6.7109375" customWidth="1"/>
    <col min="188" max="188" width="7.140625" customWidth="1"/>
    <col min="189" max="220" width="6.7109375" customWidth="1"/>
  </cols>
  <sheetData>
    <row r="1" spans="1:88" s="1" customFormat="1" ht="39" customHeight="1" x14ac:dyDescent="0.25">
      <c r="A1" s="13" t="s">
        <v>79</v>
      </c>
      <c r="B1" s="26" t="s">
        <v>80</v>
      </c>
      <c r="C1" s="68" t="s">
        <v>319</v>
      </c>
      <c r="D1" s="69"/>
      <c r="E1" s="68" t="s">
        <v>320</v>
      </c>
      <c r="F1" s="69"/>
      <c r="G1" s="68" t="s">
        <v>337</v>
      </c>
      <c r="H1" s="69"/>
      <c r="I1" s="68" t="s">
        <v>380</v>
      </c>
      <c r="J1" s="69"/>
      <c r="K1" s="68" t="s">
        <v>379</v>
      </c>
      <c r="L1" s="69"/>
      <c r="M1" s="68" t="s">
        <v>378</v>
      </c>
      <c r="N1" s="69"/>
      <c r="O1" s="68" t="s">
        <v>322</v>
      </c>
      <c r="P1" s="69"/>
      <c r="Q1" s="68" t="s">
        <v>323</v>
      </c>
      <c r="R1" s="69"/>
      <c r="S1" s="68" t="s">
        <v>324</v>
      </c>
      <c r="T1" s="69"/>
      <c r="U1" s="68" t="s">
        <v>377</v>
      </c>
      <c r="V1" s="69"/>
      <c r="W1" s="68" t="s">
        <v>376</v>
      </c>
      <c r="X1" s="69"/>
      <c r="Y1" s="68" t="s">
        <v>375</v>
      </c>
      <c r="Z1" s="69"/>
      <c r="AA1" s="68" t="s">
        <v>325</v>
      </c>
      <c r="AB1" s="69"/>
      <c r="AC1" s="68" t="s">
        <v>326</v>
      </c>
      <c r="AD1" s="69"/>
      <c r="AE1" s="68" t="s">
        <v>327</v>
      </c>
      <c r="AF1" s="69"/>
      <c r="AG1" s="68" t="s">
        <v>374</v>
      </c>
      <c r="AH1" s="69"/>
      <c r="AI1" s="68" t="s">
        <v>373</v>
      </c>
      <c r="AJ1" s="69"/>
      <c r="AK1" s="68" t="s">
        <v>372</v>
      </c>
      <c r="AL1" s="69"/>
      <c r="AM1" s="68" t="s">
        <v>328</v>
      </c>
      <c r="AN1" s="69"/>
      <c r="AO1" s="68" t="s">
        <v>329</v>
      </c>
      <c r="AP1" s="69"/>
      <c r="AQ1" s="68" t="s">
        <v>330</v>
      </c>
      <c r="AR1" s="69"/>
      <c r="AS1" s="68" t="s">
        <v>386</v>
      </c>
      <c r="AT1" s="69"/>
      <c r="AU1" s="68" t="s">
        <v>371</v>
      </c>
      <c r="AV1" s="69"/>
      <c r="AW1" s="68" t="s">
        <v>370</v>
      </c>
      <c r="AX1" s="69"/>
      <c r="AY1" s="68" t="s">
        <v>331</v>
      </c>
      <c r="AZ1" s="69"/>
      <c r="BA1" s="68" t="s">
        <v>332</v>
      </c>
      <c r="BB1" s="69"/>
      <c r="BC1" s="68" t="s">
        <v>333</v>
      </c>
      <c r="BD1" s="69"/>
      <c r="BE1" s="68" t="s">
        <v>367</v>
      </c>
      <c r="BF1" s="69"/>
      <c r="BG1" s="68" t="s">
        <v>368</v>
      </c>
      <c r="BH1" s="69"/>
      <c r="BI1" s="68" t="s">
        <v>369</v>
      </c>
      <c r="BJ1" s="69"/>
      <c r="BK1" s="68" t="s">
        <v>334</v>
      </c>
      <c r="BL1" s="69"/>
      <c r="BM1" s="68" t="s">
        <v>335</v>
      </c>
      <c r="BN1" s="69"/>
      <c r="BO1" s="68" t="s">
        <v>336</v>
      </c>
      <c r="BP1" s="69"/>
      <c r="BQ1" s="68" t="s">
        <v>385</v>
      </c>
      <c r="BR1" s="69"/>
      <c r="BS1" s="68" t="s">
        <v>384</v>
      </c>
      <c r="BT1" s="69"/>
      <c r="BU1" s="68" t="s">
        <v>383</v>
      </c>
      <c r="BV1" s="69"/>
      <c r="BW1" s="68" t="s">
        <v>317</v>
      </c>
      <c r="BX1" s="69"/>
      <c r="BY1" s="68" t="s">
        <v>382</v>
      </c>
      <c r="BZ1" s="69"/>
      <c r="CA1" s="68" t="s">
        <v>381</v>
      </c>
      <c r="CB1" s="69"/>
      <c r="CE1" s="68" t="s">
        <v>317</v>
      </c>
      <c r="CF1" s="69"/>
      <c r="CG1" s="68" t="s">
        <v>318</v>
      </c>
      <c r="CH1" s="69"/>
      <c r="CI1" s="68" t="s">
        <v>78</v>
      </c>
      <c r="CJ1" s="69"/>
    </row>
    <row r="2" spans="1:88" x14ac:dyDescent="0.25">
      <c r="A2" s="2" t="s">
        <v>140</v>
      </c>
      <c r="B2" s="3" t="s">
        <v>113</v>
      </c>
      <c r="C2" s="14">
        <v>1</v>
      </c>
      <c r="D2" s="15">
        <f>C2/C41</f>
        <v>1.7857142857142856E-2</v>
      </c>
      <c r="E2" s="14">
        <f>G2-C2</f>
        <v>0</v>
      </c>
      <c r="F2" s="15"/>
      <c r="G2" s="14">
        <v>1</v>
      </c>
      <c r="H2" s="15">
        <f>G2/G41</f>
        <v>1.7857142857142856E-2</v>
      </c>
      <c r="I2" s="14">
        <v>2</v>
      </c>
      <c r="J2" s="15">
        <f>I2/I41</f>
        <v>4.9382716049382715E-3</v>
      </c>
      <c r="K2" s="14">
        <f>M2-I2</f>
        <v>0</v>
      </c>
      <c r="L2" s="15"/>
      <c r="M2" s="14">
        <v>2</v>
      </c>
      <c r="N2" s="15">
        <f>M2/M41</f>
        <v>4.9382716049382715E-3</v>
      </c>
      <c r="O2" s="14">
        <v>0</v>
      </c>
      <c r="P2" s="15">
        <f>O2/O41</f>
        <v>0</v>
      </c>
      <c r="Q2" s="14">
        <f>S2-O2</f>
        <v>0</v>
      </c>
      <c r="R2" s="15"/>
      <c r="S2" s="14">
        <v>0</v>
      </c>
      <c r="T2" s="15">
        <f>S2/S41</f>
        <v>0</v>
      </c>
      <c r="U2" s="14">
        <v>9</v>
      </c>
      <c r="V2" s="15">
        <f>U2/U41</f>
        <v>8.1374321880651E-3</v>
      </c>
      <c r="W2" s="14">
        <f>Y2-U2</f>
        <v>1</v>
      </c>
      <c r="X2" s="15">
        <f>W2/W41</f>
        <v>1.4492753623188406E-2</v>
      </c>
      <c r="Y2" s="14">
        <v>10</v>
      </c>
      <c r="Z2" s="15">
        <f>Y2/Y41</f>
        <v>8.5106382978723406E-3</v>
      </c>
      <c r="AA2" s="14">
        <v>3</v>
      </c>
      <c r="AB2" s="15">
        <f>AA2/AA41</f>
        <v>4.6153846153846156E-2</v>
      </c>
      <c r="AC2" s="14">
        <f>AE2-AA2</f>
        <v>0</v>
      </c>
      <c r="AD2" s="15"/>
      <c r="AE2" s="14">
        <v>3</v>
      </c>
      <c r="AF2" s="15">
        <f>AE2/AE41</f>
        <v>4.6153846153846156E-2</v>
      </c>
      <c r="AG2" s="14">
        <v>4</v>
      </c>
      <c r="AH2" s="15">
        <f>AG2/AG41</f>
        <v>5.4200542005420054E-3</v>
      </c>
      <c r="AI2" s="14">
        <f>AK2-AG2</f>
        <v>1</v>
      </c>
      <c r="AJ2" s="15">
        <f>AI2/AI41</f>
        <v>3.7037037037037035E-2</v>
      </c>
      <c r="AK2" s="14">
        <v>5</v>
      </c>
      <c r="AL2" s="15">
        <f>AK2/AK41</f>
        <v>6.5359477124183009E-3</v>
      </c>
      <c r="AM2" s="14">
        <v>2</v>
      </c>
      <c r="AN2" s="15">
        <f>AM2/AM41</f>
        <v>6.6666666666666666E-2</v>
      </c>
      <c r="AO2" s="14">
        <f>AQ2-AM2</f>
        <v>0</v>
      </c>
      <c r="AP2" s="15"/>
      <c r="AQ2" s="14">
        <v>2</v>
      </c>
      <c r="AR2" s="15">
        <f>AQ2/AQ41</f>
        <v>6.6666666666666666E-2</v>
      </c>
      <c r="AS2" s="14">
        <v>3</v>
      </c>
      <c r="AT2" s="15">
        <f>AS2/AS41</f>
        <v>1.9230769230769232E-2</v>
      </c>
      <c r="AU2" s="14">
        <f>AW2-AS2</f>
        <v>0</v>
      </c>
      <c r="AV2" s="15"/>
      <c r="AW2" s="14">
        <v>3</v>
      </c>
      <c r="AX2" s="15">
        <f>AW2/AW41</f>
        <v>1.9230769230769232E-2</v>
      </c>
      <c r="AY2" s="14">
        <v>3</v>
      </c>
      <c r="AZ2" s="15">
        <f>AY2/AY41</f>
        <v>1.3452914798206279E-2</v>
      </c>
      <c r="BA2" s="14">
        <f>BC2-AY2</f>
        <v>0</v>
      </c>
      <c r="BB2" s="15"/>
      <c r="BC2" s="14">
        <v>3</v>
      </c>
      <c r="BD2" s="15">
        <f>BC2/BC41</f>
        <v>1.3452914798206279E-2</v>
      </c>
      <c r="BE2" s="14">
        <v>28</v>
      </c>
      <c r="BF2" s="15">
        <f>BE2/BE41</f>
        <v>1.0347376201034738E-2</v>
      </c>
      <c r="BG2" s="14">
        <f>BI2-BE2</f>
        <v>7</v>
      </c>
      <c r="BH2" s="15">
        <f>BG2/BG41</f>
        <v>7.5349838536060282E-3</v>
      </c>
      <c r="BI2" s="14">
        <v>35</v>
      </c>
      <c r="BJ2" s="15">
        <f>BI2/BI41</f>
        <v>9.6286107290233843E-3</v>
      </c>
      <c r="BK2" s="14">
        <v>6</v>
      </c>
      <c r="BL2" s="15">
        <f>BK2/BK41</f>
        <v>1.3157894736842105E-2</v>
      </c>
      <c r="BM2" s="14">
        <f>BO2-BK2</f>
        <v>0</v>
      </c>
      <c r="BN2" s="15">
        <f>BM2/BM41</f>
        <v>0</v>
      </c>
      <c r="BO2" s="14">
        <v>6</v>
      </c>
      <c r="BP2" s="15">
        <f>BO2/BO41</f>
        <v>1.2371134020618556E-2</v>
      </c>
      <c r="BQ2" s="14">
        <v>65</v>
      </c>
      <c r="BR2" s="15">
        <f>BQ2/BQ41</f>
        <v>8.3547557840616959E-3</v>
      </c>
      <c r="BS2" s="14">
        <f t="shared" ref="BS2:BS42" si="0">BU2-BQ2</f>
        <v>4</v>
      </c>
      <c r="BT2" s="15">
        <f>BS2/BS41</f>
        <v>3.472222222222222E-3</v>
      </c>
      <c r="BU2" s="14">
        <v>69</v>
      </c>
      <c r="BV2" s="15">
        <f>BU2/BU41</f>
        <v>7.7250335871025524E-3</v>
      </c>
      <c r="BW2" s="14">
        <f t="shared" ref="BW2:BW42" si="1">C2+I2+O2+U2+AA2+AG2+AM2+AS2+AY2+BE2+BK2+BQ2</f>
        <v>126</v>
      </c>
      <c r="BX2" s="15">
        <f>BW2/BW41</f>
        <v>9.1350685130138481E-3</v>
      </c>
      <c r="BY2" s="14">
        <f>E2+K2+Q2+W2+AC2+AI2+AO2+AU2+BA2+BG2+BM2+BS2</f>
        <v>13</v>
      </c>
      <c r="BZ2" s="15">
        <f>BY2/BY41</f>
        <v>5.8930190389845875E-3</v>
      </c>
      <c r="CA2" s="17">
        <f>BW2+BY2</f>
        <v>139</v>
      </c>
      <c r="CB2" s="18">
        <f>CA2/CA40</f>
        <v>0.67149758454106279</v>
      </c>
      <c r="CE2" s="14">
        <f>BW2</f>
        <v>126</v>
      </c>
      <c r="CF2" s="15">
        <f>CE2/CE41</f>
        <v>9.1350685130138481E-3</v>
      </c>
      <c r="CG2" s="14">
        <f>CI2-CE2</f>
        <v>194</v>
      </c>
      <c r="CH2" s="15">
        <f>CG2/CG41</f>
        <v>5.349953118967514E-3</v>
      </c>
      <c r="CI2" s="17">
        <v>320</v>
      </c>
      <c r="CJ2" s="18">
        <f>CI2/CI40</f>
        <v>0.46579330422125181</v>
      </c>
    </row>
    <row r="3" spans="1:88" x14ac:dyDescent="0.25">
      <c r="A3" s="2" t="s">
        <v>141</v>
      </c>
      <c r="B3" s="3" t="s">
        <v>113</v>
      </c>
      <c r="C3" s="14">
        <v>0</v>
      </c>
      <c r="D3" s="15">
        <f>C3/C41</f>
        <v>0</v>
      </c>
      <c r="E3" s="14">
        <f t="shared" ref="E3:E42" si="2">G3-C3</f>
        <v>0</v>
      </c>
      <c r="F3" s="15"/>
      <c r="G3" s="14">
        <v>0</v>
      </c>
      <c r="H3" s="15">
        <f>G3/G41</f>
        <v>0</v>
      </c>
      <c r="I3" s="14">
        <v>5</v>
      </c>
      <c r="J3" s="15">
        <f>I3/I41</f>
        <v>1.2345679012345678E-2</v>
      </c>
      <c r="K3" s="14">
        <f t="shared" ref="K3:K42" si="3">M3-I3</f>
        <v>0</v>
      </c>
      <c r="L3" s="15"/>
      <c r="M3" s="14">
        <v>5</v>
      </c>
      <c r="N3" s="15">
        <f>M3/M41</f>
        <v>1.2345679012345678E-2</v>
      </c>
      <c r="O3" s="14">
        <v>1</v>
      </c>
      <c r="P3" s="15">
        <f>O3/O41</f>
        <v>1.3888888888888888E-2</v>
      </c>
      <c r="Q3" s="14">
        <f t="shared" ref="Q3:Q42" si="4">S3-O3</f>
        <v>0</v>
      </c>
      <c r="R3" s="15"/>
      <c r="S3" s="14">
        <v>1</v>
      </c>
      <c r="T3" s="15">
        <f>S3/S41</f>
        <v>1.3888888888888888E-2</v>
      </c>
      <c r="U3" s="14">
        <v>10</v>
      </c>
      <c r="V3" s="15">
        <f>U3/U41</f>
        <v>9.0415913200723331E-3</v>
      </c>
      <c r="W3" s="14">
        <f t="shared" ref="W3:W42" si="5">Y3-U3</f>
        <v>0</v>
      </c>
      <c r="X3" s="15">
        <f>W3/W41</f>
        <v>0</v>
      </c>
      <c r="Y3" s="14">
        <v>10</v>
      </c>
      <c r="Z3" s="15">
        <f>Y3/Y41</f>
        <v>8.5106382978723406E-3</v>
      </c>
      <c r="AA3" s="14">
        <v>1</v>
      </c>
      <c r="AB3" s="15">
        <f>AA3/AA41</f>
        <v>1.5384615384615385E-2</v>
      </c>
      <c r="AC3" s="14">
        <f t="shared" ref="AC3:AC42" si="6">AE3-AA3</f>
        <v>0</v>
      </c>
      <c r="AD3" s="15"/>
      <c r="AE3" s="14">
        <v>1</v>
      </c>
      <c r="AF3" s="15">
        <f>AE3/AE41</f>
        <v>1.5384615384615385E-2</v>
      </c>
      <c r="AG3" s="14">
        <v>7</v>
      </c>
      <c r="AH3" s="15">
        <f>AG3/AG41</f>
        <v>9.485094850948509E-3</v>
      </c>
      <c r="AI3" s="14">
        <f t="shared" ref="AI3:AI42" si="7">AK3-AG3</f>
        <v>0</v>
      </c>
      <c r="AJ3" s="15">
        <f>AI3/AI41</f>
        <v>0</v>
      </c>
      <c r="AK3" s="14">
        <v>7</v>
      </c>
      <c r="AL3" s="15">
        <f>AK3/AK41</f>
        <v>9.1503267973856214E-3</v>
      </c>
      <c r="AM3" s="14">
        <v>0</v>
      </c>
      <c r="AN3" s="15">
        <f>AM3/AM41</f>
        <v>0</v>
      </c>
      <c r="AO3" s="14">
        <f t="shared" ref="AO3:AO42" si="8">AQ3-AM3</f>
        <v>0</v>
      </c>
      <c r="AP3" s="15"/>
      <c r="AQ3" s="14">
        <v>0</v>
      </c>
      <c r="AR3" s="15">
        <f>AQ3/AQ41</f>
        <v>0</v>
      </c>
      <c r="AS3" s="14">
        <v>1</v>
      </c>
      <c r="AT3" s="15">
        <f>AS3/AS41</f>
        <v>6.41025641025641E-3</v>
      </c>
      <c r="AU3" s="14">
        <f t="shared" ref="AU3:AU42" si="9">AW3-AS3</f>
        <v>0</v>
      </c>
      <c r="AV3" s="15"/>
      <c r="AW3" s="14">
        <v>1</v>
      </c>
      <c r="AX3" s="15">
        <f>AW3/AW41</f>
        <v>6.41025641025641E-3</v>
      </c>
      <c r="AY3" s="14">
        <v>4</v>
      </c>
      <c r="AZ3" s="15">
        <f>AY3/AY41</f>
        <v>1.7937219730941704E-2</v>
      </c>
      <c r="BA3" s="14">
        <f t="shared" ref="BA3:BA42" si="10">BC3-AY3</f>
        <v>0</v>
      </c>
      <c r="BB3" s="15"/>
      <c r="BC3" s="14">
        <v>4</v>
      </c>
      <c r="BD3" s="15">
        <f>BC3/BC41</f>
        <v>1.7937219730941704E-2</v>
      </c>
      <c r="BE3" s="14">
        <v>33</v>
      </c>
      <c r="BF3" s="15">
        <f>BE3/BE41</f>
        <v>1.2195121951219513E-2</v>
      </c>
      <c r="BG3" s="14">
        <f t="shared" ref="BG3:BG42" si="11">BI3-BE3</f>
        <v>5</v>
      </c>
      <c r="BH3" s="15">
        <f>BG3/BG41</f>
        <v>5.3821313240043061E-3</v>
      </c>
      <c r="BI3" s="14">
        <v>38</v>
      </c>
      <c r="BJ3" s="15">
        <f>BI3/BI41</f>
        <v>1.0453920220082531E-2</v>
      </c>
      <c r="BK3" s="14">
        <v>1</v>
      </c>
      <c r="BL3" s="15">
        <f>BK3/BK41</f>
        <v>2.1929824561403508E-3</v>
      </c>
      <c r="BM3" s="14">
        <f t="shared" ref="BM3:BM42" si="12">BO3-BK3</f>
        <v>0</v>
      </c>
      <c r="BN3" s="15">
        <f>BM3/BM41</f>
        <v>0</v>
      </c>
      <c r="BO3" s="14">
        <v>1</v>
      </c>
      <c r="BP3" s="15">
        <f>BO3/BO41</f>
        <v>2.0618556701030928E-3</v>
      </c>
      <c r="BQ3" s="14">
        <v>42</v>
      </c>
      <c r="BR3" s="15">
        <f>BQ3/BQ41</f>
        <v>5.3984575835475581E-3</v>
      </c>
      <c r="BS3" s="14">
        <f t="shared" si="0"/>
        <v>1</v>
      </c>
      <c r="BT3" s="15">
        <f>BS3/BS41</f>
        <v>8.6805555555555551E-4</v>
      </c>
      <c r="BU3" s="14">
        <v>43</v>
      </c>
      <c r="BV3" s="15">
        <f>BU3/BU41</f>
        <v>4.8141513658755035E-3</v>
      </c>
      <c r="BW3" s="14">
        <f t="shared" si="1"/>
        <v>105</v>
      </c>
      <c r="BX3" s="15">
        <f>BW3/BW41</f>
        <v>7.6125570941782067E-3</v>
      </c>
      <c r="BY3" s="14">
        <f t="shared" ref="BY3:BY42" si="13">E3+K3+Q3+W3+AC3+AI3+AO3+AU3+BA3+BG3+BM3+BS3</f>
        <v>6</v>
      </c>
      <c r="BZ3" s="15">
        <f>BY3/BY41</f>
        <v>2.7198549410698096E-3</v>
      </c>
      <c r="CA3" s="17">
        <f t="shared" ref="CA3:CA42" si="14">BW3+BY3</f>
        <v>111</v>
      </c>
      <c r="CB3" s="18">
        <f>CA3/CA41</f>
        <v>6.937933620851303E-3</v>
      </c>
      <c r="CE3" s="14">
        <f t="shared" ref="CE3:CE43" si="15">BW3</f>
        <v>105</v>
      </c>
      <c r="CF3" s="15">
        <f>CE3/CE41</f>
        <v>7.6125570941782067E-3</v>
      </c>
      <c r="CG3" s="14">
        <f t="shared" ref="CG3:CG43" si="16">CI3-CE3</f>
        <v>233</v>
      </c>
      <c r="CH3" s="15">
        <f>CG3/CG41</f>
        <v>6.4254591583475813E-3</v>
      </c>
      <c r="CI3" s="17">
        <v>338</v>
      </c>
      <c r="CJ3" s="18">
        <f>CI3/CI41</f>
        <v>6.7525721706123264E-3</v>
      </c>
    </row>
    <row r="4" spans="1:88" x14ac:dyDescent="0.25">
      <c r="A4" s="19" t="s">
        <v>139</v>
      </c>
      <c r="B4" s="27"/>
      <c r="C4" s="20">
        <f>SUM(C2:C3)</f>
        <v>1</v>
      </c>
      <c r="D4" s="21">
        <f>C4/C41</f>
        <v>1.7857142857142856E-2</v>
      </c>
      <c r="E4" s="20">
        <f t="shared" si="2"/>
        <v>0</v>
      </c>
      <c r="F4" s="21"/>
      <c r="G4" s="20">
        <f>SUBTOTAL(9,G1:G3)</f>
        <v>1</v>
      </c>
      <c r="H4" s="21">
        <f>G4/G41</f>
        <v>1.7857142857142856E-2</v>
      </c>
      <c r="I4" s="20">
        <f>SUM(I2:I3)</f>
        <v>7</v>
      </c>
      <c r="J4" s="21">
        <f>I4/I41</f>
        <v>1.7283950617283949E-2</v>
      </c>
      <c r="K4" s="20">
        <f t="shared" si="3"/>
        <v>0</v>
      </c>
      <c r="L4" s="21"/>
      <c r="M4" s="20">
        <f>SUBTOTAL(9,M1:M3)</f>
        <v>7</v>
      </c>
      <c r="N4" s="21">
        <f>M4/M41</f>
        <v>1.7283950617283949E-2</v>
      </c>
      <c r="O4" s="20">
        <f>SUM(O2:O3)</f>
        <v>1</v>
      </c>
      <c r="P4" s="21">
        <f>O4/O41</f>
        <v>1.3888888888888888E-2</v>
      </c>
      <c r="Q4" s="20">
        <f t="shared" si="4"/>
        <v>0</v>
      </c>
      <c r="R4" s="21"/>
      <c r="S4" s="20">
        <f>SUBTOTAL(9,S1:S3)</f>
        <v>1</v>
      </c>
      <c r="T4" s="21">
        <f>S4/S41</f>
        <v>1.3888888888888888E-2</v>
      </c>
      <c r="U4" s="20">
        <f t="shared" ref="U4" si="17">SUM(U2:U3)</f>
        <v>19</v>
      </c>
      <c r="V4" s="21">
        <f>U4/U41</f>
        <v>1.7179023508137433E-2</v>
      </c>
      <c r="W4" s="20">
        <f t="shared" si="5"/>
        <v>1</v>
      </c>
      <c r="X4" s="21">
        <f>W4/W41</f>
        <v>1.4492753623188406E-2</v>
      </c>
      <c r="Y4" s="20">
        <f>SUBTOTAL(9,Y1:Y3)</f>
        <v>20</v>
      </c>
      <c r="Z4" s="21">
        <f>Y4/Y41</f>
        <v>1.7021276595744681E-2</v>
      </c>
      <c r="AA4" s="20">
        <f>SUM(AA2:AA3)</f>
        <v>4</v>
      </c>
      <c r="AB4" s="21">
        <f>AA4/AA41</f>
        <v>6.1538461538461542E-2</v>
      </c>
      <c r="AC4" s="20">
        <f t="shared" si="6"/>
        <v>0</v>
      </c>
      <c r="AD4" s="21"/>
      <c r="AE4" s="20">
        <f>SUBTOTAL(9,AE1:AE3)</f>
        <v>4</v>
      </c>
      <c r="AF4" s="21">
        <f>AE4/AE41</f>
        <v>6.1538461538461542E-2</v>
      </c>
      <c r="AG4" s="20">
        <f>SUM(AG2:AG3)</f>
        <v>11</v>
      </c>
      <c r="AH4" s="21">
        <f>AG4/AG41</f>
        <v>1.4905149051490514E-2</v>
      </c>
      <c r="AI4" s="20">
        <f t="shared" si="7"/>
        <v>1</v>
      </c>
      <c r="AJ4" s="21">
        <f>AI4/AI41</f>
        <v>3.7037037037037035E-2</v>
      </c>
      <c r="AK4" s="20">
        <f>SUBTOTAL(9,AK1:AK3)</f>
        <v>12</v>
      </c>
      <c r="AL4" s="21">
        <f>AK4/AK41</f>
        <v>1.5686274509803921E-2</v>
      </c>
      <c r="AM4" s="20">
        <f>SUM(AM2:AM3)</f>
        <v>2</v>
      </c>
      <c r="AN4" s="21">
        <f>AM4/AM41</f>
        <v>6.6666666666666666E-2</v>
      </c>
      <c r="AO4" s="20">
        <f t="shared" si="8"/>
        <v>0</v>
      </c>
      <c r="AP4" s="21"/>
      <c r="AQ4" s="20">
        <f>SUBTOTAL(9,AQ1:AQ3)</f>
        <v>2</v>
      </c>
      <c r="AR4" s="21">
        <f>AQ4/AQ41</f>
        <v>6.6666666666666666E-2</v>
      </c>
      <c r="AS4" s="20">
        <f t="shared" ref="AS4" si="18">SUM(AS2:AS3)</f>
        <v>4</v>
      </c>
      <c r="AT4" s="21">
        <f>AS4/AS41</f>
        <v>2.564102564102564E-2</v>
      </c>
      <c r="AU4" s="20">
        <f t="shared" si="9"/>
        <v>0</v>
      </c>
      <c r="AV4" s="21"/>
      <c r="AW4" s="20">
        <f>SUBTOTAL(9,AW1:AW3)</f>
        <v>4</v>
      </c>
      <c r="AX4" s="21">
        <f>AW4/AW41</f>
        <v>2.564102564102564E-2</v>
      </c>
      <c r="AY4" s="20">
        <f>SUM(AY2:AY3)</f>
        <v>7</v>
      </c>
      <c r="AZ4" s="21">
        <f>AY4/AY41</f>
        <v>3.1390134529147982E-2</v>
      </c>
      <c r="BA4" s="20">
        <f t="shared" si="10"/>
        <v>0</v>
      </c>
      <c r="BB4" s="21"/>
      <c r="BC4" s="20">
        <f>SUBTOTAL(9,BC1:BC3)</f>
        <v>7</v>
      </c>
      <c r="BD4" s="21">
        <f>BC4/BC41</f>
        <v>3.1390134529147982E-2</v>
      </c>
      <c r="BE4" s="20">
        <f>SUM(BE2:BE3)</f>
        <v>61</v>
      </c>
      <c r="BF4" s="21">
        <f>BE4/BE41</f>
        <v>2.2542498152254248E-2</v>
      </c>
      <c r="BG4" s="20">
        <f t="shared" si="11"/>
        <v>12</v>
      </c>
      <c r="BH4" s="21">
        <f>BG4/BG41</f>
        <v>1.2917115177610334E-2</v>
      </c>
      <c r="BI4" s="20">
        <f>SUBTOTAL(9,BI1:BI3)</f>
        <v>73</v>
      </c>
      <c r="BJ4" s="21">
        <f>BI4/BI41</f>
        <v>2.0082530949105913E-2</v>
      </c>
      <c r="BK4" s="20">
        <f>SUM(BK2:BK3)</f>
        <v>7</v>
      </c>
      <c r="BL4" s="21">
        <f>BK4/BK41</f>
        <v>1.5350877192982455E-2</v>
      </c>
      <c r="BM4" s="20">
        <f t="shared" si="12"/>
        <v>0</v>
      </c>
      <c r="BN4" s="21">
        <f>BM4/BM41</f>
        <v>0</v>
      </c>
      <c r="BO4" s="20">
        <f>SUBTOTAL(9,BO1:BO3)</f>
        <v>7</v>
      </c>
      <c r="BP4" s="21">
        <f>BO4/BO41</f>
        <v>1.443298969072165E-2</v>
      </c>
      <c r="BQ4" s="20">
        <f t="shared" ref="BQ4" si="19">SUM(BQ2:BQ3)</f>
        <v>107</v>
      </c>
      <c r="BR4" s="21">
        <f>BQ4/BQ41</f>
        <v>1.3753213367609254E-2</v>
      </c>
      <c r="BS4" s="20">
        <f t="shared" si="0"/>
        <v>5</v>
      </c>
      <c r="BT4" s="21">
        <f>BS4/BS41</f>
        <v>4.340277777777778E-3</v>
      </c>
      <c r="BU4" s="20">
        <f>SUBTOTAL(9,BU1:BU3)</f>
        <v>112</v>
      </c>
      <c r="BV4" s="21">
        <f>BU4/BU41</f>
        <v>1.2539184952978056E-2</v>
      </c>
      <c r="BW4" s="20">
        <f t="shared" si="1"/>
        <v>231</v>
      </c>
      <c r="BX4" s="21">
        <f>BW4/BW41</f>
        <v>1.6747625607192056E-2</v>
      </c>
      <c r="BY4" s="20">
        <f t="shared" si="13"/>
        <v>19</v>
      </c>
      <c r="BZ4" s="21">
        <f>BY4/BY41</f>
        <v>8.6128739800543971E-3</v>
      </c>
      <c r="CA4" s="20">
        <f t="shared" si="14"/>
        <v>250</v>
      </c>
      <c r="CB4" s="21">
        <f>CA4/CA41</f>
        <v>1.562597662353897E-2</v>
      </c>
      <c r="CE4" s="20">
        <f t="shared" si="15"/>
        <v>231</v>
      </c>
      <c r="CF4" s="21">
        <f>CE4/CE41</f>
        <v>1.6747625607192056E-2</v>
      </c>
      <c r="CG4" s="20">
        <f t="shared" si="16"/>
        <v>427</v>
      </c>
      <c r="CH4" s="21">
        <f>CG4/CG41</f>
        <v>1.1775412277315095E-2</v>
      </c>
      <c r="CI4" s="20">
        <v>658</v>
      </c>
      <c r="CJ4" s="21">
        <f>CI4/CI41</f>
        <v>1.3145539906103286E-2</v>
      </c>
    </row>
    <row r="5" spans="1:88" x14ac:dyDescent="0.25">
      <c r="A5" s="2" t="s">
        <v>142</v>
      </c>
      <c r="B5" s="3" t="s">
        <v>119</v>
      </c>
      <c r="C5" s="14">
        <v>0</v>
      </c>
      <c r="D5" s="15">
        <f>C5/C41</f>
        <v>0</v>
      </c>
      <c r="E5" s="14">
        <f t="shared" si="2"/>
        <v>0</v>
      </c>
      <c r="F5" s="15"/>
      <c r="G5" s="14">
        <v>0</v>
      </c>
      <c r="H5" s="15">
        <f>G5/G41</f>
        <v>0</v>
      </c>
      <c r="I5" s="14">
        <v>34</v>
      </c>
      <c r="J5" s="15">
        <f>I5/I41</f>
        <v>8.3950617283950618E-2</v>
      </c>
      <c r="K5" s="14">
        <f t="shared" si="3"/>
        <v>0</v>
      </c>
      <c r="L5" s="15"/>
      <c r="M5" s="14">
        <v>34</v>
      </c>
      <c r="N5" s="15">
        <f>M5/M41</f>
        <v>8.3950617283950618E-2</v>
      </c>
      <c r="O5" s="14">
        <v>9</v>
      </c>
      <c r="P5" s="15">
        <f>O5/O41</f>
        <v>0.125</v>
      </c>
      <c r="Q5" s="14">
        <f t="shared" si="4"/>
        <v>0</v>
      </c>
      <c r="R5" s="15"/>
      <c r="S5" s="14">
        <v>9</v>
      </c>
      <c r="T5" s="15">
        <f>S5/S41</f>
        <v>0.125</v>
      </c>
      <c r="U5" s="14">
        <v>101</v>
      </c>
      <c r="V5" s="15">
        <f>U5/U41</f>
        <v>9.1320072332730567E-2</v>
      </c>
      <c r="W5" s="14">
        <f t="shared" si="5"/>
        <v>4</v>
      </c>
      <c r="X5" s="15">
        <f>W5/W41</f>
        <v>5.7971014492753624E-2</v>
      </c>
      <c r="Y5" s="14">
        <v>105</v>
      </c>
      <c r="Z5" s="15">
        <f>Y5/Y41</f>
        <v>8.9361702127659579E-2</v>
      </c>
      <c r="AA5" s="14">
        <v>9</v>
      </c>
      <c r="AB5" s="15">
        <f>AA5/AA41</f>
        <v>0.13846153846153847</v>
      </c>
      <c r="AC5" s="14">
        <f t="shared" si="6"/>
        <v>0</v>
      </c>
      <c r="AD5" s="15"/>
      <c r="AE5" s="14">
        <v>9</v>
      </c>
      <c r="AF5" s="15">
        <f>AE5/AE41</f>
        <v>0.13846153846153847</v>
      </c>
      <c r="AG5" s="14">
        <v>78</v>
      </c>
      <c r="AH5" s="15">
        <f>AG5/AG41</f>
        <v>0.10569105691056911</v>
      </c>
      <c r="AI5" s="14">
        <f t="shared" si="7"/>
        <v>1</v>
      </c>
      <c r="AJ5" s="15">
        <f>AI5/AI41</f>
        <v>3.7037037037037035E-2</v>
      </c>
      <c r="AK5" s="14">
        <v>79</v>
      </c>
      <c r="AL5" s="15">
        <f>AK5/AK41</f>
        <v>0.10326797385620914</v>
      </c>
      <c r="AM5" s="14">
        <v>3</v>
      </c>
      <c r="AN5" s="15">
        <f>AM5/AM41</f>
        <v>0.1</v>
      </c>
      <c r="AO5" s="14">
        <f t="shared" si="8"/>
        <v>0</v>
      </c>
      <c r="AP5" s="15"/>
      <c r="AQ5" s="14">
        <v>3</v>
      </c>
      <c r="AR5" s="15">
        <f>AQ5/AQ41</f>
        <v>0.1</v>
      </c>
      <c r="AS5" s="14">
        <v>12</v>
      </c>
      <c r="AT5" s="15">
        <f>AS5/AS41</f>
        <v>7.6923076923076927E-2</v>
      </c>
      <c r="AU5" s="14">
        <f t="shared" si="9"/>
        <v>0</v>
      </c>
      <c r="AV5" s="15"/>
      <c r="AW5" s="14">
        <v>12</v>
      </c>
      <c r="AX5" s="15">
        <f>AW5/AW41</f>
        <v>7.6923076923076927E-2</v>
      </c>
      <c r="AY5" s="14">
        <v>22</v>
      </c>
      <c r="AZ5" s="15">
        <f>AY5/AY41</f>
        <v>9.8654708520179366E-2</v>
      </c>
      <c r="BA5" s="14">
        <f t="shared" si="10"/>
        <v>0</v>
      </c>
      <c r="BB5" s="15"/>
      <c r="BC5" s="14">
        <v>22</v>
      </c>
      <c r="BD5" s="15">
        <f>BC5/BC41</f>
        <v>9.8654708520179366E-2</v>
      </c>
      <c r="BE5" s="14">
        <v>290</v>
      </c>
      <c r="BF5" s="15">
        <f>BE5/BE41</f>
        <v>0.10716925351071692</v>
      </c>
      <c r="BG5" s="14">
        <f t="shared" si="11"/>
        <v>96</v>
      </c>
      <c r="BH5" s="15">
        <f>BG5/BG41</f>
        <v>0.10333692142088267</v>
      </c>
      <c r="BI5" s="14">
        <v>386</v>
      </c>
      <c r="BJ5" s="15">
        <f>BI5/BI41</f>
        <v>0.10618982118294361</v>
      </c>
      <c r="BK5" s="14">
        <v>54</v>
      </c>
      <c r="BL5" s="15">
        <f>BK5/BK41</f>
        <v>0.11842105263157894</v>
      </c>
      <c r="BM5" s="14">
        <f t="shared" si="12"/>
        <v>0</v>
      </c>
      <c r="BN5" s="15">
        <f>BM5/BM41</f>
        <v>0</v>
      </c>
      <c r="BO5" s="14">
        <v>54</v>
      </c>
      <c r="BP5" s="15">
        <f>BO5/BO41</f>
        <v>0.11134020618556702</v>
      </c>
      <c r="BQ5" s="14">
        <v>651</v>
      </c>
      <c r="BR5" s="15">
        <f>BQ5/BQ41</f>
        <v>8.3676092544987146E-2</v>
      </c>
      <c r="BS5" s="14">
        <f t="shared" si="0"/>
        <v>66</v>
      </c>
      <c r="BT5" s="15">
        <f>BS5/BS41</f>
        <v>5.7291666666666664E-2</v>
      </c>
      <c r="BU5" s="14">
        <v>717</v>
      </c>
      <c r="BV5" s="15">
        <f>BU5/BU41</f>
        <v>8.0273175100761304E-2</v>
      </c>
      <c r="BW5" s="14">
        <f t="shared" si="1"/>
        <v>1263</v>
      </c>
      <c r="BX5" s="15">
        <f>BW5/BW41</f>
        <v>9.1568186761400716E-2</v>
      </c>
      <c r="BY5" s="14">
        <f t="shared" si="13"/>
        <v>167</v>
      </c>
      <c r="BZ5" s="15">
        <f>BY5/BY41</f>
        <v>7.5702629193109702E-2</v>
      </c>
      <c r="CA5" s="17">
        <f t="shared" si="14"/>
        <v>1430</v>
      </c>
      <c r="CB5" s="18">
        <f>CA5/CA41</f>
        <v>8.9380586286642916E-2</v>
      </c>
      <c r="CE5" s="14">
        <f t="shared" si="15"/>
        <v>1263</v>
      </c>
      <c r="CF5" s="15">
        <f>CE5/CE41</f>
        <v>9.1568186761400716E-2</v>
      </c>
      <c r="CG5" s="14">
        <f t="shared" si="16"/>
        <v>3110</v>
      </c>
      <c r="CH5" s="15">
        <f>CG5/CG41</f>
        <v>8.5764712371077162E-2</v>
      </c>
      <c r="CI5" s="17">
        <v>4373</v>
      </c>
      <c r="CJ5" s="18">
        <f>CI5/CI41</f>
        <v>8.7363899710318646E-2</v>
      </c>
    </row>
    <row r="6" spans="1:88" x14ac:dyDescent="0.25">
      <c r="A6" s="2" t="s">
        <v>143</v>
      </c>
      <c r="B6" s="3" t="s">
        <v>119</v>
      </c>
      <c r="C6" s="14">
        <v>4</v>
      </c>
      <c r="D6" s="15">
        <f>C6/C41</f>
        <v>7.1428571428571425E-2</v>
      </c>
      <c r="E6" s="14">
        <f t="shared" si="2"/>
        <v>0</v>
      </c>
      <c r="F6" s="15"/>
      <c r="G6" s="14">
        <v>4</v>
      </c>
      <c r="H6" s="15">
        <f>G6/G41</f>
        <v>7.1428571428571425E-2</v>
      </c>
      <c r="I6" s="14">
        <v>19</v>
      </c>
      <c r="J6" s="15">
        <f>I6/I41</f>
        <v>4.6913580246913583E-2</v>
      </c>
      <c r="K6" s="14">
        <f t="shared" si="3"/>
        <v>0</v>
      </c>
      <c r="L6" s="15"/>
      <c r="M6" s="14">
        <v>19</v>
      </c>
      <c r="N6" s="15">
        <f>M6/M41</f>
        <v>4.6913580246913583E-2</v>
      </c>
      <c r="O6" s="14">
        <v>3</v>
      </c>
      <c r="P6" s="15">
        <f>O6/O41</f>
        <v>4.1666666666666664E-2</v>
      </c>
      <c r="Q6" s="14">
        <f t="shared" si="4"/>
        <v>0</v>
      </c>
      <c r="R6" s="15"/>
      <c r="S6" s="14">
        <v>3</v>
      </c>
      <c r="T6" s="15">
        <f>S6/S41</f>
        <v>4.1666666666666664E-2</v>
      </c>
      <c r="U6" s="14">
        <v>72</v>
      </c>
      <c r="V6" s="15">
        <f>U6/U41</f>
        <v>6.50994575045208E-2</v>
      </c>
      <c r="W6" s="14">
        <f t="shared" si="5"/>
        <v>2</v>
      </c>
      <c r="X6" s="15">
        <f>W6/W41</f>
        <v>2.8985507246376812E-2</v>
      </c>
      <c r="Y6" s="14">
        <v>74</v>
      </c>
      <c r="Z6" s="15">
        <f>Y6/Y41</f>
        <v>6.2978723404255324E-2</v>
      </c>
      <c r="AA6" s="14">
        <v>3</v>
      </c>
      <c r="AB6" s="15">
        <f>AA6/AA41</f>
        <v>4.6153846153846156E-2</v>
      </c>
      <c r="AC6" s="14">
        <f t="shared" si="6"/>
        <v>0</v>
      </c>
      <c r="AD6" s="15"/>
      <c r="AE6" s="14">
        <v>3</v>
      </c>
      <c r="AF6" s="15">
        <f>AE6/AE41</f>
        <v>4.6153846153846156E-2</v>
      </c>
      <c r="AG6" s="14">
        <v>45</v>
      </c>
      <c r="AH6" s="15">
        <f>AG6/AG41</f>
        <v>6.097560975609756E-2</v>
      </c>
      <c r="AI6" s="14">
        <f t="shared" si="7"/>
        <v>5</v>
      </c>
      <c r="AJ6" s="15">
        <f>AI6/AI41</f>
        <v>0.18518518518518517</v>
      </c>
      <c r="AK6" s="14">
        <v>50</v>
      </c>
      <c r="AL6" s="15">
        <f>AK6/AK41</f>
        <v>6.535947712418301E-2</v>
      </c>
      <c r="AM6" s="14">
        <v>0</v>
      </c>
      <c r="AN6" s="15">
        <f>AM6/AM41</f>
        <v>0</v>
      </c>
      <c r="AO6" s="14">
        <f t="shared" si="8"/>
        <v>0</v>
      </c>
      <c r="AP6" s="15"/>
      <c r="AQ6" s="14">
        <v>0</v>
      </c>
      <c r="AR6" s="15">
        <f>AQ6/AQ41</f>
        <v>0</v>
      </c>
      <c r="AS6" s="14">
        <v>7</v>
      </c>
      <c r="AT6" s="15">
        <f>AS6/AS41</f>
        <v>4.4871794871794872E-2</v>
      </c>
      <c r="AU6" s="14">
        <f t="shared" si="9"/>
        <v>0</v>
      </c>
      <c r="AV6" s="15"/>
      <c r="AW6" s="14">
        <v>7</v>
      </c>
      <c r="AX6" s="15">
        <f>AW6/AW41</f>
        <v>4.4871794871794872E-2</v>
      </c>
      <c r="AY6" s="14">
        <v>9</v>
      </c>
      <c r="AZ6" s="15">
        <f>AY6/AY41</f>
        <v>4.0358744394618833E-2</v>
      </c>
      <c r="BA6" s="14">
        <f t="shared" si="10"/>
        <v>0</v>
      </c>
      <c r="BB6" s="15"/>
      <c r="BC6" s="14">
        <v>9</v>
      </c>
      <c r="BD6" s="15">
        <f>BC6/BC41</f>
        <v>4.0358744394618833E-2</v>
      </c>
      <c r="BE6" s="14">
        <v>77</v>
      </c>
      <c r="BF6" s="15">
        <f>BE6/BE41</f>
        <v>2.8455284552845527E-2</v>
      </c>
      <c r="BG6" s="14">
        <f t="shared" si="11"/>
        <v>28</v>
      </c>
      <c r="BH6" s="15">
        <f>BG6/BG41</f>
        <v>3.0139935414424113E-2</v>
      </c>
      <c r="BI6" s="14">
        <v>105</v>
      </c>
      <c r="BJ6" s="15">
        <f>BI6/BI41</f>
        <v>2.8885832187070151E-2</v>
      </c>
      <c r="BK6" s="14">
        <v>14</v>
      </c>
      <c r="BL6" s="15">
        <f>BK6/BK41</f>
        <v>3.0701754385964911E-2</v>
      </c>
      <c r="BM6" s="14">
        <f t="shared" si="12"/>
        <v>1</v>
      </c>
      <c r="BN6" s="15">
        <f>BM6/BM41</f>
        <v>3.4482758620689655E-2</v>
      </c>
      <c r="BO6" s="14">
        <v>15</v>
      </c>
      <c r="BP6" s="15">
        <f>BO6/BO41</f>
        <v>3.0927835051546393E-2</v>
      </c>
      <c r="BQ6" s="14">
        <v>352</v>
      </c>
      <c r="BR6" s="15">
        <f>BQ6/BQ41</f>
        <v>4.5244215938303342E-2</v>
      </c>
      <c r="BS6" s="14">
        <f t="shared" si="0"/>
        <v>49</v>
      </c>
      <c r="BT6" s="15">
        <f>BS6/BS41</f>
        <v>4.2534722222222224E-2</v>
      </c>
      <c r="BU6" s="14">
        <v>401</v>
      </c>
      <c r="BV6" s="15">
        <f>BU6/BU41</f>
        <v>4.4894760412001793E-2</v>
      </c>
      <c r="BW6" s="14">
        <f t="shared" si="1"/>
        <v>605</v>
      </c>
      <c r="BX6" s="15">
        <f>BW6/BW41</f>
        <v>4.3862828971217287E-2</v>
      </c>
      <c r="BY6" s="14">
        <f t="shared" si="13"/>
        <v>85</v>
      </c>
      <c r="BZ6" s="15">
        <f>BY6/BY41</f>
        <v>3.8531278331822301E-2</v>
      </c>
      <c r="CA6" s="17">
        <f t="shared" si="14"/>
        <v>690</v>
      </c>
      <c r="CB6" s="18">
        <f>CA6/CA41</f>
        <v>4.3127695480967558E-2</v>
      </c>
      <c r="CE6" s="14">
        <f t="shared" si="15"/>
        <v>605</v>
      </c>
      <c r="CF6" s="15">
        <f>CE6/CE41</f>
        <v>4.3862828971217287E-2</v>
      </c>
      <c r="CG6" s="14">
        <f t="shared" si="16"/>
        <v>1773</v>
      </c>
      <c r="CH6" s="15">
        <f>CG6/CG41</f>
        <v>4.8894159174893828E-2</v>
      </c>
      <c r="CI6" s="17">
        <v>2378</v>
      </c>
      <c r="CJ6" s="18">
        <f>CI6/CI41</f>
        <v>4.7507741484367198E-2</v>
      </c>
    </row>
    <row r="7" spans="1:88" x14ac:dyDescent="0.25">
      <c r="A7" s="2" t="s">
        <v>144</v>
      </c>
      <c r="B7" s="3" t="s">
        <v>119</v>
      </c>
      <c r="C7" s="14">
        <v>3</v>
      </c>
      <c r="D7" s="15">
        <f>C7/C41</f>
        <v>5.3571428571428568E-2</v>
      </c>
      <c r="E7" s="14">
        <f t="shared" si="2"/>
        <v>0</v>
      </c>
      <c r="F7" s="15"/>
      <c r="G7" s="14">
        <v>3</v>
      </c>
      <c r="H7" s="15">
        <f>G7/G41</f>
        <v>5.3571428571428568E-2</v>
      </c>
      <c r="I7" s="14">
        <v>27</v>
      </c>
      <c r="J7" s="15">
        <f>I7/I41</f>
        <v>6.6666666666666666E-2</v>
      </c>
      <c r="K7" s="14">
        <f t="shared" si="3"/>
        <v>0</v>
      </c>
      <c r="L7" s="15"/>
      <c r="M7" s="14">
        <v>27</v>
      </c>
      <c r="N7" s="15">
        <f>M7/M41</f>
        <v>6.6666666666666666E-2</v>
      </c>
      <c r="O7" s="14">
        <v>4</v>
      </c>
      <c r="P7" s="15">
        <f>O7/O41</f>
        <v>5.5555555555555552E-2</v>
      </c>
      <c r="Q7" s="14">
        <f t="shared" si="4"/>
        <v>0</v>
      </c>
      <c r="R7" s="15"/>
      <c r="S7" s="14">
        <v>4</v>
      </c>
      <c r="T7" s="15">
        <f>S7/S41</f>
        <v>5.5555555555555552E-2</v>
      </c>
      <c r="U7" s="14">
        <v>74</v>
      </c>
      <c r="V7" s="15">
        <f>U7/U41</f>
        <v>6.6907775768535266E-2</v>
      </c>
      <c r="W7" s="14">
        <f t="shared" si="5"/>
        <v>3</v>
      </c>
      <c r="X7" s="15">
        <f>W7/W41</f>
        <v>4.3478260869565216E-2</v>
      </c>
      <c r="Y7" s="14">
        <v>77</v>
      </c>
      <c r="Z7" s="15">
        <f>Y7/Y41</f>
        <v>6.5531914893617024E-2</v>
      </c>
      <c r="AA7" s="14">
        <v>2</v>
      </c>
      <c r="AB7" s="15">
        <f>AA7/AA41</f>
        <v>3.0769230769230771E-2</v>
      </c>
      <c r="AC7" s="14">
        <f t="shared" si="6"/>
        <v>0</v>
      </c>
      <c r="AD7" s="15"/>
      <c r="AE7" s="14">
        <v>2</v>
      </c>
      <c r="AF7" s="15">
        <f>AE7/AE41</f>
        <v>3.0769230769230771E-2</v>
      </c>
      <c r="AG7" s="14">
        <v>40</v>
      </c>
      <c r="AH7" s="15">
        <f>AG7/AG41</f>
        <v>5.4200542005420058E-2</v>
      </c>
      <c r="AI7" s="14">
        <f t="shared" si="7"/>
        <v>2</v>
      </c>
      <c r="AJ7" s="15">
        <f>AI7/AI41</f>
        <v>7.407407407407407E-2</v>
      </c>
      <c r="AK7" s="14">
        <v>42</v>
      </c>
      <c r="AL7" s="15">
        <f>AK7/AK41</f>
        <v>5.4901960784313725E-2</v>
      </c>
      <c r="AM7" s="14">
        <v>2</v>
      </c>
      <c r="AN7" s="15">
        <f>AM7/AM41</f>
        <v>6.6666666666666666E-2</v>
      </c>
      <c r="AO7" s="14">
        <f t="shared" si="8"/>
        <v>0</v>
      </c>
      <c r="AP7" s="15"/>
      <c r="AQ7" s="14">
        <v>2</v>
      </c>
      <c r="AR7" s="15">
        <f>AQ7/AQ41</f>
        <v>6.6666666666666666E-2</v>
      </c>
      <c r="AS7" s="14">
        <v>13</v>
      </c>
      <c r="AT7" s="15">
        <f>AS7/AS41</f>
        <v>8.3333333333333329E-2</v>
      </c>
      <c r="AU7" s="14">
        <f t="shared" si="9"/>
        <v>0</v>
      </c>
      <c r="AV7" s="15"/>
      <c r="AW7" s="14">
        <v>13</v>
      </c>
      <c r="AX7" s="15">
        <f>AW7/AW41</f>
        <v>8.3333333333333329E-2</v>
      </c>
      <c r="AY7" s="14">
        <v>13</v>
      </c>
      <c r="AZ7" s="15">
        <f>AY7/AY41</f>
        <v>5.829596412556054E-2</v>
      </c>
      <c r="BA7" s="14">
        <f t="shared" si="10"/>
        <v>0</v>
      </c>
      <c r="BB7" s="15"/>
      <c r="BC7" s="14">
        <v>13</v>
      </c>
      <c r="BD7" s="15">
        <f>BC7/BC41</f>
        <v>5.829596412556054E-2</v>
      </c>
      <c r="BE7" s="14">
        <v>147</v>
      </c>
      <c r="BF7" s="15">
        <f>BE7/BE41</f>
        <v>5.432372505543237E-2</v>
      </c>
      <c r="BG7" s="14">
        <f t="shared" si="11"/>
        <v>28</v>
      </c>
      <c r="BH7" s="15">
        <f>BG7/BG41</f>
        <v>3.0139935414424113E-2</v>
      </c>
      <c r="BI7" s="14">
        <v>175</v>
      </c>
      <c r="BJ7" s="15">
        <f>BI7/BI41</f>
        <v>4.8143053645116916E-2</v>
      </c>
      <c r="BK7" s="14">
        <v>30</v>
      </c>
      <c r="BL7" s="15">
        <f>BK7/BK41</f>
        <v>6.5789473684210523E-2</v>
      </c>
      <c r="BM7" s="14">
        <f t="shared" si="12"/>
        <v>2</v>
      </c>
      <c r="BN7" s="15">
        <f>BM7/BM41</f>
        <v>6.8965517241379309E-2</v>
      </c>
      <c r="BO7" s="14">
        <v>32</v>
      </c>
      <c r="BP7" s="15">
        <f>BO7/BO41</f>
        <v>6.5979381443298971E-2</v>
      </c>
      <c r="BQ7" s="14">
        <v>420</v>
      </c>
      <c r="BR7" s="15">
        <f>BQ7/BQ41</f>
        <v>5.3984575835475578E-2</v>
      </c>
      <c r="BS7" s="14">
        <f t="shared" si="0"/>
        <v>45</v>
      </c>
      <c r="BT7" s="15">
        <f>BS7/BS41</f>
        <v>3.90625E-2</v>
      </c>
      <c r="BU7" s="14">
        <v>465</v>
      </c>
      <c r="BV7" s="15">
        <f>BU7/BU41</f>
        <v>5.2060008956560683E-2</v>
      </c>
      <c r="BW7" s="14">
        <f t="shared" si="1"/>
        <v>775</v>
      </c>
      <c r="BX7" s="15">
        <f>BW7/BW41</f>
        <v>5.618792140941057E-2</v>
      </c>
      <c r="BY7" s="14">
        <f t="shared" si="13"/>
        <v>80</v>
      </c>
      <c r="BZ7" s="15">
        <f>BY7/BY41</f>
        <v>3.6264732547597461E-2</v>
      </c>
      <c r="CA7" s="17">
        <f t="shared" si="14"/>
        <v>855</v>
      </c>
      <c r="CB7" s="18">
        <f>CA7/CA41</f>
        <v>5.3440840052503283E-2</v>
      </c>
      <c r="CE7" s="14">
        <f t="shared" si="15"/>
        <v>775</v>
      </c>
      <c r="CF7" s="15">
        <f>CE7/CE41</f>
        <v>5.618792140941057E-2</v>
      </c>
      <c r="CG7" s="14">
        <f t="shared" si="16"/>
        <v>1905</v>
      </c>
      <c r="CH7" s="15">
        <f>CG7/CG41</f>
        <v>5.2534333462026364E-2</v>
      </c>
      <c r="CI7" s="17">
        <v>2680</v>
      </c>
      <c r="CJ7" s="18">
        <f>CI7/CI41</f>
        <v>5.3541104784736789E-2</v>
      </c>
    </row>
    <row r="8" spans="1:88" x14ac:dyDescent="0.25">
      <c r="A8" s="2" t="s">
        <v>145</v>
      </c>
      <c r="B8" s="3" t="s">
        <v>119</v>
      </c>
      <c r="C8" s="14">
        <v>7</v>
      </c>
      <c r="D8" s="15">
        <f>C8/C41</f>
        <v>0.125</v>
      </c>
      <c r="E8" s="14">
        <f t="shared" si="2"/>
        <v>0</v>
      </c>
      <c r="F8" s="15"/>
      <c r="G8" s="14">
        <v>7</v>
      </c>
      <c r="H8" s="15">
        <f>G8/G41</f>
        <v>0.125</v>
      </c>
      <c r="I8" s="14">
        <v>33</v>
      </c>
      <c r="J8" s="15">
        <f>I8/I41</f>
        <v>8.1481481481481488E-2</v>
      </c>
      <c r="K8" s="14">
        <f t="shared" si="3"/>
        <v>0</v>
      </c>
      <c r="L8" s="15"/>
      <c r="M8" s="14">
        <v>33</v>
      </c>
      <c r="N8" s="15">
        <f>M8/M41</f>
        <v>8.1481481481481488E-2</v>
      </c>
      <c r="O8" s="14">
        <v>4</v>
      </c>
      <c r="P8" s="15">
        <f>O8/O41</f>
        <v>5.5555555555555552E-2</v>
      </c>
      <c r="Q8" s="14">
        <f t="shared" si="4"/>
        <v>0</v>
      </c>
      <c r="R8" s="15"/>
      <c r="S8" s="14">
        <v>4</v>
      </c>
      <c r="T8" s="15">
        <f>S8/S41</f>
        <v>5.5555555555555552E-2</v>
      </c>
      <c r="U8" s="14">
        <v>64</v>
      </c>
      <c r="V8" s="15">
        <f>U8/U41</f>
        <v>5.7866184448462928E-2</v>
      </c>
      <c r="W8" s="14">
        <f t="shared" si="5"/>
        <v>5</v>
      </c>
      <c r="X8" s="15">
        <f>W8/W41</f>
        <v>7.2463768115942032E-2</v>
      </c>
      <c r="Y8" s="14">
        <v>69</v>
      </c>
      <c r="Z8" s="15">
        <f>Y8/Y41</f>
        <v>5.8723404255319148E-2</v>
      </c>
      <c r="AA8" s="14">
        <v>5</v>
      </c>
      <c r="AB8" s="15">
        <f>AA8/AA41</f>
        <v>7.6923076923076927E-2</v>
      </c>
      <c r="AC8" s="14">
        <f t="shared" si="6"/>
        <v>0</v>
      </c>
      <c r="AD8" s="15"/>
      <c r="AE8" s="14">
        <v>5</v>
      </c>
      <c r="AF8" s="15">
        <f>AE8/AE41</f>
        <v>7.6923076923076927E-2</v>
      </c>
      <c r="AG8" s="14">
        <v>63</v>
      </c>
      <c r="AH8" s="15">
        <f>AG8/AG41</f>
        <v>8.5365853658536592E-2</v>
      </c>
      <c r="AI8" s="14">
        <f t="shared" si="7"/>
        <v>2</v>
      </c>
      <c r="AJ8" s="15">
        <f>AI8/AI41</f>
        <v>7.407407407407407E-2</v>
      </c>
      <c r="AK8" s="14">
        <v>65</v>
      </c>
      <c r="AL8" s="15">
        <f>AK8/AK41</f>
        <v>8.4967320261437912E-2</v>
      </c>
      <c r="AM8" s="14">
        <v>2</v>
      </c>
      <c r="AN8" s="15">
        <f>AM8/AM41</f>
        <v>6.6666666666666666E-2</v>
      </c>
      <c r="AO8" s="14">
        <f t="shared" si="8"/>
        <v>0</v>
      </c>
      <c r="AP8" s="15"/>
      <c r="AQ8" s="14">
        <v>2</v>
      </c>
      <c r="AR8" s="15">
        <f>AQ8/AQ41</f>
        <v>6.6666666666666666E-2</v>
      </c>
      <c r="AS8" s="14">
        <v>11</v>
      </c>
      <c r="AT8" s="15">
        <f>AS8/AS41</f>
        <v>7.0512820512820512E-2</v>
      </c>
      <c r="AU8" s="14">
        <f t="shared" si="9"/>
        <v>0</v>
      </c>
      <c r="AV8" s="15"/>
      <c r="AW8" s="14">
        <v>11</v>
      </c>
      <c r="AX8" s="15">
        <f>AW8/AW41</f>
        <v>7.0512820512820512E-2</v>
      </c>
      <c r="AY8" s="14">
        <v>5</v>
      </c>
      <c r="AZ8" s="15">
        <f>AY8/AY41</f>
        <v>2.2421524663677129E-2</v>
      </c>
      <c r="BA8" s="14">
        <f t="shared" si="10"/>
        <v>0</v>
      </c>
      <c r="BB8" s="15"/>
      <c r="BC8" s="14">
        <v>5</v>
      </c>
      <c r="BD8" s="15">
        <f>BC8/BC41</f>
        <v>2.2421524663677129E-2</v>
      </c>
      <c r="BE8" s="14">
        <v>147</v>
      </c>
      <c r="BF8" s="15">
        <f>BE8/BE41</f>
        <v>5.432372505543237E-2</v>
      </c>
      <c r="BG8" s="14">
        <f t="shared" si="11"/>
        <v>24</v>
      </c>
      <c r="BH8" s="15">
        <f>BG8/BG41</f>
        <v>2.5834230355220669E-2</v>
      </c>
      <c r="BI8" s="14">
        <v>171</v>
      </c>
      <c r="BJ8" s="15">
        <f>BI8/BI41</f>
        <v>4.7042640990371393E-2</v>
      </c>
      <c r="BK8" s="14">
        <v>51</v>
      </c>
      <c r="BL8" s="15">
        <f>BK8/BK41</f>
        <v>0.1118421052631579</v>
      </c>
      <c r="BM8" s="14">
        <f t="shared" si="12"/>
        <v>2</v>
      </c>
      <c r="BN8" s="15">
        <f>BM8/BM41</f>
        <v>6.8965517241379309E-2</v>
      </c>
      <c r="BO8" s="14">
        <v>53</v>
      </c>
      <c r="BP8" s="15">
        <f>BO8/BO41</f>
        <v>0.10927835051546392</v>
      </c>
      <c r="BQ8" s="14">
        <v>533</v>
      </c>
      <c r="BR8" s="15">
        <f>BQ8/BQ41</f>
        <v>6.8508997429305912E-2</v>
      </c>
      <c r="BS8" s="14">
        <f t="shared" si="0"/>
        <v>55</v>
      </c>
      <c r="BT8" s="15">
        <f>BS8/BS41</f>
        <v>4.7743055555555552E-2</v>
      </c>
      <c r="BU8" s="14">
        <v>588</v>
      </c>
      <c r="BV8" s="15">
        <f>BU8/BU41</f>
        <v>6.5830721003134793E-2</v>
      </c>
      <c r="BW8" s="14">
        <f t="shared" si="1"/>
        <v>925</v>
      </c>
      <c r="BX8" s="15">
        <f>BW8/BW41</f>
        <v>6.7063002972522295E-2</v>
      </c>
      <c r="BY8" s="14">
        <f t="shared" si="13"/>
        <v>88</v>
      </c>
      <c r="BZ8" s="15">
        <f>BY8/BY41</f>
        <v>3.9891205802357207E-2</v>
      </c>
      <c r="CA8" s="17">
        <f t="shared" si="14"/>
        <v>1013</v>
      </c>
      <c r="CB8" s="18">
        <f>CA8/CA41</f>
        <v>6.3316457278579916E-2</v>
      </c>
      <c r="CE8" s="14">
        <f t="shared" si="15"/>
        <v>925</v>
      </c>
      <c r="CF8" s="15">
        <f>CE8/CE41</f>
        <v>6.7063002972522295E-2</v>
      </c>
      <c r="CG8" s="14">
        <f t="shared" si="16"/>
        <v>2335</v>
      </c>
      <c r="CH8" s="15">
        <f>CG8/CG41</f>
        <v>6.439247697313992E-2</v>
      </c>
      <c r="CI8" s="17">
        <v>3260</v>
      </c>
      <c r="CJ8" s="18">
        <f>CI8/CI41</f>
        <v>6.512835880531416E-2</v>
      </c>
    </row>
    <row r="9" spans="1:88" x14ac:dyDescent="0.25">
      <c r="A9" s="2" t="s">
        <v>146</v>
      </c>
      <c r="B9" s="3" t="s">
        <v>119</v>
      </c>
      <c r="C9" s="14">
        <v>8</v>
      </c>
      <c r="D9" s="15">
        <f>C9/C41</f>
        <v>0.14285714285714285</v>
      </c>
      <c r="E9" s="14">
        <f t="shared" si="2"/>
        <v>0</v>
      </c>
      <c r="F9" s="15"/>
      <c r="G9" s="14">
        <v>8</v>
      </c>
      <c r="H9" s="15">
        <f>G9/G41</f>
        <v>0.14285714285714285</v>
      </c>
      <c r="I9" s="14">
        <v>41</v>
      </c>
      <c r="J9" s="15">
        <f>I9/I41</f>
        <v>0.10123456790123457</v>
      </c>
      <c r="K9" s="14">
        <f t="shared" si="3"/>
        <v>0</v>
      </c>
      <c r="L9" s="15"/>
      <c r="M9" s="14">
        <v>41</v>
      </c>
      <c r="N9" s="15">
        <f>M9/M41</f>
        <v>0.10123456790123457</v>
      </c>
      <c r="O9" s="14">
        <v>9</v>
      </c>
      <c r="P9" s="15">
        <f>O9/O41</f>
        <v>0.125</v>
      </c>
      <c r="Q9" s="14">
        <f t="shared" si="4"/>
        <v>0</v>
      </c>
      <c r="R9" s="15"/>
      <c r="S9" s="14">
        <v>9</v>
      </c>
      <c r="T9" s="15">
        <f>S9/S41</f>
        <v>0.125</v>
      </c>
      <c r="U9" s="14">
        <v>95</v>
      </c>
      <c r="V9" s="15">
        <f>U9/U41</f>
        <v>8.5895117540687155E-2</v>
      </c>
      <c r="W9" s="14">
        <f t="shared" si="5"/>
        <v>4</v>
      </c>
      <c r="X9" s="15">
        <f>W9/W41</f>
        <v>5.7971014492753624E-2</v>
      </c>
      <c r="Y9" s="14">
        <v>99</v>
      </c>
      <c r="Z9" s="15">
        <f>Y9/Y41</f>
        <v>8.4255319148936164E-2</v>
      </c>
      <c r="AA9" s="14">
        <v>7</v>
      </c>
      <c r="AB9" s="15">
        <f>AA9/AA41</f>
        <v>0.1076923076923077</v>
      </c>
      <c r="AC9" s="14">
        <f t="shared" si="6"/>
        <v>0</v>
      </c>
      <c r="AD9" s="15"/>
      <c r="AE9" s="14">
        <v>7</v>
      </c>
      <c r="AF9" s="15">
        <f>AE9/AE41</f>
        <v>0.1076923076923077</v>
      </c>
      <c r="AG9" s="14">
        <v>62</v>
      </c>
      <c r="AH9" s="15">
        <f>AG9/AG41</f>
        <v>8.4010840108401083E-2</v>
      </c>
      <c r="AI9" s="14">
        <f t="shared" si="7"/>
        <v>0</v>
      </c>
      <c r="AJ9" s="15">
        <f>AI9/AI41</f>
        <v>0</v>
      </c>
      <c r="AK9" s="14">
        <v>62</v>
      </c>
      <c r="AL9" s="15">
        <f>AK9/AK41</f>
        <v>8.1045751633986932E-2</v>
      </c>
      <c r="AM9" s="14">
        <v>3</v>
      </c>
      <c r="AN9" s="15">
        <f>AM9/AM41</f>
        <v>0.1</v>
      </c>
      <c r="AO9" s="14">
        <f t="shared" si="8"/>
        <v>0</v>
      </c>
      <c r="AP9" s="15"/>
      <c r="AQ9" s="14">
        <v>3</v>
      </c>
      <c r="AR9" s="15">
        <f>AQ9/AQ41</f>
        <v>0.1</v>
      </c>
      <c r="AS9" s="14">
        <v>13</v>
      </c>
      <c r="AT9" s="15">
        <f>AS9/AS41</f>
        <v>8.3333333333333329E-2</v>
      </c>
      <c r="AU9" s="14">
        <f t="shared" si="9"/>
        <v>0</v>
      </c>
      <c r="AV9" s="15"/>
      <c r="AW9" s="14">
        <v>13</v>
      </c>
      <c r="AX9" s="15">
        <f>AW9/AW41</f>
        <v>8.3333333333333329E-2</v>
      </c>
      <c r="AY9" s="14">
        <v>24</v>
      </c>
      <c r="AZ9" s="15">
        <f>AY9/AY41</f>
        <v>0.10762331838565023</v>
      </c>
      <c r="BA9" s="14">
        <f t="shared" si="10"/>
        <v>0</v>
      </c>
      <c r="BB9" s="15"/>
      <c r="BC9" s="14">
        <v>24</v>
      </c>
      <c r="BD9" s="15">
        <f>BC9/BC41</f>
        <v>0.10762331838565023</v>
      </c>
      <c r="BE9" s="14">
        <v>296</v>
      </c>
      <c r="BF9" s="15">
        <f>BE9/BE41</f>
        <v>0.10938654841093866</v>
      </c>
      <c r="BG9" s="14">
        <f t="shared" si="11"/>
        <v>88</v>
      </c>
      <c r="BH9" s="15">
        <f>BG9/BG41</f>
        <v>9.4725511302475779E-2</v>
      </c>
      <c r="BI9" s="14">
        <v>384</v>
      </c>
      <c r="BJ9" s="15">
        <f>BI9/BI41</f>
        <v>0.10563961485557084</v>
      </c>
      <c r="BK9" s="14">
        <v>42</v>
      </c>
      <c r="BL9" s="15">
        <f>BK9/BK41</f>
        <v>9.2105263157894732E-2</v>
      </c>
      <c r="BM9" s="14">
        <f t="shared" si="12"/>
        <v>0</v>
      </c>
      <c r="BN9" s="15">
        <f>BM9/BM41</f>
        <v>0</v>
      </c>
      <c r="BO9" s="14">
        <v>42</v>
      </c>
      <c r="BP9" s="15">
        <f>BO9/BO41</f>
        <v>8.6597938144329895E-2</v>
      </c>
      <c r="BQ9" s="14">
        <v>627</v>
      </c>
      <c r="BR9" s="15">
        <f>BQ9/BQ41</f>
        <v>8.059125964010283E-2</v>
      </c>
      <c r="BS9" s="14">
        <f t="shared" si="0"/>
        <v>74</v>
      </c>
      <c r="BT9" s="15">
        <f>BS9/BS41</f>
        <v>6.4236111111111105E-2</v>
      </c>
      <c r="BU9" s="14">
        <v>701</v>
      </c>
      <c r="BV9" s="15">
        <f>BU9/BU41</f>
        <v>7.848186296462159E-2</v>
      </c>
      <c r="BW9" s="14">
        <f t="shared" si="1"/>
        <v>1227</v>
      </c>
      <c r="BX9" s="15">
        <f>BW9/BW41</f>
        <v>8.8958167186253892E-2</v>
      </c>
      <c r="BY9" s="14">
        <f t="shared" si="13"/>
        <v>166</v>
      </c>
      <c r="BZ9" s="15">
        <f>BY9/BY41</f>
        <v>7.5249320036264736E-2</v>
      </c>
      <c r="CA9" s="17">
        <f t="shared" si="14"/>
        <v>1393</v>
      </c>
      <c r="CB9" s="18">
        <f>CA9/CA41</f>
        <v>8.7067941746359151E-2</v>
      </c>
      <c r="CE9" s="14">
        <f t="shared" si="15"/>
        <v>1227</v>
      </c>
      <c r="CF9" s="15">
        <f>CE9/CE41</f>
        <v>8.8958167186253892E-2</v>
      </c>
      <c r="CG9" s="14">
        <f t="shared" si="16"/>
        <v>3347</v>
      </c>
      <c r="CH9" s="15">
        <f>CG9/CG41</f>
        <v>9.2300479841156025E-2</v>
      </c>
      <c r="CI9" s="17">
        <v>4574</v>
      </c>
      <c r="CJ9" s="18">
        <f>CI9/CI41</f>
        <v>9.1379482569173914E-2</v>
      </c>
    </row>
    <row r="10" spans="1:88" x14ac:dyDescent="0.25">
      <c r="A10" s="19" t="s">
        <v>139</v>
      </c>
      <c r="B10" s="27"/>
      <c r="C10" s="20">
        <f>SUM(C5:C9)</f>
        <v>22</v>
      </c>
      <c r="D10" s="21">
        <f>C10/C41</f>
        <v>0.39285714285714285</v>
      </c>
      <c r="E10" s="20">
        <f t="shared" si="2"/>
        <v>0</v>
      </c>
      <c r="F10" s="21"/>
      <c r="G10" s="20">
        <f>SUBTOTAL(9,G5:G9)</f>
        <v>22</v>
      </c>
      <c r="H10" s="21">
        <f>G10/G41</f>
        <v>0.39285714285714285</v>
      </c>
      <c r="I10" s="20">
        <f>SUM(I5:I9)</f>
        <v>154</v>
      </c>
      <c r="J10" s="21">
        <f>I10/I41</f>
        <v>0.38024691358024693</v>
      </c>
      <c r="K10" s="20">
        <f t="shared" si="3"/>
        <v>0</v>
      </c>
      <c r="L10" s="21"/>
      <c r="M10" s="20">
        <f>SUBTOTAL(9,M5:M9)</f>
        <v>154</v>
      </c>
      <c r="N10" s="21">
        <f>M10/M41</f>
        <v>0.38024691358024693</v>
      </c>
      <c r="O10" s="20">
        <f>SUM(O5:O9)</f>
        <v>29</v>
      </c>
      <c r="P10" s="21">
        <f>O10/O41</f>
        <v>0.40277777777777779</v>
      </c>
      <c r="Q10" s="20">
        <f t="shared" si="4"/>
        <v>0</v>
      </c>
      <c r="R10" s="21"/>
      <c r="S10" s="20">
        <f>SUBTOTAL(9,S5:S9)</f>
        <v>29</v>
      </c>
      <c r="T10" s="21">
        <f>S10/S41</f>
        <v>0.40277777777777779</v>
      </c>
      <c r="U10" s="20">
        <f t="shared" ref="U10" si="20">SUM(U5:U9)</f>
        <v>406</v>
      </c>
      <c r="V10" s="21">
        <f>U10/U41</f>
        <v>0.36708860759493672</v>
      </c>
      <c r="W10" s="20">
        <f t="shared" si="5"/>
        <v>18</v>
      </c>
      <c r="X10" s="21">
        <f>W10/W41</f>
        <v>0.2608695652173913</v>
      </c>
      <c r="Y10" s="20">
        <f>SUBTOTAL(9,Y5:Y9)</f>
        <v>424</v>
      </c>
      <c r="Z10" s="21">
        <f>Y10/Y41</f>
        <v>0.36085106382978721</v>
      </c>
      <c r="AA10" s="20">
        <f>SUM(AA5:AA9)</f>
        <v>26</v>
      </c>
      <c r="AB10" s="21">
        <f>AA10/AA41</f>
        <v>0.4</v>
      </c>
      <c r="AC10" s="20">
        <f t="shared" si="6"/>
        <v>0</v>
      </c>
      <c r="AD10" s="21"/>
      <c r="AE10" s="20">
        <f>SUBTOTAL(9,AE5:AE9)</f>
        <v>26</v>
      </c>
      <c r="AF10" s="21">
        <f>AE10/AE41</f>
        <v>0.4</v>
      </c>
      <c r="AG10" s="20">
        <f>SUM(AG5:AG9)</f>
        <v>288</v>
      </c>
      <c r="AH10" s="21">
        <f>AG10/AG41</f>
        <v>0.3902439024390244</v>
      </c>
      <c r="AI10" s="20">
        <f t="shared" si="7"/>
        <v>10</v>
      </c>
      <c r="AJ10" s="21">
        <f>AI10/AI41</f>
        <v>0.37037037037037035</v>
      </c>
      <c r="AK10" s="20">
        <f>SUBTOTAL(9,AK5:AK9)</f>
        <v>298</v>
      </c>
      <c r="AL10" s="21">
        <f>AK10/AK41</f>
        <v>0.38954248366013072</v>
      </c>
      <c r="AM10" s="20">
        <f>SUM(AM5:AM9)</f>
        <v>10</v>
      </c>
      <c r="AN10" s="21">
        <f>AM10/AM41</f>
        <v>0.33333333333333331</v>
      </c>
      <c r="AO10" s="20">
        <f t="shared" si="8"/>
        <v>0</v>
      </c>
      <c r="AP10" s="21"/>
      <c r="AQ10" s="20">
        <f>SUBTOTAL(9,AQ5:AQ9)</f>
        <v>10</v>
      </c>
      <c r="AR10" s="21">
        <f>AQ10/AQ41</f>
        <v>0.33333333333333331</v>
      </c>
      <c r="AS10" s="20">
        <f t="shared" ref="AS10" si="21">SUM(AS5:AS9)</f>
        <v>56</v>
      </c>
      <c r="AT10" s="21">
        <f>AS10/AS41</f>
        <v>0.35897435897435898</v>
      </c>
      <c r="AU10" s="20">
        <f t="shared" si="9"/>
        <v>0</v>
      </c>
      <c r="AV10" s="21"/>
      <c r="AW10" s="20">
        <f>SUBTOTAL(9,AW5:AW9)</f>
        <v>56</v>
      </c>
      <c r="AX10" s="21">
        <f>AW10/AW41</f>
        <v>0.35897435897435898</v>
      </c>
      <c r="AY10" s="20">
        <f>SUM(AY5:AY9)</f>
        <v>73</v>
      </c>
      <c r="AZ10" s="21">
        <f>AY10/AY41</f>
        <v>0.3273542600896861</v>
      </c>
      <c r="BA10" s="20">
        <f t="shared" si="10"/>
        <v>0</v>
      </c>
      <c r="BB10" s="21"/>
      <c r="BC10" s="20">
        <f>SUBTOTAL(9,BC5:BC9)</f>
        <v>73</v>
      </c>
      <c r="BD10" s="21">
        <f>BC10/BC41</f>
        <v>0.3273542600896861</v>
      </c>
      <c r="BE10" s="20">
        <f>SUM(BE5:BE9)</f>
        <v>957</v>
      </c>
      <c r="BF10" s="21">
        <f>BE10/BE41</f>
        <v>0.35365853658536583</v>
      </c>
      <c r="BG10" s="20">
        <f t="shared" si="11"/>
        <v>264</v>
      </c>
      <c r="BH10" s="21">
        <f>BG10/BG41</f>
        <v>0.28417653390742736</v>
      </c>
      <c r="BI10" s="20">
        <f>SUBTOTAL(9,BI5:BI9)</f>
        <v>1221</v>
      </c>
      <c r="BJ10" s="21">
        <f>BI10/BI41</f>
        <v>0.3359009628610729</v>
      </c>
      <c r="BK10" s="20">
        <f>SUM(BK5:BK9)</f>
        <v>191</v>
      </c>
      <c r="BL10" s="21">
        <f>BK10/BK41</f>
        <v>0.41885964912280704</v>
      </c>
      <c r="BM10" s="20">
        <f t="shared" si="12"/>
        <v>5</v>
      </c>
      <c r="BN10" s="21">
        <f>BM10/BM41</f>
        <v>0.17241379310344829</v>
      </c>
      <c r="BO10" s="20">
        <f>SUBTOTAL(9,BO5:BO9)</f>
        <v>196</v>
      </c>
      <c r="BP10" s="21">
        <f>BO10/BO41</f>
        <v>0.40412371134020619</v>
      </c>
      <c r="BQ10" s="20">
        <f t="shared" ref="BQ10" si="22">SUM(BQ5:BQ9)</f>
        <v>2583</v>
      </c>
      <c r="BR10" s="21">
        <f>BQ10/BQ41</f>
        <v>0.33200514138817483</v>
      </c>
      <c r="BS10" s="20">
        <f t="shared" si="0"/>
        <v>289</v>
      </c>
      <c r="BT10" s="21">
        <f>BS10/BS41</f>
        <v>0.25086805555555558</v>
      </c>
      <c r="BU10" s="20">
        <f>SUBTOTAL(9,BU5:BU9)</f>
        <v>2872</v>
      </c>
      <c r="BV10" s="21">
        <f>BU10/BU41</f>
        <v>0.32154052843708014</v>
      </c>
      <c r="BW10" s="20">
        <f t="shared" si="1"/>
        <v>4795</v>
      </c>
      <c r="BX10" s="21">
        <f>BW10/BW41</f>
        <v>0.34764010730080475</v>
      </c>
      <c r="BY10" s="20">
        <f t="shared" si="13"/>
        <v>586</v>
      </c>
      <c r="BZ10" s="21">
        <f>BY10/BY41</f>
        <v>0.26563916591115139</v>
      </c>
      <c r="CA10" s="20">
        <f t="shared" si="14"/>
        <v>5381</v>
      </c>
      <c r="CB10" s="21">
        <f>CA10/CA41</f>
        <v>0.3363335208450528</v>
      </c>
      <c r="CE10" s="20">
        <f t="shared" si="15"/>
        <v>4795</v>
      </c>
      <c r="CF10" s="21">
        <f>CE10/CE41</f>
        <v>0.34764010730080475</v>
      </c>
      <c r="CG10" s="20">
        <f t="shared" si="16"/>
        <v>12470</v>
      </c>
      <c r="CH10" s="21">
        <f>CG10/CG41</f>
        <v>0.34388616182229331</v>
      </c>
      <c r="CI10" s="20">
        <v>17265</v>
      </c>
      <c r="CJ10" s="21">
        <f>CI10/CI41</f>
        <v>0.34492058735391068</v>
      </c>
    </row>
    <row r="11" spans="1:88" x14ac:dyDescent="0.25">
      <c r="A11" s="2" t="s">
        <v>147</v>
      </c>
      <c r="B11" s="3" t="s">
        <v>116</v>
      </c>
      <c r="C11" s="14">
        <v>2</v>
      </c>
      <c r="D11" s="15">
        <f>C11/C41</f>
        <v>3.5714285714285712E-2</v>
      </c>
      <c r="E11" s="14">
        <f t="shared" si="2"/>
        <v>0</v>
      </c>
      <c r="F11" s="15"/>
      <c r="G11" s="14">
        <v>2</v>
      </c>
      <c r="H11" s="15">
        <f>G11/G41</f>
        <v>3.5714285714285712E-2</v>
      </c>
      <c r="I11" s="14">
        <v>2</v>
      </c>
      <c r="J11" s="15">
        <f>I11/I41</f>
        <v>4.9382716049382715E-3</v>
      </c>
      <c r="K11" s="14">
        <f t="shared" si="3"/>
        <v>0</v>
      </c>
      <c r="L11" s="15"/>
      <c r="M11" s="14">
        <v>2</v>
      </c>
      <c r="N11" s="15">
        <f>M11/M41</f>
        <v>4.9382716049382715E-3</v>
      </c>
      <c r="O11" s="14">
        <v>1</v>
      </c>
      <c r="P11" s="15">
        <f>O11/O41</f>
        <v>1.3888888888888888E-2</v>
      </c>
      <c r="Q11" s="14">
        <f t="shared" si="4"/>
        <v>0</v>
      </c>
      <c r="R11" s="15"/>
      <c r="S11" s="14">
        <v>1</v>
      </c>
      <c r="T11" s="15">
        <f>S11/S41</f>
        <v>1.3888888888888888E-2</v>
      </c>
      <c r="U11" s="14">
        <v>6</v>
      </c>
      <c r="V11" s="15">
        <f>U11/U41</f>
        <v>5.4249547920433997E-3</v>
      </c>
      <c r="W11" s="14">
        <f t="shared" si="5"/>
        <v>0</v>
      </c>
      <c r="X11" s="15">
        <f>W11/W41</f>
        <v>0</v>
      </c>
      <c r="Y11" s="14">
        <v>6</v>
      </c>
      <c r="Z11" s="15">
        <f>Y11/Y41</f>
        <v>5.106382978723404E-3</v>
      </c>
      <c r="AA11" s="14">
        <v>0</v>
      </c>
      <c r="AB11" s="15">
        <f>AA11/AA41</f>
        <v>0</v>
      </c>
      <c r="AC11" s="14">
        <f t="shared" si="6"/>
        <v>0</v>
      </c>
      <c r="AD11" s="15"/>
      <c r="AE11" s="14">
        <v>0</v>
      </c>
      <c r="AF11" s="15">
        <f>AE11/AE41</f>
        <v>0</v>
      </c>
      <c r="AG11" s="14">
        <v>4</v>
      </c>
      <c r="AH11" s="15">
        <f>AG11/AG41</f>
        <v>5.4200542005420054E-3</v>
      </c>
      <c r="AI11" s="14">
        <f t="shared" si="7"/>
        <v>0</v>
      </c>
      <c r="AJ11" s="15">
        <f>AI11/AI41</f>
        <v>0</v>
      </c>
      <c r="AK11" s="14">
        <v>4</v>
      </c>
      <c r="AL11" s="15">
        <f>AK11/AK41</f>
        <v>5.2287581699346402E-3</v>
      </c>
      <c r="AM11" s="14">
        <v>1</v>
      </c>
      <c r="AN11" s="15">
        <f>AM11/AM41</f>
        <v>3.3333333333333333E-2</v>
      </c>
      <c r="AO11" s="14">
        <f t="shared" si="8"/>
        <v>0</v>
      </c>
      <c r="AP11" s="15"/>
      <c r="AQ11" s="14">
        <v>1</v>
      </c>
      <c r="AR11" s="15">
        <f>AQ11/AQ41</f>
        <v>3.3333333333333333E-2</v>
      </c>
      <c r="AS11" s="14">
        <v>1</v>
      </c>
      <c r="AT11" s="15">
        <f>AS11/AS41</f>
        <v>6.41025641025641E-3</v>
      </c>
      <c r="AU11" s="14">
        <f t="shared" si="9"/>
        <v>0</v>
      </c>
      <c r="AV11" s="15"/>
      <c r="AW11" s="14">
        <v>1</v>
      </c>
      <c r="AX11" s="15">
        <f>AW11/AW41</f>
        <v>6.41025641025641E-3</v>
      </c>
      <c r="AY11" s="14">
        <v>1</v>
      </c>
      <c r="AZ11" s="15">
        <f>AY11/AY41</f>
        <v>4.4843049327354259E-3</v>
      </c>
      <c r="BA11" s="14">
        <f t="shared" si="10"/>
        <v>0</v>
      </c>
      <c r="BB11" s="15"/>
      <c r="BC11" s="14">
        <v>1</v>
      </c>
      <c r="BD11" s="15">
        <f>BC11/BC41</f>
        <v>4.4843049327354259E-3</v>
      </c>
      <c r="BE11" s="14">
        <v>13</v>
      </c>
      <c r="BF11" s="15">
        <f>BE11/BE41</f>
        <v>4.8041389504804143E-3</v>
      </c>
      <c r="BG11" s="14">
        <f t="shared" si="11"/>
        <v>7</v>
      </c>
      <c r="BH11" s="15">
        <f>BG11/BG41</f>
        <v>7.5349838536060282E-3</v>
      </c>
      <c r="BI11" s="14">
        <v>20</v>
      </c>
      <c r="BJ11" s="15">
        <f>BI11/BI41</f>
        <v>5.5020632737276479E-3</v>
      </c>
      <c r="BK11" s="14">
        <v>1</v>
      </c>
      <c r="BL11" s="15">
        <f>BK11/BK41</f>
        <v>2.1929824561403508E-3</v>
      </c>
      <c r="BM11" s="14">
        <f t="shared" si="12"/>
        <v>0</v>
      </c>
      <c r="BN11" s="15">
        <f>BM11/BM41</f>
        <v>0</v>
      </c>
      <c r="BO11" s="14">
        <v>1</v>
      </c>
      <c r="BP11" s="15">
        <f>BO11/BO41</f>
        <v>2.0618556701030928E-3</v>
      </c>
      <c r="BQ11" s="14">
        <v>59</v>
      </c>
      <c r="BR11" s="15">
        <f>BQ11/BQ41</f>
        <v>7.583547557840617E-3</v>
      </c>
      <c r="BS11" s="14">
        <f t="shared" si="0"/>
        <v>7</v>
      </c>
      <c r="BT11" s="15">
        <f>BS11/BS41</f>
        <v>6.076388888888889E-3</v>
      </c>
      <c r="BU11" s="14">
        <v>66</v>
      </c>
      <c r="BV11" s="15">
        <f>BU11/BU41</f>
        <v>7.3891625615763543E-3</v>
      </c>
      <c r="BW11" s="14">
        <f t="shared" si="1"/>
        <v>91</v>
      </c>
      <c r="BX11" s="15">
        <f>BW11/BW41</f>
        <v>6.5975494816211122E-3</v>
      </c>
      <c r="BY11" s="14">
        <f t="shared" si="13"/>
        <v>14</v>
      </c>
      <c r="BZ11" s="15">
        <f>BY11/BY41</f>
        <v>6.3463281958295557E-3</v>
      </c>
      <c r="CA11" s="17">
        <f t="shared" si="14"/>
        <v>105</v>
      </c>
      <c r="CB11" s="18">
        <f>CA11/CA41</f>
        <v>6.5629101818863679E-3</v>
      </c>
      <c r="CE11" s="14">
        <f t="shared" si="15"/>
        <v>91</v>
      </c>
      <c r="CF11" s="15">
        <f>CE11/CE41</f>
        <v>6.5975494816211122E-3</v>
      </c>
      <c r="CG11" s="14">
        <f t="shared" si="16"/>
        <v>193</v>
      </c>
      <c r="CH11" s="15">
        <f>CG11/CG41</f>
        <v>5.3223760410346923E-3</v>
      </c>
      <c r="CI11" s="17">
        <v>284</v>
      </c>
      <c r="CJ11" s="18">
        <f>CI11/CI41</f>
        <v>5.6737588652482273E-3</v>
      </c>
    </row>
    <row r="12" spans="1:88" x14ac:dyDescent="0.25">
      <c r="A12" s="2" t="s">
        <v>148</v>
      </c>
      <c r="B12" s="3" t="s">
        <v>116</v>
      </c>
      <c r="C12" s="14">
        <v>0</v>
      </c>
      <c r="D12" s="15">
        <f>C12/C41</f>
        <v>0</v>
      </c>
      <c r="E12" s="14">
        <f t="shared" si="2"/>
        <v>0</v>
      </c>
      <c r="F12" s="15"/>
      <c r="G12" s="14">
        <v>0</v>
      </c>
      <c r="H12" s="15">
        <f>G12/G41</f>
        <v>0</v>
      </c>
      <c r="I12" s="14">
        <v>1</v>
      </c>
      <c r="J12" s="15">
        <f>I12/I41</f>
        <v>2.4691358024691358E-3</v>
      </c>
      <c r="K12" s="14">
        <f t="shared" si="3"/>
        <v>0</v>
      </c>
      <c r="L12" s="15"/>
      <c r="M12" s="14">
        <v>1</v>
      </c>
      <c r="N12" s="15">
        <f>M12/M41</f>
        <v>2.4691358024691358E-3</v>
      </c>
      <c r="O12" s="14">
        <v>0</v>
      </c>
      <c r="P12" s="15">
        <f>O12/O41</f>
        <v>0</v>
      </c>
      <c r="Q12" s="14">
        <f t="shared" si="4"/>
        <v>0</v>
      </c>
      <c r="R12" s="15"/>
      <c r="S12" s="14">
        <v>0</v>
      </c>
      <c r="T12" s="15">
        <f>S12/S41</f>
        <v>0</v>
      </c>
      <c r="U12" s="14">
        <v>8</v>
      </c>
      <c r="V12" s="15">
        <f>U12/U41</f>
        <v>7.2332730560578659E-3</v>
      </c>
      <c r="W12" s="14">
        <f t="shared" si="5"/>
        <v>1</v>
      </c>
      <c r="X12" s="15">
        <f>W12/W41</f>
        <v>1.4492753623188406E-2</v>
      </c>
      <c r="Y12" s="14">
        <v>9</v>
      </c>
      <c r="Z12" s="15">
        <f>Y12/Y41</f>
        <v>7.659574468085106E-3</v>
      </c>
      <c r="AA12" s="14">
        <v>0</v>
      </c>
      <c r="AB12" s="15">
        <f>AA12/AA41</f>
        <v>0</v>
      </c>
      <c r="AC12" s="14">
        <f t="shared" si="6"/>
        <v>0</v>
      </c>
      <c r="AD12" s="15"/>
      <c r="AE12" s="14">
        <v>0</v>
      </c>
      <c r="AF12" s="15">
        <f>AE12/AE41</f>
        <v>0</v>
      </c>
      <c r="AG12" s="14">
        <v>5</v>
      </c>
      <c r="AH12" s="15">
        <f>AG12/AG41</f>
        <v>6.7750677506775072E-3</v>
      </c>
      <c r="AI12" s="14">
        <f t="shared" si="7"/>
        <v>0</v>
      </c>
      <c r="AJ12" s="15">
        <f>AI12/AI41</f>
        <v>0</v>
      </c>
      <c r="AK12" s="14">
        <v>5</v>
      </c>
      <c r="AL12" s="15">
        <f>AK12/AK41</f>
        <v>6.5359477124183009E-3</v>
      </c>
      <c r="AM12" s="14">
        <v>0</v>
      </c>
      <c r="AN12" s="15">
        <f>AM12/AM41</f>
        <v>0</v>
      </c>
      <c r="AO12" s="14">
        <f t="shared" si="8"/>
        <v>0</v>
      </c>
      <c r="AP12" s="15"/>
      <c r="AQ12" s="14">
        <v>0</v>
      </c>
      <c r="AR12" s="15">
        <f>AQ12/AQ41</f>
        <v>0</v>
      </c>
      <c r="AS12" s="14">
        <v>0</v>
      </c>
      <c r="AT12" s="15">
        <f>AS12/AS41</f>
        <v>0</v>
      </c>
      <c r="AU12" s="14">
        <f t="shared" si="9"/>
        <v>0</v>
      </c>
      <c r="AV12" s="15"/>
      <c r="AW12" s="14">
        <v>0</v>
      </c>
      <c r="AX12" s="15">
        <f>AW12/AW41</f>
        <v>0</v>
      </c>
      <c r="AY12" s="14">
        <v>2</v>
      </c>
      <c r="AZ12" s="15">
        <f>AY12/AY41</f>
        <v>8.9686098654708519E-3</v>
      </c>
      <c r="BA12" s="14">
        <f t="shared" si="10"/>
        <v>0</v>
      </c>
      <c r="BB12" s="15"/>
      <c r="BC12" s="14">
        <v>2</v>
      </c>
      <c r="BD12" s="15">
        <f>BC12/BC41</f>
        <v>8.9686098654708519E-3</v>
      </c>
      <c r="BE12" s="14">
        <v>19</v>
      </c>
      <c r="BF12" s="15">
        <f>BE12/BE41</f>
        <v>7.0214338507021438E-3</v>
      </c>
      <c r="BG12" s="14">
        <f t="shared" si="11"/>
        <v>9</v>
      </c>
      <c r="BH12" s="15">
        <f>BG12/BG41</f>
        <v>9.6878363832077503E-3</v>
      </c>
      <c r="BI12" s="14">
        <v>28</v>
      </c>
      <c r="BJ12" s="15">
        <f>BI12/BI41</f>
        <v>7.7028885832187066E-3</v>
      </c>
      <c r="BK12" s="14">
        <v>8</v>
      </c>
      <c r="BL12" s="15">
        <f>BK12/BK41</f>
        <v>1.7543859649122806E-2</v>
      </c>
      <c r="BM12" s="14">
        <f t="shared" si="12"/>
        <v>0</v>
      </c>
      <c r="BN12" s="15">
        <f>BM12/BM41</f>
        <v>0</v>
      </c>
      <c r="BO12" s="14">
        <v>8</v>
      </c>
      <c r="BP12" s="15">
        <f>BO12/BO41</f>
        <v>1.6494845360824743E-2</v>
      </c>
      <c r="BQ12" s="14">
        <v>56</v>
      </c>
      <c r="BR12" s="15">
        <f>BQ12/BQ41</f>
        <v>7.1979434447300775E-3</v>
      </c>
      <c r="BS12" s="14">
        <f t="shared" si="0"/>
        <v>12</v>
      </c>
      <c r="BT12" s="15">
        <f>BS12/BS41</f>
        <v>1.0416666666666666E-2</v>
      </c>
      <c r="BU12" s="14">
        <v>68</v>
      </c>
      <c r="BV12" s="15">
        <f>BU12/BU41</f>
        <v>7.6130765785938203E-3</v>
      </c>
      <c r="BW12" s="14">
        <f t="shared" si="1"/>
        <v>99</v>
      </c>
      <c r="BX12" s="15">
        <f>BW12/BW41</f>
        <v>7.1775538316537378E-3</v>
      </c>
      <c r="BY12" s="14">
        <f t="shared" si="13"/>
        <v>22</v>
      </c>
      <c r="BZ12" s="15">
        <f>BY12/BY41</f>
        <v>9.9728014505893019E-3</v>
      </c>
      <c r="CA12" s="17">
        <f t="shared" si="14"/>
        <v>121</v>
      </c>
      <c r="CB12" s="18">
        <f>CA12/CA41</f>
        <v>7.562972685792862E-3</v>
      </c>
      <c r="CE12" s="14">
        <f t="shared" si="15"/>
        <v>99</v>
      </c>
      <c r="CF12" s="15">
        <f>CE12/CE41</f>
        <v>7.1775538316537378E-3</v>
      </c>
      <c r="CG12" s="14">
        <f t="shared" si="16"/>
        <v>269</v>
      </c>
      <c r="CH12" s="15">
        <f>CG12/CG41</f>
        <v>7.4182339639291819E-3</v>
      </c>
      <c r="CI12" s="17">
        <v>368</v>
      </c>
      <c r="CJ12" s="18">
        <f>CI12/CI41</f>
        <v>7.3519128958146043E-3</v>
      </c>
    </row>
    <row r="13" spans="1:88" x14ac:dyDescent="0.25">
      <c r="A13" s="19" t="s">
        <v>139</v>
      </c>
      <c r="B13" s="27"/>
      <c r="C13" s="20">
        <f>SUM(C11:C12)</f>
        <v>2</v>
      </c>
      <c r="D13" s="21">
        <f>C13/C41</f>
        <v>3.5714285714285712E-2</v>
      </c>
      <c r="E13" s="20">
        <f t="shared" si="2"/>
        <v>0</v>
      </c>
      <c r="F13" s="21"/>
      <c r="G13" s="20">
        <f>SUBTOTAL(9,G11:G12)</f>
        <v>2</v>
      </c>
      <c r="H13" s="21">
        <f>G13/G41</f>
        <v>3.5714285714285712E-2</v>
      </c>
      <c r="I13" s="20">
        <f>SUM(I11:I12)</f>
        <v>3</v>
      </c>
      <c r="J13" s="21">
        <f>I13/I41</f>
        <v>7.4074074074074077E-3</v>
      </c>
      <c r="K13" s="20">
        <f t="shared" si="3"/>
        <v>0</v>
      </c>
      <c r="L13" s="21"/>
      <c r="M13" s="20">
        <f>SUBTOTAL(9,M11:M12)</f>
        <v>3</v>
      </c>
      <c r="N13" s="21">
        <f>M13/M41</f>
        <v>7.4074074074074077E-3</v>
      </c>
      <c r="O13" s="20">
        <f>SUM(O11:O12)</f>
        <v>1</v>
      </c>
      <c r="P13" s="21">
        <f>O13/O41</f>
        <v>1.3888888888888888E-2</v>
      </c>
      <c r="Q13" s="20">
        <f t="shared" si="4"/>
        <v>0</v>
      </c>
      <c r="R13" s="21"/>
      <c r="S13" s="20">
        <f>SUBTOTAL(9,S11:S12)</f>
        <v>1</v>
      </c>
      <c r="T13" s="21">
        <f>S13/S41</f>
        <v>1.3888888888888888E-2</v>
      </c>
      <c r="U13" s="20">
        <f t="shared" ref="U13" si="23">SUM(U11:U12)</f>
        <v>14</v>
      </c>
      <c r="V13" s="21">
        <f>U13/U41</f>
        <v>1.2658227848101266E-2</v>
      </c>
      <c r="W13" s="20">
        <f t="shared" si="5"/>
        <v>1</v>
      </c>
      <c r="X13" s="21">
        <f>W13/W41</f>
        <v>1.4492753623188406E-2</v>
      </c>
      <c r="Y13" s="20">
        <f>SUBTOTAL(9,Y11:Y12)</f>
        <v>15</v>
      </c>
      <c r="Z13" s="21">
        <f>Y13/Y41</f>
        <v>1.276595744680851E-2</v>
      </c>
      <c r="AA13" s="20">
        <f>SUM(AA11:AA12)</f>
        <v>0</v>
      </c>
      <c r="AB13" s="21">
        <f>AA13/AA41</f>
        <v>0</v>
      </c>
      <c r="AC13" s="20">
        <f t="shared" si="6"/>
        <v>0</v>
      </c>
      <c r="AD13" s="21"/>
      <c r="AE13" s="20">
        <f>SUBTOTAL(9,AE11:AE12)</f>
        <v>0</v>
      </c>
      <c r="AF13" s="21">
        <f>AE13/AE41</f>
        <v>0</v>
      </c>
      <c r="AG13" s="20">
        <f>SUM(AG11:AG12)</f>
        <v>9</v>
      </c>
      <c r="AH13" s="21">
        <f>AG13/AG41</f>
        <v>1.2195121951219513E-2</v>
      </c>
      <c r="AI13" s="20">
        <f t="shared" si="7"/>
        <v>0</v>
      </c>
      <c r="AJ13" s="21">
        <f>AI13/AI41</f>
        <v>0</v>
      </c>
      <c r="AK13" s="20">
        <f>SUBTOTAL(9,AK11:AK12)</f>
        <v>9</v>
      </c>
      <c r="AL13" s="21">
        <f>AK13/AK41</f>
        <v>1.1764705882352941E-2</v>
      </c>
      <c r="AM13" s="20">
        <f>SUM(AM11:AM12)</f>
        <v>1</v>
      </c>
      <c r="AN13" s="21">
        <f>AM13/AM41</f>
        <v>3.3333333333333333E-2</v>
      </c>
      <c r="AO13" s="20">
        <f t="shared" si="8"/>
        <v>0</v>
      </c>
      <c r="AP13" s="21"/>
      <c r="AQ13" s="20">
        <f>SUBTOTAL(9,AQ11:AQ12)</f>
        <v>1</v>
      </c>
      <c r="AR13" s="21">
        <f>AQ13/AQ41</f>
        <v>3.3333333333333333E-2</v>
      </c>
      <c r="AS13" s="20">
        <f t="shared" ref="AS13" si="24">SUM(AS11:AS12)</f>
        <v>1</v>
      </c>
      <c r="AT13" s="21">
        <f>AS13/AS41</f>
        <v>6.41025641025641E-3</v>
      </c>
      <c r="AU13" s="20">
        <f t="shared" si="9"/>
        <v>0</v>
      </c>
      <c r="AV13" s="21"/>
      <c r="AW13" s="20">
        <f>SUBTOTAL(9,AW11:AW12)</f>
        <v>1</v>
      </c>
      <c r="AX13" s="21">
        <f>AW13/AW41</f>
        <v>6.41025641025641E-3</v>
      </c>
      <c r="AY13" s="20">
        <f>SUM(AY11:AY12)</f>
        <v>3</v>
      </c>
      <c r="AZ13" s="21">
        <f>AY13/AY41</f>
        <v>1.3452914798206279E-2</v>
      </c>
      <c r="BA13" s="20">
        <f t="shared" si="10"/>
        <v>0</v>
      </c>
      <c r="BB13" s="21"/>
      <c r="BC13" s="20">
        <f>SUBTOTAL(9,BC11:BC12)</f>
        <v>3</v>
      </c>
      <c r="BD13" s="21">
        <f>BC13/BC41</f>
        <v>1.3452914798206279E-2</v>
      </c>
      <c r="BE13" s="20">
        <f>SUM(BE11:BE12)</f>
        <v>32</v>
      </c>
      <c r="BF13" s="21">
        <f>BE13/BE41</f>
        <v>1.1825572801182557E-2</v>
      </c>
      <c r="BG13" s="20">
        <f t="shared" si="11"/>
        <v>16</v>
      </c>
      <c r="BH13" s="21">
        <f>BG13/BG41</f>
        <v>1.7222820236813777E-2</v>
      </c>
      <c r="BI13" s="20">
        <f>SUBTOTAL(9,BI11:BI12)</f>
        <v>48</v>
      </c>
      <c r="BJ13" s="21">
        <f>BI13/BI41</f>
        <v>1.3204951856946355E-2</v>
      </c>
      <c r="BK13" s="20">
        <f>SUM(BK11:BK12)</f>
        <v>9</v>
      </c>
      <c r="BL13" s="21">
        <f>BK13/BK41</f>
        <v>1.9736842105263157E-2</v>
      </c>
      <c r="BM13" s="20">
        <f t="shared" si="12"/>
        <v>0</v>
      </c>
      <c r="BN13" s="21">
        <f>BM13/BM41</f>
        <v>0</v>
      </c>
      <c r="BO13" s="20">
        <f>SUBTOTAL(9,BO11:BO12)</f>
        <v>9</v>
      </c>
      <c r="BP13" s="21">
        <f>BO13/BO41</f>
        <v>1.8556701030927835E-2</v>
      </c>
      <c r="BQ13" s="20">
        <f t="shared" ref="BQ13" si="25">SUM(BQ11:BQ12)</f>
        <v>115</v>
      </c>
      <c r="BR13" s="21">
        <f>BQ13/BQ41</f>
        <v>1.4781491002570694E-2</v>
      </c>
      <c r="BS13" s="20">
        <f t="shared" si="0"/>
        <v>19</v>
      </c>
      <c r="BT13" s="21">
        <f>BS13/BS41</f>
        <v>1.6493055555555556E-2</v>
      </c>
      <c r="BU13" s="20">
        <f>SUBTOTAL(9,BU11:BU12)</f>
        <v>134</v>
      </c>
      <c r="BV13" s="21">
        <f>BU13/BU41</f>
        <v>1.5002239140170175E-2</v>
      </c>
      <c r="BW13" s="20">
        <f t="shared" si="1"/>
        <v>190</v>
      </c>
      <c r="BX13" s="21">
        <f>BW13/BW41</f>
        <v>1.3775103313274849E-2</v>
      </c>
      <c r="BY13" s="20">
        <f t="shared" si="13"/>
        <v>36</v>
      </c>
      <c r="BZ13" s="21">
        <f>BY13/BY41</f>
        <v>1.6319129646418858E-2</v>
      </c>
      <c r="CA13" s="20">
        <f t="shared" si="14"/>
        <v>226</v>
      </c>
      <c r="CB13" s="21">
        <f>CA13/CA41</f>
        <v>1.412588286767923E-2</v>
      </c>
      <c r="CE13" s="20">
        <f t="shared" si="15"/>
        <v>190</v>
      </c>
      <c r="CF13" s="21">
        <f>CE13/CE41</f>
        <v>1.3775103313274849E-2</v>
      </c>
      <c r="CG13" s="20">
        <f t="shared" si="16"/>
        <v>462</v>
      </c>
      <c r="CH13" s="21">
        <f>CG13/CG41</f>
        <v>1.2740610004963874E-2</v>
      </c>
      <c r="CI13" s="20">
        <v>652</v>
      </c>
      <c r="CJ13" s="21">
        <f>CI13/CI41</f>
        <v>1.3025671761062832E-2</v>
      </c>
    </row>
    <row r="14" spans="1:88" x14ac:dyDescent="0.25">
      <c r="A14" s="2" t="s">
        <v>149</v>
      </c>
      <c r="B14" s="3" t="s">
        <v>107</v>
      </c>
      <c r="C14" s="14">
        <v>1</v>
      </c>
      <c r="D14" s="15">
        <f>C14/C41</f>
        <v>1.7857142857142856E-2</v>
      </c>
      <c r="E14" s="14">
        <f t="shared" si="2"/>
        <v>0</v>
      </c>
      <c r="F14" s="15"/>
      <c r="G14" s="14">
        <v>1</v>
      </c>
      <c r="H14" s="15">
        <f>G14/G41</f>
        <v>1.7857142857142856E-2</v>
      </c>
      <c r="I14" s="14">
        <v>11</v>
      </c>
      <c r="J14" s="15">
        <f>I14/I41</f>
        <v>2.7160493827160494E-2</v>
      </c>
      <c r="K14" s="14">
        <f t="shared" si="3"/>
        <v>0</v>
      </c>
      <c r="L14" s="15"/>
      <c r="M14" s="14">
        <v>11</v>
      </c>
      <c r="N14" s="15">
        <f>M14/M41</f>
        <v>2.7160493827160494E-2</v>
      </c>
      <c r="O14" s="14">
        <v>2</v>
      </c>
      <c r="P14" s="15">
        <f>O14/O41</f>
        <v>2.7777777777777776E-2</v>
      </c>
      <c r="Q14" s="14">
        <f t="shared" si="4"/>
        <v>0</v>
      </c>
      <c r="R14" s="15"/>
      <c r="S14" s="14">
        <v>2</v>
      </c>
      <c r="T14" s="15">
        <f>S14/S41</f>
        <v>2.7777777777777776E-2</v>
      </c>
      <c r="U14" s="14">
        <v>24</v>
      </c>
      <c r="V14" s="15">
        <f>U14/U41</f>
        <v>2.1699819168173599E-2</v>
      </c>
      <c r="W14" s="14">
        <f t="shared" si="5"/>
        <v>1</v>
      </c>
      <c r="X14" s="15">
        <f>W14/W41</f>
        <v>1.4492753623188406E-2</v>
      </c>
      <c r="Y14" s="14">
        <v>25</v>
      </c>
      <c r="Z14" s="15">
        <f>Y14/Y41</f>
        <v>2.1276595744680851E-2</v>
      </c>
      <c r="AA14" s="14">
        <v>1</v>
      </c>
      <c r="AB14" s="15">
        <f>AA14/AA41</f>
        <v>1.5384615384615385E-2</v>
      </c>
      <c r="AC14" s="14">
        <f t="shared" si="6"/>
        <v>0</v>
      </c>
      <c r="AD14" s="15"/>
      <c r="AE14" s="14">
        <v>1</v>
      </c>
      <c r="AF14" s="15">
        <f>AE14/AE41</f>
        <v>1.5384615384615385E-2</v>
      </c>
      <c r="AG14" s="14">
        <v>15</v>
      </c>
      <c r="AH14" s="15">
        <f>AG14/AG41</f>
        <v>2.032520325203252E-2</v>
      </c>
      <c r="AI14" s="14">
        <f t="shared" si="7"/>
        <v>0</v>
      </c>
      <c r="AJ14" s="15">
        <f>AI14/AI41</f>
        <v>0</v>
      </c>
      <c r="AK14" s="14">
        <v>15</v>
      </c>
      <c r="AL14" s="15">
        <f>AK14/AK41</f>
        <v>1.9607843137254902E-2</v>
      </c>
      <c r="AM14" s="14">
        <v>2</v>
      </c>
      <c r="AN14" s="15">
        <f>AM14/AM41</f>
        <v>6.6666666666666666E-2</v>
      </c>
      <c r="AO14" s="14">
        <f t="shared" si="8"/>
        <v>0</v>
      </c>
      <c r="AP14" s="15"/>
      <c r="AQ14" s="14">
        <v>2</v>
      </c>
      <c r="AR14" s="15">
        <f>AQ14/AQ41</f>
        <v>6.6666666666666666E-2</v>
      </c>
      <c r="AS14" s="14">
        <v>5</v>
      </c>
      <c r="AT14" s="15">
        <f>AS14/AS41</f>
        <v>3.2051282051282048E-2</v>
      </c>
      <c r="AU14" s="14">
        <f t="shared" si="9"/>
        <v>0</v>
      </c>
      <c r="AV14" s="15"/>
      <c r="AW14" s="14">
        <v>5</v>
      </c>
      <c r="AX14" s="15">
        <f>AW14/AW41</f>
        <v>3.2051282051282048E-2</v>
      </c>
      <c r="AY14" s="14">
        <v>5</v>
      </c>
      <c r="AZ14" s="15">
        <f>AY14/AY41</f>
        <v>2.2421524663677129E-2</v>
      </c>
      <c r="BA14" s="14">
        <f t="shared" si="10"/>
        <v>0</v>
      </c>
      <c r="BB14" s="15"/>
      <c r="BC14" s="14">
        <v>5</v>
      </c>
      <c r="BD14" s="15">
        <f>BC14/BC41</f>
        <v>2.2421524663677129E-2</v>
      </c>
      <c r="BE14" s="14">
        <v>74</v>
      </c>
      <c r="BF14" s="15">
        <f>BE14/BE41</f>
        <v>2.7346637102734665E-2</v>
      </c>
      <c r="BG14" s="14">
        <f t="shared" si="11"/>
        <v>32</v>
      </c>
      <c r="BH14" s="15">
        <f>BG14/BG41</f>
        <v>3.4445640473627553E-2</v>
      </c>
      <c r="BI14" s="14">
        <v>106</v>
      </c>
      <c r="BJ14" s="15">
        <f>BI14/BI41</f>
        <v>2.9160935350756534E-2</v>
      </c>
      <c r="BK14" s="14">
        <v>6</v>
      </c>
      <c r="BL14" s="15">
        <f>BK14/BK41</f>
        <v>1.3157894736842105E-2</v>
      </c>
      <c r="BM14" s="14">
        <f t="shared" si="12"/>
        <v>3</v>
      </c>
      <c r="BN14" s="15">
        <f>BM14/BM41</f>
        <v>0.10344827586206896</v>
      </c>
      <c r="BO14" s="14">
        <v>9</v>
      </c>
      <c r="BP14" s="15">
        <f>BO14/BO41</f>
        <v>1.8556701030927835E-2</v>
      </c>
      <c r="BQ14" s="14">
        <v>216</v>
      </c>
      <c r="BR14" s="15">
        <f>BQ14/BQ41</f>
        <v>2.7763496143958868E-2</v>
      </c>
      <c r="BS14" s="14">
        <f t="shared" si="0"/>
        <v>35</v>
      </c>
      <c r="BT14" s="15">
        <f>BS14/BS41</f>
        <v>3.0381944444444444E-2</v>
      </c>
      <c r="BU14" s="14">
        <v>251</v>
      </c>
      <c r="BV14" s="15">
        <f>BU14/BU41</f>
        <v>2.8101209135691894E-2</v>
      </c>
      <c r="BW14" s="14">
        <f t="shared" si="1"/>
        <v>362</v>
      </c>
      <c r="BX14" s="15">
        <f>BW14/BW41</f>
        <v>2.6245196838976293E-2</v>
      </c>
      <c r="BY14" s="14">
        <f t="shared" si="13"/>
        <v>71</v>
      </c>
      <c r="BZ14" s="15">
        <f>BY14/BY41</f>
        <v>3.2184950135992749E-2</v>
      </c>
      <c r="CA14" s="17">
        <f t="shared" si="14"/>
        <v>433</v>
      </c>
      <c r="CB14" s="18">
        <f>CA14/CA41</f>
        <v>2.7064191511969499E-2</v>
      </c>
      <c r="CE14" s="14">
        <f t="shared" si="15"/>
        <v>362</v>
      </c>
      <c r="CF14" s="15">
        <f>CE14/CE41</f>
        <v>2.6245196838976293E-2</v>
      </c>
      <c r="CG14" s="14">
        <f t="shared" si="16"/>
        <v>978</v>
      </c>
      <c r="CH14" s="15">
        <f>CG14/CG41</f>
        <v>2.697038221830015E-2</v>
      </c>
      <c r="CI14" s="17">
        <v>1340</v>
      </c>
      <c r="CJ14" s="18">
        <f>CI14/CI41</f>
        <v>2.6770552392368394E-2</v>
      </c>
    </row>
    <row r="15" spans="1:88" x14ac:dyDescent="0.25">
      <c r="A15" s="2" t="s">
        <v>150</v>
      </c>
      <c r="B15" s="3" t="s">
        <v>107</v>
      </c>
      <c r="C15" s="14">
        <v>8</v>
      </c>
      <c r="D15" s="15">
        <f>C15/C41</f>
        <v>0.14285714285714285</v>
      </c>
      <c r="E15" s="14">
        <f t="shared" si="2"/>
        <v>0</v>
      </c>
      <c r="F15" s="15"/>
      <c r="G15" s="14">
        <v>8</v>
      </c>
      <c r="H15" s="15">
        <f>G15/G41</f>
        <v>0.14285714285714285</v>
      </c>
      <c r="I15" s="14">
        <v>67</v>
      </c>
      <c r="J15" s="15">
        <f>I15/I41</f>
        <v>0.16543209876543211</v>
      </c>
      <c r="K15" s="14">
        <f t="shared" si="3"/>
        <v>0</v>
      </c>
      <c r="L15" s="15"/>
      <c r="M15" s="14">
        <v>67</v>
      </c>
      <c r="N15" s="15">
        <f>M15/M41</f>
        <v>0.16543209876543211</v>
      </c>
      <c r="O15" s="14">
        <v>8</v>
      </c>
      <c r="P15" s="15">
        <f>O15/O41</f>
        <v>0.1111111111111111</v>
      </c>
      <c r="Q15" s="14">
        <f t="shared" si="4"/>
        <v>0</v>
      </c>
      <c r="R15" s="15"/>
      <c r="S15" s="14">
        <v>8</v>
      </c>
      <c r="T15" s="15">
        <f>S15/S41</f>
        <v>0.1111111111111111</v>
      </c>
      <c r="U15" s="14">
        <v>200</v>
      </c>
      <c r="V15" s="15">
        <f>U15/U41</f>
        <v>0.18083182640144665</v>
      </c>
      <c r="W15" s="14">
        <f t="shared" si="5"/>
        <v>17</v>
      </c>
      <c r="X15" s="15">
        <f>W15/W41</f>
        <v>0.24637681159420291</v>
      </c>
      <c r="Y15" s="14">
        <v>217</v>
      </c>
      <c r="Z15" s="15">
        <f>Y15/Y41</f>
        <v>0.18468085106382978</v>
      </c>
      <c r="AA15" s="14">
        <v>8</v>
      </c>
      <c r="AB15" s="15">
        <f>AA15/AA41</f>
        <v>0.12307692307692308</v>
      </c>
      <c r="AC15" s="14">
        <f t="shared" si="6"/>
        <v>0</v>
      </c>
      <c r="AD15" s="15"/>
      <c r="AE15" s="14">
        <v>8</v>
      </c>
      <c r="AF15" s="15">
        <f>AE15/AE41</f>
        <v>0.12307692307692308</v>
      </c>
      <c r="AG15" s="14">
        <v>137</v>
      </c>
      <c r="AH15" s="15">
        <f>AG15/AG41</f>
        <v>0.1856368563685637</v>
      </c>
      <c r="AI15" s="14">
        <f t="shared" si="7"/>
        <v>3</v>
      </c>
      <c r="AJ15" s="15">
        <f>AI15/AI41</f>
        <v>0.1111111111111111</v>
      </c>
      <c r="AK15" s="14">
        <v>140</v>
      </c>
      <c r="AL15" s="15">
        <f>AK15/AK41</f>
        <v>0.18300653594771241</v>
      </c>
      <c r="AM15" s="14">
        <v>6</v>
      </c>
      <c r="AN15" s="15">
        <f>AM15/AM41</f>
        <v>0.2</v>
      </c>
      <c r="AO15" s="14">
        <f t="shared" si="8"/>
        <v>0</v>
      </c>
      <c r="AP15" s="15"/>
      <c r="AQ15" s="14">
        <v>6</v>
      </c>
      <c r="AR15" s="15">
        <f>AQ15/AQ41</f>
        <v>0.2</v>
      </c>
      <c r="AS15" s="14">
        <v>27</v>
      </c>
      <c r="AT15" s="15">
        <f>AS15/AS41</f>
        <v>0.17307692307692307</v>
      </c>
      <c r="AU15" s="14">
        <f t="shared" si="9"/>
        <v>0</v>
      </c>
      <c r="AV15" s="15"/>
      <c r="AW15" s="14">
        <v>27</v>
      </c>
      <c r="AX15" s="15">
        <f>AW15/AW41</f>
        <v>0.17307692307692307</v>
      </c>
      <c r="AY15" s="14">
        <v>25</v>
      </c>
      <c r="AZ15" s="15">
        <f>AY15/AY41</f>
        <v>0.11210762331838565</v>
      </c>
      <c r="BA15" s="14">
        <f t="shared" si="10"/>
        <v>0</v>
      </c>
      <c r="BB15" s="15"/>
      <c r="BC15" s="14">
        <v>25</v>
      </c>
      <c r="BD15" s="15">
        <f>BC15/BC41</f>
        <v>0.11210762331838565</v>
      </c>
      <c r="BE15" s="14">
        <v>538</v>
      </c>
      <c r="BF15" s="15">
        <f>BE15/BE41</f>
        <v>0.19881744271988175</v>
      </c>
      <c r="BG15" s="14">
        <f t="shared" si="11"/>
        <v>266</v>
      </c>
      <c r="BH15" s="15">
        <f>BG15/BG41</f>
        <v>0.28632938643702904</v>
      </c>
      <c r="BI15" s="14">
        <v>804</v>
      </c>
      <c r="BJ15" s="15">
        <f>BI15/BI41</f>
        <v>0.22118294360385143</v>
      </c>
      <c r="BK15" s="14">
        <v>48</v>
      </c>
      <c r="BL15" s="15">
        <f>BK15/BK41</f>
        <v>0.10526315789473684</v>
      </c>
      <c r="BM15" s="14">
        <f t="shared" si="12"/>
        <v>5</v>
      </c>
      <c r="BN15" s="15">
        <f>BM15/BM41</f>
        <v>0.17241379310344829</v>
      </c>
      <c r="BO15" s="14">
        <v>53</v>
      </c>
      <c r="BP15" s="15">
        <f>BO15/BO41</f>
        <v>0.10927835051546392</v>
      </c>
      <c r="BQ15" s="14">
        <v>1904</v>
      </c>
      <c r="BR15" s="15">
        <f>BQ15/BQ41</f>
        <v>0.24473007712082262</v>
      </c>
      <c r="BS15" s="14">
        <f t="shared" si="0"/>
        <v>456</v>
      </c>
      <c r="BT15" s="15">
        <f>BS15/BS41</f>
        <v>0.39583333333333331</v>
      </c>
      <c r="BU15" s="14">
        <v>2360</v>
      </c>
      <c r="BV15" s="15">
        <f>BU15/BU41</f>
        <v>0.26421854008060902</v>
      </c>
      <c r="BW15" s="14">
        <f t="shared" si="1"/>
        <v>2976</v>
      </c>
      <c r="BX15" s="15">
        <f>BW15/BW41</f>
        <v>0.2157616182121366</v>
      </c>
      <c r="BY15" s="14">
        <f t="shared" si="13"/>
        <v>747</v>
      </c>
      <c r="BZ15" s="15">
        <f>BY15/BY41</f>
        <v>0.3386219401631913</v>
      </c>
      <c r="CA15" s="17">
        <f t="shared" si="14"/>
        <v>3723</v>
      </c>
      <c r="CB15" s="18">
        <f>CA15/CA41</f>
        <v>0.23270204387774235</v>
      </c>
      <c r="CE15" s="14">
        <f t="shared" si="15"/>
        <v>2976</v>
      </c>
      <c r="CF15" s="15">
        <f>CE15/CE41</f>
        <v>0.2157616182121366</v>
      </c>
      <c r="CG15" s="14">
        <f t="shared" si="16"/>
        <v>8248</v>
      </c>
      <c r="CH15" s="15">
        <f>CG15/CG41</f>
        <v>0.22745573878991782</v>
      </c>
      <c r="CI15" s="17">
        <v>11224</v>
      </c>
      <c r="CJ15" s="18">
        <f>CI15/CI41</f>
        <v>0.22423334332234543</v>
      </c>
    </row>
    <row r="16" spans="1:88" x14ac:dyDescent="0.25">
      <c r="A16" s="2" t="s">
        <v>151</v>
      </c>
      <c r="B16" s="3" t="s">
        <v>107</v>
      </c>
      <c r="C16" s="14">
        <v>4</v>
      </c>
      <c r="D16" s="15">
        <f>C16/C41</f>
        <v>7.1428571428571425E-2</v>
      </c>
      <c r="E16" s="14">
        <f t="shared" si="2"/>
        <v>0</v>
      </c>
      <c r="F16" s="15"/>
      <c r="G16" s="14">
        <v>4</v>
      </c>
      <c r="H16" s="15">
        <f>G16/G41</f>
        <v>7.1428571428571425E-2</v>
      </c>
      <c r="I16" s="14">
        <v>24</v>
      </c>
      <c r="J16" s="15">
        <f>I16/I41</f>
        <v>5.9259259259259262E-2</v>
      </c>
      <c r="K16" s="14">
        <f t="shared" si="3"/>
        <v>0</v>
      </c>
      <c r="L16" s="15"/>
      <c r="M16" s="14">
        <v>24</v>
      </c>
      <c r="N16" s="15">
        <f>M16/M41</f>
        <v>5.9259259259259262E-2</v>
      </c>
      <c r="O16" s="14">
        <v>3</v>
      </c>
      <c r="P16" s="15">
        <f>O16/O41</f>
        <v>4.1666666666666664E-2</v>
      </c>
      <c r="Q16" s="14">
        <f t="shared" si="4"/>
        <v>0</v>
      </c>
      <c r="R16" s="15"/>
      <c r="S16" s="14">
        <v>3</v>
      </c>
      <c r="T16" s="15">
        <f>S16/S41</f>
        <v>4.1666666666666664E-2</v>
      </c>
      <c r="U16" s="14">
        <v>61</v>
      </c>
      <c r="V16" s="15">
        <f>U16/U41</f>
        <v>5.5153707052441228E-2</v>
      </c>
      <c r="W16" s="14">
        <f t="shared" si="5"/>
        <v>3</v>
      </c>
      <c r="X16" s="15">
        <f>W16/W41</f>
        <v>4.3478260869565216E-2</v>
      </c>
      <c r="Y16" s="14">
        <v>64</v>
      </c>
      <c r="Z16" s="15">
        <f>Y16/Y41</f>
        <v>5.4468085106382978E-2</v>
      </c>
      <c r="AA16" s="14">
        <v>3</v>
      </c>
      <c r="AB16" s="15">
        <f>AA16/AA41</f>
        <v>4.6153846153846156E-2</v>
      </c>
      <c r="AC16" s="14">
        <f t="shared" si="6"/>
        <v>0</v>
      </c>
      <c r="AD16" s="15"/>
      <c r="AE16" s="14">
        <v>3</v>
      </c>
      <c r="AF16" s="15">
        <f>AE16/AE41</f>
        <v>4.6153846153846156E-2</v>
      </c>
      <c r="AG16" s="14">
        <v>38</v>
      </c>
      <c r="AH16" s="15">
        <f>AG16/AG41</f>
        <v>5.1490514905149054E-2</v>
      </c>
      <c r="AI16" s="14">
        <f t="shared" si="7"/>
        <v>2</v>
      </c>
      <c r="AJ16" s="15">
        <f>AI16/AI41</f>
        <v>7.407407407407407E-2</v>
      </c>
      <c r="AK16" s="14">
        <v>40</v>
      </c>
      <c r="AL16" s="15">
        <f>AK16/AK41</f>
        <v>5.2287581699346407E-2</v>
      </c>
      <c r="AM16" s="14">
        <v>0</v>
      </c>
      <c r="AN16" s="15">
        <f>AM16/AM41</f>
        <v>0</v>
      </c>
      <c r="AO16" s="14">
        <f t="shared" si="8"/>
        <v>0</v>
      </c>
      <c r="AP16" s="15"/>
      <c r="AQ16" s="14">
        <v>0</v>
      </c>
      <c r="AR16" s="15">
        <f>AQ16/AQ41</f>
        <v>0</v>
      </c>
      <c r="AS16" s="14">
        <v>14</v>
      </c>
      <c r="AT16" s="15">
        <f>AS16/AS41</f>
        <v>8.9743589743589744E-2</v>
      </c>
      <c r="AU16" s="14">
        <f t="shared" si="9"/>
        <v>0</v>
      </c>
      <c r="AV16" s="15"/>
      <c r="AW16" s="14">
        <v>14</v>
      </c>
      <c r="AX16" s="15">
        <f>AW16/AW41</f>
        <v>8.9743589743589744E-2</v>
      </c>
      <c r="AY16" s="14">
        <v>14</v>
      </c>
      <c r="AZ16" s="15">
        <f>AY16/AY41</f>
        <v>6.2780269058295965E-2</v>
      </c>
      <c r="BA16" s="14">
        <f t="shared" si="10"/>
        <v>0</v>
      </c>
      <c r="BB16" s="15"/>
      <c r="BC16" s="14">
        <v>14</v>
      </c>
      <c r="BD16" s="15">
        <f>BC16/BC41</f>
        <v>6.2780269058295965E-2</v>
      </c>
      <c r="BE16" s="14">
        <v>182</v>
      </c>
      <c r="BF16" s="15">
        <f>BE16/BE41</f>
        <v>6.7257945306725797E-2</v>
      </c>
      <c r="BG16" s="14">
        <f t="shared" si="11"/>
        <v>77</v>
      </c>
      <c r="BH16" s="15">
        <f>BG16/BG41</f>
        <v>8.288482238966631E-2</v>
      </c>
      <c r="BI16" s="14">
        <v>259</v>
      </c>
      <c r="BJ16" s="15">
        <f>BI16/BI41</f>
        <v>7.1251719394773039E-2</v>
      </c>
      <c r="BK16" s="14">
        <v>24</v>
      </c>
      <c r="BL16" s="15">
        <f>BK16/BK41</f>
        <v>5.2631578947368418E-2</v>
      </c>
      <c r="BM16" s="14">
        <f t="shared" si="12"/>
        <v>1</v>
      </c>
      <c r="BN16" s="15">
        <f>BM16/BM41</f>
        <v>3.4482758620689655E-2</v>
      </c>
      <c r="BO16" s="14">
        <v>25</v>
      </c>
      <c r="BP16" s="15">
        <f>BO16/BO41</f>
        <v>5.1546391752577317E-2</v>
      </c>
      <c r="BQ16" s="14">
        <v>580</v>
      </c>
      <c r="BR16" s="15">
        <f>BQ16/BQ41</f>
        <v>7.4550128534704371E-2</v>
      </c>
      <c r="BS16" s="14">
        <f t="shared" si="0"/>
        <v>94</v>
      </c>
      <c r="BT16" s="15">
        <f>BS16/BS41</f>
        <v>8.1597222222222224E-2</v>
      </c>
      <c r="BU16" s="14">
        <v>674</v>
      </c>
      <c r="BV16" s="15">
        <f>BU16/BU41</f>
        <v>7.5459023734885805E-2</v>
      </c>
      <c r="BW16" s="14">
        <f t="shared" si="1"/>
        <v>947</v>
      </c>
      <c r="BX16" s="15">
        <f>BW16/BW41</f>
        <v>6.8658014935112019E-2</v>
      </c>
      <c r="BY16" s="14">
        <f t="shared" si="13"/>
        <v>177</v>
      </c>
      <c r="BZ16" s="15">
        <f>BY16/BY41</f>
        <v>8.0235720761559381E-2</v>
      </c>
      <c r="CA16" s="17">
        <f t="shared" si="14"/>
        <v>1124</v>
      </c>
      <c r="CB16" s="18">
        <f>CA16/CA41</f>
        <v>7.025439089943121E-2</v>
      </c>
      <c r="CE16" s="14">
        <f t="shared" si="15"/>
        <v>947</v>
      </c>
      <c r="CF16" s="15">
        <f>CE16/CE41</f>
        <v>6.8658014935112019E-2</v>
      </c>
      <c r="CG16" s="14">
        <f t="shared" si="16"/>
        <v>2583</v>
      </c>
      <c r="CH16" s="15">
        <f>CG16/CG41</f>
        <v>7.1231592300479846E-2</v>
      </c>
      <c r="CI16" s="17">
        <v>3530</v>
      </c>
      <c r="CJ16" s="18">
        <f>CI16/CI41</f>
        <v>7.0522425332134653E-2</v>
      </c>
    </row>
    <row r="17" spans="1:88" x14ac:dyDescent="0.25">
      <c r="A17" s="2" t="s">
        <v>152</v>
      </c>
      <c r="B17" s="3" t="s">
        <v>107</v>
      </c>
      <c r="C17" s="14">
        <v>1</v>
      </c>
      <c r="D17" s="15">
        <f>C17/C41</f>
        <v>1.7857142857142856E-2</v>
      </c>
      <c r="E17" s="14">
        <f t="shared" si="2"/>
        <v>0</v>
      </c>
      <c r="F17" s="15"/>
      <c r="G17" s="14">
        <v>1</v>
      </c>
      <c r="H17" s="15">
        <f>G17/G41</f>
        <v>1.7857142857142856E-2</v>
      </c>
      <c r="I17" s="14">
        <v>10</v>
      </c>
      <c r="J17" s="15">
        <f>I17/I41</f>
        <v>2.4691358024691357E-2</v>
      </c>
      <c r="K17" s="14">
        <f t="shared" si="3"/>
        <v>0</v>
      </c>
      <c r="L17" s="15"/>
      <c r="M17" s="14">
        <v>10</v>
      </c>
      <c r="N17" s="15">
        <f>M17/M41</f>
        <v>2.4691358024691357E-2</v>
      </c>
      <c r="O17" s="14">
        <v>3</v>
      </c>
      <c r="P17" s="15">
        <f>O17/O41</f>
        <v>4.1666666666666664E-2</v>
      </c>
      <c r="Q17" s="14">
        <f t="shared" si="4"/>
        <v>0</v>
      </c>
      <c r="R17" s="15"/>
      <c r="S17" s="14">
        <v>3</v>
      </c>
      <c r="T17" s="15">
        <f>S17/S41</f>
        <v>4.1666666666666664E-2</v>
      </c>
      <c r="U17" s="14">
        <v>26</v>
      </c>
      <c r="V17" s="15">
        <f>U17/U41</f>
        <v>2.3508137432188065E-2</v>
      </c>
      <c r="W17" s="14">
        <f t="shared" si="5"/>
        <v>3</v>
      </c>
      <c r="X17" s="15">
        <f>W17/W41</f>
        <v>4.3478260869565216E-2</v>
      </c>
      <c r="Y17" s="14">
        <v>29</v>
      </c>
      <c r="Z17" s="15">
        <f>Y17/Y41</f>
        <v>2.4680851063829789E-2</v>
      </c>
      <c r="AA17" s="14">
        <v>0</v>
      </c>
      <c r="AB17" s="15">
        <f>AA17/AA41</f>
        <v>0</v>
      </c>
      <c r="AC17" s="14">
        <f t="shared" si="6"/>
        <v>0</v>
      </c>
      <c r="AD17" s="15"/>
      <c r="AE17" s="14">
        <v>0</v>
      </c>
      <c r="AF17" s="15">
        <f>AE17/AE41</f>
        <v>0</v>
      </c>
      <c r="AG17" s="14">
        <v>18</v>
      </c>
      <c r="AH17" s="15">
        <f>AG17/AG41</f>
        <v>2.4390243902439025E-2</v>
      </c>
      <c r="AI17" s="14">
        <f t="shared" si="7"/>
        <v>1</v>
      </c>
      <c r="AJ17" s="15">
        <f>AI17/AI41</f>
        <v>3.7037037037037035E-2</v>
      </c>
      <c r="AK17" s="14">
        <v>19</v>
      </c>
      <c r="AL17" s="15">
        <f>AK17/AK41</f>
        <v>2.4836601307189541E-2</v>
      </c>
      <c r="AM17" s="14">
        <v>1</v>
      </c>
      <c r="AN17" s="15">
        <f>AM17/AM41</f>
        <v>3.3333333333333333E-2</v>
      </c>
      <c r="AO17" s="14">
        <f t="shared" si="8"/>
        <v>0</v>
      </c>
      <c r="AP17" s="15"/>
      <c r="AQ17" s="14">
        <v>1</v>
      </c>
      <c r="AR17" s="15">
        <f>AQ17/AQ41</f>
        <v>3.3333333333333333E-2</v>
      </c>
      <c r="AS17" s="14">
        <v>4</v>
      </c>
      <c r="AT17" s="15">
        <f>AS17/AS41</f>
        <v>2.564102564102564E-2</v>
      </c>
      <c r="AU17" s="14">
        <f t="shared" si="9"/>
        <v>0</v>
      </c>
      <c r="AV17" s="15"/>
      <c r="AW17" s="14">
        <v>4</v>
      </c>
      <c r="AX17" s="15">
        <f>AW17/AW41</f>
        <v>2.564102564102564E-2</v>
      </c>
      <c r="AY17" s="14">
        <v>10</v>
      </c>
      <c r="AZ17" s="15">
        <f>AY17/AY41</f>
        <v>4.4843049327354258E-2</v>
      </c>
      <c r="BA17" s="14">
        <f t="shared" si="10"/>
        <v>0</v>
      </c>
      <c r="BB17" s="15"/>
      <c r="BC17" s="14">
        <v>10</v>
      </c>
      <c r="BD17" s="15">
        <f>BC17/BC41</f>
        <v>4.4843049327354258E-2</v>
      </c>
      <c r="BE17" s="14">
        <v>97</v>
      </c>
      <c r="BF17" s="15">
        <f>BE17/BE41</f>
        <v>3.5846267553584624E-2</v>
      </c>
      <c r="BG17" s="14">
        <f t="shared" si="11"/>
        <v>40</v>
      </c>
      <c r="BH17" s="15">
        <f>BG17/BG41</f>
        <v>4.3057050592034449E-2</v>
      </c>
      <c r="BI17" s="14">
        <v>137</v>
      </c>
      <c r="BJ17" s="15">
        <f>BI17/BI41</f>
        <v>3.7689133425034389E-2</v>
      </c>
      <c r="BK17" s="14">
        <v>14</v>
      </c>
      <c r="BL17" s="15">
        <f>BK17/BK41</f>
        <v>3.0701754385964911E-2</v>
      </c>
      <c r="BM17" s="14">
        <f t="shared" si="12"/>
        <v>3</v>
      </c>
      <c r="BN17" s="15">
        <f>BM17/BM41</f>
        <v>0.10344827586206896</v>
      </c>
      <c r="BO17" s="14">
        <v>17</v>
      </c>
      <c r="BP17" s="15">
        <f>BO17/BO41</f>
        <v>3.5051546391752578E-2</v>
      </c>
      <c r="BQ17" s="14">
        <v>292</v>
      </c>
      <c r="BR17" s="15">
        <f>BQ17/BQ41</f>
        <v>3.7532133676092545E-2</v>
      </c>
      <c r="BS17" s="14">
        <f t="shared" si="0"/>
        <v>40</v>
      </c>
      <c r="BT17" s="15">
        <f>BS17/BS41</f>
        <v>3.4722222222222224E-2</v>
      </c>
      <c r="BU17" s="14">
        <v>332</v>
      </c>
      <c r="BV17" s="15">
        <f>BU17/BU41</f>
        <v>3.7169726824899239E-2</v>
      </c>
      <c r="BW17" s="14">
        <f t="shared" si="1"/>
        <v>476</v>
      </c>
      <c r="BX17" s="15">
        <f>BW17/BW41</f>
        <v>3.4510258826941205E-2</v>
      </c>
      <c r="BY17" s="14">
        <f t="shared" si="13"/>
        <v>87</v>
      </c>
      <c r="BZ17" s="15">
        <f>BY17/BY41</f>
        <v>3.9437896645512241E-2</v>
      </c>
      <c r="CA17" s="17">
        <f t="shared" si="14"/>
        <v>563</v>
      </c>
      <c r="CB17" s="18">
        <f>CA17/CA41</f>
        <v>3.5189699356209761E-2</v>
      </c>
      <c r="CE17" s="14">
        <f t="shared" si="15"/>
        <v>476</v>
      </c>
      <c r="CF17" s="15">
        <f>CE17/CE41</f>
        <v>3.4510258826941205E-2</v>
      </c>
      <c r="CG17" s="14">
        <f t="shared" si="16"/>
        <v>1261</v>
      </c>
      <c r="CH17" s="15">
        <f>CG17/CG41</f>
        <v>3.4774695273288844E-2</v>
      </c>
      <c r="CI17" s="17">
        <v>1737</v>
      </c>
      <c r="CJ17" s="18">
        <f>CI17/CI41</f>
        <v>3.470182798921187E-2</v>
      </c>
    </row>
    <row r="18" spans="1:88" x14ac:dyDescent="0.25">
      <c r="A18" s="2" t="s">
        <v>153</v>
      </c>
      <c r="B18" s="3" t="s">
        <v>107</v>
      </c>
      <c r="C18" s="14">
        <v>2</v>
      </c>
      <c r="D18" s="15">
        <f>C18/C41</f>
        <v>3.5714285714285712E-2</v>
      </c>
      <c r="E18" s="14">
        <f t="shared" si="2"/>
        <v>0</v>
      </c>
      <c r="F18" s="15"/>
      <c r="G18" s="14">
        <v>2</v>
      </c>
      <c r="H18" s="15">
        <f>G18/G41</f>
        <v>3.5714285714285712E-2</v>
      </c>
      <c r="I18" s="14">
        <v>33</v>
      </c>
      <c r="J18" s="15">
        <f>I18/I41</f>
        <v>8.1481481481481488E-2</v>
      </c>
      <c r="K18" s="14">
        <f t="shared" si="3"/>
        <v>0</v>
      </c>
      <c r="L18" s="15"/>
      <c r="M18" s="14">
        <v>33</v>
      </c>
      <c r="N18" s="15">
        <f>M18/M41</f>
        <v>8.1481481481481488E-2</v>
      </c>
      <c r="O18" s="14">
        <v>4</v>
      </c>
      <c r="P18" s="15">
        <f>O18/O41</f>
        <v>5.5555555555555552E-2</v>
      </c>
      <c r="Q18" s="14">
        <f t="shared" si="4"/>
        <v>0</v>
      </c>
      <c r="R18" s="15"/>
      <c r="S18" s="14">
        <v>4</v>
      </c>
      <c r="T18" s="15">
        <f>S18/S41</f>
        <v>5.5555555555555552E-2</v>
      </c>
      <c r="U18" s="14">
        <v>104</v>
      </c>
      <c r="V18" s="15">
        <f>U18/U41</f>
        <v>9.403254972875226E-2</v>
      </c>
      <c r="W18" s="14">
        <f t="shared" si="5"/>
        <v>3</v>
      </c>
      <c r="X18" s="15">
        <f>W18/W41</f>
        <v>4.3478260869565216E-2</v>
      </c>
      <c r="Y18" s="14">
        <v>107</v>
      </c>
      <c r="Z18" s="15">
        <f>Y18/Y41</f>
        <v>9.1063829787234041E-2</v>
      </c>
      <c r="AA18" s="14">
        <v>3</v>
      </c>
      <c r="AB18" s="15">
        <f>AA18/AA41</f>
        <v>4.6153846153846156E-2</v>
      </c>
      <c r="AC18" s="14">
        <f t="shared" si="6"/>
        <v>0</v>
      </c>
      <c r="AD18" s="15"/>
      <c r="AE18" s="14">
        <v>3</v>
      </c>
      <c r="AF18" s="15">
        <f>AE18/AE41</f>
        <v>4.6153846153846156E-2</v>
      </c>
      <c r="AG18" s="14">
        <v>47</v>
      </c>
      <c r="AH18" s="15">
        <f>AG18/AG41</f>
        <v>6.3685636856368563E-2</v>
      </c>
      <c r="AI18" s="14">
        <f t="shared" si="7"/>
        <v>0</v>
      </c>
      <c r="AJ18" s="15">
        <f>AI18/AI41</f>
        <v>0</v>
      </c>
      <c r="AK18" s="14">
        <v>47</v>
      </c>
      <c r="AL18" s="15">
        <f>AK18/AK41</f>
        <v>6.1437908496732023E-2</v>
      </c>
      <c r="AM18" s="14">
        <v>1</v>
      </c>
      <c r="AN18" s="15">
        <f>AM18/AM41</f>
        <v>3.3333333333333333E-2</v>
      </c>
      <c r="AO18" s="14">
        <f t="shared" si="8"/>
        <v>0</v>
      </c>
      <c r="AP18" s="15"/>
      <c r="AQ18" s="14">
        <v>1</v>
      </c>
      <c r="AR18" s="15">
        <f>AQ18/AQ41</f>
        <v>3.3333333333333333E-2</v>
      </c>
      <c r="AS18" s="14">
        <v>11</v>
      </c>
      <c r="AT18" s="15">
        <f>AS18/AS41</f>
        <v>7.0512820512820512E-2</v>
      </c>
      <c r="AU18" s="14">
        <f t="shared" si="9"/>
        <v>0</v>
      </c>
      <c r="AV18" s="15"/>
      <c r="AW18" s="14">
        <v>11</v>
      </c>
      <c r="AX18" s="15">
        <f>AW18/AW41</f>
        <v>7.0512820512820512E-2</v>
      </c>
      <c r="AY18" s="14">
        <v>13</v>
      </c>
      <c r="AZ18" s="15">
        <f>AY18/AY41</f>
        <v>5.829596412556054E-2</v>
      </c>
      <c r="BA18" s="14">
        <f t="shared" si="10"/>
        <v>0</v>
      </c>
      <c r="BB18" s="15"/>
      <c r="BC18" s="14">
        <v>13</v>
      </c>
      <c r="BD18" s="15">
        <f>BC18/BC41</f>
        <v>5.829596412556054E-2</v>
      </c>
      <c r="BE18" s="14">
        <v>259</v>
      </c>
      <c r="BF18" s="15">
        <f>BE18/BE41</f>
        <v>9.5713229859571328E-2</v>
      </c>
      <c r="BG18" s="14">
        <f t="shared" si="11"/>
        <v>83</v>
      </c>
      <c r="BH18" s="15">
        <f>BG18/BG41</f>
        <v>8.9343379978471471E-2</v>
      </c>
      <c r="BI18" s="14">
        <v>342</v>
      </c>
      <c r="BJ18" s="15">
        <f>BI18/BI41</f>
        <v>9.4085281980742785E-2</v>
      </c>
      <c r="BK18" s="14">
        <v>21</v>
      </c>
      <c r="BL18" s="15">
        <f>BK18/BK41</f>
        <v>4.6052631578947366E-2</v>
      </c>
      <c r="BM18" s="14">
        <f t="shared" si="12"/>
        <v>2</v>
      </c>
      <c r="BN18" s="15">
        <f>BM18/BM41</f>
        <v>6.8965517241379309E-2</v>
      </c>
      <c r="BO18" s="14">
        <v>23</v>
      </c>
      <c r="BP18" s="15">
        <f>BO18/BO41</f>
        <v>4.7422680412371132E-2</v>
      </c>
      <c r="BQ18" s="14">
        <v>529</v>
      </c>
      <c r="BR18" s="15">
        <f>BQ18/BQ41</f>
        <v>6.7994858611825193E-2</v>
      </c>
      <c r="BS18" s="14">
        <f t="shared" si="0"/>
        <v>80</v>
      </c>
      <c r="BT18" s="15">
        <f>BS18/BS41</f>
        <v>6.9444444444444448E-2</v>
      </c>
      <c r="BU18" s="14">
        <v>609</v>
      </c>
      <c r="BV18" s="15">
        <f>BU18/BU41</f>
        <v>6.8181818181818177E-2</v>
      </c>
      <c r="BW18" s="14">
        <f t="shared" si="1"/>
        <v>1027</v>
      </c>
      <c r="BX18" s="15">
        <f>BW18/BW41</f>
        <v>7.4458058435438262E-2</v>
      </c>
      <c r="BY18" s="14">
        <f t="shared" si="13"/>
        <v>168</v>
      </c>
      <c r="BZ18" s="15">
        <f>BY18/BY41</f>
        <v>7.6155938349954669E-2</v>
      </c>
      <c r="CA18" s="17">
        <f t="shared" si="14"/>
        <v>1195</v>
      </c>
      <c r="CB18" s="18">
        <f>CA18/CA41</f>
        <v>7.4692168260516278E-2</v>
      </c>
      <c r="CE18" s="14">
        <f t="shared" si="15"/>
        <v>1027</v>
      </c>
      <c r="CF18" s="15">
        <f>CE18/CE41</f>
        <v>7.4458058435438262E-2</v>
      </c>
      <c r="CG18" s="14">
        <f t="shared" si="16"/>
        <v>2567</v>
      </c>
      <c r="CH18" s="15">
        <f>CG18/CG41</f>
        <v>7.0790359053554686E-2</v>
      </c>
      <c r="CI18" s="17">
        <v>3594</v>
      </c>
      <c r="CJ18" s="18">
        <f>CI18/CI41</f>
        <v>7.1801018879232847E-2</v>
      </c>
    </row>
    <row r="19" spans="1:88" x14ac:dyDescent="0.25">
      <c r="A19" s="19" t="s">
        <v>139</v>
      </c>
      <c r="B19" s="27"/>
      <c r="C19" s="20">
        <f>SUM(C14:C18)</f>
        <v>16</v>
      </c>
      <c r="D19" s="21">
        <f>C19/C41</f>
        <v>0.2857142857142857</v>
      </c>
      <c r="E19" s="20">
        <f t="shared" si="2"/>
        <v>0</v>
      </c>
      <c r="F19" s="21"/>
      <c r="G19" s="20">
        <f>SUBTOTAL(9,G14:G18)</f>
        <v>16</v>
      </c>
      <c r="H19" s="21">
        <f>G19/G41</f>
        <v>0.2857142857142857</v>
      </c>
      <c r="I19" s="20">
        <f>SUM(I14:I18)</f>
        <v>145</v>
      </c>
      <c r="J19" s="21">
        <f>I19/I41</f>
        <v>0.35802469135802467</v>
      </c>
      <c r="K19" s="20">
        <f t="shared" si="3"/>
        <v>0</v>
      </c>
      <c r="L19" s="21"/>
      <c r="M19" s="20">
        <f>SUBTOTAL(9,M14:M18)</f>
        <v>145</v>
      </c>
      <c r="N19" s="21">
        <f>M19/M41</f>
        <v>0.35802469135802467</v>
      </c>
      <c r="O19" s="20">
        <f>SUM(O14:O18)</f>
        <v>20</v>
      </c>
      <c r="P19" s="21">
        <f>O19/O41</f>
        <v>0.27777777777777779</v>
      </c>
      <c r="Q19" s="20">
        <f t="shared" si="4"/>
        <v>0</v>
      </c>
      <c r="R19" s="21"/>
      <c r="S19" s="20">
        <f>SUBTOTAL(9,S14:S18)</f>
        <v>20</v>
      </c>
      <c r="T19" s="21">
        <f>S19/S41</f>
        <v>0.27777777777777779</v>
      </c>
      <c r="U19" s="20">
        <f t="shared" ref="U19" si="26">SUM(U14:U18)</f>
        <v>415</v>
      </c>
      <c r="V19" s="21">
        <f>U19/U41</f>
        <v>0.37522603978300179</v>
      </c>
      <c r="W19" s="20">
        <f t="shared" si="5"/>
        <v>27</v>
      </c>
      <c r="X19" s="21">
        <f>W19/W41</f>
        <v>0.39130434782608697</v>
      </c>
      <c r="Y19" s="20">
        <f>SUBTOTAL(9,Y14:Y18)</f>
        <v>442</v>
      </c>
      <c r="Z19" s="21">
        <f>Y19/Y41</f>
        <v>0.37617021276595747</v>
      </c>
      <c r="AA19" s="20">
        <f>SUM(AA14:AA18)</f>
        <v>15</v>
      </c>
      <c r="AB19" s="21">
        <f>AA19/AA41</f>
        <v>0.23076923076923078</v>
      </c>
      <c r="AC19" s="20">
        <f t="shared" si="6"/>
        <v>0</v>
      </c>
      <c r="AD19" s="21"/>
      <c r="AE19" s="20">
        <f>SUBTOTAL(9,AE14:AE18)</f>
        <v>15</v>
      </c>
      <c r="AF19" s="21">
        <f>AE19/AE41</f>
        <v>0.23076923076923078</v>
      </c>
      <c r="AG19" s="20">
        <f>SUM(AG14:AG18)</f>
        <v>255</v>
      </c>
      <c r="AH19" s="21">
        <f>AG19/AG41</f>
        <v>0.34552845528455284</v>
      </c>
      <c r="AI19" s="20">
        <f t="shared" si="7"/>
        <v>6</v>
      </c>
      <c r="AJ19" s="21">
        <f>AI19/AI41</f>
        <v>0.22222222222222221</v>
      </c>
      <c r="AK19" s="20">
        <f>SUBTOTAL(9,AK14:AK18)</f>
        <v>261</v>
      </c>
      <c r="AL19" s="21">
        <f>AK19/AK41</f>
        <v>0.3411764705882353</v>
      </c>
      <c r="AM19" s="20">
        <f>SUM(AM14:AM18)</f>
        <v>10</v>
      </c>
      <c r="AN19" s="21">
        <f>AM19/AM41</f>
        <v>0.33333333333333331</v>
      </c>
      <c r="AO19" s="20">
        <f t="shared" si="8"/>
        <v>0</v>
      </c>
      <c r="AP19" s="21"/>
      <c r="AQ19" s="20">
        <f>SUBTOTAL(9,AQ14:AQ18)</f>
        <v>10</v>
      </c>
      <c r="AR19" s="21">
        <f>AQ19/AQ41</f>
        <v>0.33333333333333331</v>
      </c>
      <c r="AS19" s="20">
        <f t="shared" ref="AS19" si="27">SUM(AS14:AS18)</f>
        <v>61</v>
      </c>
      <c r="AT19" s="21">
        <f>AS19/AS41</f>
        <v>0.39102564102564102</v>
      </c>
      <c r="AU19" s="20">
        <f t="shared" si="9"/>
        <v>0</v>
      </c>
      <c r="AV19" s="21"/>
      <c r="AW19" s="20">
        <f>SUBTOTAL(9,AW14:AW18)</f>
        <v>61</v>
      </c>
      <c r="AX19" s="21">
        <f>AW19/AW41</f>
        <v>0.39102564102564102</v>
      </c>
      <c r="AY19" s="20">
        <f>SUM(AY14:AY18)</f>
        <v>67</v>
      </c>
      <c r="AZ19" s="21">
        <f>AY19/AY41</f>
        <v>0.30044843049327352</v>
      </c>
      <c r="BA19" s="20">
        <f t="shared" si="10"/>
        <v>0</v>
      </c>
      <c r="BB19" s="21"/>
      <c r="BC19" s="20">
        <f>SUBTOTAL(9,BC14:BC18)</f>
        <v>67</v>
      </c>
      <c r="BD19" s="21">
        <f>BC19/BC41</f>
        <v>0.30044843049327352</v>
      </c>
      <c r="BE19" s="20">
        <f>SUM(BE14:BE18)</f>
        <v>1150</v>
      </c>
      <c r="BF19" s="21">
        <f>BE19/BE41</f>
        <v>0.42498152254249816</v>
      </c>
      <c r="BG19" s="20">
        <f t="shared" si="11"/>
        <v>498</v>
      </c>
      <c r="BH19" s="21">
        <f>BG19/BG41</f>
        <v>0.53606027987082883</v>
      </c>
      <c r="BI19" s="20">
        <f>SUBTOTAL(9,BI14:BI18)</f>
        <v>1648</v>
      </c>
      <c r="BJ19" s="21">
        <f>BI19/BI41</f>
        <v>0.45337001375515817</v>
      </c>
      <c r="BK19" s="20">
        <f>SUM(BK14:BK18)</f>
        <v>113</v>
      </c>
      <c r="BL19" s="21">
        <f>BK19/BK41</f>
        <v>0.24780701754385964</v>
      </c>
      <c r="BM19" s="20">
        <f t="shared" si="12"/>
        <v>14</v>
      </c>
      <c r="BN19" s="21">
        <f>BM19/BM41</f>
        <v>0.48275862068965519</v>
      </c>
      <c r="BO19" s="20">
        <f>SUBTOTAL(9,BO14:BO18)</f>
        <v>127</v>
      </c>
      <c r="BP19" s="21">
        <f>BO19/BO41</f>
        <v>0.2618556701030928</v>
      </c>
      <c r="BQ19" s="20">
        <f t="shared" ref="BQ19" si="28">SUM(BQ14:BQ18)</f>
        <v>3521</v>
      </c>
      <c r="BR19" s="21">
        <f>BQ19/BQ41</f>
        <v>0.45257069408740358</v>
      </c>
      <c r="BS19" s="20">
        <f t="shared" si="0"/>
        <v>705</v>
      </c>
      <c r="BT19" s="21">
        <f>BS19/BS41</f>
        <v>0.61197916666666663</v>
      </c>
      <c r="BU19" s="20">
        <f>SUBTOTAL(9,BU14:BU18)</f>
        <v>4226</v>
      </c>
      <c r="BV19" s="21">
        <f>BU19/BU41</f>
        <v>0.47313031795790417</v>
      </c>
      <c r="BW19" s="20">
        <f t="shared" si="1"/>
        <v>5788</v>
      </c>
      <c r="BX19" s="21">
        <f>BW19/BW41</f>
        <v>0.41963314724860434</v>
      </c>
      <c r="BY19" s="20">
        <f t="shared" si="13"/>
        <v>1250</v>
      </c>
      <c r="BZ19" s="21">
        <f>BY19/BY41</f>
        <v>0.56663644605621033</v>
      </c>
      <c r="CA19" s="20">
        <f t="shared" si="14"/>
        <v>7038</v>
      </c>
      <c r="CB19" s="21">
        <f>CA19/CA41</f>
        <v>0.43990249390586911</v>
      </c>
      <c r="CE19" s="20">
        <f t="shared" si="15"/>
        <v>5788</v>
      </c>
      <c r="CF19" s="21">
        <f>CE19/CE41</f>
        <v>0.41963314724860434</v>
      </c>
      <c r="CG19" s="20">
        <f t="shared" si="16"/>
        <v>15637</v>
      </c>
      <c r="CH19" s="21">
        <f>CG19/CG41</f>
        <v>0.43122276763554135</v>
      </c>
      <c r="CI19" s="20">
        <v>21425</v>
      </c>
      <c r="CJ19" s="21">
        <f>CI19/CI41</f>
        <v>0.42802916791529316</v>
      </c>
    </row>
    <row r="20" spans="1:88" x14ac:dyDescent="0.25">
      <c r="A20" s="2" t="s">
        <v>154</v>
      </c>
      <c r="B20" s="3" t="s">
        <v>155</v>
      </c>
      <c r="C20" s="14">
        <v>0</v>
      </c>
      <c r="D20" s="15">
        <f>C20/C41</f>
        <v>0</v>
      </c>
      <c r="E20" s="14">
        <f t="shared" si="2"/>
        <v>0</v>
      </c>
      <c r="F20" s="15"/>
      <c r="G20" s="14">
        <v>0</v>
      </c>
      <c r="H20" s="15">
        <f>G20/G41</f>
        <v>0</v>
      </c>
      <c r="I20" s="14">
        <v>2</v>
      </c>
      <c r="J20" s="15">
        <f>I20/I41</f>
        <v>4.9382716049382715E-3</v>
      </c>
      <c r="K20" s="14">
        <f t="shared" si="3"/>
        <v>0</v>
      </c>
      <c r="L20" s="15"/>
      <c r="M20" s="14">
        <v>2</v>
      </c>
      <c r="N20" s="15">
        <f>M20/M41</f>
        <v>4.9382716049382715E-3</v>
      </c>
      <c r="O20" s="14">
        <v>0</v>
      </c>
      <c r="P20" s="15">
        <f>O20/O41</f>
        <v>0</v>
      </c>
      <c r="Q20" s="14">
        <f t="shared" si="4"/>
        <v>0</v>
      </c>
      <c r="R20" s="15"/>
      <c r="S20" s="14">
        <v>0</v>
      </c>
      <c r="T20" s="15">
        <f>S20/S41</f>
        <v>0</v>
      </c>
      <c r="U20" s="14">
        <v>3</v>
      </c>
      <c r="V20" s="15">
        <f>U20/U41</f>
        <v>2.7124773960216998E-3</v>
      </c>
      <c r="W20" s="14">
        <f t="shared" si="5"/>
        <v>1</v>
      </c>
      <c r="X20" s="15">
        <f>W20/W41</f>
        <v>1.4492753623188406E-2</v>
      </c>
      <c r="Y20" s="14">
        <v>4</v>
      </c>
      <c r="Z20" s="15">
        <f>Y20/Y41</f>
        <v>3.4042553191489361E-3</v>
      </c>
      <c r="AA20" s="14">
        <v>1</v>
      </c>
      <c r="AB20" s="15">
        <f>AA20/AA41</f>
        <v>1.5384615384615385E-2</v>
      </c>
      <c r="AC20" s="14">
        <f t="shared" si="6"/>
        <v>0</v>
      </c>
      <c r="AD20" s="15"/>
      <c r="AE20" s="14">
        <v>1</v>
      </c>
      <c r="AF20" s="15">
        <f>AE20/AE41</f>
        <v>1.5384615384615385E-2</v>
      </c>
      <c r="AG20" s="14">
        <v>5</v>
      </c>
      <c r="AH20" s="15">
        <f>AG20/AG41</f>
        <v>6.7750677506775072E-3</v>
      </c>
      <c r="AI20" s="14">
        <f t="shared" si="7"/>
        <v>0</v>
      </c>
      <c r="AJ20" s="15">
        <f>AI20/AI41</f>
        <v>0</v>
      </c>
      <c r="AK20" s="14">
        <v>5</v>
      </c>
      <c r="AL20" s="15">
        <f>AK20/AK41</f>
        <v>6.5359477124183009E-3</v>
      </c>
      <c r="AM20" s="14">
        <v>0</v>
      </c>
      <c r="AN20" s="15">
        <f>AM20/AM41</f>
        <v>0</v>
      </c>
      <c r="AO20" s="14">
        <f t="shared" si="8"/>
        <v>0</v>
      </c>
      <c r="AP20" s="15"/>
      <c r="AQ20" s="14">
        <v>0</v>
      </c>
      <c r="AR20" s="15">
        <f>AQ20/AQ41</f>
        <v>0</v>
      </c>
      <c r="AS20" s="14">
        <v>1</v>
      </c>
      <c r="AT20" s="15">
        <f>AS20/AS41</f>
        <v>6.41025641025641E-3</v>
      </c>
      <c r="AU20" s="14">
        <f t="shared" si="9"/>
        <v>0</v>
      </c>
      <c r="AV20" s="15"/>
      <c r="AW20" s="14">
        <v>1</v>
      </c>
      <c r="AX20" s="15">
        <f>AW20/AW41</f>
        <v>6.41025641025641E-3</v>
      </c>
      <c r="AY20" s="14">
        <v>1</v>
      </c>
      <c r="AZ20" s="15">
        <f>AY20/AY41</f>
        <v>4.4843049327354259E-3</v>
      </c>
      <c r="BA20" s="14">
        <f t="shared" si="10"/>
        <v>0</v>
      </c>
      <c r="BB20" s="15"/>
      <c r="BC20" s="14">
        <v>1</v>
      </c>
      <c r="BD20" s="15">
        <f>BC20/BC41</f>
        <v>4.4843049327354259E-3</v>
      </c>
      <c r="BE20" s="14">
        <v>15</v>
      </c>
      <c r="BF20" s="15">
        <f>BE20/BE41</f>
        <v>5.5432372505543242E-3</v>
      </c>
      <c r="BG20" s="14">
        <f t="shared" si="11"/>
        <v>13</v>
      </c>
      <c r="BH20" s="15">
        <f>BG20/BG41</f>
        <v>1.3993541442411194E-2</v>
      </c>
      <c r="BI20" s="14">
        <v>28</v>
      </c>
      <c r="BJ20" s="15">
        <f>BI20/BI41</f>
        <v>7.7028885832187066E-3</v>
      </c>
      <c r="BK20" s="14">
        <v>1</v>
      </c>
      <c r="BL20" s="15">
        <f>BK20/BK41</f>
        <v>2.1929824561403508E-3</v>
      </c>
      <c r="BM20" s="14">
        <f t="shared" si="12"/>
        <v>0</v>
      </c>
      <c r="BN20" s="15">
        <f>BM20/BM41</f>
        <v>0</v>
      </c>
      <c r="BO20" s="14">
        <v>1</v>
      </c>
      <c r="BP20" s="15">
        <f>BO20/BO41</f>
        <v>2.0618556701030928E-3</v>
      </c>
      <c r="BQ20" s="14">
        <v>36</v>
      </c>
      <c r="BR20" s="15">
        <f>BQ20/BQ41</f>
        <v>4.6272493573264782E-3</v>
      </c>
      <c r="BS20" s="14">
        <f t="shared" si="0"/>
        <v>7</v>
      </c>
      <c r="BT20" s="15">
        <f>BS20/BS41</f>
        <v>6.076388888888889E-3</v>
      </c>
      <c r="BU20" s="14">
        <v>43</v>
      </c>
      <c r="BV20" s="15">
        <f>BU20/BU41</f>
        <v>4.8141513658755035E-3</v>
      </c>
      <c r="BW20" s="14">
        <f t="shared" si="1"/>
        <v>65</v>
      </c>
      <c r="BX20" s="15">
        <f>BW20/BW41</f>
        <v>4.7125353440150798E-3</v>
      </c>
      <c r="BY20" s="14">
        <f t="shared" si="13"/>
        <v>21</v>
      </c>
      <c r="BZ20" s="15">
        <f>BY20/BY41</f>
        <v>9.5194922937443336E-3</v>
      </c>
      <c r="CA20" s="17">
        <f t="shared" si="14"/>
        <v>86</v>
      </c>
      <c r="CB20" s="18">
        <f>CA20/CA41</f>
        <v>5.3753359584974058E-3</v>
      </c>
      <c r="CE20" s="14">
        <f t="shared" si="15"/>
        <v>65</v>
      </c>
      <c r="CF20" s="15">
        <f>CE20/CE41</f>
        <v>4.7125353440150798E-3</v>
      </c>
      <c r="CG20" s="14">
        <f t="shared" si="16"/>
        <v>170</v>
      </c>
      <c r="CH20" s="15">
        <f>CG20/CG41</f>
        <v>4.6881032485797808E-3</v>
      </c>
      <c r="CI20" s="17">
        <v>235</v>
      </c>
      <c r="CJ20" s="18">
        <f>CI20/CI41</f>
        <v>4.6948356807511738E-3</v>
      </c>
    </row>
    <row r="21" spans="1:88" x14ac:dyDescent="0.25">
      <c r="A21" s="2" t="s">
        <v>156</v>
      </c>
      <c r="B21" s="3" t="s">
        <v>155</v>
      </c>
      <c r="C21" s="14">
        <v>0</v>
      </c>
      <c r="D21" s="15">
        <f>C21/C41</f>
        <v>0</v>
      </c>
      <c r="E21" s="14">
        <f t="shared" si="2"/>
        <v>0</v>
      </c>
      <c r="F21" s="15"/>
      <c r="G21" s="14">
        <v>0</v>
      </c>
      <c r="H21" s="15">
        <f>G21/G41</f>
        <v>0</v>
      </c>
      <c r="I21" s="14">
        <v>0</v>
      </c>
      <c r="J21" s="15">
        <f>I21/I41</f>
        <v>0</v>
      </c>
      <c r="K21" s="14">
        <f t="shared" si="3"/>
        <v>0</v>
      </c>
      <c r="L21" s="15"/>
      <c r="M21" s="14">
        <v>0</v>
      </c>
      <c r="N21" s="15">
        <f>M21/M41</f>
        <v>0</v>
      </c>
      <c r="O21" s="14">
        <v>0</v>
      </c>
      <c r="P21" s="15">
        <f>O21/O41</f>
        <v>0</v>
      </c>
      <c r="Q21" s="14">
        <f t="shared" si="4"/>
        <v>0</v>
      </c>
      <c r="R21" s="15"/>
      <c r="S21" s="14">
        <v>0</v>
      </c>
      <c r="T21" s="15">
        <f>S21/S41</f>
        <v>0</v>
      </c>
      <c r="U21" s="14">
        <v>8</v>
      </c>
      <c r="V21" s="15">
        <f>U21/U41</f>
        <v>7.2332730560578659E-3</v>
      </c>
      <c r="W21" s="14">
        <f t="shared" si="5"/>
        <v>0</v>
      </c>
      <c r="X21" s="15">
        <f>W21/W41</f>
        <v>0</v>
      </c>
      <c r="Y21" s="14">
        <v>8</v>
      </c>
      <c r="Z21" s="15">
        <f>Y21/Y41</f>
        <v>6.8085106382978723E-3</v>
      </c>
      <c r="AA21" s="14">
        <v>0</v>
      </c>
      <c r="AB21" s="15">
        <f>AA21/AA41</f>
        <v>0</v>
      </c>
      <c r="AC21" s="14">
        <f t="shared" si="6"/>
        <v>0</v>
      </c>
      <c r="AD21" s="15"/>
      <c r="AE21" s="14">
        <v>0</v>
      </c>
      <c r="AF21" s="15">
        <f>AE21/AE41</f>
        <v>0</v>
      </c>
      <c r="AG21" s="14">
        <v>0</v>
      </c>
      <c r="AH21" s="15">
        <f>AG21/AG41</f>
        <v>0</v>
      </c>
      <c r="AI21" s="14">
        <f t="shared" si="7"/>
        <v>0</v>
      </c>
      <c r="AJ21" s="15">
        <f>AI21/AI41</f>
        <v>0</v>
      </c>
      <c r="AK21" s="14">
        <v>0</v>
      </c>
      <c r="AL21" s="15">
        <f>AK21/AK41</f>
        <v>0</v>
      </c>
      <c r="AM21" s="14">
        <v>1</v>
      </c>
      <c r="AN21" s="15">
        <f>AM21/AM41</f>
        <v>3.3333333333333333E-2</v>
      </c>
      <c r="AO21" s="14">
        <f t="shared" si="8"/>
        <v>0</v>
      </c>
      <c r="AP21" s="15"/>
      <c r="AQ21" s="14">
        <v>1</v>
      </c>
      <c r="AR21" s="15">
        <f>AQ21/AQ41</f>
        <v>3.3333333333333333E-2</v>
      </c>
      <c r="AS21" s="14">
        <v>0</v>
      </c>
      <c r="AT21" s="15">
        <f>AS21/AS41</f>
        <v>0</v>
      </c>
      <c r="AU21" s="14">
        <f t="shared" si="9"/>
        <v>0</v>
      </c>
      <c r="AV21" s="15"/>
      <c r="AW21" s="14">
        <v>0</v>
      </c>
      <c r="AX21" s="15">
        <f>AW21/AW41</f>
        <v>0</v>
      </c>
      <c r="AY21" s="14">
        <v>1</v>
      </c>
      <c r="AZ21" s="15">
        <f>AY21/AY41</f>
        <v>4.4843049327354259E-3</v>
      </c>
      <c r="BA21" s="14">
        <f t="shared" si="10"/>
        <v>0</v>
      </c>
      <c r="BB21" s="15"/>
      <c r="BC21" s="14">
        <v>1</v>
      </c>
      <c r="BD21" s="15">
        <f>BC21/BC41</f>
        <v>4.4843049327354259E-3</v>
      </c>
      <c r="BE21" s="14">
        <v>14</v>
      </c>
      <c r="BF21" s="15">
        <f>BE21/BE41</f>
        <v>5.1736881005173688E-3</v>
      </c>
      <c r="BG21" s="14">
        <f t="shared" si="11"/>
        <v>3</v>
      </c>
      <c r="BH21" s="15">
        <f>BG21/BG41</f>
        <v>3.2292787944025836E-3</v>
      </c>
      <c r="BI21" s="14">
        <v>17</v>
      </c>
      <c r="BJ21" s="15">
        <f>BI21/BI41</f>
        <v>4.6767537826685008E-3</v>
      </c>
      <c r="BK21" s="14">
        <v>3</v>
      </c>
      <c r="BL21" s="15">
        <f>BK21/BK41</f>
        <v>6.5789473684210523E-3</v>
      </c>
      <c r="BM21" s="14">
        <f t="shared" si="12"/>
        <v>0</v>
      </c>
      <c r="BN21" s="15">
        <f>BM21/BM41</f>
        <v>0</v>
      </c>
      <c r="BO21" s="14">
        <v>3</v>
      </c>
      <c r="BP21" s="15">
        <f>BO21/BO41</f>
        <v>6.1855670103092781E-3</v>
      </c>
      <c r="BQ21" s="14">
        <v>41</v>
      </c>
      <c r="BR21" s="15">
        <f>BQ21/BQ41</f>
        <v>5.2699228791773783E-3</v>
      </c>
      <c r="BS21" s="14">
        <f t="shared" si="0"/>
        <v>4</v>
      </c>
      <c r="BT21" s="15">
        <f>BS21/BS41</f>
        <v>3.472222222222222E-3</v>
      </c>
      <c r="BU21" s="14">
        <v>45</v>
      </c>
      <c r="BV21" s="15">
        <f>BU21/BU41</f>
        <v>5.0380653828929695E-3</v>
      </c>
      <c r="BW21" s="14">
        <f t="shared" si="1"/>
        <v>68</v>
      </c>
      <c r="BX21" s="15">
        <f>BW21/BW41</f>
        <v>4.9300369752773143E-3</v>
      </c>
      <c r="BY21" s="14">
        <f t="shared" si="13"/>
        <v>7</v>
      </c>
      <c r="BZ21" s="15">
        <f>BY21/BY41</f>
        <v>3.1731640979147779E-3</v>
      </c>
      <c r="CA21" s="17">
        <f t="shared" si="14"/>
        <v>75</v>
      </c>
      <c r="CB21" s="18">
        <f>CA21/CA41</f>
        <v>4.6877929870616916E-3</v>
      </c>
      <c r="CE21" s="14">
        <f t="shared" si="15"/>
        <v>68</v>
      </c>
      <c r="CF21" s="15">
        <f>CE21/CE41</f>
        <v>4.9300369752773143E-3</v>
      </c>
      <c r="CG21" s="14">
        <f t="shared" si="16"/>
        <v>110</v>
      </c>
      <c r="CH21" s="15">
        <f>CG21/CG41</f>
        <v>3.0334785726104461E-3</v>
      </c>
      <c r="CI21" s="17">
        <v>178</v>
      </c>
      <c r="CJ21" s="18">
        <f>CI21/CI41</f>
        <v>3.5560883028668464E-3</v>
      </c>
    </row>
    <row r="22" spans="1:88" x14ac:dyDescent="0.25">
      <c r="A22" s="19" t="s">
        <v>139</v>
      </c>
      <c r="B22" s="27"/>
      <c r="C22" s="20">
        <f>SUM(C20:C21)</f>
        <v>0</v>
      </c>
      <c r="D22" s="21">
        <f>C22/C41</f>
        <v>0</v>
      </c>
      <c r="E22" s="20">
        <f t="shared" si="2"/>
        <v>0</v>
      </c>
      <c r="F22" s="21"/>
      <c r="G22" s="20">
        <f>SUBTOTAL(9,G20:G21)</f>
        <v>0</v>
      </c>
      <c r="H22" s="21">
        <f>G22/G41</f>
        <v>0</v>
      </c>
      <c r="I22" s="20">
        <f>SUM(I20:I21)</f>
        <v>2</v>
      </c>
      <c r="J22" s="21">
        <f>I22/I41</f>
        <v>4.9382716049382715E-3</v>
      </c>
      <c r="K22" s="20">
        <f t="shared" si="3"/>
        <v>0</v>
      </c>
      <c r="L22" s="21"/>
      <c r="M22" s="20">
        <f>SUBTOTAL(9,M20:M21)</f>
        <v>2</v>
      </c>
      <c r="N22" s="21">
        <f>M22/M41</f>
        <v>4.9382716049382715E-3</v>
      </c>
      <c r="O22" s="20">
        <f>SUM(O20:O21)</f>
        <v>0</v>
      </c>
      <c r="P22" s="21">
        <f>O22/O41</f>
        <v>0</v>
      </c>
      <c r="Q22" s="20">
        <f t="shared" si="4"/>
        <v>0</v>
      </c>
      <c r="R22" s="21"/>
      <c r="S22" s="20">
        <f>SUBTOTAL(9,S20:S21)</f>
        <v>0</v>
      </c>
      <c r="T22" s="21">
        <f>S22/S41</f>
        <v>0</v>
      </c>
      <c r="U22" s="20">
        <f t="shared" ref="U22" si="29">SUM(U20:U21)</f>
        <v>11</v>
      </c>
      <c r="V22" s="21">
        <f>U22/U41</f>
        <v>9.9457504520795662E-3</v>
      </c>
      <c r="W22" s="20">
        <f t="shared" si="5"/>
        <v>1</v>
      </c>
      <c r="X22" s="21">
        <f>W22/W41</f>
        <v>1.4492753623188406E-2</v>
      </c>
      <c r="Y22" s="20">
        <f>SUBTOTAL(9,Y20:Y21)</f>
        <v>12</v>
      </c>
      <c r="Z22" s="21">
        <f>Y22/Y41</f>
        <v>1.0212765957446808E-2</v>
      </c>
      <c r="AA22" s="20">
        <f>SUM(AA20:AA21)</f>
        <v>1</v>
      </c>
      <c r="AB22" s="21">
        <f>AA22/AA41</f>
        <v>1.5384615384615385E-2</v>
      </c>
      <c r="AC22" s="20">
        <f t="shared" si="6"/>
        <v>0</v>
      </c>
      <c r="AD22" s="21"/>
      <c r="AE22" s="20">
        <f>SUBTOTAL(9,AE20:AE21)</f>
        <v>1</v>
      </c>
      <c r="AF22" s="21">
        <f>AE22/AE41</f>
        <v>1.5384615384615385E-2</v>
      </c>
      <c r="AG22" s="20">
        <f>SUM(AG20:AG21)</f>
        <v>5</v>
      </c>
      <c r="AH22" s="21">
        <f>AG22/AG41</f>
        <v>6.7750677506775072E-3</v>
      </c>
      <c r="AI22" s="20">
        <f t="shared" si="7"/>
        <v>0</v>
      </c>
      <c r="AJ22" s="21">
        <f>AI22/AI41</f>
        <v>0</v>
      </c>
      <c r="AK22" s="20">
        <f>SUBTOTAL(9,AK20:AK21)</f>
        <v>5</v>
      </c>
      <c r="AL22" s="21">
        <f>AK22/AK41</f>
        <v>6.5359477124183009E-3</v>
      </c>
      <c r="AM22" s="20">
        <f>SUM(AM20:AM21)</f>
        <v>1</v>
      </c>
      <c r="AN22" s="21">
        <f>AM22/AM41</f>
        <v>3.3333333333333333E-2</v>
      </c>
      <c r="AO22" s="20">
        <f t="shared" si="8"/>
        <v>0</v>
      </c>
      <c r="AP22" s="21"/>
      <c r="AQ22" s="20">
        <f>SUBTOTAL(9,AQ20:AQ21)</f>
        <v>1</v>
      </c>
      <c r="AR22" s="21">
        <f>AQ22/AQ41</f>
        <v>3.3333333333333333E-2</v>
      </c>
      <c r="AS22" s="20">
        <f t="shared" ref="AS22" si="30">SUM(AS20:AS21)</f>
        <v>1</v>
      </c>
      <c r="AT22" s="21">
        <f>AS22/AS41</f>
        <v>6.41025641025641E-3</v>
      </c>
      <c r="AU22" s="20">
        <f t="shared" si="9"/>
        <v>0</v>
      </c>
      <c r="AV22" s="21"/>
      <c r="AW22" s="20">
        <f>SUBTOTAL(9,AW20:AW21)</f>
        <v>1</v>
      </c>
      <c r="AX22" s="21">
        <f>AW22/AW41</f>
        <v>6.41025641025641E-3</v>
      </c>
      <c r="AY22" s="20">
        <f>SUM(AY20:AY21)</f>
        <v>2</v>
      </c>
      <c r="AZ22" s="21">
        <f>AY22/AY41</f>
        <v>8.9686098654708519E-3</v>
      </c>
      <c r="BA22" s="20">
        <f t="shared" si="10"/>
        <v>0</v>
      </c>
      <c r="BB22" s="21"/>
      <c r="BC22" s="20">
        <f>SUBTOTAL(9,BC20:BC21)</f>
        <v>2</v>
      </c>
      <c r="BD22" s="21">
        <f>BC22/BC41</f>
        <v>8.9686098654708519E-3</v>
      </c>
      <c r="BE22" s="20">
        <f>SUM(BE20:BE21)</f>
        <v>29</v>
      </c>
      <c r="BF22" s="21">
        <f>BE22/BE41</f>
        <v>1.0716925351071693E-2</v>
      </c>
      <c r="BG22" s="20">
        <f t="shared" si="11"/>
        <v>16</v>
      </c>
      <c r="BH22" s="21">
        <f>BG22/BG41</f>
        <v>1.7222820236813777E-2</v>
      </c>
      <c r="BI22" s="20">
        <f>SUBTOTAL(9,BI20:BI21)</f>
        <v>45</v>
      </c>
      <c r="BJ22" s="21">
        <f>BI22/BI41</f>
        <v>1.2379642365887207E-2</v>
      </c>
      <c r="BK22" s="20">
        <f>SUM(BK20:BK21)</f>
        <v>4</v>
      </c>
      <c r="BL22" s="21">
        <f>BK22/BK41</f>
        <v>8.771929824561403E-3</v>
      </c>
      <c r="BM22" s="20">
        <f t="shared" si="12"/>
        <v>0</v>
      </c>
      <c r="BN22" s="21">
        <f>BM22/BM41</f>
        <v>0</v>
      </c>
      <c r="BO22" s="20">
        <f>SUBTOTAL(9,BO20:BO21)</f>
        <v>4</v>
      </c>
      <c r="BP22" s="21">
        <f>BO22/BO41</f>
        <v>8.2474226804123713E-3</v>
      </c>
      <c r="BQ22" s="20">
        <f t="shared" ref="BQ22" si="31">SUM(BQ20:BQ21)</f>
        <v>77</v>
      </c>
      <c r="BR22" s="21">
        <f>BQ22/BQ41</f>
        <v>9.8971722365038556E-3</v>
      </c>
      <c r="BS22" s="20">
        <f t="shared" si="0"/>
        <v>11</v>
      </c>
      <c r="BT22" s="21">
        <f>BS22/BS41</f>
        <v>9.5486111111111119E-3</v>
      </c>
      <c r="BU22" s="20">
        <f>SUBTOTAL(9,BU20:BU21)</f>
        <v>88</v>
      </c>
      <c r="BV22" s="21">
        <f>BU22/BU41</f>
        <v>9.852216748768473E-3</v>
      </c>
      <c r="BW22" s="20">
        <f t="shared" si="1"/>
        <v>133</v>
      </c>
      <c r="BX22" s="21">
        <f>BW22/BW41</f>
        <v>9.6425723192923949E-3</v>
      </c>
      <c r="BY22" s="20">
        <f t="shared" si="13"/>
        <v>28</v>
      </c>
      <c r="BZ22" s="21">
        <f>BY22/BY41</f>
        <v>1.2692656391659111E-2</v>
      </c>
      <c r="CA22" s="20">
        <f t="shared" si="14"/>
        <v>161</v>
      </c>
      <c r="CB22" s="21">
        <f>CA22/CA41</f>
        <v>1.0063128945559097E-2</v>
      </c>
      <c r="CE22" s="20">
        <f t="shared" si="15"/>
        <v>133</v>
      </c>
      <c r="CF22" s="21">
        <f>CE22/CE41</f>
        <v>9.6425723192923949E-3</v>
      </c>
      <c r="CG22" s="20">
        <f t="shared" si="16"/>
        <v>280</v>
      </c>
      <c r="CH22" s="21">
        <f>CG22/CG41</f>
        <v>7.7215818211902269E-3</v>
      </c>
      <c r="CI22" s="20">
        <v>413</v>
      </c>
      <c r="CJ22" s="21">
        <f>CI22/CI41</f>
        <v>8.2509239836180207E-3</v>
      </c>
    </row>
    <row r="23" spans="1:88" x14ac:dyDescent="0.25">
      <c r="A23" s="2" t="s">
        <v>157</v>
      </c>
      <c r="B23" s="3" t="s">
        <v>104</v>
      </c>
      <c r="C23" s="14">
        <v>0</v>
      </c>
      <c r="D23" s="15">
        <f>C23/C41</f>
        <v>0</v>
      </c>
      <c r="E23" s="14">
        <f t="shared" si="2"/>
        <v>0</v>
      </c>
      <c r="F23" s="15"/>
      <c r="G23" s="14">
        <v>0</v>
      </c>
      <c r="H23" s="15">
        <f>G23/G41</f>
        <v>0</v>
      </c>
      <c r="I23" s="14">
        <v>1</v>
      </c>
      <c r="J23" s="15">
        <f>I23/I41</f>
        <v>2.4691358024691358E-3</v>
      </c>
      <c r="K23" s="14">
        <f t="shared" si="3"/>
        <v>0</v>
      </c>
      <c r="L23" s="15"/>
      <c r="M23" s="14">
        <v>1</v>
      </c>
      <c r="N23" s="15">
        <f>M23/M41</f>
        <v>2.4691358024691358E-3</v>
      </c>
      <c r="O23" s="14">
        <v>1</v>
      </c>
      <c r="P23" s="15">
        <f>O23/O41</f>
        <v>1.3888888888888888E-2</v>
      </c>
      <c r="Q23" s="14">
        <f t="shared" si="4"/>
        <v>0</v>
      </c>
      <c r="R23" s="15"/>
      <c r="S23" s="14">
        <v>1</v>
      </c>
      <c r="T23" s="15">
        <f>S23/S41</f>
        <v>1.3888888888888888E-2</v>
      </c>
      <c r="U23" s="14">
        <v>2</v>
      </c>
      <c r="V23" s="15">
        <f>U23/U41</f>
        <v>1.8083182640144665E-3</v>
      </c>
      <c r="W23" s="14">
        <f t="shared" si="5"/>
        <v>0</v>
      </c>
      <c r="X23" s="15">
        <f>W23/W41</f>
        <v>0</v>
      </c>
      <c r="Y23" s="14">
        <v>2</v>
      </c>
      <c r="Z23" s="15">
        <f>Y23/Y41</f>
        <v>1.7021276595744681E-3</v>
      </c>
      <c r="AA23" s="14">
        <v>0</v>
      </c>
      <c r="AB23" s="15">
        <f>AA23/AA41</f>
        <v>0</v>
      </c>
      <c r="AC23" s="14">
        <f t="shared" si="6"/>
        <v>0</v>
      </c>
      <c r="AD23" s="15"/>
      <c r="AE23" s="14">
        <v>0</v>
      </c>
      <c r="AF23" s="15">
        <f>AE23/AE41</f>
        <v>0</v>
      </c>
      <c r="AG23" s="14">
        <v>2</v>
      </c>
      <c r="AH23" s="15">
        <f>AG23/AG41</f>
        <v>2.7100271002710027E-3</v>
      </c>
      <c r="AI23" s="14">
        <f t="shared" si="7"/>
        <v>0</v>
      </c>
      <c r="AJ23" s="15">
        <f>AI23/AI41</f>
        <v>0</v>
      </c>
      <c r="AK23" s="14">
        <v>2</v>
      </c>
      <c r="AL23" s="15">
        <f>AK23/AK41</f>
        <v>2.6143790849673201E-3</v>
      </c>
      <c r="AM23" s="14">
        <v>0</v>
      </c>
      <c r="AN23" s="15">
        <f>AM23/AM41</f>
        <v>0</v>
      </c>
      <c r="AO23" s="14">
        <f t="shared" si="8"/>
        <v>0</v>
      </c>
      <c r="AP23" s="15"/>
      <c r="AQ23" s="14">
        <v>0</v>
      </c>
      <c r="AR23" s="15">
        <f>AQ23/AQ41</f>
        <v>0</v>
      </c>
      <c r="AS23" s="14">
        <v>0</v>
      </c>
      <c r="AT23" s="15">
        <f>AS23/AS41</f>
        <v>0</v>
      </c>
      <c r="AU23" s="14">
        <f t="shared" si="9"/>
        <v>0</v>
      </c>
      <c r="AV23" s="15"/>
      <c r="AW23" s="14">
        <v>0</v>
      </c>
      <c r="AX23" s="15">
        <f>AW23/AW41</f>
        <v>0</v>
      </c>
      <c r="AY23" s="14">
        <v>0</v>
      </c>
      <c r="AZ23" s="15">
        <f>AY23/AY41</f>
        <v>0</v>
      </c>
      <c r="BA23" s="14">
        <f t="shared" si="10"/>
        <v>0</v>
      </c>
      <c r="BB23" s="15"/>
      <c r="BC23" s="14">
        <v>0</v>
      </c>
      <c r="BD23" s="15">
        <f>BC23/BC41</f>
        <v>0</v>
      </c>
      <c r="BE23" s="14">
        <v>11</v>
      </c>
      <c r="BF23" s="15">
        <f>BE23/BE41</f>
        <v>4.0650406504065045E-3</v>
      </c>
      <c r="BG23" s="14">
        <f t="shared" si="11"/>
        <v>4</v>
      </c>
      <c r="BH23" s="15">
        <f>BG23/BG41</f>
        <v>4.3057050592034442E-3</v>
      </c>
      <c r="BI23" s="14">
        <v>15</v>
      </c>
      <c r="BJ23" s="15">
        <f>BI23/BI41</f>
        <v>4.1265474552957355E-3</v>
      </c>
      <c r="BK23" s="14">
        <v>1</v>
      </c>
      <c r="BL23" s="15">
        <f>BK23/BK41</f>
        <v>2.1929824561403508E-3</v>
      </c>
      <c r="BM23" s="14">
        <f t="shared" si="12"/>
        <v>0</v>
      </c>
      <c r="BN23" s="15">
        <f>BM23/BM41</f>
        <v>0</v>
      </c>
      <c r="BO23" s="14">
        <v>1</v>
      </c>
      <c r="BP23" s="15">
        <f>BO23/BO41</f>
        <v>2.0618556701030928E-3</v>
      </c>
      <c r="BQ23" s="14">
        <v>29</v>
      </c>
      <c r="BR23" s="15">
        <f>BQ23/BQ41</f>
        <v>3.7275064267352186E-3</v>
      </c>
      <c r="BS23" s="14">
        <f t="shared" si="0"/>
        <v>4</v>
      </c>
      <c r="BT23" s="15">
        <f>BS23/BS41</f>
        <v>3.472222222222222E-3</v>
      </c>
      <c r="BU23" s="14">
        <v>33</v>
      </c>
      <c r="BV23" s="15">
        <f>BU23/BU41</f>
        <v>3.6945812807881772E-3</v>
      </c>
      <c r="BW23" s="14">
        <f t="shared" si="1"/>
        <v>47</v>
      </c>
      <c r="BX23" s="15">
        <f>BW23/BW41</f>
        <v>3.4075255564416733E-3</v>
      </c>
      <c r="BY23" s="14">
        <f t="shared" si="13"/>
        <v>8</v>
      </c>
      <c r="BZ23" s="15">
        <f>BY23/BY41</f>
        <v>3.6264732547597461E-3</v>
      </c>
      <c r="CA23" s="17">
        <f t="shared" si="14"/>
        <v>55</v>
      </c>
      <c r="CB23" s="18">
        <f>CA23/CA41</f>
        <v>3.4377148571785735E-3</v>
      </c>
      <c r="CE23" s="14">
        <f t="shared" si="15"/>
        <v>47</v>
      </c>
      <c r="CF23" s="15">
        <f>CE23/CE41</f>
        <v>3.4075255564416733E-3</v>
      </c>
      <c r="CG23" s="14">
        <f t="shared" si="16"/>
        <v>94</v>
      </c>
      <c r="CH23" s="15">
        <f>CG23/CG41</f>
        <v>2.5922453256852903E-3</v>
      </c>
      <c r="CI23" s="17">
        <v>141</v>
      </c>
      <c r="CJ23" s="18">
        <f>CI23/CI41</f>
        <v>2.8169014084507044E-3</v>
      </c>
    </row>
    <row r="24" spans="1:88" x14ac:dyDescent="0.25">
      <c r="A24" s="2" t="s">
        <v>158</v>
      </c>
      <c r="B24" s="3" t="s">
        <v>104</v>
      </c>
      <c r="C24" s="14">
        <v>0</v>
      </c>
      <c r="D24" s="15">
        <f>C24/C41</f>
        <v>0</v>
      </c>
      <c r="E24" s="14">
        <f t="shared" si="2"/>
        <v>0</v>
      </c>
      <c r="F24" s="15"/>
      <c r="G24" s="14">
        <v>0</v>
      </c>
      <c r="H24" s="15">
        <f>G24/G41</f>
        <v>0</v>
      </c>
      <c r="I24" s="14">
        <v>0</v>
      </c>
      <c r="J24" s="15">
        <f>I24/I41</f>
        <v>0</v>
      </c>
      <c r="K24" s="14">
        <f t="shared" si="3"/>
        <v>0</v>
      </c>
      <c r="L24" s="15"/>
      <c r="M24" s="14">
        <v>0</v>
      </c>
      <c r="N24" s="15">
        <f>M24/M41</f>
        <v>0</v>
      </c>
      <c r="O24" s="14">
        <v>0</v>
      </c>
      <c r="P24" s="15">
        <f>O24/O41</f>
        <v>0</v>
      </c>
      <c r="Q24" s="14">
        <f t="shared" si="4"/>
        <v>0</v>
      </c>
      <c r="R24" s="15"/>
      <c r="S24" s="14">
        <v>0</v>
      </c>
      <c r="T24" s="15">
        <f>S24/S41</f>
        <v>0</v>
      </c>
      <c r="U24" s="14">
        <v>2</v>
      </c>
      <c r="V24" s="15">
        <f>U24/U41</f>
        <v>1.8083182640144665E-3</v>
      </c>
      <c r="W24" s="14">
        <f t="shared" si="5"/>
        <v>0</v>
      </c>
      <c r="X24" s="15">
        <f>W24/W41</f>
        <v>0</v>
      </c>
      <c r="Y24" s="14">
        <v>2</v>
      </c>
      <c r="Z24" s="15">
        <f>Y24/Y41</f>
        <v>1.7021276595744681E-3</v>
      </c>
      <c r="AA24" s="14">
        <v>0</v>
      </c>
      <c r="AB24" s="15">
        <f>AA24/AA41</f>
        <v>0</v>
      </c>
      <c r="AC24" s="14">
        <f t="shared" si="6"/>
        <v>0</v>
      </c>
      <c r="AD24" s="15"/>
      <c r="AE24" s="14">
        <v>0</v>
      </c>
      <c r="AF24" s="15">
        <f>AE24/AE41</f>
        <v>0</v>
      </c>
      <c r="AG24" s="14">
        <v>2</v>
      </c>
      <c r="AH24" s="15">
        <f>AG24/AG41</f>
        <v>2.7100271002710027E-3</v>
      </c>
      <c r="AI24" s="14">
        <f t="shared" si="7"/>
        <v>1</v>
      </c>
      <c r="AJ24" s="15">
        <f>AI24/AI41</f>
        <v>3.7037037037037035E-2</v>
      </c>
      <c r="AK24" s="14">
        <v>3</v>
      </c>
      <c r="AL24" s="15">
        <f>AK24/AK41</f>
        <v>3.9215686274509803E-3</v>
      </c>
      <c r="AM24" s="14">
        <v>0</v>
      </c>
      <c r="AN24" s="15">
        <f>AM24/AM41</f>
        <v>0</v>
      </c>
      <c r="AO24" s="14">
        <f t="shared" si="8"/>
        <v>0</v>
      </c>
      <c r="AP24" s="15"/>
      <c r="AQ24" s="14">
        <v>0</v>
      </c>
      <c r="AR24" s="15">
        <f>AQ24/AQ41</f>
        <v>0</v>
      </c>
      <c r="AS24" s="14">
        <v>0</v>
      </c>
      <c r="AT24" s="15">
        <f>AS24/AS41</f>
        <v>0</v>
      </c>
      <c r="AU24" s="14">
        <f t="shared" si="9"/>
        <v>0</v>
      </c>
      <c r="AV24" s="15"/>
      <c r="AW24" s="14">
        <v>0</v>
      </c>
      <c r="AX24" s="15">
        <f>AW24/AW41</f>
        <v>0</v>
      </c>
      <c r="AY24" s="14">
        <v>2</v>
      </c>
      <c r="AZ24" s="15">
        <f>AY24/AY41</f>
        <v>8.9686098654708519E-3</v>
      </c>
      <c r="BA24" s="14">
        <f t="shared" si="10"/>
        <v>0</v>
      </c>
      <c r="BB24" s="15"/>
      <c r="BC24" s="14">
        <v>2</v>
      </c>
      <c r="BD24" s="15">
        <f>BC24/BC41</f>
        <v>8.9686098654708519E-3</v>
      </c>
      <c r="BE24" s="14">
        <v>13</v>
      </c>
      <c r="BF24" s="15">
        <f>BE24/BE41</f>
        <v>4.8041389504804143E-3</v>
      </c>
      <c r="BG24" s="14">
        <f t="shared" si="11"/>
        <v>0</v>
      </c>
      <c r="BH24" s="15">
        <f>BG24/BG41</f>
        <v>0</v>
      </c>
      <c r="BI24" s="14">
        <v>13</v>
      </c>
      <c r="BJ24" s="15">
        <f>BI24/BI41</f>
        <v>3.5763411279229711E-3</v>
      </c>
      <c r="BK24" s="14">
        <v>1</v>
      </c>
      <c r="BL24" s="15">
        <f>BK24/BK41</f>
        <v>2.1929824561403508E-3</v>
      </c>
      <c r="BM24" s="14">
        <f t="shared" si="12"/>
        <v>0</v>
      </c>
      <c r="BN24" s="15">
        <f>BM24/BM41</f>
        <v>0</v>
      </c>
      <c r="BO24" s="14">
        <v>1</v>
      </c>
      <c r="BP24" s="15">
        <f>BO24/BO41</f>
        <v>2.0618556701030928E-3</v>
      </c>
      <c r="BQ24" s="14">
        <v>33</v>
      </c>
      <c r="BR24" s="15">
        <f>BQ24/BQ41</f>
        <v>4.2416452442159379E-3</v>
      </c>
      <c r="BS24" s="14">
        <f t="shared" si="0"/>
        <v>5</v>
      </c>
      <c r="BT24" s="15">
        <f>BS24/BS41</f>
        <v>4.340277777777778E-3</v>
      </c>
      <c r="BU24" s="14">
        <v>38</v>
      </c>
      <c r="BV24" s="15">
        <f>BU24/BU41</f>
        <v>4.2543663233318403E-3</v>
      </c>
      <c r="BW24" s="14">
        <f t="shared" si="1"/>
        <v>53</v>
      </c>
      <c r="BX24" s="15">
        <f>BW24/BW41</f>
        <v>3.8425288189661423E-3</v>
      </c>
      <c r="BY24" s="14">
        <f t="shared" si="13"/>
        <v>6</v>
      </c>
      <c r="BZ24" s="15">
        <f>BY24/BY41</f>
        <v>2.7198549410698096E-3</v>
      </c>
      <c r="CA24" s="17">
        <f t="shared" si="14"/>
        <v>59</v>
      </c>
      <c r="CB24" s="18">
        <f>CA24/CA41</f>
        <v>3.687730483155197E-3</v>
      </c>
      <c r="CE24" s="14">
        <f t="shared" si="15"/>
        <v>53</v>
      </c>
      <c r="CF24" s="15">
        <f>CE24/CE41</f>
        <v>3.8425288189661423E-3</v>
      </c>
      <c r="CG24" s="14">
        <f t="shared" si="16"/>
        <v>100</v>
      </c>
      <c r="CH24" s="15">
        <f>CG24/CG41</f>
        <v>2.7577077932822236E-3</v>
      </c>
      <c r="CI24" s="17">
        <v>153</v>
      </c>
      <c r="CJ24" s="18">
        <f>CI24/CI41</f>
        <v>3.0566376985316154E-3</v>
      </c>
    </row>
    <row r="25" spans="1:88" x14ac:dyDescent="0.25">
      <c r="A25" s="2" t="s">
        <v>159</v>
      </c>
      <c r="B25" s="3" t="s">
        <v>104</v>
      </c>
      <c r="C25" s="14">
        <v>0</v>
      </c>
      <c r="D25" s="15">
        <f>C25/C41</f>
        <v>0</v>
      </c>
      <c r="E25" s="14">
        <f t="shared" si="2"/>
        <v>0</v>
      </c>
      <c r="F25" s="15"/>
      <c r="G25" s="14">
        <v>0</v>
      </c>
      <c r="H25" s="15">
        <f>G25/G41</f>
        <v>0</v>
      </c>
      <c r="I25" s="14">
        <v>1</v>
      </c>
      <c r="J25" s="15">
        <f>I25/I41</f>
        <v>2.4691358024691358E-3</v>
      </c>
      <c r="K25" s="14">
        <f t="shared" si="3"/>
        <v>0</v>
      </c>
      <c r="L25" s="15"/>
      <c r="M25" s="14">
        <v>1</v>
      </c>
      <c r="N25" s="15">
        <f>M25/M41</f>
        <v>2.4691358024691358E-3</v>
      </c>
      <c r="O25" s="14">
        <v>1</v>
      </c>
      <c r="P25" s="15">
        <f>O25/O41</f>
        <v>1.3888888888888888E-2</v>
      </c>
      <c r="Q25" s="14">
        <f t="shared" si="4"/>
        <v>0</v>
      </c>
      <c r="R25" s="15"/>
      <c r="S25" s="14">
        <v>1</v>
      </c>
      <c r="T25" s="15">
        <f>S25/S41</f>
        <v>1.3888888888888888E-2</v>
      </c>
      <c r="U25" s="14">
        <v>2</v>
      </c>
      <c r="V25" s="15">
        <f>U25/U41</f>
        <v>1.8083182640144665E-3</v>
      </c>
      <c r="W25" s="14">
        <f t="shared" si="5"/>
        <v>0</v>
      </c>
      <c r="X25" s="15">
        <f>W25/W41</f>
        <v>0</v>
      </c>
      <c r="Y25" s="14">
        <v>2</v>
      </c>
      <c r="Z25" s="15">
        <f>Y25/Y41</f>
        <v>1.7021276595744681E-3</v>
      </c>
      <c r="AA25" s="14">
        <v>0</v>
      </c>
      <c r="AB25" s="15">
        <f>AA25/AA41</f>
        <v>0</v>
      </c>
      <c r="AC25" s="14">
        <f t="shared" si="6"/>
        <v>0</v>
      </c>
      <c r="AD25" s="15"/>
      <c r="AE25" s="14">
        <v>0</v>
      </c>
      <c r="AF25" s="15">
        <f>AE25/AE41</f>
        <v>0</v>
      </c>
      <c r="AG25" s="14">
        <v>5</v>
      </c>
      <c r="AH25" s="15">
        <f>AG25/AG41</f>
        <v>6.7750677506775072E-3</v>
      </c>
      <c r="AI25" s="14">
        <f t="shared" si="7"/>
        <v>0</v>
      </c>
      <c r="AJ25" s="15">
        <f>AI25/AI41</f>
        <v>0</v>
      </c>
      <c r="AK25" s="14">
        <v>5</v>
      </c>
      <c r="AL25" s="15">
        <f>AK25/AK41</f>
        <v>6.5359477124183009E-3</v>
      </c>
      <c r="AM25" s="14">
        <v>1</v>
      </c>
      <c r="AN25" s="15">
        <f>AM25/AM41</f>
        <v>3.3333333333333333E-2</v>
      </c>
      <c r="AO25" s="14">
        <f t="shared" si="8"/>
        <v>0</v>
      </c>
      <c r="AP25" s="15"/>
      <c r="AQ25" s="14">
        <v>1</v>
      </c>
      <c r="AR25" s="15">
        <f>AQ25/AQ41</f>
        <v>3.3333333333333333E-2</v>
      </c>
      <c r="AS25" s="14">
        <v>1</v>
      </c>
      <c r="AT25" s="15">
        <f>AS25/AS41</f>
        <v>6.41025641025641E-3</v>
      </c>
      <c r="AU25" s="14">
        <f t="shared" si="9"/>
        <v>0</v>
      </c>
      <c r="AV25" s="15"/>
      <c r="AW25" s="14">
        <v>1</v>
      </c>
      <c r="AX25" s="15">
        <f>AW25/AW41</f>
        <v>6.41025641025641E-3</v>
      </c>
      <c r="AY25" s="14">
        <v>3</v>
      </c>
      <c r="AZ25" s="15">
        <f>AY25/AY41</f>
        <v>1.3452914798206279E-2</v>
      </c>
      <c r="BA25" s="14">
        <f t="shared" si="10"/>
        <v>0</v>
      </c>
      <c r="BB25" s="15"/>
      <c r="BC25" s="14">
        <v>3</v>
      </c>
      <c r="BD25" s="15">
        <f>BC25/BC41</f>
        <v>1.3452914798206279E-2</v>
      </c>
      <c r="BE25" s="14">
        <v>8</v>
      </c>
      <c r="BF25" s="15">
        <f>BE25/BE41</f>
        <v>2.9563932002956393E-3</v>
      </c>
      <c r="BG25" s="14">
        <f t="shared" si="11"/>
        <v>6</v>
      </c>
      <c r="BH25" s="15">
        <f>BG25/BG41</f>
        <v>6.4585575888051671E-3</v>
      </c>
      <c r="BI25" s="14">
        <v>14</v>
      </c>
      <c r="BJ25" s="15">
        <f>BI25/BI41</f>
        <v>3.8514442916093533E-3</v>
      </c>
      <c r="BK25" s="14">
        <v>4</v>
      </c>
      <c r="BL25" s="15">
        <f>BK25/BK41</f>
        <v>8.771929824561403E-3</v>
      </c>
      <c r="BM25" s="14">
        <f t="shared" si="12"/>
        <v>0</v>
      </c>
      <c r="BN25" s="15">
        <f>BM25/BM41</f>
        <v>0</v>
      </c>
      <c r="BO25" s="14">
        <v>4</v>
      </c>
      <c r="BP25" s="15">
        <f>BO25/BO41</f>
        <v>8.2474226804123713E-3</v>
      </c>
      <c r="BQ25" s="14">
        <v>34</v>
      </c>
      <c r="BR25" s="15">
        <f>BQ25/BQ41</f>
        <v>4.3701799485861186E-3</v>
      </c>
      <c r="BS25" s="14">
        <f t="shared" si="0"/>
        <v>2</v>
      </c>
      <c r="BT25" s="15">
        <f>BS25/BS41</f>
        <v>1.736111111111111E-3</v>
      </c>
      <c r="BU25" s="14">
        <v>36</v>
      </c>
      <c r="BV25" s="15">
        <f>BU25/BU41</f>
        <v>4.0304523063143752E-3</v>
      </c>
      <c r="BW25" s="14">
        <f t="shared" si="1"/>
        <v>60</v>
      </c>
      <c r="BX25" s="15">
        <f>BW25/BW41</f>
        <v>4.3500326252446896E-3</v>
      </c>
      <c r="BY25" s="14">
        <f t="shared" si="13"/>
        <v>8</v>
      </c>
      <c r="BZ25" s="15">
        <f>BY25/BY41</f>
        <v>3.6264732547597461E-3</v>
      </c>
      <c r="CA25" s="17">
        <f t="shared" si="14"/>
        <v>68</v>
      </c>
      <c r="CB25" s="18">
        <f>CA25/CA41</f>
        <v>4.2502656416026005E-3</v>
      </c>
      <c r="CE25" s="14">
        <f t="shared" si="15"/>
        <v>60</v>
      </c>
      <c r="CF25" s="15">
        <f>CE25/CE41</f>
        <v>4.3500326252446896E-3</v>
      </c>
      <c r="CG25" s="14">
        <f t="shared" si="16"/>
        <v>155</v>
      </c>
      <c r="CH25" s="15">
        <f>CG25/CG41</f>
        <v>4.2744470795874467E-3</v>
      </c>
      <c r="CI25" s="17">
        <v>215</v>
      </c>
      <c r="CJ25" s="18">
        <f>CI25/CI41</f>
        <v>4.2952751972829889E-3</v>
      </c>
    </row>
    <row r="26" spans="1:88" x14ac:dyDescent="0.25">
      <c r="A26" s="2" t="s">
        <v>160</v>
      </c>
      <c r="B26" s="3" t="s">
        <v>104</v>
      </c>
      <c r="C26" s="14">
        <v>0</v>
      </c>
      <c r="D26" s="15">
        <f>C26/C41</f>
        <v>0</v>
      </c>
      <c r="E26" s="14">
        <f t="shared" si="2"/>
        <v>0</v>
      </c>
      <c r="F26" s="15"/>
      <c r="G26" s="14">
        <v>0</v>
      </c>
      <c r="H26" s="15">
        <f>G26/G41</f>
        <v>0</v>
      </c>
      <c r="I26" s="14">
        <v>1</v>
      </c>
      <c r="J26" s="15">
        <f>I26/I41</f>
        <v>2.4691358024691358E-3</v>
      </c>
      <c r="K26" s="14">
        <f t="shared" si="3"/>
        <v>0</v>
      </c>
      <c r="L26" s="15"/>
      <c r="M26" s="14">
        <v>1</v>
      </c>
      <c r="N26" s="15">
        <f>M26/M41</f>
        <v>2.4691358024691358E-3</v>
      </c>
      <c r="O26" s="14">
        <v>0</v>
      </c>
      <c r="P26" s="15">
        <f>O26/O41</f>
        <v>0</v>
      </c>
      <c r="Q26" s="14">
        <f t="shared" si="4"/>
        <v>0</v>
      </c>
      <c r="R26" s="15"/>
      <c r="S26" s="14">
        <v>0</v>
      </c>
      <c r="T26" s="15">
        <f>S26/S41</f>
        <v>0</v>
      </c>
      <c r="U26" s="14">
        <v>4</v>
      </c>
      <c r="V26" s="15">
        <f>U26/U41</f>
        <v>3.616636528028933E-3</v>
      </c>
      <c r="W26" s="14">
        <f t="shared" si="5"/>
        <v>0</v>
      </c>
      <c r="X26" s="15">
        <f>W26/W41</f>
        <v>0</v>
      </c>
      <c r="Y26" s="14">
        <v>4</v>
      </c>
      <c r="Z26" s="15">
        <f>Y26/Y41</f>
        <v>3.4042553191489361E-3</v>
      </c>
      <c r="AA26" s="14">
        <v>0</v>
      </c>
      <c r="AB26" s="15">
        <f>AA26/AA41</f>
        <v>0</v>
      </c>
      <c r="AC26" s="14">
        <f t="shared" si="6"/>
        <v>0</v>
      </c>
      <c r="AD26" s="15"/>
      <c r="AE26" s="14">
        <v>0</v>
      </c>
      <c r="AF26" s="15">
        <f>AE26/AE41</f>
        <v>0</v>
      </c>
      <c r="AG26" s="14">
        <v>2</v>
      </c>
      <c r="AH26" s="15">
        <f>AG26/AG41</f>
        <v>2.7100271002710027E-3</v>
      </c>
      <c r="AI26" s="14">
        <f t="shared" si="7"/>
        <v>1</v>
      </c>
      <c r="AJ26" s="15">
        <f>AI26/AI41</f>
        <v>3.7037037037037035E-2</v>
      </c>
      <c r="AK26" s="14">
        <v>3</v>
      </c>
      <c r="AL26" s="15">
        <f>AK26/AK41</f>
        <v>3.9215686274509803E-3</v>
      </c>
      <c r="AM26" s="14">
        <v>0</v>
      </c>
      <c r="AN26" s="15">
        <f>AM26/AM41</f>
        <v>0</v>
      </c>
      <c r="AO26" s="14">
        <f t="shared" si="8"/>
        <v>0</v>
      </c>
      <c r="AP26" s="15"/>
      <c r="AQ26" s="14">
        <v>0</v>
      </c>
      <c r="AR26" s="15">
        <f>AQ26/AQ41</f>
        <v>0</v>
      </c>
      <c r="AS26" s="14">
        <v>2</v>
      </c>
      <c r="AT26" s="15">
        <f>AS26/AS41</f>
        <v>1.282051282051282E-2</v>
      </c>
      <c r="AU26" s="14">
        <f t="shared" si="9"/>
        <v>0</v>
      </c>
      <c r="AV26" s="15"/>
      <c r="AW26" s="14">
        <v>2</v>
      </c>
      <c r="AX26" s="15">
        <f>AW26/AW41</f>
        <v>1.282051282051282E-2</v>
      </c>
      <c r="AY26" s="14">
        <v>1</v>
      </c>
      <c r="AZ26" s="15">
        <f>AY26/AY41</f>
        <v>4.4843049327354259E-3</v>
      </c>
      <c r="BA26" s="14">
        <f t="shared" si="10"/>
        <v>0</v>
      </c>
      <c r="BB26" s="15"/>
      <c r="BC26" s="14">
        <v>1</v>
      </c>
      <c r="BD26" s="15">
        <f>BC26/BC41</f>
        <v>4.4843049327354259E-3</v>
      </c>
      <c r="BE26" s="14">
        <v>18</v>
      </c>
      <c r="BF26" s="15">
        <f>BE26/BE41</f>
        <v>6.6518847006651885E-3</v>
      </c>
      <c r="BG26" s="14">
        <f t="shared" si="11"/>
        <v>3</v>
      </c>
      <c r="BH26" s="15">
        <f>BG26/BG41</f>
        <v>3.2292787944025836E-3</v>
      </c>
      <c r="BI26" s="14">
        <v>21</v>
      </c>
      <c r="BJ26" s="15">
        <f>BI26/BI41</f>
        <v>5.7771664374140306E-3</v>
      </c>
      <c r="BK26" s="14">
        <v>1</v>
      </c>
      <c r="BL26" s="15">
        <f>BK26/BK41</f>
        <v>2.1929824561403508E-3</v>
      </c>
      <c r="BM26" s="14">
        <f t="shared" si="12"/>
        <v>0</v>
      </c>
      <c r="BN26" s="15">
        <f>BM26/BM41</f>
        <v>0</v>
      </c>
      <c r="BO26" s="14">
        <v>1</v>
      </c>
      <c r="BP26" s="15">
        <f>BO26/BO41</f>
        <v>2.0618556701030928E-3</v>
      </c>
      <c r="BQ26" s="14">
        <v>24</v>
      </c>
      <c r="BR26" s="15">
        <f>BQ26/BQ41</f>
        <v>3.084832904884319E-3</v>
      </c>
      <c r="BS26" s="14">
        <f t="shared" si="0"/>
        <v>4</v>
      </c>
      <c r="BT26" s="15">
        <f>BS26/BS41</f>
        <v>3.472222222222222E-3</v>
      </c>
      <c r="BU26" s="14">
        <v>28</v>
      </c>
      <c r="BV26" s="15">
        <f>BU26/BU41</f>
        <v>3.134796238244514E-3</v>
      </c>
      <c r="BW26" s="14">
        <f t="shared" si="1"/>
        <v>53</v>
      </c>
      <c r="BX26" s="15">
        <f>BW26/BW41</f>
        <v>3.8425288189661423E-3</v>
      </c>
      <c r="BY26" s="14">
        <f t="shared" si="13"/>
        <v>8</v>
      </c>
      <c r="BZ26" s="15">
        <f>BY26/BY41</f>
        <v>3.6264732547597461E-3</v>
      </c>
      <c r="CA26" s="17">
        <f t="shared" si="14"/>
        <v>61</v>
      </c>
      <c r="CB26" s="18">
        <f>CA26/CA41</f>
        <v>3.812738296143509E-3</v>
      </c>
      <c r="CE26" s="14">
        <f t="shared" si="15"/>
        <v>53</v>
      </c>
      <c r="CF26" s="15">
        <f>CE26/CE41</f>
        <v>3.8425288189661423E-3</v>
      </c>
      <c r="CG26" s="14">
        <f t="shared" si="16"/>
        <v>113</v>
      </c>
      <c r="CH26" s="15">
        <f>CG26/CG41</f>
        <v>3.1162098064089127E-3</v>
      </c>
      <c r="CI26" s="17">
        <v>166</v>
      </c>
      <c r="CJ26" s="18">
        <f>CI26/CI41</f>
        <v>3.3163520127859353E-3</v>
      </c>
    </row>
    <row r="27" spans="1:88" x14ac:dyDescent="0.25">
      <c r="A27" s="2" t="s">
        <v>161</v>
      </c>
      <c r="B27" s="3" t="s">
        <v>104</v>
      </c>
      <c r="C27" s="14">
        <v>0</v>
      </c>
      <c r="D27" s="15">
        <f>C27/C41</f>
        <v>0</v>
      </c>
      <c r="E27" s="14">
        <f t="shared" si="2"/>
        <v>0</v>
      </c>
      <c r="F27" s="15"/>
      <c r="G27" s="14">
        <v>0</v>
      </c>
      <c r="H27" s="15">
        <f>G27/G41</f>
        <v>0</v>
      </c>
      <c r="I27" s="14">
        <v>1</v>
      </c>
      <c r="J27" s="15">
        <f>I27/I41</f>
        <v>2.4691358024691358E-3</v>
      </c>
      <c r="K27" s="14">
        <f t="shared" si="3"/>
        <v>0</v>
      </c>
      <c r="L27" s="15"/>
      <c r="M27" s="14">
        <v>1</v>
      </c>
      <c r="N27" s="15">
        <f>M27/M41</f>
        <v>2.4691358024691358E-3</v>
      </c>
      <c r="O27" s="14">
        <v>0</v>
      </c>
      <c r="P27" s="15">
        <f>O27/O41</f>
        <v>0</v>
      </c>
      <c r="Q27" s="14">
        <f t="shared" si="4"/>
        <v>0</v>
      </c>
      <c r="R27" s="15"/>
      <c r="S27" s="14">
        <v>0</v>
      </c>
      <c r="T27" s="15">
        <f>S27/S41</f>
        <v>0</v>
      </c>
      <c r="U27" s="14">
        <v>2</v>
      </c>
      <c r="V27" s="15">
        <f>U27/U41</f>
        <v>1.8083182640144665E-3</v>
      </c>
      <c r="W27" s="14">
        <f t="shared" si="5"/>
        <v>1</v>
      </c>
      <c r="X27" s="15">
        <f>W27/W41</f>
        <v>1.4492753623188406E-2</v>
      </c>
      <c r="Y27" s="14">
        <v>3</v>
      </c>
      <c r="Z27" s="15">
        <f>Y27/Y41</f>
        <v>2.553191489361702E-3</v>
      </c>
      <c r="AA27" s="14">
        <v>1</v>
      </c>
      <c r="AB27" s="15">
        <f>AA27/AA41</f>
        <v>1.5384615384615385E-2</v>
      </c>
      <c r="AC27" s="14">
        <f t="shared" si="6"/>
        <v>0</v>
      </c>
      <c r="AD27" s="15"/>
      <c r="AE27" s="14">
        <v>1</v>
      </c>
      <c r="AF27" s="15">
        <f>AE27/AE41</f>
        <v>1.5384615384615385E-2</v>
      </c>
      <c r="AG27" s="14">
        <v>1</v>
      </c>
      <c r="AH27" s="15">
        <f>AG27/AG41</f>
        <v>1.3550135501355014E-3</v>
      </c>
      <c r="AI27" s="14">
        <f t="shared" si="7"/>
        <v>0</v>
      </c>
      <c r="AJ27" s="15">
        <f>AI27/AI41</f>
        <v>0</v>
      </c>
      <c r="AK27" s="14">
        <v>1</v>
      </c>
      <c r="AL27" s="15">
        <f>AK27/AK41</f>
        <v>1.30718954248366E-3</v>
      </c>
      <c r="AM27" s="14">
        <v>0</v>
      </c>
      <c r="AN27" s="15">
        <f>AM27/AM41</f>
        <v>0</v>
      </c>
      <c r="AO27" s="14">
        <f t="shared" si="8"/>
        <v>0</v>
      </c>
      <c r="AP27" s="15"/>
      <c r="AQ27" s="14">
        <v>0</v>
      </c>
      <c r="AR27" s="15">
        <f>AQ27/AQ41</f>
        <v>0</v>
      </c>
      <c r="AS27" s="14">
        <v>0</v>
      </c>
      <c r="AT27" s="15">
        <f>AS27/AS41</f>
        <v>0</v>
      </c>
      <c r="AU27" s="14">
        <f t="shared" si="9"/>
        <v>0</v>
      </c>
      <c r="AV27" s="15"/>
      <c r="AW27" s="14">
        <v>0</v>
      </c>
      <c r="AX27" s="15">
        <f>AW27/AW41</f>
        <v>0</v>
      </c>
      <c r="AY27" s="14">
        <v>3</v>
      </c>
      <c r="AZ27" s="15">
        <f>AY27/AY41</f>
        <v>1.3452914798206279E-2</v>
      </c>
      <c r="BA27" s="14">
        <f t="shared" si="10"/>
        <v>0</v>
      </c>
      <c r="BB27" s="15"/>
      <c r="BC27" s="14">
        <v>3</v>
      </c>
      <c r="BD27" s="15">
        <f>BC27/BC41</f>
        <v>1.3452914798206279E-2</v>
      </c>
      <c r="BE27" s="14">
        <v>12</v>
      </c>
      <c r="BF27" s="15">
        <f>BE27/BE41</f>
        <v>4.434589800443459E-3</v>
      </c>
      <c r="BG27" s="14">
        <f t="shared" si="11"/>
        <v>6</v>
      </c>
      <c r="BH27" s="15">
        <f>BG27/BG41</f>
        <v>6.4585575888051671E-3</v>
      </c>
      <c r="BI27" s="14">
        <v>18</v>
      </c>
      <c r="BJ27" s="15">
        <f>BI27/BI41</f>
        <v>4.9518569463548835E-3</v>
      </c>
      <c r="BK27" s="14">
        <v>0</v>
      </c>
      <c r="BL27" s="15">
        <f>BK27/BK41</f>
        <v>0</v>
      </c>
      <c r="BM27" s="14">
        <f t="shared" si="12"/>
        <v>1</v>
      </c>
      <c r="BN27" s="15">
        <f>BM27/BM41</f>
        <v>3.4482758620689655E-2</v>
      </c>
      <c r="BO27" s="14">
        <v>1</v>
      </c>
      <c r="BP27" s="15">
        <f>BO27/BO41</f>
        <v>2.0618556701030928E-3</v>
      </c>
      <c r="BQ27" s="14">
        <v>30</v>
      </c>
      <c r="BR27" s="15">
        <f>BQ27/BQ41</f>
        <v>3.8560411311053984E-3</v>
      </c>
      <c r="BS27" s="14">
        <f t="shared" si="0"/>
        <v>3</v>
      </c>
      <c r="BT27" s="15">
        <f>BS27/BS41</f>
        <v>2.6041666666666665E-3</v>
      </c>
      <c r="BU27" s="14">
        <v>33</v>
      </c>
      <c r="BV27" s="15">
        <f>BU27/BU41</f>
        <v>3.6945812807881772E-3</v>
      </c>
      <c r="BW27" s="14">
        <f t="shared" si="1"/>
        <v>50</v>
      </c>
      <c r="BX27" s="15">
        <f>BW27/BW41</f>
        <v>3.6250271877039078E-3</v>
      </c>
      <c r="BY27" s="14">
        <f t="shared" si="13"/>
        <v>11</v>
      </c>
      <c r="BZ27" s="15">
        <f>BY27/BY41</f>
        <v>4.9864007252946509E-3</v>
      </c>
      <c r="CA27" s="17">
        <f t="shared" si="14"/>
        <v>61</v>
      </c>
      <c r="CB27" s="18">
        <f>CA27/CA41</f>
        <v>3.812738296143509E-3</v>
      </c>
      <c r="CE27" s="14">
        <f t="shared" si="15"/>
        <v>50</v>
      </c>
      <c r="CF27" s="15">
        <f>CE27/CE41</f>
        <v>3.6250271877039078E-3</v>
      </c>
      <c r="CG27" s="14">
        <f t="shared" si="16"/>
        <v>88</v>
      </c>
      <c r="CH27" s="15">
        <f>CG27/CG41</f>
        <v>2.426782858088357E-3</v>
      </c>
      <c r="CI27" s="17">
        <v>138</v>
      </c>
      <c r="CJ27" s="18">
        <f>CI27/CI41</f>
        <v>2.7569673359304765E-3</v>
      </c>
    </row>
    <row r="28" spans="1:88" x14ac:dyDescent="0.25">
      <c r="A28" s="19" t="s">
        <v>139</v>
      </c>
      <c r="B28" s="27"/>
      <c r="C28" s="20">
        <f>SUM(C23:C27)</f>
        <v>0</v>
      </c>
      <c r="D28" s="21">
        <f>C28/C41</f>
        <v>0</v>
      </c>
      <c r="E28" s="20">
        <f t="shared" si="2"/>
        <v>0</v>
      </c>
      <c r="F28" s="21"/>
      <c r="G28" s="20">
        <f>SUBTOTAL(9,G23:G27)</f>
        <v>0</v>
      </c>
      <c r="H28" s="21">
        <f>G28/G41</f>
        <v>0</v>
      </c>
      <c r="I28" s="20">
        <f>SUM(I23:I27)</f>
        <v>4</v>
      </c>
      <c r="J28" s="21">
        <f>I28/I41</f>
        <v>9.876543209876543E-3</v>
      </c>
      <c r="K28" s="20">
        <f t="shared" si="3"/>
        <v>0</v>
      </c>
      <c r="L28" s="21"/>
      <c r="M28" s="20">
        <f>SUBTOTAL(9,M23:M27)</f>
        <v>4</v>
      </c>
      <c r="N28" s="21">
        <f>M28/M41</f>
        <v>9.876543209876543E-3</v>
      </c>
      <c r="O28" s="20">
        <f>SUM(O23:O27)</f>
        <v>2</v>
      </c>
      <c r="P28" s="21">
        <f>O28/O41</f>
        <v>2.7777777777777776E-2</v>
      </c>
      <c r="Q28" s="20">
        <f t="shared" si="4"/>
        <v>0</v>
      </c>
      <c r="R28" s="21"/>
      <c r="S28" s="20">
        <f>SUBTOTAL(9,S23:S27)</f>
        <v>2</v>
      </c>
      <c r="T28" s="21">
        <f>S28/S41</f>
        <v>2.7777777777777776E-2</v>
      </c>
      <c r="U28" s="20">
        <f t="shared" ref="U28" si="32">SUM(U23:U27)</f>
        <v>12</v>
      </c>
      <c r="V28" s="21">
        <f>U28/U41</f>
        <v>1.0849909584086799E-2</v>
      </c>
      <c r="W28" s="20">
        <f t="shared" si="5"/>
        <v>1</v>
      </c>
      <c r="X28" s="21">
        <f>W28/W41</f>
        <v>1.4492753623188406E-2</v>
      </c>
      <c r="Y28" s="20">
        <f>SUBTOTAL(9,Y23:Y27)</f>
        <v>13</v>
      </c>
      <c r="Z28" s="21">
        <f>Y28/Y41</f>
        <v>1.1063829787234043E-2</v>
      </c>
      <c r="AA28" s="20">
        <f>SUM(AA23:AA27)</f>
        <v>1</v>
      </c>
      <c r="AB28" s="21">
        <f>AA28/AA41</f>
        <v>1.5384615384615385E-2</v>
      </c>
      <c r="AC28" s="20">
        <f t="shared" si="6"/>
        <v>0</v>
      </c>
      <c r="AD28" s="21"/>
      <c r="AE28" s="20">
        <f>SUBTOTAL(9,AE23:AE27)</f>
        <v>1</v>
      </c>
      <c r="AF28" s="21">
        <f>AE28/AE41</f>
        <v>1.5384615384615385E-2</v>
      </c>
      <c r="AG28" s="20">
        <f>SUM(AG23:AG27)</f>
        <v>12</v>
      </c>
      <c r="AH28" s="21">
        <f>AG28/AG41</f>
        <v>1.6260162601626018E-2</v>
      </c>
      <c r="AI28" s="20">
        <f t="shared" si="7"/>
        <v>2</v>
      </c>
      <c r="AJ28" s="21">
        <f>AI28/AI41</f>
        <v>7.407407407407407E-2</v>
      </c>
      <c r="AK28" s="20">
        <f>SUBTOTAL(9,AK23:AK27)</f>
        <v>14</v>
      </c>
      <c r="AL28" s="21">
        <f>AK28/AK41</f>
        <v>1.8300653594771243E-2</v>
      </c>
      <c r="AM28" s="20">
        <f>SUM(AM23:AM27)</f>
        <v>1</v>
      </c>
      <c r="AN28" s="21">
        <f>AM28/AM41</f>
        <v>3.3333333333333333E-2</v>
      </c>
      <c r="AO28" s="20">
        <f t="shared" si="8"/>
        <v>0</v>
      </c>
      <c r="AP28" s="21"/>
      <c r="AQ28" s="20">
        <f>SUBTOTAL(9,AQ23:AQ27)</f>
        <v>1</v>
      </c>
      <c r="AR28" s="21">
        <f>AQ28/AQ41</f>
        <v>3.3333333333333333E-2</v>
      </c>
      <c r="AS28" s="20">
        <f t="shared" ref="AS28" si="33">SUM(AS23:AS27)</f>
        <v>3</v>
      </c>
      <c r="AT28" s="21">
        <f>AS28/AS41</f>
        <v>1.9230769230769232E-2</v>
      </c>
      <c r="AU28" s="20">
        <f t="shared" si="9"/>
        <v>0</v>
      </c>
      <c r="AV28" s="21"/>
      <c r="AW28" s="20">
        <f>SUBTOTAL(9,AW23:AW27)</f>
        <v>3</v>
      </c>
      <c r="AX28" s="21">
        <f>AW28/AW41</f>
        <v>1.9230769230769232E-2</v>
      </c>
      <c r="AY28" s="20">
        <f>SUM(AY23:AY27)</f>
        <v>9</v>
      </c>
      <c r="AZ28" s="21">
        <f>AY28/AY41</f>
        <v>4.0358744394618833E-2</v>
      </c>
      <c r="BA28" s="20">
        <f t="shared" si="10"/>
        <v>0</v>
      </c>
      <c r="BB28" s="21"/>
      <c r="BC28" s="20">
        <f>SUBTOTAL(9,BC23:BC27)</f>
        <v>9</v>
      </c>
      <c r="BD28" s="21">
        <f>BC28/BC41</f>
        <v>4.0358744394618833E-2</v>
      </c>
      <c r="BE28" s="20">
        <f>SUM(BE23:BE27)</f>
        <v>62</v>
      </c>
      <c r="BF28" s="21">
        <f>BE28/BE41</f>
        <v>2.2912047302291204E-2</v>
      </c>
      <c r="BG28" s="20">
        <f t="shared" si="11"/>
        <v>19</v>
      </c>
      <c r="BH28" s="21">
        <f>BG28/BG41</f>
        <v>2.0452099031216361E-2</v>
      </c>
      <c r="BI28" s="20">
        <f>SUBTOTAL(9,BI23:BI27)</f>
        <v>81</v>
      </c>
      <c r="BJ28" s="21">
        <f>BI28/BI41</f>
        <v>2.2283356258596974E-2</v>
      </c>
      <c r="BK28" s="20">
        <f>SUM(BK23:BK27)</f>
        <v>7</v>
      </c>
      <c r="BL28" s="21">
        <f>BK28/BK41</f>
        <v>1.5350877192982455E-2</v>
      </c>
      <c r="BM28" s="20">
        <f t="shared" si="12"/>
        <v>1</v>
      </c>
      <c r="BN28" s="21">
        <f>BM28/BM41</f>
        <v>3.4482758620689655E-2</v>
      </c>
      <c r="BO28" s="20">
        <f>SUBTOTAL(9,BO23:BO27)</f>
        <v>8</v>
      </c>
      <c r="BP28" s="21">
        <f>BO28/BO41</f>
        <v>1.6494845360824743E-2</v>
      </c>
      <c r="BQ28" s="20">
        <f t="shared" ref="BQ28" si="34">SUM(BQ23:BQ27)</f>
        <v>150</v>
      </c>
      <c r="BR28" s="21">
        <f>BQ28/BQ41</f>
        <v>1.9280205655526992E-2</v>
      </c>
      <c r="BS28" s="20">
        <f t="shared" si="0"/>
        <v>18</v>
      </c>
      <c r="BT28" s="21">
        <f>BS28/BS41</f>
        <v>1.5625E-2</v>
      </c>
      <c r="BU28" s="20">
        <f>SUBTOTAL(9,BU23:BU27)</f>
        <v>168</v>
      </c>
      <c r="BV28" s="21">
        <f>BU28/BU41</f>
        <v>1.8808777429467086E-2</v>
      </c>
      <c r="BW28" s="20">
        <f t="shared" si="1"/>
        <v>263</v>
      </c>
      <c r="BX28" s="21">
        <f>BW28/BW41</f>
        <v>1.9067643007322554E-2</v>
      </c>
      <c r="BY28" s="20">
        <f t="shared" si="13"/>
        <v>41</v>
      </c>
      <c r="BZ28" s="21">
        <f>BY28/BY41</f>
        <v>1.8585675430643701E-2</v>
      </c>
      <c r="CA28" s="20">
        <f t="shared" si="14"/>
        <v>304</v>
      </c>
      <c r="CB28" s="21">
        <f>CA28/CA41</f>
        <v>1.900118757422339E-2</v>
      </c>
      <c r="CE28" s="20">
        <f t="shared" si="15"/>
        <v>263</v>
      </c>
      <c r="CF28" s="21">
        <f>CE28/CE41</f>
        <v>1.9067643007322554E-2</v>
      </c>
      <c r="CG28" s="20">
        <f t="shared" si="16"/>
        <v>550</v>
      </c>
      <c r="CH28" s="21">
        <f>CG28/CG41</f>
        <v>1.516739286305223E-2</v>
      </c>
      <c r="CI28" s="20">
        <v>813</v>
      </c>
      <c r="CJ28" s="21">
        <f>CI28/CI41</f>
        <v>1.624213365298172E-2</v>
      </c>
    </row>
    <row r="29" spans="1:88" x14ac:dyDescent="0.25">
      <c r="A29" s="2" t="s">
        <v>162</v>
      </c>
      <c r="B29" s="3" t="s">
        <v>132</v>
      </c>
      <c r="C29" s="14">
        <v>0</v>
      </c>
      <c r="D29" s="15">
        <f>C29/C41</f>
        <v>0</v>
      </c>
      <c r="E29" s="14">
        <f t="shared" si="2"/>
        <v>0</v>
      </c>
      <c r="F29" s="15"/>
      <c r="G29" s="14">
        <v>0</v>
      </c>
      <c r="H29" s="15">
        <f>G29/G41</f>
        <v>0</v>
      </c>
      <c r="I29" s="14">
        <v>4</v>
      </c>
      <c r="J29" s="15">
        <f>I29/I41</f>
        <v>9.876543209876543E-3</v>
      </c>
      <c r="K29" s="14">
        <f t="shared" si="3"/>
        <v>0</v>
      </c>
      <c r="L29" s="15"/>
      <c r="M29" s="14">
        <v>4</v>
      </c>
      <c r="N29" s="15">
        <f>M29/M41</f>
        <v>9.876543209876543E-3</v>
      </c>
      <c r="O29" s="14">
        <v>2</v>
      </c>
      <c r="P29" s="15">
        <f>O29/O41</f>
        <v>2.7777777777777776E-2</v>
      </c>
      <c r="Q29" s="14">
        <f t="shared" si="4"/>
        <v>0</v>
      </c>
      <c r="R29" s="15"/>
      <c r="S29" s="14">
        <v>2</v>
      </c>
      <c r="T29" s="15">
        <f>S29/S41</f>
        <v>2.7777777777777776E-2</v>
      </c>
      <c r="U29" s="14">
        <v>7</v>
      </c>
      <c r="V29" s="15">
        <f>U29/U41</f>
        <v>6.3291139240506328E-3</v>
      </c>
      <c r="W29" s="14">
        <f t="shared" si="5"/>
        <v>1</v>
      </c>
      <c r="X29" s="15">
        <f>W29/W41</f>
        <v>1.4492753623188406E-2</v>
      </c>
      <c r="Y29" s="14">
        <v>8</v>
      </c>
      <c r="Z29" s="15">
        <f>Y29/Y41</f>
        <v>6.8085106382978723E-3</v>
      </c>
      <c r="AA29" s="14">
        <v>1</v>
      </c>
      <c r="AB29" s="15">
        <f>AA29/AA41</f>
        <v>1.5384615384615385E-2</v>
      </c>
      <c r="AC29" s="14">
        <f t="shared" si="6"/>
        <v>0</v>
      </c>
      <c r="AD29" s="15"/>
      <c r="AE29" s="14">
        <v>1</v>
      </c>
      <c r="AF29" s="15">
        <f>AE29/AE41</f>
        <v>1.5384615384615385E-2</v>
      </c>
      <c r="AG29" s="14">
        <v>3</v>
      </c>
      <c r="AH29" s="15">
        <f>AG29/AG41</f>
        <v>4.0650406504065045E-3</v>
      </c>
      <c r="AI29" s="14">
        <f t="shared" si="7"/>
        <v>1</v>
      </c>
      <c r="AJ29" s="15">
        <f>AI29/AI41</f>
        <v>3.7037037037037035E-2</v>
      </c>
      <c r="AK29" s="14">
        <v>4</v>
      </c>
      <c r="AL29" s="15">
        <f>AK29/AK41</f>
        <v>5.2287581699346402E-3</v>
      </c>
      <c r="AM29" s="14">
        <v>0</v>
      </c>
      <c r="AN29" s="15">
        <f>AM29/AM41</f>
        <v>0</v>
      </c>
      <c r="AO29" s="14">
        <f t="shared" si="8"/>
        <v>0</v>
      </c>
      <c r="AP29" s="15"/>
      <c r="AQ29" s="14">
        <v>0</v>
      </c>
      <c r="AR29" s="15">
        <f>AQ29/AQ41</f>
        <v>0</v>
      </c>
      <c r="AS29" s="14">
        <v>5</v>
      </c>
      <c r="AT29" s="15">
        <f>AS29/AS41</f>
        <v>3.2051282051282048E-2</v>
      </c>
      <c r="AU29" s="14">
        <f t="shared" si="9"/>
        <v>0</v>
      </c>
      <c r="AV29" s="15"/>
      <c r="AW29" s="14">
        <v>5</v>
      </c>
      <c r="AX29" s="15">
        <f>AW29/AW41</f>
        <v>3.2051282051282048E-2</v>
      </c>
      <c r="AY29" s="14">
        <v>4</v>
      </c>
      <c r="AZ29" s="15">
        <f>AY29/AY41</f>
        <v>1.7937219730941704E-2</v>
      </c>
      <c r="BA29" s="14">
        <f t="shared" si="10"/>
        <v>0</v>
      </c>
      <c r="BB29" s="15"/>
      <c r="BC29" s="14">
        <v>4</v>
      </c>
      <c r="BD29" s="15">
        <f>BC29/BC41</f>
        <v>1.7937219730941704E-2</v>
      </c>
      <c r="BE29" s="14">
        <v>38</v>
      </c>
      <c r="BF29" s="15">
        <f>BE29/BE41</f>
        <v>1.4042867701404288E-2</v>
      </c>
      <c r="BG29" s="14">
        <f t="shared" si="11"/>
        <v>13</v>
      </c>
      <c r="BH29" s="15">
        <f>BG29/BG41</f>
        <v>1.3993541442411194E-2</v>
      </c>
      <c r="BI29" s="14">
        <v>51</v>
      </c>
      <c r="BJ29" s="15">
        <f>BI29/BI41</f>
        <v>1.4030261348005502E-2</v>
      </c>
      <c r="BK29" s="14">
        <v>8</v>
      </c>
      <c r="BL29" s="15">
        <f>BK29/BK41</f>
        <v>1.7543859649122806E-2</v>
      </c>
      <c r="BM29" s="14">
        <f t="shared" si="12"/>
        <v>0</v>
      </c>
      <c r="BN29" s="15">
        <f>BM29/BM41</f>
        <v>0</v>
      </c>
      <c r="BO29" s="14">
        <v>8</v>
      </c>
      <c r="BP29" s="15">
        <f>BO29/BO41</f>
        <v>1.6494845360824743E-2</v>
      </c>
      <c r="BQ29" s="14">
        <v>90</v>
      </c>
      <c r="BR29" s="15">
        <f>BQ29/BQ41</f>
        <v>1.1568123393316195E-2</v>
      </c>
      <c r="BS29" s="14">
        <f t="shared" si="0"/>
        <v>13</v>
      </c>
      <c r="BT29" s="15">
        <f>BS29/BS41</f>
        <v>1.1284722222222222E-2</v>
      </c>
      <c r="BU29" s="14">
        <v>103</v>
      </c>
      <c r="BV29" s="15">
        <f>BU29/BU41</f>
        <v>1.1531571876399463E-2</v>
      </c>
      <c r="BW29" s="14">
        <f t="shared" si="1"/>
        <v>162</v>
      </c>
      <c r="BX29" s="15">
        <f>BW29/BW41</f>
        <v>1.1745088088160662E-2</v>
      </c>
      <c r="BY29" s="14">
        <f t="shared" si="13"/>
        <v>28</v>
      </c>
      <c r="BZ29" s="15">
        <f>BY29/BY41</f>
        <v>1.2692656391659111E-2</v>
      </c>
      <c r="CA29" s="17">
        <f t="shared" si="14"/>
        <v>190</v>
      </c>
      <c r="CB29" s="18">
        <f>CA29/CA41</f>
        <v>1.1875742233889618E-2</v>
      </c>
      <c r="CE29" s="14">
        <f t="shared" si="15"/>
        <v>162</v>
      </c>
      <c r="CF29" s="15">
        <f>CE29/CE41</f>
        <v>1.1745088088160662E-2</v>
      </c>
      <c r="CG29" s="14">
        <f t="shared" si="16"/>
        <v>405</v>
      </c>
      <c r="CH29" s="15">
        <f>CG29/CG41</f>
        <v>1.1168716562793007E-2</v>
      </c>
      <c r="CI29" s="17">
        <v>567</v>
      </c>
      <c r="CJ29" s="18">
        <f>CI29/CI41</f>
        <v>1.1327539706323045E-2</v>
      </c>
    </row>
    <row r="30" spans="1:88" x14ac:dyDescent="0.25">
      <c r="A30" s="2" t="s">
        <v>163</v>
      </c>
      <c r="B30" s="3" t="s">
        <v>132</v>
      </c>
      <c r="C30" s="14">
        <v>0</v>
      </c>
      <c r="D30" s="15">
        <f>C30/C41</f>
        <v>0</v>
      </c>
      <c r="E30" s="14">
        <f t="shared" si="2"/>
        <v>0</v>
      </c>
      <c r="F30" s="15"/>
      <c r="G30" s="14">
        <v>0</v>
      </c>
      <c r="H30" s="15">
        <f>G30/G41</f>
        <v>0</v>
      </c>
      <c r="I30" s="14">
        <v>3</v>
      </c>
      <c r="J30" s="15">
        <f>I30/I41</f>
        <v>7.4074074074074077E-3</v>
      </c>
      <c r="K30" s="14">
        <f t="shared" si="3"/>
        <v>0</v>
      </c>
      <c r="L30" s="15"/>
      <c r="M30" s="14">
        <v>3</v>
      </c>
      <c r="N30" s="15">
        <f>M30/M41</f>
        <v>7.4074074074074077E-3</v>
      </c>
      <c r="O30" s="14">
        <v>2</v>
      </c>
      <c r="P30" s="15">
        <f>O30/O41</f>
        <v>2.7777777777777776E-2</v>
      </c>
      <c r="Q30" s="14">
        <f t="shared" si="4"/>
        <v>0</v>
      </c>
      <c r="R30" s="15"/>
      <c r="S30" s="14">
        <v>2</v>
      </c>
      <c r="T30" s="15">
        <f>S30/S41</f>
        <v>2.7777777777777776E-2</v>
      </c>
      <c r="U30" s="14">
        <v>12</v>
      </c>
      <c r="V30" s="15">
        <f>U30/U41</f>
        <v>1.0849909584086799E-2</v>
      </c>
      <c r="W30" s="14">
        <f t="shared" si="5"/>
        <v>2</v>
      </c>
      <c r="X30" s="15">
        <f>W30/W41</f>
        <v>2.8985507246376812E-2</v>
      </c>
      <c r="Y30" s="14">
        <v>14</v>
      </c>
      <c r="Z30" s="15">
        <f>Y30/Y41</f>
        <v>1.1914893617021277E-2</v>
      </c>
      <c r="AA30" s="14">
        <v>3</v>
      </c>
      <c r="AB30" s="15">
        <f>AA30/AA41</f>
        <v>4.6153846153846156E-2</v>
      </c>
      <c r="AC30" s="14">
        <f t="shared" si="6"/>
        <v>0</v>
      </c>
      <c r="AD30" s="15"/>
      <c r="AE30" s="14">
        <v>3</v>
      </c>
      <c r="AF30" s="15">
        <f>AE30/AE41</f>
        <v>4.6153846153846156E-2</v>
      </c>
      <c r="AG30" s="14">
        <v>7</v>
      </c>
      <c r="AH30" s="15">
        <f>AG30/AG41</f>
        <v>9.485094850948509E-3</v>
      </c>
      <c r="AI30" s="14">
        <f t="shared" si="7"/>
        <v>1</v>
      </c>
      <c r="AJ30" s="15">
        <f>AI30/AI41</f>
        <v>3.7037037037037035E-2</v>
      </c>
      <c r="AK30" s="14">
        <v>8</v>
      </c>
      <c r="AL30" s="15">
        <f>AK30/AK41</f>
        <v>1.045751633986928E-2</v>
      </c>
      <c r="AM30" s="14">
        <v>0</v>
      </c>
      <c r="AN30" s="15">
        <f>AM30/AM41</f>
        <v>0</v>
      </c>
      <c r="AO30" s="14">
        <f t="shared" si="8"/>
        <v>0</v>
      </c>
      <c r="AP30" s="15"/>
      <c r="AQ30" s="14">
        <v>0</v>
      </c>
      <c r="AR30" s="15">
        <f>AQ30/AQ41</f>
        <v>0</v>
      </c>
      <c r="AS30" s="14">
        <v>4</v>
      </c>
      <c r="AT30" s="15">
        <f>AS30/AS41</f>
        <v>2.564102564102564E-2</v>
      </c>
      <c r="AU30" s="14">
        <f t="shared" si="9"/>
        <v>0</v>
      </c>
      <c r="AV30" s="15"/>
      <c r="AW30" s="14">
        <v>4</v>
      </c>
      <c r="AX30" s="15">
        <f>AW30/AW41</f>
        <v>2.564102564102564E-2</v>
      </c>
      <c r="AY30" s="14">
        <v>4</v>
      </c>
      <c r="AZ30" s="15">
        <f>AY30/AY41</f>
        <v>1.7937219730941704E-2</v>
      </c>
      <c r="BA30" s="14">
        <f t="shared" si="10"/>
        <v>0</v>
      </c>
      <c r="BB30" s="15"/>
      <c r="BC30" s="14">
        <v>4</v>
      </c>
      <c r="BD30" s="15">
        <f>BC30/BC41</f>
        <v>1.7937219730941704E-2</v>
      </c>
      <c r="BE30" s="14">
        <v>22</v>
      </c>
      <c r="BF30" s="15">
        <f>BE30/BE41</f>
        <v>8.130081300813009E-3</v>
      </c>
      <c r="BG30" s="14">
        <f t="shared" si="11"/>
        <v>9</v>
      </c>
      <c r="BH30" s="15">
        <f>BG30/BG41</f>
        <v>9.6878363832077503E-3</v>
      </c>
      <c r="BI30" s="14">
        <v>31</v>
      </c>
      <c r="BJ30" s="15">
        <f>BI30/BI41</f>
        <v>8.5281980742778537E-3</v>
      </c>
      <c r="BK30" s="14">
        <v>9</v>
      </c>
      <c r="BL30" s="15">
        <f>BK30/BK41</f>
        <v>1.9736842105263157E-2</v>
      </c>
      <c r="BM30" s="14">
        <f t="shared" si="12"/>
        <v>0</v>
      </c>
      <c r="BN30" s="15">
        <f>BM30/BM41</f>
        <v>0</v>
      </c>
      <c r="BO30" s="14">
        <v>9</v>
      </c>
      <c r="BP30" s="15">
        <f>BO30/BO41</f>
        <v>1.8556701030927835E-2</v>
      </c>
      <c r="BQ30" s="14">
        <v>78</v>
      </c>
      <c r="BR30" s="15">
        <f>BQ30/BQ41</f>
        <v>1.0025706940874035E-2</v>
      </c>
      <c r="BS30" s="14">
        <f t="shared" si="0"/>
        <v>4</v>
      </c>
      <c r="BT30" s="15">
        <f>BS30/BS41</f>
        <v>3.472222222222222E-3</v>
      </c>
      <c r="BU30" s="14">
        <v>82</v>
      </c>
      <c r="BV30" s="15">
        <f>BU30/BU41</f>
        <v>9.1804746977160769E-3</v>
      </c>
      <c r="BW30" s="14">
        <f t="shared" si="1"/>
        <v>144</v>
      </c>
      <c r="BX30" s="15">
        <f>BW30/BW41</f>
        <v>1.0440078300587255E-2</v>
      </c>
      <c r="BY30" s="14">
        <f t="shared" si="13"/>
        <v>16</v>
      </c>
      <c r="BZ30" s="15">
        <f>BY30/BY41</f>
        <v>7.2529465095194923E-3</v>
      </c>
      <c r="CA30" s="17">
        <f t="shared" si="14"/>
        <v>160</v>
      </c>
      <c r="CB30" s="18">
        <f>CA30/CA41</f>
        <v>1.0000625039064941E-2</v>
      </c>
      <c r="CE30" s="14">
        <f t="shared" si="15"/>
        <v>144</v>
      </c>
      <c r="CF30" s="15">
        <f>CE30/CE41</f>
        <v>1.0440078300587255E-2</v>
      </c>
      <c r="CG30" s="14">
        <f t="shared" si="16"/>
        <v>360</v>
      </c>
      <c r="CH30" s="15">
        <f>CG30/CG41</f>
        <v>9.9277480558160065E-3</v>
      </c>
      <c r="CI30" s="17">
        <v>504</v>
      </c>
      <c r="CJ30" s="18">
        <f>CI30/CI41</f>
        <v>1.0068924183398262E-2</v>
      </c>
    </row>
    <row r="31" spans="1:88" x14ac:dyDescent="0.25">
      <c r="A31" s="19" t="s">
        <v>139</v>
      </c>
      <c r="B31" s="27"/>
      <c r="C31" s="20">
        <f>SUM(C29:C30)</f>
        <v>0</v>
      </c>
      <c r="D31" s="21">
        <f>C31/C41</f>
        <v>0</v>
      </c>
      <c r="E31" s="20">
        <f t="shared" si="2"/>
        <v>0</v>
      </c>
      <c r="F31" s="21"/>
      <c r="G31" s="20">
        <f>SUBTOTAL(9,G29:G30)</f>
        <v>0</v>
      </c>
      <c r="H31" s="21">
        <f>G31/G41</f>
        <v>0</v>
      </c>
      <c r="I31" s="20">
        <f>SUM(I29:I30)</f>
        <v>7</v>
      </c>
      <c r="J31" s="21">
        <f>I31/I41</f>
        <v>1.7283950617283949E-2</v>
      </c>
      <c r="K31" s="20">
        <f t="shared" si="3"/>
        <v>0</v>
      </c>
      <c r="L31" s="21"/>
      <c r="M31" s="20">
        <f>SUBTOTAL(9,M29:M30)</f>
        <v>7</v>
      </c>
      <c r="N31" s="21">
        <f>M31/M41</f>
        <v>1.7283950617283949E-2</v>
      </c>
      <c r="O31" s="20">
        <f>SUM(O29:O30)</f>
        <v>4</v>
      </c>
      <c r="P31" s="21">
        <f>O31/O41</f>
        <v>5.5555555555555552E-2</v>
      </c>
      <c r="Q31" s="20">
        <f t="shared" si="4"/>
        <v>0</v>
      </c>
      <c r="R31" s="21"/>
      <c r="S31" s="20">
        <f>SUBTOTAL(9,S29:S30)</f>
        <v>4</v>
      </c>
      <c r="T31" s="21">
        <f>S31/S41</f>
        <v>5.5555555555555552E-2</v>
      </c>
      <c r="U31" s="20">
        <f t="shared" ref="U31" si="35">SUM(U29:U30)</f>
        <v>19</v>
      </c>
      <c r="V31" s="21">
        <f>U31/U41</f>
        <v>1.7179023508137433E-2</v>
      </c>
      <c r="W31" s="20">
        <f t="shared" si="5"/>
        <v>3</v>
      </c>
      <c r="X31" s="21">
        <f>W31/W41</f>
        <v>4.3478260869565216E-2</v>
      </c>
      <c r="Y31" s="20">
        <f>SUBTOTAL(9,Y29:Y30)</f>
        <v>22</v>
      </c>
      <c r="Z31" s="21">
        <f>Y31/Y41</f>
        <v>1.872340425531915E-2</v>
      </c>
      <c r="AA31" s="20">
        <f>SUM(AA29:AA30)</f>
        <v>4</v>
      </c>
      <c r="AB31" s="21">
        <f>AA31/AA41</f>
        <v>6.1538461538461542E-2</v>
      </c>
      <c r="AC31" s="20">
        <f t="shared" si="6"/>
        <v>0</v>
      </c>
      <c r="AD31" s="21"/>
      <c r="AE31" s="20">
        <f>SUBTOTAL(9,AE29:AE30)</f>
        <v>4</v>
      </c>
      <c r="AF31" s="21">
        <f>AE31/AE41</f>
        <v>6.1538461538461542E-2</v>
      </c>
      <c r="AG31" s="20">
        <f>SUM(AG29:AG30)</f>
        <v>10</v>
      </c>
      <c r="AH31" s="21">
        <f>AG31/AG41</f>
        <v>1.3550135501355014E-2</v>
      </c>
      <c r="AI31" s="20">
        <f t="shared" si="7"/>
        <v>2</v>
      </c>
      <c r="AJ31" s="21">
        <f>AI31/AI41</f>
        <v>7.407407407407407E-2</v>
      </c>
      <c r="AK31" s="20">
        <f>SUBTOTAL(9,AK29:AK30)</f>
        <v>12</v>
      </c>
      <c r="AL31" s="21">
        <f>AK31/AK41</f>
        <v>1.5686274509803921E-2</v>
      </c>
      <c r="AM31" s="20">
        <f>SUM(AM29:AM30)</f>
        <v>0</v>
      </c>
      <c r="AN31" s="21">
        <f>AM31/AM41</f>
        <v>0</v>
      </c>
      <c r="AO31" s="20">
        <f t="shared" si="8"/>
        <v>0</v>
      </c>
      <c r="AP31" s="21"/>
      <c r="AQ31" s="20">
        <f>SUBTOTAL(9,AQ29:AQ30)</f>
        <v>0</v>
      </c>
      <c r="AR31" s="21">
        <f>AQ31/AQ41</f>
        <v>0</v>
      </c>
      <c r="AS31" s="20">
        <f t="shared" ref="AS31" si="36">SUM(AS29:AS30)</f>
        <v>9</v>
      </c>
      <c r="AT31" s="21">
        <f>AS31/AS41</f>
        <v>5.7692307692307696E-2</v>
      </c>
      <c r="AU31" s="20">
        <f t="shared" si="9"/>
        <v>0</v>
      </c>
      <c r="AV31" s="21"/>
      <c r="AW31" s="20">
        <f>SUBTOTAL(9,AW29:AW30)</f>
        <v>9</v>
      </c>
      <c r="AX31" s="21">
        <f>AW31/AW41</f>
        <v>5.7692307692307696E-2</v>
      </c>
      <c r="AY31" s="20">
        <f>SUM(AY29:AY30)</f>
        <v>8</v>
      </c>
      <c r="AZ31" s="21">
        <f>AY31/AY41</f>
        <v>3.5874439461883408E-2</v>
      </c>
      <c r="BA31" s="20">
        <f t="shared" si="10"/>
        <v>0</v>
      </c>
      <c r="BB31" s="21"/>
      <c r="BC31" s="20">
        <f>SUBTOTAL(9,BC29:BC30)</f>
        <v>8</v>
      </c>
      <c r="BD31" s="21">
        <f>BC31/BC41</f>
        <v>3.5874439461883408E-2</v>
      </c>
      <c r="BE31" s="20">
        <f>SUM(BE29:BE30)</f>
        <v>60</v>
      </c>
      <c r="BF31" s="21">
        <f>BE31/BE41</f>
        <v>2.2172949002217297E-2</v>
      </c>
      <c r="BG31" s="20">
        <f t="shared" si="11"/>
        <v>22</v>
      </c>
      <c r="BH31" s="21">
        <f>BG31/BG41</f>
        <v>2.3681377825618945E-2</v>
      </c>
      <c r="BI31" s="20">
        <f>SUBTOTAL(9,BI29:BI30)</f>
        <v>82</v>
      </c>
      <c r="BJ31" s="21">
        <f>BI31/BI41</f>
        <v>2.2558459422283357E-2</v>
      </c>
      <c r="BK31" s="20">
        <f>SUM(BK29:BK30)</f>
        <v>17</v>
      </c>
      <c r="BL31" s="21">
        <f>BK31/BK41</f>
        <v>3.7280701754385963E-2</v>
      </c>
      <c r="BM31" s="20">
        <f t="shared" si="12"/>
        <v>0</v>
      </c>
      <c r="BN31" s="21">
        <f>BM31/BM41</f>
        <v>0</v>
      </c>
      <c r="BO31" s="20">
        <f>SUBTOTAL(9,BO29:BO30)</f>
        <v>17</v>
      </c>
      <c r="BP31" s="21">
        <f>BO31/BO41</f>
        <v>3.5051546391752578E-2</v>
      </c>
      <c r="BQ31" s="20">
        <f t="shared" ref="BQ31" si="37">SUM(BQ29:BQ30)</f>
        <v>168</v>
      </c>
      <c r="BR31" s="21">
        <f>BQ31/BQ41</f>
        <v>2.1593830334190232E-2</v>
      </c>
      <c r="BS31" s="20">
        <f t="shared" si="0"/>
        <v>17</v>
      </c>
      <c r="BT31" s="21">
        <f>BS31/BS41</f>
        <v>1.4756944444444444E-2</v>
      </c>
      <c r="BU31" s="20">
        <f>SUBTOTAL(9,BU29:BU30)</f>
        <v>185</v>
      </c>
      <c r="BV31" s="21">
        <f>BU31/BU41</f>
        <v>2.0712046574115541E-2</v>
      </c>
      <c r="BW31" s="20">
        <f t="shared" si="1"/>
        <v>306</v>
      </c>
      <c r="BX31" s="21">
        <f>BW31/BW41</f>
        <v>2.2185166388747915E-2</v>
      </c>
      <c r="BY31" s="20">
        <f t="shared" si="13"/>
        <v>44</v>
      </c>
      <c r="BZ31" s="21">
        <f>BY31/BY41</f>
        <v>1.9945602901178604E-2</v>
      </c>
      <c r="CA31" s="20">
        <f t="shared" si="14"/>
        <v>350</v>
      </c>
      <c r="CB31" s="21">
        <f>CA31/CA41</f>
        <v>2.1876367272954559E-2</v>
      </c>
      <c r="CE31" s="20">
        <f t="shared" si="15"/>
        <v>306</v>
      </c>
      <c r="CF31" s="21">
        <f>CE31/CE41</f>
        <v>2.2185166388747915E-2</v>
      </c>
      <c r="CG31" s="20">
        <f t="shared" si="16"/>
        <v>765</v>
      </c>
      <c r="CH31" s="21">
        <f>CG31/CG41</f>
        <v>2.1096464618609014E-2</v>
      </c>
      <c r="CI31" s="20">
        <v>1071</v>
      </c>
      <c r="CJ31" s="21">
        <f>CI31/CI41</f>
        <v>2.1396463889721308E-2</v>
      </c>
    </row>
    <row r="32" spans="1:88" x14ac:dyDescent="0.25">
      <c r="A32" s="2" t="s">
        <v>164</v>
      </c>
      <c r="B32" s="3" t="s">
        <v>125</v>
      </c>
      <c r="C32" s="14">
        <v>2</v>
      </c>
      <c r="D32" s="15">
        <f>C32/C41</f>
        <v>3.5714285714285712E-2</v>
      </c>
      <c r="E32" s="14">
        <f t="shared" si="2"/>
        <v>0</v>
      </c>
      <c r="F32" s="15"/>
      <c r="G32" s="14">
        <v>2</v>
      </c>
      <c r="H32" s="15">
        <f>G32/G41</f>
        <v>3.5714285714285712E-2</v>
      </c>
      <c r="I32" s="14">
        <v>19</v>
      </c>
      <c r="J32" s="15">
        <f>I32/I41</f>
        <v>4.6913580246913583E-2</v>
      </c>
      <c r="K32" s="14">
        <f t="shared" si="3"/>
        <v>0</v>
      </c>
      <c r="L32" s="15"/>
      <c r="M32" s="14">
        <v>19</v>
      </c>
      <c r="N32" s="15">
        <f>M32/M41</f>
        <v>4.6913580246913583E-2</v>
      </c>
      <c r="O32" s="14">
        <v>1</v>
      </c>
      <c r="P32" s="15">
        <f>O32/O41</f>
        <v>1.3888888888888888E-2</v>
      </c>
      <c r="Q32" s="14">
        <f t="shared" si="4"/>
        <v>0</v>
      </c>
      <c r="R32" s="15"/>
      <c r="S32" s="14">
        <v>1</v>
      </c>
      <c r="T32" s="15">
        <f>S32/S41</f>
        <v>1.3888888888888888E-2</v>
      </c>
      <c r="U32" s="14">
        <v>41</v>
      </c>
      <c r="V32" s="15">
        <f>U32/U41</f>
        <v>3.7070524412296565E-2</v>
      </c>
      <c r="W32" s="14">
        <f t="shared" si="5"/>
        <v>1</v>
      </c>
      <c r="X32" s="15">
        <f>W32/W41</f>
        <v>1.4492753623188406E-2</v>
      </c>
      <c r="Y32" s="14">
        <v>42</v>
      </c>
      <c r="Z32" s="15">
        <f>Y32/Y41</f>
        <v>3.5744680851063831E-2</v>
      </c>
      <c r="AA32" s="14">
        <v>3</v>
      </c>
      <c r="AB32" s="15">
        <f>AA32/AA41</f>
        <v>4.6153846153846156E-2</v>
      </c>
      <c r="AC32" s="14">
        <f t="shared" si="6"/>
        <v>0</v>
      </c>
      <c r="AD32" s="15"/>
      <c r="AE32" s="14">
        <v>3</v>
      </c>
      <c r="AF32" s="15">
        <f>AE32/AE41</f>
        <v>4.6153846153846156E-2</v>
      </c>
      <c r="AG32" s="14">
        <v>31</v>
      </c>
      <c r="AH32" s="15">
        <f>AG32/AG41</f>
        <v>4.2005420054200542E-2</v>
      </c>
      <c r="AI32" s="14">
        <f t="shared" si="7"/>
        <v>0</v>
      </c>
      <c r="AJ32" s="15">
        <f>AI32/AI41</f>
        <v>0</v>
      </c>
      <c r="AK32" s="14">
        <v>31</v>
      </c>
      <c r="AL32" s="15">
        <f>AK32/AK41</f>
        <v>4.0522875816993466E-2</v>
      </c>
      <c r="AM32" s="14">
        <v>3</v>
      </c>
      <c r="AN32" s="15">
        <f>AM32/AM41</f>
        <v>0.1</v>
      </c>
      <c r="AO32" s="14">
        <f t="shared" si="8"/>
        <v>0</v>
      </c>
      <c r="AP32" s="15"/>
      <c r="AQ32" s="14">
        <v>3</v>
      </c>
      <c r="AR32" s="15">
        <f>AQ32/AQ41</f>
        <v>0.1</v>
      </c>
      <c r="AS32" s="14">
        <v>7</v>
      </c>
      <c r="AT32" s="15">
        <f>AS32/AS41</f>
        <v>4.4871794871794872E-2</v>
      </c>
      <c r="AU32" s="14">
        <f t="shared" si="9"/>
        <v>0</v>
      </c>
      <c r="AV32" s="15"/>
      <c r="AW32" s="14">
        <v>7</v>
      </c>
      <c r="AX32" s="15">
        <f>AW32/AW41</f>
        <v>4.4871794871794872E-2</v>
      </c>
      <c r="AY32" s="14">
        <v>9</v>
      </c>
      <c r="AZ32" s="15">
        <f>AY32/AY41</f>
        <v>4.0358744394618833E-2</v>
      </c>
      <c r="BA32" s="14">
        <f t="shared" si="10"/>
        <v>0</v>
      </c>
      <c r="BB32" s="15"/>
      <c r="BC32" s="14">
        <v>9</v>
      </c>
      <c r="BD32" s="15">
        <f>BC32/BC41</f>
        <v>4.0358744394618833E-2</v>
      </c>
      <c r="BE32" s="14">
        <v>53</v>
      </c>
      <c r="BF32" s="15">
        <f>BE32/BE41</f>
        <v>1.9586104951958609E-2</v>
      </c>
      <c r="BG32" s="14">
        <f t="shared" si="11"/>
        <v>8</v>
      </c>
      <c r="BH32" s="15">
        <f>BG32/BG41</f>
        <v>8.6114101184068884E-3</v>
      </c>
      <c r="BI32" s="14">
        <v>61</v>
      </c>
      <c r="BJ32" s="15">
        <f>BI32/BI41</f>
        <v>1.6781292984869325E-2</v>
      </c>
      <c r="BK32" s="14">
        <v>18</v>
      </c>
      <c r="BL32" s="15">
        <f>BK32/BK41</f>
        <v>3.9473684210526314E-2</v>
      </c>
      <c r="BM32" s="14">
        <f t="shared" si="12"/>
        <v>1</v>
      </c>
      <c r="BN32" s="15">
        <f>BM32/BM41</f>
        <v>3.4482758620689655E-2</v>
      </c>
      <c r="BO32" s="14">
        <v>19</v>
      </c>
      <c r="BP32" s="15">
        <f>BO32/BO41</f>
        <v>3.9175257731958762E-2</v>
      </c>
      <c r="BQ32" s="14">
        <v>178</v>
      </c>
      <c r="BR32" s="15">
        <f>BQ32/BQ41</f>
        <v>2.2879177377892031E-2</v>
      </c>
      <c r="BS32" s="14">
        <f t="shared" si="0"/>
        <v>4</v>
      </c>
      <c r="BT32" s="15">
        <f>BS32/BS41</f>
        <v>3.472222222222222E-3</v>
      </c>
      <c r="BU32" s="14">
        <v>182</v>
      </c>
      <c r="BV32" s="15">
        <f>BU32/BU41</f>
        <v>2.037617554858934E-2</v>
      </c>
      <c r="BW32" s="14">
        <f t="shared" si="1"/>
        <v>365</v>
      </c>
      <c r="BX32" s="15">
        <f>BW32/BW41</f>
        <v>2.6462698470238528E-2</v>
      </c>
      <c r="BY32" s="14">
        <f t="shared" si="13"/>
        <v>14</v>
      </c>
      <c r="BZ32" s="15">
        <f>BY32/BY41</f>
        <v>6.3463281958295557E-3</v>
      </c>
      <c r="CA32" s="17">
        <f t="shared" si="14"/>
        <v>379</v>
      </c>
      <c r="CB32" s="18">
        <f>CA32/CA41</f>
        <v>2.3688980561285079E-2</v>
      </c>
      <c r="CE32" s="14">
        <f t="shared" si="15"/>
        <v>365</v>
      </c>
      <c r="CF32" s="15">
        <f>CE32/CE41</f>
        <v>2.6462698470238528E-2</v>
      </c>
      <c r="CG32" s="14">
        <f t="shared" si="16"/>
        <v>806</v>
      </c>
      <c r="CH32" s="15">
        <f>CG32/CG41</f>
        <v>2.2227124813854724E-2</v>
      </c>
      <c r="CI32" s="17">
        <v>1171</v>
      </c>
      <c r="CJ32" s="18">
        <f>CI32/CI41</f>
        <v>2.339426630706223E-2</v>
      </c>
    </row>
    <row r="33" spans="1:88" x14ac:dyDescent="0.25">
      <c r="A33" s="2" t="s">
        <v>165</v>
      </c>
      <c r="B33" s="3" t="s">
        <v>125</v>
      </c>
      <c r="C33" s="14">
        <v>2</v>
      </c>
      <c r="D33" s="15">
        <f>C33/C41</f>
        <v>3.5714285714285712E-2</v>
      </c>
      <c r="E33" s="14">
        <f t="shared" si="2"/>
        <v>0</v>
      </c>
      <c r="F33" s="15"/>
      <c r="G33" s="14">
        <v>2</v>
      </c>
      <c r="H33" s="15">
        <f>G33/G41</f>
        <v>3.5714285714285712E-2</v>
      </c>
      <c r="I33" s="14">
        <v>13</v>
      </c>
      <c r="J33" s="15">
        <f>I33/I41</f>
        <v>3.2098765432098768E-2</v>
      </c>
      <c r="K33" s="14">
        <f t="shared" si="3"/>
        <v>0</v>
      </c>
      <c r="L33" s="15"/>
      <c r="M33" s="14">
        <v>13</v>
      </c>
      <c r="N33" s="15">
        <f>M33/M41</f>
        <v>3.2098765432098768E-2</v>
      </c>
      <c r="O33" s="14">
        <v>2</v>
      </c>
      <c r="P33" s="15">
        <f>O33/O41</f>
        <v>2.7777777777777776E-2</v>
      </c>
      <c r="Q33" s="14">
        <f t="shared" si="4"/>
        <v>0</v>
      </c>
      <c r="R33" s="15"/>
      <c r="S33" s="14">
        <v>2</v>
      </c>
      <c r="T33" s="15">
        <f>S33/S41</f>
        <v>2.7777777777777776E-2</v>
      </c>
      <c r="U33" s="14">
        <v>36</v>
      </c>
      <c r="V33" s="15">
        <f>U33/U41</f>
        <v>3.25497287522604E-2</v>
      </c>
      <c r="W33" s="14">
        <f t="shared" si="5"/>
        <v>4</v>
      </c>
      <c r="X33" s="15">
        <f>W33/W41</f>
        <v>5.7971014492753624E-2</v>
      </c>
      <c r="Y33" s="14">
        <v>40</v>
      </c>
      <c r="Z33" s="15">
        <f>Y33/Y41</f>
        <v>3.4042553191489362E-2</v>
      </c>
      <c r="AA33" s="14">
        <v>1</v>
      </c>
      <c r="AB33" s="15">
        <f>AA33/AA41</f>
        <v>1.5384615384615385E-2</v>
      </c>
      <c r="AC33" s="14">
        <f t="shared" si="6"/>
        <v>0</v>
      </c>
      <c r="AD33" s="15"/>
      <c r="AE33" s="14">
        <v>1</v>
      </c>
      <c r="AF33" s="15">
        <f>AE33/AE41</f>
        <v>1.5384615384615385E-2</v>
      </c>
      <c r="AG33" s="14">
        <v>20</v>
      </c>
      <c r="AH33" s="15">
        <f>AG33/AG41</f>
        <v>2.7100271002710029E-2</v>
      </c>
      <c r="AI33" s="14">
        <f t="shared" si="7"/>
        <v>0</v>
      </c>
      <c r="AJ33" s="15">
        <f>AI33/AI41</f>
        <v>0</v>
      </c>
      <c r="AK33" s="14">
        <v>20</v>
      </c>
      <c r="AL33" s="15">
        <f>AK33/AK41</f>
        <v>2.6143790849673203E-2</v>
      </c>
      <c r="AM33" s="14">
        <v>1</v>
      </c>
      <c r="AN33" s="15">
        <f>AM33/AM41</f>
        <v>3.3333333333333333E-2</v>
      </c>
      <c r="AO33" s="14">
        <f t="shared" si="8"/>
        <v>0</v>
      </c>
      <c r="AP33" s="15"/>
      <c r="AQ33" s="14">
        <v>1</v>
      </c>
      <c r="AR33" s="15">
        <f>AQ33/AQ41</f>
        <v>3.3333333333333333E-2</v>
      </c>
      <c r="AS33" s="14">
        <v>1</v>
      </c>
      <c r="AT33" s="15">
        <f>AS33/AS41</f>
        <v>6.41025641025641E-3</v>
      </c>
      <c r="AU33" s="14">
        <f t="shared" si="9"/>
        <v>0</v>
      </c>
      <c r="AV33" s="15"/>
      <c r="AW33" s="14">
        <v>1</v>
      </c>
      <c r="AX33" s="15">
        <f>AW33/AW41</f>
        <v>6.41025641025641E-3</v>
      </c>
      <c r="AY33" s="14">
        <v>10</v>
      </c>
      <c r="AZ33" s="15">
        <f>AY33/AY41</f>
        <v>4.4843049327354258E-2</v>
      </c>
      <c r="BA33" s="14">
        <f t="shared" si="10"/>
        <v>0</v>
      </c>
      <c r="BB33" s="15"/>
      <c r="BC33" s="14">
        <v>10</v>
      </c>
      <c r="BD33" s="15">
        <f>BC33/BC41</f>
        <v>4.4843049327354258E-2</v>
      </c>
      <c r="BE33" s="14">
        <v>41</v>
      </c>
      <c r="BF33" s="15">
        <f>BE33/BE41</f>
        <v>1.5151515151515152E-2</v>
      </c>
      <c r="BG33" s="14">
        <f t="shared" si="11"/>
        <v>2</v>
      </c>
      <c r="BH33" s="15">
        <f>BG33/BG41</f>
        <v>2.1528525296017221E-3</v>
      </c>
      <c r="BI33" s="14">
        <v>43</v>
      </c>
      <c r="BJ33" s="15">
        <f>BI33/BI41</f>
        <v>1.1829436038514442E-2</v>
      </c>
      <c r="BK33" s="14">
        <v>13</v>
      </c>
      <c r="BL33" s="15">
        <f>BK33/BK41</f>
        <v>2.850877192982456E-2</v>
      </c>
      <c r="BM33" s="14">
        <f t="shared" si="12"/>
        <v>0</v>
      </c>
      <c r="BN33" s="15">
        <f>BM33/BM41</f>
        <v>0</v>
      </c>
      <c r="BO33" s="14">
        <v>13</v>
      </c>
      <c r="BP33" s="15">
        <f>BO33/BO41</f>
        <v>2.6804123711340205E-2</v>
      </c>
      <c r="BQ33" s="14">
        <v>131</v>
      </c>
      <c r="BR33" s="15">
        <f>BQ33/BQ41</f>
        <v>1.6838046272493572E-2</v>
      </c>
      <c r="BS33" s="14">
        <f t="shared" si="0"/>
        <v>10</v>
      </c>
      <c r="BT33" s="15">
        <f>BS33/BS41</f>
        <v>8.6805555555555559E-3</v>
      </c>
      <c r="BU33" s="14">
        <v>141</v>
      </c>
      <c r="BV33" s="15">
        <f>BU33/BU41</f>
        <v>1.5785938199731304E-2</v>
      </c>
      <c r="BW33" s="14">
        <f t="shared" si="1"/>
        <v>271</v>
      </c>
      <c r="BX33" s="15">
        <f>BW33/BW41</f>
        <v>1.9647647357355181E-2</v>
      </c>
      <c r="BY33" s="14">
        <f t="shared" si="13"/>
        <v>16</v>
      </c>
      <c r="BZ33" s="15">
        <f>BY33/BY41</f>
        <v>7.2529465095194923E-3</v>
      </c>
      <c r="CA33" s="17">
        <f t="shared" si="14"/>
        <v>287</v>
      </c>
      <c r="CB33" s="18">
        <f>CA33/CA41</f>
        <v>1.7938621163822738E-2</v>
      </c>
      <c r="CE33" s="14">
        <f t="shared" si="15"/>
        <v>271</v>
      </c>
      <c r="CF33" s="15">
        <f>CE33/CE41</f>
        <v>1.9647647357355181E-2</v>
      </c>
      <c r="CG33" s="14">
        <f t="shared" si="16"/>
        <v>635</v>
      </c>
      <c r="CH33" s="15">
        <f>CG33/CG41</f>
        <v>1.7511444487342123E-2</v>
      </c>
      <c r="CI33" s="17">
        <v>906</v>
      </c>
      <c r="CJ33" s="18">
        <f>CI33/CI41</f>
        <v>1.8100089901108781E-2</v>
      </c>
    </row>
    <row r="34" spans="1:88" x14ac:dyDescent="0.25">
      <c r="A34" s="2" t="s">
        <v>166</v>
      </c>
      <c r="B34" s="3" t="s">
        <v>125</v>
      </c>
      <c r="C34" s="14">
        <v>5</v>
      </c>
      <c r="D34" s="15">
        <f>C34/C41</f>
        <v>8.9285714285714288E-2</v>
      </c>
      <c r="E34" s="14">
        <f t="shared" si="2"/>
        <v>0</v>
      </c>
      <c r="F34" s="15"/>
      <c r="G34" s="14">
        <v>5</v>
      </c>
      <c r="H34" s="15">
        <f>G34/G41</f>
        <v>8.9285714285714288E-2</v>
      </c>
      <c r="I34" s="14">
        <v>24</v>
      </c>
      <c r="J34" s="15">
        <f>I34/I41</f>
        <v>5.9259259259259262E-2</v>
      </c>
      <c r="K34" s="14">
        <f t="shared" si="3"/>
        <v>0</v>
      </c>
      <c r="L34" s="15"/>
      <c r="M34" s="14">
        <v>24</v>
      </c>
      <c r="N34" s="15">
        <f>M34/M41</f>
        <v>5.9259259259259262E-2</v>
      </c>
      <c r="O34" s="14">
        <v>5</v>
      </c>
      <c r="P34" s="15">
        <f>O34/O41</f>
        <v>6.9444444444444448E-2</v>
      </c>
      <c r="Q34" s="14">
        <f t="shared" si="4"/>
        <v>0</v>
      </c>
      <c r="R34" s="15"/>
      <c r="S34" s="14">
        <v>5</v>
      </c>
      <c r="T34" s="15">
        <f>S34/S41</f>
        <v>6.9444444444444448E-2</v>
      </c>
      <c r="U34" s="14">
        <v>87</v>
      </c>
      <c r="V34" s="15">
        <f>U34/U41</f>
        <v>7.866184448462929E-2</v>
      </c>
      <c r="W34" s="14">
        <f t="shared" si="5"/>
        <v>8</v>
      </c>
      <c r="X34" s="15">
        <f>W34/W41</f>
        <v>0.11594202898550725</v>
      </c>
      <c r="Y34" s="14">
        <v>95</v>
      </c>
      <c r="Z34" s="15">
        <f>Y34/Y41</f>
        <v>8.085106382978724E-2</v>
      </c>
      <c r="AA34" s="14">
        <v>5</v>
      </c>
      <c r="AB34" s="15">
        <f>AA34/AA41</f>
        <v>7.6923076923076927E-2</v>
      </c>
      <c r="AC34" s="14">
        <f t="shared" si="6"/>
        <v>0</v>
      </c>
      <c r="AD34" s="15"/>
      <c r="AE34" s="14">
        <v>5</v>
      </c>
      <c r="AF34" s="15">
        <f>AE34/AE41</f>
        <v>7.6923076923076927E-2</v>
      </c>
      <c r="AG34" s="14">
        <v>67</v>
      </c>
      <c r="AH34" s="15">
        <f>AG34/AG41</f>
        <v>9.0785907859078585E-2</v>
      </c>
      <c r="AI34" s="14">
        <f t="shared" si="7"/>
        <v>4</v>
      </c>
      <c r="AJ34" s="15">
        <f>AI34/AI41</f>
        <v>0.14814814814814814</v>
      </c>
      <c r="AK34" s="14">
        <v>71</v>
      </c>
      <c r="AL34" s="15">
        <f>AK34/AK41</f>
        <v>9.2810457516339873E-2</v>
      </c>
      <c r="AM34" s="14">
        <v>0</v>
      </c>
      <c r="AN34" s="15">
        <f>AM34/AM41</f>
        <v>0</v>
      </c>
      <c r="AO34" s="14">
        <f t="shared" si="8"/>
        <v>0</v>
      </c>
      <c r="AP34" s="15"/>
      <c r="AQ34" s="14">
        <v>0</v>
      </c>
      <c r="AR34" s="15">
        <f>AQ34/AQ41</f>
        <v>0</v>
      </c>
      <c r="AS34" s="14">
        <v>4</v>
      </c>
      <c r="AT34" s="15">
        <f>AS34/AS41</f>
        <v>2.564102564102564E-2</v>
      </c>
      <c r="AU34" s="14">
        <f t="shared" si="9"/>
        <v>0</v>
      </c>
      <c r="AV34" s="15"/>
      <c r="AW34" s="14">
        <v>4</v>
      </c>
      <c r="AX34" s="15">
        <f>AW34/AW41</f>
        <v>2.564102564102564E-2</v>
      </c>
      <c r="AY34" s="14">
        <v>9</v>
      </c>
      <c r="AZ34" s="15">
        <f>AY34/AY41</f>
        <v>4.0358744394618833E-2</v>
      </c>
      <c r="BA34" s="14">
        <f t="shared" si="10"/>
        <v>0</v>
      </c>
      <c r="BB34" s="15"/>
      <c r="BC34" s="14">
        <v>9</v>
      </c>
      <c r="BD34" s="15">
        <f>BC34/BC41</f>
        <v>4.0358744394618833E-2</v>
      </c>
      <c r="BE34" s="14">
        <v>124</v>
      </c>
      <c r="BF34" s="15">
        <f>BE34/BE41</f>
        <v>4.5824094604582408E-2</v>
      </c>
      <c r="BG34" s="14">
        <f t="shared" si="11"/>
        <v>23</v>
      </c>
      <c r="BH34" s="15">
        <f>BG34/BG41</f>
        <v>2.4757804090419805E-2</v>
      </c>
      <c r="BI34" s="14">
        <v>147</v>
      </c>
      <c r="BJ34" s="15">
        <f>BI34/BI41</f>
        <v>4.0440165061898209E-2</v>
      </c>
      <c r="BK34" s="14">
        <v>38</v>
      </c>
      <c r="BL34" s="15">
        <f>BK34/BK41</f>
        <v>8.3333333333333329E-2</v>
      </c>
      <c r="BM34" s="14">
        <f t="shared" si="12"/>
        <v>5</v>
      </c>
      <c r="BN34" s="15">
        <f>BM34/BM41</f>
        <v>0.17241379310344829</v>
      </c>
      <c r="BO34" s="14">
        <v>43</v>
      </c>
      <c r="BP34" s="15">
        <f>BO34/BO41</f>
        <v>8.8659793814432994E-2</v>
      </c>
      <c r="BQ34" s="14">
        <v>492</v>
      </c>
      <c r="BR34" s="15">
        <f>BQ34/BQ41</f>
        <v>6.3239074550128532E-2</v>
      </c>
      <c r="BS34" s="14">
        <f t="shared" si="0"/>
        <v>36</v>
      </c>
      <c r="BT34" s="15">
        <f>BS34/BS41</f>
        <v>3.125E-2</v>
      </c>
      <c r="BU34" s="14">
        <v>528</v>
      </c>
      <c r="BV34" s="15">
        <f>BU34/BU41</f>
        <v>5.9113300492610835E-2</v>
      </c>
      <c r="BW34" s="14">
        <f t="shared" si="1"/>
        <v>860</v>
      </c>
      <c r="BX34" s="15">
        <f>BW34/BW41</f>
        <v>6.2350467628507211E-2</v>
      </c>
      <c r="BY34" s="14">
        <f t="shared" si="13"/>
        <v>76</v>
      </c>
      <c r="BZ34" s="15">
        <f>BY34/BY41</f>
        <v>3.4451495920217588E-2</v>
      </c>
      <c r="CA34" s="17">
        <f t="shared" si="14"/>
        <v>936</v>
      </c>
      <c r="CB34" s="18">
        <f>CA34/CA41</f>
        <v>5.8503656478529911E-2</v>
      </c>
      <c r="CE34" s="14">
        <f t="shared" si="15"/>
        <v>860</v>
      </c>
      <c r="CF34" s="15">
        <f>CE34/CE41</f>
        <v>6.2350467628507211E-2</v>
      </c>
      <c r="CG34" s="14">
        <f t="shared" si="16"/>
        <v>2388</v>
      </c>
      <c r="CH34" s="15">
        <f>CG34/CG41</f>
        <v>6.5854062103579511E-2</v>
      </c>
      <c r="CI34" s="17">
        <v>3248</v>
      </c>
      <c r="CJ34" s="18">
        <f>CI34/CI41</f>
        <v>6.4888622515233238E-2</v>
      </c>
    </row>
    <row r="35" spans="1:88" x14ac:dyDescent="0.25">
      <c r="A35" s="19" t="s">
        <v>139</v>
      </c>
      <c r="B35" s="27"/>
      <c r="C35" s="20">
        <f>SUM(C32:C34)</f>
        <v>9</v>
      </c>
      <c r="D35" s="21">
        <f>C35/C41</f>
        <v>0.16071428571428573</v>
      </c>
      <c r="E35" s="20">
        <f t="shared" si="2"/>
        <v>0</v>
      </c>
      <c r="F35" s="21"/>
      <c r="G35" s="20">
        <f>SUBTOTAL(9,G32:G34)</f>
        <v>9</v>
      </c>
      <c r="H35" s="21">
        <f>G35/G41</f>
        <v>0.16071428571428573</v>
      </c>
      <c r="I35" s="20">
        <f>SUM(I32:I34)</f>
        <v>56</v>
      </c>
      <c r="J35" s="21">
        <f>I35/I41</f>
        <v>0.13827160493827159</v>
      </c>
      <c r="K35" s="20">
        <f t="shared" si="3"/>
        <v>0</v>
      </c>
      <c r="L35" s="21"/>
      <c r="M35" s="20">
        <f>SUBTOTAL(9,M32:M34)</f>
        <v>56</v>
      </c>
      <c r="N35" s="21">
        <f>M35/M41</f>
        <v>0.13827160493827159</v>
      </c>
      <c r="O35" s="20">
        <f>SUM(O32:O34)</f>
        <v>8</v>
      </c>
      <c r="P35" s="21">
        <f>O35/O41</f>
        <v>0.1111111111111111</v>
      </c>
      <c r="Q35" s="20">
        <f t="shared" si="4"/>
        <v>0</v>
      </c>
      <c r="R35" s="21"/>
      <c r="S35" s="20">
        <f>SUBTOTAL(9,S32:S34)</f>
        <v>8</v>
      </c>
      <c r="T35" s="21">
        <f>S35/S41</f>
        <v>0.1111111111111111</v>
      </c>
      <c r="U35" s="20">
        <f t="shared" ref="U35" si="38">SUM(U32:U34)</f>
        <v>164</v>
      </c>
      <c r="V35" s="21">
        <f>U35/U41</f>
        <v>0.14828209764918626</v>
      </c>
      <c r="W35" s="20">
        <f t="shared" si="5"/>
        <v>13</v>
      </c>
      <c r="X35" s="21">
        <f>W35/W41</f>
        <v>0.18840579710144928</v>
      </c>
      <c r="Y35" s="20">
        <f>SUBTOTAL(9,Y32:Y34)</f>
        <v>177</v>
      </c>
      <c r="Z35" s="21">
        <f>Y35/Y41</f>
        <v>0.15063829787234043</v>
      </c>
      <c r="AA35" s="20">
        <f>SUM(AA32:AA34)</f>
        <v>9</v>
      </c>
      <c r="AB35" s="21">
        <f>AA35/AA41</f>
        <v>0.13846153846153847</v>
      </c>
      <c r="AC35" s="20">
        <f t="shared" si="6"/>
        <v>0</v>
      </c>
      <c r="AD35" s="21"/>
      <c r="AE35" s="20">
        <f>SUBTOTAL(9,AE32:AE34)</f>
        <v>9</v>
      </c>
      <c r="AF35" s="21">
        <f>AE35/AE41</f>
        <v>0.13846153846153847</v>
      </c>
      <c r="AG35" s="20">
        <f>SUM(AG32:AG34)</f>
        <v>118</v>
      </c>
      <c r="AH35" s="21">
        <f>AG35/AG41</f>
        <v>0.15989159891598917</v>
      </c>
      <c r="AI35" s="20">
        <f t="shared" si="7"/>
        <v>4</v>
      </c>
      <c r="AJ35" s="21">
        <f>AI35/AI41</f>
        <v>0.14814814814814814</v>
      </c>
      <c r="AK35" s="20">
        <f>SUBTOTAL(9,AK32:AK34)</f>
        <v>122</v>
      </c>
      <c r="AL35" s="21">
        <f>AK35/AK41</f>
        <v>0.15947712418300652</v>
      </c>
      <c r="AM35" s="20">
        <f>SUM(AM32:AM34)</f>
        <v>4</v>
      </c>
      <c r="AN35" s="21">
        <f>AM35/AM41</f>
        <v>0.13333333333333333</v>
      </c>
      <c r="AO35" s="20">
        <f t="shared" si="8"/>
        <v>0</v>
      </c>
      <c r="AP35" s="21"/>
      <c r="AQ35" s="20">
        <f>SUBTOTAL(9,AQ32:AQ34)</f>
        <v>4</v>
      </c>
      <c r="AR35" s="21">
        <f>AQ35/AQ41</f>
        <v>0.13333333333333333</v>
      </c>
      <c r="AS35" s="20">
        <f t="shared" ref="AS35" si="39">SUM(AS32:AS34)</f>
        <v>12</v>
      </c>
      <c r="AT35" s="21">
        <f>AS35/AS41</f>
        <v>7.6923076923076927E-2</v>
      </c>
      <c r="AU35" s="20">
        <f t="shared" si="9"/>
        <v>0</v>
      </c>
      <c r="AV35" s="21"/>
      <c r="AW35" s="20">
        <f>SUBTOTAL(9,AW32:AW34)</f>
        <v>12</v>
      </c>
      <c r="AX35" s="21">
        <f>AW35/AW41</f>
        <v>7.6923076923076927E-2</v>
      </c>
      <c r="AY35" s="20">
        <f>SUM(AY32:AY34)</f>
        <v>28</v>
      </c>
      <c r="AZ35" s="21">
        <f>AY35/AY41</f>
        <v>0.12556053811659193</v>
      </c>
      <c r="BA35" s="20">
        <f t="shared" si="10"/>
        <v>0</v>
      </c>
      <c r="BB35" s="21"/>
      <c r="BC35" s="20">
        <f>SUBTOTAL(9,BC32:BC34)</f>
        <v>28</v>
      </c>
      <c r="BD35" s="21">
        <f>BC35/BC41</f>
        <v>0.12556053811659193</v>
      </c>
      <c r="BE35" s="20">
        <f>SUM(BE32:BE34)</f>
        <v>218</v>
      </c>
      <c r="BF35" s="21">
        <f>BE35/BE41</f>
        <v>8.0561714708056176E-2</v>
      </c>
      <c r="BG35" s="20">
        <f t="shared" si="11"/>
        <v>33</v>
      </c>
      <c r="BH35" s="21">
        <f>BG35/BG41</f>
        <v>3.5522066738428421E-2</v>
      </c>
      <c r="BI35" s="20">
        <f>SUBTOTAL(9,BI32:BI34)</f>
        <v>251</v>
      </c>
      <c r="BJ35" s="21">
        <f>BI35/BI41</f>
        <v>6.9050894085281977E-2</v>
      </c>
      <c r="BK35" s="20">
        <f>SUM(BK32:BK34)</f>
        <v>69</v>
      </c>
      <c r="BL35" s="21">
        <f>BK35/BK41</f>
        <v>0.15131578947368421</v>
      </c>
      <c r="BM35" s="20">
        <f t="shared" si="12"/>
        <v>6</v>
      </c>
      <c r="BN35" s="21">
        <f>BM35/BM41</f>
        <v>0.20689655172413793</v>
      </c>
      <c r="BO35" s="20">
        <f>SUBTOTAL(9,BO32:BO34)</f>
        <v>75</v>
      </c>
      <c r="BP35" s="21">
        <f>BO35/BO41</f>
        <v>0.15463917525773196</v>
      </c>
      <c r="BQ35" s="20">
        <f t="shared" ref="BQ35" si="40">SUM(BQ32:BQ34)</f>
        <v>801</v>
      </c>
      <c r="BR35" s="21">
        <f>BQ35/BQ41</f>
        <v>0.10295629820051413</v>
      </c>
      <c r="BS35" s="20">
        <f t="shared" si="0"/>
        <v>50</v>
      </c>
      <c r="BT35" s="21">
        <f>BS35/BS41</f>
        <v>4.3402777777777776E-2</v>
      </c>
      <c r="BU35" s="20">
        <f>SUBTOTAL(9,BU32:BU34)</f>
        <v>851</v>
      </c>
      <c r="BV35" s="21">
        <f>BU35/BU41</f>
        <v>9.5275414240931486E-2</v>
      </c>
      <c r="BW35" s="20">
        <f t="shared" si="1"/>
        <v>1496</v>
      </c>
      <c r="BX35" s="21">
        <f>BW35/BW41</f>
        <v>0.10846081345610092</v>
      </c>
      <c r="BY35" s="20">
        <f t="shared" si="13"/>
        <v>106</v>
      </c>
      <c r="BZ35" s="21">
        <f>BY35/BY41</f>
        <v>4.805077062556664E-2</v>
      </c>
      <c r="CA35" s="20">
        <f t="shared" si="14"/>
        <v>1602</v>
      </c>
      <c r="CB35" s="21">
        <f>CA35/CA41</f>
        <v>0.10013125820363773</v>
      </c>
      <c r="CE35" s="20">
        <f t="shared" si="15"/>
        <v>1496</v>
      </c>
      <c r="CF35" s="21">
        <f>CE35/CE41</f>
        <v>0.10846081345610092</v>
      </c>
      <c r="CG35" s="20">
        <f t="shared" si="16"/>
        <v>3829</v>
      </c>
      <c r="CH35" s="21">
        <f>CG35/CG41</f>
        <v>0.10559263140477634</v>
      </c>
      <c r="CI35" s="20">
        <v>5325</v>
      </c>
      <c r="CJ35" s="21">
        <f>CI35/CI41</f>
        <v>0.10638297872340426</v>
      </c>
    </row>
    <row r="36" spans="1:88" x14ac:dyDescent="0.25">
      <c r="A36" s="2" t="s">
        <v>167</v>
      </c>
      <c r="B36" s="3" t="s">
        <v>129</v>
      </c>
      <c r="C36" s="14">
        <v>5</v>
      </c>
      <c r="D36" s="15">
        <f>C36/C41</f>
        <v>8.9285714285714288E-2</v>
      </c>
      <c r="E36" s="14">
        <f t="shared" si="2"/>
        <v>0</v>
      </c>
      <c r="F36" s="15"/>
      <c r="G36" s="14">
        <v>5</v>
      </c>
      <c r="H36" s="15">
        <f>G36/G41</f>
        <v>8.9285714285714288E-2</v>
      </c>
      <c r="I36" s="14">
        <v>22</v>
      </c>
      <c r="J36" s="15">
        <f>I36/I41</f>
        <v>5.4320987654320987E-2</v>
      </c>
      <c r="K36" s="14">
        <f t="shared" si="3"/>
        <v>0</v>
      </c>
      <c r="L36" s="15"/>
      <c r="M36" s="14">
        <v>22</v>
      </c>
      <c r="N36" s="15">
        <f>M36/M41</f>
        <v>5.4320987654320987E-2</v>
      </c>
      <c r="O36" s="14">
        <v>5</v>
      </c>
      <c r="P36" s="15">
        <f>O36/O41</f>
        <v>6.9444444444444448E-2</v>
      </c>
      <c r="Q36" s="14">
        <f t="shared" si="4"/>
        <v>0</v>
      </c>
      <c r="R36" s="15"/>
      <c r="S36" s="14">
        <v>5</v>
      </c>
      <c r="T36" s="15">
        <f>S36/S41</f>
        <v>6.9444444444444448E-2</v>
      </c>
      <c r="U36" s="14">
        <v>31</v>
      </c>
      <c r="V36" s="15">
        <f>U36/U41</f>
        <v>2.8028933092224231E-2</v>
      </c>
      <c r="W36" s="14">
        <f t="shared" si="5"/>
        <v>1</v>
      </c>
      <c r="X36" s="15">
        <f>W36/W41</f>
        <v>1.4492753623188406E-2</v>
      </c>
      <c r="Y36" s="14">
        <v>32</v>
      </c>
      <c r="Z36" s="15">
        <f>Y36/Y41</f>
        <v>2.7234042553191489E-2</v>
      </c>
      <c r="AA36" s="14">
        <v>3</v>
      </c>
      <c r="AB36" s="15">
        <f>AA36/AA41</f>
        <v>4.6153846153846156E-2</v>
      </c>
      <c r="AC36" s="14">
        <f t="shared" si="6"/>
        <v>0</v>
      </c>
      <c r="AD36" s="15"/>
      <c r="AE36" s="14">
        <v>3</v>
      </c>
      <c r="AF36" s="15">
        <f>AE36/AE41</f>
        <v>4.6153846153846156E-2</v>
      </c>
      <c r="AG36" s="14">
        <v>21</v>
      </c>
      <c r="AH36" s="15">
        <f>AG36/AG41</f>
        <v>2.8455284552845527E-2</v>
      </c>
      <c r="AI36" s="14">
        <f t="shared" si="7"/>
        <v>1</v>
      </c>
      <c r="AJ36" s="15">
        <f>AI36/AI41</f>
        <v>3.7037037037037035E-2</v>
      </c>
      <c r="AK36" s="14">
        <v>22</v>
      </c>
      <c r="AL36" s="15">
        <f>AK36/AK41</f>
        <v>2.8758169934640521E-2</v>
      </c>
      <c r="AM36" s="14">
        <v>1</v>
      </c>
      <c r="AN36" s="15">
        <f>AM36/AM41</f>
        <v>3.3333333333333333E-2</v>
      </c>
      <c r="AO36" s="14">
        <f t="shared" si="8"/>
        <v>0</v>
      </c>
      <c r="AP36" s="15"/>
      <c r="AQ36" s="14">
        <v>1</v>
      </c>
      <c r="AR36" s="15">
        <f>AQ36/AQ41</f>
        <v>3.3333333333333333E-2</v>
      </c>
      <c r="AS36" s="14">
        <v>7</v>
      </c>
      <c r="AT36" s="15">
        <f>AS36/AS41</f>
        <v>4.4871794871794872E-2</v>
      </c>
      <c r="AU36" s="14">
        <f t="shared" si="9"/>
        <v>0</v>
      </c>
      <c r="AV36" s="15"/>
      <c r="AW36" s="14">
        <v>7</v>
      </c>
      <c r="AX36" s="15">
        <f>AW36/AW41</f>
        <v>4.4871794871794872E-2</v>
      </c>
      <c r="AY36" s="14">
        <v>19</v>
      </c>
      <c r="AZ36" s="15">
        <f>AY36/AY41</f>
        <v>8.520179372197309E-2</v>
      </c>
      <c r="BA36" s="14">
        <f t="shared" si="10"/>
        <v>0</v>
      </c>
      <c r="BB36" s="15"/>
      <c r="BC36" s="14">
        <v>19</v>
      </c>
      <c r="BD36" s="15">
        <f>BC36/BC41</f>
        <v>8.520179372197309E-2</v>
      </c>
      <c r="BE36" s="14">
        <v>106</v>
      </c>
      <c r="BF36" s="15">
        <f>BE36/BE41</f>
        <v>3.9172209903917218E-2</v>
      </c>
      <c r="BG36" s="14">
        <f t="shared" si="11"/>
        <v>36</v>
      </c>
      <c r="BH36" s="15">
        <f>BG36/BG41</f>
        <v>3.8751345532831001E-2</v>
      </c>
      <c r="BI36" s="14">
        <v>142</v>
      </c>
      <c r="BJ36" s="15">
        <f>BI36/BI41</f>
        <v>3.9064649243466303E-2</v>
      </c>
      <c r="BK36" s="14">
        <v>31</v>
      </c>
      <c r="BL36" s="15">
        <f>BK36/BK41</f>
        <v>6.798245614035088E-2</v>
      </c>
      <c r="BM36" s="14">
        <f t="shared" si="12"/>
        <v>1</v>
      </c>
      <c r="BN36" s="15">
        <f>BM36/BM41</f>
        <v>3.4482758620689655E-2</v>
      </c>
      <c r="BO36" s="14">
        <v>32</v>
      </c>
      <c r="BP36" s="15">
        <f>BO36/BO41</f>
        <v>6.5979381443298971E-2</v>
      </c>
      <c r="BQ36" s="14">
        <v>176</v>
      </c>
      <c r="BR36" s="15">
        <f>BQ36/BQ41</f>
        <v>2.2622107969151671E-2</v>
      </c>
      <c r="BS36" s="14">
        <f t="shared" si="0"/>
        <v>14</v>
      </c>
      <c r="BT36" s="15">
        <f>BS36/BS41</f>
        <v>1.2152777777777778E-2</v>
      </c>
      <c r="BU36" s="14">
        <v>190</v>
      </c>
      <c r="BV36" s="15">
        <f>BU36/BU41</f>
        <v>2.1271831616659204E-2</v>
      </c>
      <c r="BW36" s="14">
        <f t="shared" si="1"/>
        <v>427</v>
      </c>
      <c r="BX36" s="15">
        <f>BW36/BW41</f>
        <v>3.0957732182991374E-2</v>
      </c>
      <c r="BY36" s="14">
        <f t="shared" si="13"/>
        <v>53</v>
      </c>
      <c r="BZ36" s="15">
        <f>BY36/BY41</f>
        <v>2.402538531278332E-2</v>
      </c>
      <c r="CA36" s="17">
        <f t="shared" si="14"/>
        <v>480</v>
      </c>
      <c r="CB36" s="18">
        <f>CA36/CA41</f>
        <v>3.0001875117194824E-2</v>
      </c>
      <c r="CE36" s="14">
        <f t="shared" si="15"/>
        <v>427</v>
      </c>
      <c r="CF36" s="15">
        <f>CE36/CE41</f>
        <v>3.0957732182991374E-2</v>
      </c>
      <c r="CG36" s="14">
        <f t="shared" si="16"/>
        <v>1319</v>
      </c>
      <c r="CH36" s="15">
        <f>CG36/CG41</f>
        <v>3.6374165793392532E-2</v>
      </c>
      <c r="CI36" s="17">
        <v>1746</v>
      </c>
      <c r="CJ36" s="18">
        <f>CI36/CI41</f>
        <v>3.4881630206772547E-2</v>
      </c>
    </row>
    <row r="37" spans="1:88" x14ac:dyDescent="0.25">
      <c r="A37" s="19" t="s">
        <v>139</v>
      </c>
      <c r="B37" s="27"/>
      <c r="C37" s="20">
        <f>SUM(C36)</f>
        <v>5</v>
      </c>
      <c r="D37" s="21">
        <f>C37/C41</f>
        <v>8.9285714285714288E-2</v>
      </c>
      <c r="E37" s="20">
        <f t="shared" si="2"/>
        <v>0</v>
      </c>
      <c r="F37" s="21"/>
      <c r="G37" s="20">
        <f>SUBTOTAL(9,G36:G36)</f>
        <v>5</v>
      </c>
      <c r="H37" s="21">
        <f>G37/G41</f>
        <v>8.9285714285714288E-2</v>
      </c>
      <c r="I37" s="20">
        <f>SUM(I36)</f>
        <v>22</v>
      </c>
      <c r="J37" s="21">
        <f>I37/I41</f>
        <v>5.4320987654320987E-2</v>
      </c>
      <c r="K37" s="20">
        <f t="shared" si="3"/>
        <v>0</v>
      </c>
      <c r="L37" s="21"/>
      <c r="M37" s="20">
        <f>SUBTOTAL(9,M36:M36)</f>
        <v>22</v>
      </c>
      <c r="N37" s="21">
        <f>M37/M41</f>
        <v>5.4320987654320987E-2</v>
      </c>
      <c r="O37" s="20">
        <f>SUM(O36)</f>
        <v>5</v>
      </c>
      <c r="P37" s="21">
        <f>O37/O41</f>
        <v>6.9444444444444448E-2</v>
      </c>
      <c r="Q37" s="20">
        <f t="shared" si="4"/>
        <v>0</v>
      </c>
      <c r="R37" s="21"/>
      <c r="S37" s="20">
        <f>SUBTOTAL(9,S36:S36)</f>
        <v>5</v>
      </c>
      <c r="T37" s="21">
        <f>S37/S41</f>
        <v>6.9444444444444448E-2</v>
      </c>
      <c r="U37" s="20">
        <f t="shared" ref="U37" si="41">SUM(U36)</f>
        <v>31</v>
      </c>
      <c r="V37" s="21">
        <f>U37/U41</f>
        <v>2.8028933092224231E-2</v>
      </c>
      <c r="W37" s="20">
        <f t="shared" si="5"/>
        <v>1</v>
      </c>
      <c r="X37" s="21">
        <f>W37/W41</f>
        <v>1.4492753623188406E-2</v>
      </c>
      <c r="Y37" s="20">
        <f>SUBTOTAL(9,Y36:Y36)</f>
        <v>32</v>
      </c>
      <c r="Z37" s="21">
        <f>Y37/Y41</f>
        <v>2.7234042553191489E-2</v>
      </c>
      <c r="AA37" s="20">
        <f>SUM(AA36)</f>
        <v>3</v>
      </c>
      <c r="AB37" s="21">
        <f>AA37/AA41</f>
        <v>4.6153846153846156E-2</v>
      </c>
      <c r="AC37" s="20">
        <f t="shared" si="6"/>
        <v>0</v>
      </c>
      <c r="AD37" s="21"/>
      <c r="AE37" s="20">
        <f>SUBTOTAL(9,AE36:AE36)</f>
        <v>3</v>
      </c>
      <c r="AF37" s="21">
        <f>AE37/AE41</f>
        <v>4.6153846153846156E-2</v>
      </c>
      <c r="AG37" s="20">
        <f>SUM(AG36)</f>
        <v>21</v>
      </c>
      <c r="AH37" s="21">
        <f>AG37/AG41</f>
        <v>2.8455284552845527E-2</v>
      </c>
      <c r="AI37" s="20">
        <f t="shared" si="7"/>
        <v>1</v>
      </c>
      <c r="AJ37" s="21">
        <f>AI37/AI41</f>
        <v>3.7037037037037035E-2</v>
      </c>
      <c r="AK37" s="20">
        <f>SUBTOTAL(9,AK36:AK36)</f>
        <v>22</v>
      </c>
      <c r="AL37" s="21">
        <f>AK37/AK41</f>
        <v>2.8758169934640521E-2</v>
      </c>
      <c r="AM37" s="20">
        <f>SUM(AM36)</f>
        <v>1</v>
      </c>
      <c r="AN37" s="21">
        <f>AM37/AM41</f>
        <v>3.3333333333333333E-2</v>
      </c>
      <c r="AO37" s="20">
        <f t="shared" si="8"/>
        <v>0</v>
      </c>
      <c r="AP37" s="21"/>
      <c r="AQ37" s="20">
        <f>SUBTOTAL(9,AQ36:AQ36)</f>
        <v>1</v>
      </c>
      <c r="AR37" s="21">
        <f>AQ37/AQ41</f>
        <v>3.3333333333333333E-2</v>
      </c>
      <c r="AS37" s="20">
        <f t="shared" ref="AS37" si="42">SUM(AS36)</f>
        <v>7</v>
      </c>
      <c r="AT37" s="21">
        <f>AS37/AS41</f>
        <v>4.4871794871794872E-2</v>
      </c>
      <c r="AU37" s="20">
        <f t="shared" si="9"/>
        <v>0</v>
      </c>
      <c r="AV37" s="21"/>
      <c r="AW37" s="20">
        <f>SUBTOTAL(9,AW36:AW36)</f>
        <v>7</v>
      </c>
      <c r="AX37" s="21">
        <f>AW37/AW41</f>
        <v>4.4871794871794872E-2</v>
      </c>
      <c r="AY37" s="20">
        <f>SUM(AY36)</f>
        <v>19</v>
      </c>
      <c r="AZ37" s="21">
        <f>AY37/AY41</f>
        <v>8.520179372197309E-2</v>
      </c>
      <c r="BA37" s="20">
        <f t="shared" si="10"/>
        <v>0</v>
      </c>
      <c r="BB37" s="21"/>
      <c r="BC37" s="20">
        <f>SUBTOTAL(9,BC36:BC36)</f>
        <v>19</v>
      </c>
      <c r="BD37" s="21">
        <f>BC37/BC41</f>
        <v>8.520179372197309E-2</v>
      </c>
      <c r="BE37" s="20">
        <f>SUM(BE36)</f>
        <v>106</v>
      </c>
      <c r="BF37" s="21">
        <f>BE37/BE41</f>
        <v>3.9172209903917218E-2</v>
      </c>
      <c r="BG37" s="20">
        <f t="shared" si="11"/>
        <v>36</v>
      </c>
      <c r="BH37" s="21">
        <f>BG37/BG41</f>
        <v>3.8751345532831001E-2</v>
      </c>
      <c r="BI37" s="20">
        <f>SUBTOTAL(9,BI36:BI36)</f>
        <v>142</v>
      </c>
      <c r="BJ37" s="21">
        <f>BI37/BI41</f>
        <v>3.9064649243466303E-2</v>
      </c>
      <c r="BK37" s="20">
        <f>SUM(BK36)</f>
        <v>31</v>
      </c>
      <c r="BL37" s="21">
        <f>BK37/BK41</f>
        <v>6.798245614035088E-2</v>
      </c>
      <c r="BM37" s="20">
        <f t="shared" si="12"/>
        <v>1</v>
      </c>
      <c r="BN37" s="21">
        <f>BM37/BM41</f>
        <v>3.4482758620689655E-2</v>
      </c>
      <c r="BO37" s="20">
        <f>SUBTOTAL(9,BO36:BO36)</f>
        <v>32</v>
      </c>
      <c r="BP37" s="21">
        <f>BO37/BO41</f>
        <v>6.5979381443298971E-2</v>
      </c>
      <c r="BQ37" s="20">
        <f t="shared" ref="BQ37" si="43">SUM(BQ36)</f>
        <v>176</v>
      </c>
      <c r="BR37" s="21">
        <f>BQ37/BQ41</f>
        <v>2.2622107969151671E-2</v>
      </c>
      <c r="BS37" s="20">
        <f t="shared" si="0"/>
        <v>14</v>
      </c>
      <c r="BT37" s="21">
        <f>BS37/BS41</f>
        <v>1.2152777777777778E-2</v>
      </c>
      <c r="BU37" s="20">
        <f>SUBTOTAL(9,BU36:BU36)</f>
        <v>190</v>
      </c>
      <c r="BV37" s="21">
        <f>BU37/BU41</f>
        <v>2.1271831616659204E-2</v>
      </c>
      <c r="BW37" s="20">
        <f t="shared" si="1"/>
        <v>427</v>
      </c>
      <c r="BX37" s="21">
        <f>BW37/BW41</f>
        <v>3.0957732182991374E-2</v>
      </c>
      <c r="BY37" s="20">
        <f t="shared" si="13"/>
        <v>53</v>
      </c>
      <c r="BZ37" s="21">
        <f>BY37/BY41</f>
        <v>2.402538531278332E-2</v>
      </c>
      <c r="CA37" s="20">
        <f t="shared" si="14"/>
        <v>480</v>
      </c>
      <c r="CB37" s="21">
        <f>CA37/CA41</f>
        <v>3.0001875117194824E-2</v>
      </c>
      <c r="CE37" s="20">
        <f t="shared" si="15"/>
        <v>427</v>
      </c>
      <c r="CF37" s="21">
        <f>CE37/CE41</f>
        <v>3.0957732182991374E-2</v>
      </c>
      <c r="CG37" s="20">
        <f t="shared" si="16"/>
        <v>1319</v>
      </c>
      <c r="CH37" s="21">
        <f>CG37/CG41</f>
        <v>3.6374165793392532E-2</v>
      </c>
      <c r="CI37" s="20">
        <v>1746</v>
      </c>
      <c r="CJ37" s="21">
        <f>CI37/CI41</f>
        <v>3.4881630206772547E-2</v>
      </c>
    </row>
    <row r="38" spans="1:88" x14ac:dyDescent="0.25">
      <c r="A38" s="2" t="s">
        <v>168</v>
      </c>
      <c r="B38" s="3" t="s">
        <v>134</v>
      </c>
      <c r="C38" s="14">
        <v>0</v>
      </c>
      <c r="D38" s="15">
        <f>C38/C41</f>
        <v>0</v>
      </c>
      <c r="E38" s="14">
        <f t="shared" si="2"/>
        <v>0</v>
      </c>
      <c r="F38" s="15"/>
      <c r="G38" s="14">
        <v>0</v>
      </c>
      <c r="H38" s="15">
        <f>G38/G41</f>
        <v>0</v>
      </c>
      <c r="I38" s="14">
        <v>2</v>
      </c>
      <c r="J38" s="15">
        <f>I38/I41</f>
        <v>4.9382716049382715E-3</v>
      </c>
      <c r="K38" s="14">
        <f t="shared" si="3"/>
        <v>0</v>
      </c>
      <c r="L38" s="15"/>
      <c r="M38" s="14">
        <v>2</v>
      </c>
      <c r="N38" s="15">
        <f>M38/M41</f>
        <v>4.9382716049382715E-3</v>
      </c>
      <c r="O38" s="14">
        <v>1</v>
      </c>
      <c r="P38" s="15">
        <f>O38/O41</f>
        <v>1.3888888888888888E-2</v>
      </c>
      <c r="Q38" s="14">
        <f t="shared" si="4"/>
        <v>0</v>
      </c>
      <c r="R38" s="15"/>
      <c r="S38" s="14">
        <v>1</v>
      </c>
      <c r="T38" s="15">
        <f>S38/S41</f>
        <v>1.3888888888888888E-2</v>
      </c>
      <c r="U38" s="14">
        <v>6</v>
      </c>
      <c r="V38" s="15">
        <f>U38/U41</f>
        <v>5.4249547920433997E-3</v>
      </c>
      <c r="W38" s="14">
        <f t="shared" si="5"/>
        <v>2</v>
      </c>
      <c r="X38" s="15">
        <f>W38/W41</f>
        <v>2.8985507246376812E-2</v>
      </c>
      <c r="Y38" s="14">
        <v>8</v>
      </c>
      <c r="Z38" s="15">
        <f>Y38/Y41</f>
        <v>6.8085106382978723E-3</v>
      </c>
      <c r="AA38" s="14">
        <v>0</v>
      </c>
      <c r="AB38" s="15">
        <f>AA38/AA41</f>
        <v>0</v>
      </c>
      <c r="AC38" s="14">
        <f t="shared" si="6"/>
        <v>0</v>
      </c>
      <c r="AD38" s="15"/>
      <c r="AE38" s="14">
        <v>0</v>
      </c>
      <c r="AF38" s="15">
        <f>AE38/AE41</f>
        <v>0</v>
      </c>
      <c r="AG38" s="14">
        <v>5</v>
      </c>
      <c r="AH38" s="15">
        <f>AG38/AG41</f>
        <v>6.7750677506775072E-3</v>
      </c>
      <c r="AI38" s="14">
        <f t="shared" si="7"/>
        <v>0</v>
      </c>
      <c r="AJ38" s="15">
        <f>AI38/AI41</f>
        <v>0</v>
      </c>
      <c r="AK38" s="14">
        <v>5</v>
      </c>
      <c r="AL38" s="15">
        <f>AK38/AK41</f>
        <v>6.5359477124183009E-3</v>
      </c>
      <c r="AM38" s="14">
        <v>0</v>
      </c>
      <c r="AN38" s="15">
        <f>AM38/AM41</f>
        <v>0</v>
      </c>
      <c r="AO38" s="14">
        <f t="shared" si="8"/>
        <v>0</v>
      </c>
      <c r="AP38" s="15"/>
      <c r="AQ38" s="14">
        <v>0</v>
      </c>
      <c r="AR38" s="15">
        <f>AQ38/AQ41</f>
        <v>0</v>
      </c>
      <c r="AS38" s="14">
        <v>1</v>
      </c>
      <c r="AT38" s="15">
        <f>AS38/AS41</f>
        <v>6.41025641025641E-3</v>
      </c>
      <c r="AU38" s="14">
        <f t="shared" si="9"/>
        <v>0</v>
      </c>
      <c r="AV38" s="15"/>
      <c r="AW38" s="14">
        <v>1</v>
      </c>
      <c r="AX38" s="15">
        <f>AW38/AW41</f>
        <v>6.41025641025641E-3</v>
      </c>
      <c r="AY38" s="14">
        <v>3</v>
      </c>
      <c r="AZ38" s="15">
        <f>AY38/AY41</f>
        <v>1.3452914798206279E-2</v>
      </c>
      <c r="BA38" s="14">
        <f t="shared" si="10"/>
        <v>0</v>
      </c>
      <c r="BB38" s="15"/>
      <c r="BC38" s="14">
        <v>3</v>
      </c>
      <c r="BD38" s="15">
        <f>BC38/BC41</f>
        <v>1.3452914798206279E-2</v>
      </c>
      <c r="BE38" s="14">
        <v>11</v>
      </c>
      <c r="BF38" s="15">
        <f>BE38/BE41</f>
        <v>4.0650406504065045E-3</v>
      </c>
      <c r="BG38" s="14">
        <f t="shared" si="11"/>
        <v>6</v>
      </c>
      <c r="BH38" s="15">
        <f>BG38/BG41</f>
        <v>6.4585575888051671E-3</v>
      </c>
      <c r="BI38" s="14">
        <v>17</v>
      </c>
      <c r="BJ38" s="15">
        <f>BI38/BI41</f>
        <v>4.6767537826685008E-3</v>
      </c>
      <c r="BK38" s="14">
        <v>7</v>
      </c>
      <c r="BL38" s="15">
        <f>BK38/BK41</f>
        <v>1.5350877192982455E-2</v>
      </c>
      <c r="BM38" s="14">
        <f t="shared" si="12"/>
        <v>1</v>
      </c>
      <c r="BN38" s="15">
        <f>BM38/BM41</f>
        <v>3.4482758620689655E-2</v>
      </c>
      <c r="BO38" s="14">
        <v>8</v>
      </c>
      <c r="BP38" s="15">
        <f>BO38/BO41</f>
        <v>1.6494845360824743E-2</v>
      </c>
      <c r="BQ38" s="14">
        <v>47</v>
      </c>
      <c r="BR38" s="15">
        <f>BQ38/BQ41</f>
        <v>6.0411311053984573E-3</v>
      </c>
      <c r="BS38" s="14">
        <f t="shared" si="0"/>
        <v>13</v>
      </c>
      <c r="BT38" s="15">
        <f>BS38/BS41</f>
        <v>1.1284722222222222E-2</v>
      </c>
      <c r="BU38" s="14">
        <v>60</v>
      </c>
      <c r="BV38" s="15">
        <f>BU38/BU41</f>
        <v>6.717420510523959E-3</v>
      </c>
      <c r="BW38" s="14">
        <f t="shared" si="1"/>
        <v>83</v>
      </c>
      <c r="BX38" s="15">
        <f>BW38/BW41</f>
        <v>6.0175451315884866E-3</v>
      </c>
      <c r="BY38" s="14">
        <f t="shared" si="13"/>
        <v>22</v>
      </c>
      <c r="BZ38" s="15">
        <f>BY38/BY41</f>
        <v>9.9728014505893019E-3</v>
      </c>
      <c r="CA38" s="17">
        <f t="shared" si="14"/>
        <v>105</v>
      </c>
      <c r="CB38" s="18">
        <f>CA38/CA41</f>
        <v>6.5629101818863679E-3</v>
      </c>
      <c r="CE38" s="14">
        <f t="shared" si="15"/>
        <v>83</v>
      </c>
      <c r="CF38" s="15">
        <f>CE38/CE41</f>
        <v>6.0175451315884866E-3</v>
      </c>
      <c r="CG38" s="14">
        <f t="shared" si="16"/>
        <v>289</v>
      </c>
      <c r="CH38" s="15">
        <f>CG38/CG41</f>
        <v>7.9697755225856277E-3</v>
      </c>
      <c r="CI38" s="17">
        <v>372</v>
      </c>
      <c r="CJ38" s="18">
        <f>CI38/CI41</f>
        <v>7.4318249925082406E-3</v>
      </c>
    </row>
    <row r="39" spans="1:88" x14ac:dyDescent="0.25">
      <c r="A39" s="2" t="s">
        <v>169</v>
      </c>
      <c r="B39" s="3" t="s">
        <v>134</v>
      </c>
      <c r="C39" s="14">
        <v>1</v>
      </c>
      <c r="D39" s="15">
        <f>C39/C41</f>
        <v>1.7857142857142856E-2</v>
      </c>
      <c r="E39" s="14">
        <f t="shared" si="2"/>
        <v>0</v>
      </c>
      <c r="F39" s="15"/>
      <c r="G39" s="14">
        <v>1</v>
      </c>
      <c r="H39" s="15">
        <f>G39/G41</f>
        <v>1.7857142857142856E-2</v>
      </c>
      <c r="I39" s="14">
        <v>3</v>
      </c>
      <c r="J39" s="15">
        <f>I39/I41</f>
        <v>7.4074074074074077E-3</v>
      </c>
      <c r="K39" s="14">
        <f t="shared" si="3"/>
        <v>0</v>
      </c>
      <c r="L39" s="15"/>
      <c r="M39" s="14">
        <v>3</v>
      </c>
      <c r="N39" s="15">
        <f>M39/M41</f>
        <v>7.4074074074074077E-3</v>
      </c>
      <c r="O39" s="14">
        <v>1</v>
      </c>
      <c r="P39" s="15">
        <f>O39/O41</f>
        <v>1.3888888888888888E-2</v>
      </c>
      <c r="Q39" s="14">
        <f t="shared" si="4"/>
        <v>0</v>
      </c>
      <c r="R39" s="15"/>
      <c r="S39" s="14">
        <v>1</v>
      </c>
      <c r="T39" s="15">
        <f>S39/S41</f>
        <v>1.3888888888888888E-2</v>
      </c>
      <c r="U39" s="14">
        <v>9</v>
      </c>
      <c r="V39" s="15">
        <f>U39/U41</f>
        <v>8.1374321880651E-3</v>
      </c>
      <c r="W39" s="14">
        <f t="shared" si="5"/>
        <v>1</v>
      </c>
      <c r="X39" s="15">
        <f>W39/W41</f>
        <v>1.4492753623188406E-2</v>
      </c>
      <c r="Y39" s="14">
        <v>10</v>
      </c>
      <c r="Z39" s="15">
        <f>Y39/Y41</f>
        <v>8.5106382978723406E-3</v>
      </c>
      <c r="AA39" s="14">
        <v>2</v>
      </c>
      <c r="AB39" s="15">
        <f>AA39/AA41</f>
        <v>3.0769230769230771E-2</v>
      </c>
      <c r="AC39" s="14">
        <f t="shared" si="6"/>
        <v>0</v>
      </c>
      <c r="AD39" s="15"/>
      <c r="AE39" s="14">
        <v>2</v>
      </c>
      <c r="AF39" s="15">
        <f>AE39/AE41</f>
        <v>3.0769230769230771E-2</v>
      </c>
      <c r="AG39" s="14">
        <v>4</v>
      </c>
      <c r="AH39" s="15">
        <f>AG39/AG41</f>
        <v>5.4200542005420054E-3</v>
      </c>
      <c r="AI39" s="14">
        <f t="shared" si="7"/>
        <v>1</v>
      </c>
      <c r="AJ39" s="15">
        <f>AI39/AI41</f>
        <v>3.7037037037037035E-2</v>
      </c>
      <c r="AK39" s="14">
        <v>5</v>
      </c>
      <c r="AL39" s="15">
        <f>AK39/AK41</f>
        <v>6.5359477124183009E-3</v>
      </c>
      <c r="AM39" s="14">
        <v>0</v>
      </c>
      <c r="AN39" s="15">
        <f>AM39/AM41</f>
        <v>0</v>
      </c>
      <c r="AO39" s="14">
        <f t="shared" si="8"/>
        <v>0</v>
      </c>
      <c r="AP39" s="15"/>
      <c r="AQ39" s="14">
        <v>0</v>
      </c>
      <c r="AR39" s="15">
        <f>AQ39/AQ41</f>
        <v>0</v>
      </c>
      <c r="AS39" s="14">
        <v>1</v>
      </c>
      <c r="AT39" s="15">
        <f>AS39/AS41</f>
        <v>6.41025641025641E-3</v>
      </c>
      <c r="AU39" s="14">
        <f t="shared" si="9"/>
        <v>0</v>
      </c>
      <c r="AV39" s="15"/>
      <c r="AW39" s="14">
        <v>1</v>
      </c>
      <c r="AX39" s="15">
        <f>AW39/AW41</f>
        <v>6.41025641025641E-3</v>
      </c>
      <c r="AY39" s="14">
        <v>4</v>
      </c>
      <c r="AZ39" s="15">
        <f>AY39/AY41</f>
        <v>1.7937219730941704E-2</v>
      </c>
      <c r="BA39" s="14">
        <f t="shared" si="10"/>
        <v>0</v>
      </c>
      <c r="BB39" s="15"/>
      <c r="BC39" s="14">
        <v>4</v>
      </c>
      <c r="BD39" s="15">
        <f>BC39/BC41</f>
        <v>1.7937219730941704E-2</v>
      </c>
      <c r="BE39" s="14">
        <v>20</v>
      </c>
      <c r="BF39" s="15">
        <f>BE39/BE41</f>
        <v>7.3909830007390983E-3</v>
      </c>
      <c r="BG39" s="14">
        <f t="shared" si="11"/>
        <v>7</v>
      </c>
      <c r="BH39" s="15">
        <f>BG39/BG41</f>
        <v>7.5349838536060282E-3</v>
      </c>
      <c r="BI39" s="14">
        <v>27</v>
      </c>
      <c r="BJ39" s="15">
        <f>BI39/BI41</f>
        <v>7.4277854195323248E-3</v>
      </c>
      <c r="BK39" s="14">
        <v>1</v>
      </c>
      <c r="BL39" s="15">
        <f>BK39/BK41</f>
        <v>2.1929824561403508E-3</v>
      </c>
      <c r="BM39" s="14">
        <f t="shared" si="12"/>
        <v>1</v>
      </c>
      <c r="BN39" s="15">
        <f>BM39/BM41</f>
        <v>3.4482758620689655E-2</v>
      </c>
      <c r="BO39" s="14">
        <v>2</v>
      </c>
      <c r="BP39" s="15">
        <f>BO39/BO41</f>
        <v>4.1237113402061857E-3</v>
      </c>
      <c r="BQ39" s="14">
        <v>35</v>
      </c>
      <c r="BR39" s="15">
        <f>BQ39/BQ41</f>
        <v>4.4987146529562984E-3</v>
      </c>
      <c r="BS39" s="14">
        <f t="shared" si="0"/>
        <v>11</v>
      </c>
      <c r="BT39" s="15">
        <f>BS39/BS41</f>
        <v>9.5486111111111119E-3</v>
      </c>
      <c r="BU39" s="14">
        <v>46</v>
      </c>
      <c r="BV39" s="15">
        <f>BU39/BU41</f>
        <v>5.1500223914017016E-3</v>
      </c>
      <c r="BW39" s="14">
        <f t="shared" si="1"/>
        <v>81</v>
      </c>
      <c r="BX39" s="15">
        <f>BW39/BW41</f>
        <v>5.8725440440803309E-3</v>
      </c>
      <c r="BY39" s="14">
        <f t="shared" si="13"/>
        <v>21</v>
      </c>
      <c r="BZ39" s="15">
        <f>BY39/BY41</f>
        <v>9.5194922937443336E-3</v>
      </c>
      <c r="CA39" s="17">
        <f t="shared" si="14"/>
        <v>102</v>
      </c>
      <c r="CB39" s="18">
        <f>CA39/CA41</f>
        <v>6.3753984624038999E-3</v>
      </c>
      <c r="CE39" s="14">
        <f t="shared" si="15"/>
        <v>81</v>
      </c>
      <c r="CF39" s="15">
        <f>CE39/CE41</f>
        <v>5.8725440440803309E-3</v>
      </c>
      <c r="CG39" s="14">
        <f t="shared" si="16"/>
        <v>234</v>
      </c>
      <c r="CH39" s="15">
        <f>CG39/CG41</f>
        <v>6.4530362362804038E-3</v>
      </c>
      <c r="CI39" s="17">
        <v>315</v>
      </c>
      <c r="CJ39" s="18">
        <f>CI39/CI41</f>
        <v>6.2930776146239136E-3</v>
      </c>
    </row>
    <row r="40" spans="1:88" x14ac:dyDescent="0.25">
      <c r="A40" s="19" t="s">
        <v>139</v>
      </c>
      <c r="B40" s="27"/>
      <c r="C40" s="20">
        <f>SUM(C38:C39)</f>
        <v>1</v>
      </c>
      <c r="D40" s="21">
        <f>C40/C41</f>
        <v>1.7857142857142856E-2</v>
      </c>
      <c r="E40" s="20">
        <f t="shared" si="2"/>
        <v>0</v>
      </c>
      <c r="F40" s="21"/>
      <c r="G40" s="20">
        <f>SUBTOTAL(9,G38:G39)</f>
        <v>1</v>
      </c>
      <c r="H40" s="21">
        <f>G40/G41</f>
        <v>1.7857142857142856E-2</v>
      </c>
      <c r="I40" s="20">
        <f>SUM(I38:I39)</f>
        <v>5</v>
      </c>
      <c r="J40" s="21">
        <f>I40/I41</f>
        <v>1.2345679012345678E-2</v>
      </c>
      <c r="K40" s="20">
        <f t="shared" si="3"/>
        <v>0</v>
      </c>
      <c r="L40" s="21"/>
      <c r="M40" s="20">
        <f>SUBTOTAL(9,M38:M39)</f>
        <v>5</v>
      </c>
      <c r="N40" s="21">
        <f>M40/M41</f>
        <v>1.2345679012345678E-2</v>
      </c>
      <c r="O40" s="20">
        <f>SUM(O38:O39)</f>
        <v>2</v>
      </c>
      <c r="P40" s="21">
        <f>O40/O41</f>
        <v>2.7777777777777776E-2</v>
      </c>
      <c r="Q40" s="20">
        <f t="shared" si="4"/>
        <v>0</v>
      </c>
      <c r="R40" s="21"/>
      <c r="S40" s="20">
        <f>SUBTOTAL(9,S38:S39)</f>
        <v>2</v>
      </c>
      <c r="T40" s="21">
        <f>S40/S41</f>
        <v>2.7777777777777776E-2</v>
      </c>
      <c r="U40" s="20">
        <f t="shared" ref="U40" si="44">SUM(U38:U39)</f>
        <v>15</v>
      </c>
      <c r="V40" s="21">
        <f>U40/U41</f>
        <v>1.3562386980108499E-2</v>
      </c>
      <c r="W40" s="20">
        <f t="shared" si="5"/>
        <v>3</v>
      </c>
      <c r="X40" s="21">
        <f>W40/W41</f>
        <v>4.3478260869565216E-2</v>
      </c>
      <c r="Y40" s="20">
        <f>SUBTOTAL(9,Y38:Y39)</f>
        <v>18</v>
      </c>
      <c r="Z40" s="21">
        <f>Y40/Y41</f>
        <v>1.5319148936170212E-2</v>
      </c>
      <c r="AA40" s="20">
        <f>SUM(AA38:AA39)</f>
        <v>2</v>
      </c>
      <c r="AB40" s="21">
        <f>AA40/AA41</f>
        <v>3.0769230769230771E-2</v>
      </c>
      <c r="AC40" s="20">
        <f t="shared" si="6"/>
        <v>0</v>
      </c>
      <c r="AD40" s="21"/>
      <c r="AE40" s="20">
        <f>SUBTOTAL(9,AE38:AE39)</f>
        <v>2</v>
      </c>
      <c r="AF40" s="21">
        <f>AE40/AE41</f>
        <v>3.0769230769230771E-2</v>
      </c>
      <c r="AG40" s="20">
        <f>SUM(AG38:AG39)</f>
        <v>9</v>
      </c>
      <c r="AH40" s="21">
        <f>AG40/AG41</f>
        <v>1.2195121951219513E-2</v>
      </c>
      <c r="AI40" s="20">
        <f t="shared" si="7"/>
        <v>1</v>
      </c>
      <c r="AJ40" s="21">
        <f>AI40/AI41</f>
        <v>3.7037037037037035E-2</v>
      </c>
      <c r="AK40" s="20">
        <f>SUBTOTAL(9,AK38:AK39)</f>
        <v>10</v>
      </c>
      <c r="AL40" s="21">
        <f>AK40/AK41</f>
        <v>1.3071895424836602E-2</v>
      </c>
      <c r="AM40" s="20">
        <f>SUM(AM38:AM39)</f>
        <v>0</v>
      </c>
      <c r="AN40" s="21">
        <f>AM40/AM41</f>
        <v>0</v>
      </c>
      <c r="AO40" s="20">
        <f t="shared" si="8"/>
        <v>0</v>
      </c>
      <c r="AP40" s="21"/>
      <c r="AQ40" s="20">
        <f>SUBTOTAL(9,AQ38:AQ39)</f>
        <v>0</v>
      </c>
      <c r="AR40" s="21">
        <f>AQ40/AQ41</f>
        <v>0</v>
      </c>
      <c r="AS40" s="20">
        <f t="shared" ref="AS40" si="45">SUM(AS38:AS39)</f>
        <v>2</v>
      </c>
      <c r="AT40" s="21">
        <f>AS40/AS41</f>
        <v>1.282051282051282E-2</v>
      </c>
      <c r="AU40" s="20">
        <f t="shared" si="9"/>
        <v>0</v>
      </c>
      <c r="AV40" s="21"/>
      <c r="AW40" s="20">
        <f>SUBTOTAL(9,AW38:AW39)</f>
        <v>2</v>
      </c>
      <c r="AX40" s="21">
        <f>AW40/AW41</f>
        <v>1.282051282051282E-2</v>
      </c>
      <c r="AY40" s="20">
        <f>SUM(AY38:AY39)</f>
        <v>7</v>
      </c>
      <c r="AZ40" s="21">
        <f>AY40/AY41</f>
        <v>3.1390134529147982E-2</v>
      </c>
      <c r="BA40" s="20">
        <f t="shared" si="10"/>
        <v>0</v>
      </c>
      <c r="BB40" s="21"/>
      <c r="BC40" s="20">
        <f>SUBTOTAL(9,BC38:BC39)</f>
        <v>7</v>
      </c>
      <c r="BD40" s="21">
        <f>BC40/BC41</f>
        <v>3.1390134529147982E-2</v>
      </c>
      <c r="BE40" s="20">
        <f>SUM(BE38:BE39)</f>
        <v>31</v>
      </c>
      <c r="BF40" s="21">
        <f>BE40/BE41</f>
        <v>1.1456023651145602E-2</v>
      </c>
      <c r="BG40" s="20">
        <f t="shared" si="11"/>
        <v>13</v>
      </c>
      <c r="BH40" s="21">
        <f>BG40/BG41</f>
        <v>1.3993541442411194E-2</v>
      </c>
      <c r="BI40" s="20">
        <f>SUBTOTAL(9,BI38:BI39)</f>
        <v>44</v>
      </c>
      <c r="BJ40" s="21">
        <f>BI40/BI41</f>
        <v>1.2104539202200825E-2</v>
      </c>
      <c r="BK40" s="20">
        <f>SUM(BK38:BK39)</f>
        <v>8</v>
      </c>
      <c r="BL40" s="21">
        <f>BK40/BK41</f>
        <v>1.7543859649122806E-2</v>
      </c>
      <c r="BM40" s="20">
        <f t="shared" si="12"/>
        <v>2</v>
      </c>
      <c r="BN40" s="21">
        <f>BM40/BM41</f>
        <v>6.8965517241379309E-2</v>
      </c>
      <c r="BO40" s="20">
        <f>SUBTOTAL(9,BO38:BO39)</f>
        <v>10</v>
      </c>
      <c r="BP40" s="21">
        <f>BO40/BO41</f>
        <v>2.0618556701030927E-2</v>
      </c>
      <c r="BQ40" s="20">
        <f t="shared" ref="BQ40" si="46">SUM(BQ38:BQ39)</f>
        <v>82</v>
      </c>
      <c r="BR40" s="21">
        <f>BQ40/BQ41</f>
        <v>1.0539845758354757E-2</v>
      </c>
      <c r="BS40" s="20">
        <f t="shared" si="0"/>
        <v>24</v>
      </c>
      <c r="BT40" s="21">
        <f>BS40/BS41</f>
        <v>2.0833333333333332E-2</v>
      </c>
      <c r="BU40" s="20">
        <f>SUBTOTAL(9,BU38:BU39)</f>
        <v>106</v>
      </c>
      <c r="BV40" s="21">
        <f>BU40/BU41</f>
        <v>1.186744290192566E-2</v>
      </c>
      <c r="BW40" s="20">
        <f t="shared" si="1"/>
        <v>164</v>
      </c>
      <c r="BX40" s="21">
        <f>BW40/BW41</f>
        <v>1.1890089175668818E-2</v>
      </c>
      <c r="BY40" s="20">
        <f t="shared" si="13"/>
        <v>43</v>
      </c>
      <c r="BZ40" s="21">
        <f>BY40/BY41</f>
        <v>1.9492293744333637E-2</v>
      </c>
      <c r="CA40" s="20">
        <f t="shared" si="14"/>
        <v>207</v>
      </c>
      <c r="CB40" s="21">
        <f>CA40/CA41</f>
        <v>1.2938308644290268E-2</v>
      </c>
      <c r="CE40" s="20">
        <f t="shared" si="15"/>
        <v>164</v>
      </c>
      <c r="CF40" s="21">
        <f>CE40/CE41</f>
        <v>1.1890089175668818E-2</v>
      </c>
      <c r="CG40" s="20">
        <f t="shared" si="16"/>
        <v>523</v>
      </c>
      <c r="CH40" s="21">
        <f>CG40/CG41</f>
        <v>1.442281175886603E-2</v>
      </c>
      <c r="CI40" s="20">
        <v>687</v>
      </c>
      <c r="CJ40" s="21">
        <f>CI40/CI41</f>
        <v>1.3724902607132154E-2</v>
      </c>
    </row>
    <row r="41" spans="1:88" x14ac:dyDescent="0.25">
      <c r="A41" s="2" t="s">
        <v>137</v>
      </c>
      <c r="B41" s="3"/>
      <c r="C41" s="14">
        <v>56</v>
      </c>
      <c r="D41" s="15">
        <f>C41/C43</f>
        <v>0.98245614035087714</v>
      </c>
      <c r="E41" s="14">
        <f t="shared" si="2"/>
        <v>0</v>
      </c>
      <c r="F41" s="15"/>
      <c r="G41" s="14">
        <f>SUBTOTAL(9,G1:G39)</f>
        <v>56</v>
      </c>
      <c r="H41" s="15">
        <f>G41/G43</f>
        <v>0.98245614035087714</v>
      </c>
      <c r="I41" s="14">
        <v>405</v>
      </c>
      <c r="J41" s="15">
        <f>I41/I43</f>
        <v>0.98540145985401462</v>
      </c>
      <c r="K41" s="14">
        <f t="shared" si="3"/>
        <v>0</v>
      </c>
      <c r="L41" s="15"/>
      <c r="M41" s="14">
        <f>SUBTOTAL(9,M1:M39)</f>
        <v>405</v>
      </c>
      <c r="N41" s="15">
        <f>M41/M43</f>
        <v>0.98540145985401462</v>
      </c>
      <c r="O41" s="14">
        <v>72</v>
      </c>
      <c r="P41" s="15">
        <f>O41/O43</f>
        <v>0.96</v>
      </c>
      <c r="Q41" s="14">
        <f t="shared" si="4"/>
        <v>0</v>
      </c>
      <c r="R41" s="15"/>
      <c r="S41" s="14">
        <f>SUBTOTAL(9,S1:S39)</f>
        <v>72</v>
      </c>
      <c r="T41" s="15">
        <f>S41/S43</f>
        <v>0.96</v>
      </c>
      <c r="U41" s="14">
        <v>1106</v>
      </c>
      <c r="V41" s="15">
        <f>U41/U43</f>
        <v>0.99281867145421898</v>
      </c>
      <c r="W41" s="14">
        <f t="shared" si="5"/>
        <v>69</v>
      </c>
      <c r="X41" s="15">
        <f>W41/W43</f>
        <v>0.93243243243243246</v>
      </c>
      <c r="Y41" s="14">
        <f>SUBTOTAL(9,Y1:Y39)</f>
        <v>1175</v>
      </c>
      <c r="Z41" s="15">
        <f>Y41/Y43</f>
        <v>0.98905723905723908</v>
      </c>
      <c r="AA41" s="14">
        <v>65</v>
      </c>
      <c r="AB41" s="15">
        <f>AA41/AA43</f>
        <v>1</v>
      </c>
      <c r="AC41" s="14">
        <f t="shared" si="6"/>
        <v>0</v>
      </c>
      <c r="AD41" s="15"/>
      <c r="AE41" s="14">
        <f>SUBTOTAL(9,AE1:AE39)</f>
        <v>65</v>
      </c>
      <c r="AF41" s="15">
        <f>AE41/AE43</f>
        <v>1</v>
      </c>
      <c r="AG41" s="14">
        <v>738</v>
      </c>
      <c r="AH41" s="15">
        <f>AG41/AG43</f>
        <v>0.99193548387096775</v>
      </c>
      <c r="AI41" s="14">
        <f t="shared" si="7"/>
        <v>27</v>
      </c>
      <c r="AJ41" s="15">
        <f>AI41/AI43</f>
        <v>0.87096774193548387</v>
      </c>
      <c r="AK41" s="14">
        <f>SUBTOTAL(9,AK1:AK39)</f>
        <v>765</v>
      </c>
      <c r="AL41" s="15">
        <f>AK41/AK43</f>
        <v>0.98709677419354835</v>
      </c>
      <c r="AM41" s="14">
        <v>30</v>
      </c>
      <c r="AN41" s="15">
        <f>AM41/AM43</f>
        <v>0.90909090909090906</v>
      </c>
      <c r="AO41" s="14">
        <f t="shared" si="8"/>
        <v>0</v>
      </c>
      <c r="AP41" s="15"/>
      <c r="AQ41" s="14">
        <f>SUBTOTAL(9,AQ1:AQ39)</f>
        <v>30</v>
      </c>
      <c r="AR41" s="15">
        <f>AQ41/AQ43</f>
        <v>0.90909090909090906</v>
      </c>
      <c r="AS41" s="14">
        <v>156</v>
      </c>
      <c r="AT41" s="15">
        <f>AS41/AS43</f>
        <v>0.98113207547169812</v>
      </c>
      <c r="AU41" s="14">
        <f t="shared" si="9"/>
        <v>0</v>
      </c>
      <c r="AV41" s="15"/>
      <c r="AW41" s="14">
        <f>SUBTOTAL(9,AW1:AW39)</f>
        <v>156</v>
      </c>
      <c r="AX41" s="15">
        <f>AW41/AW43</f>
        <v>0.98113207547169812</v>
      </c>
      <c r="AY41" s="14">
        <v>223</v>
      </c>
      <c r="AZ41" s="15">
        <f>AY41/AY43</f>
        <v>0.9570815450643777</v>
      </c>
      <c r="BA41" s="14">
        <f t="shared" si="10"/>
        <v>0</v>
      </c>
      <c r="BB41" s="15"/>
      <c r="BC41" s="14">
        <f>SUBTOTAL(9,BC1:BC39)</f>
        <v>223</v>
      </c>
      <c r="BD41" s="15">
        <f>BC41/BC43</f>
        <v>0.9570815450643777</v>
      </c>
      <c r="BE41" s="14">
        <v>2706</v>
      </c>
      <c r="BF41" s="15">
        <f>BE41/BE43</f>
        <v>0.98007968127490042</v>
      </c>
      <c r="BG41" s="14">
        <f t="shared" si="11"/>
        <v>929</v>
      </c>
      <c r="BH41" s="15">
        <f>BG41/BG43</f>
        <v>0.95576131687242794</v>
      </c>
      <c r="BI41" s="14">
        <f>SUBTOTAL(9,BI1:BI39)</f>
        <v>3635</v>
      </c>
      <c r="BJ41" s="15">
        <f>BI41/BI43</f>
        <v>0.97374765604071789</v>
      </c>
      <c r="BK41" s="14">
        <v>456</v>
      </c>
      <c r="BL41" s="15">
        <f>BK41/BK43</f>
        <v>0.99130434782608701</v>
      </c>
      <c r="BM41" s="14">
        <f t="shared" si="12"/>
        <v>29</v>
      </c>
      <c r="BN41" s="15">
        <f>BM41/BM43</f>
        <v>0.96666666666666667</v>
      </c>
      <c r="BO41" s="14">
        <f>SUBTOTAL(9,BO1:BO39)</f>
        <v>485</v>
      </c>
      <c r="BP41" s="15">
        <f>BO41/BO43</f>
        <v>0.98979591836734693</v>
      </c>
      <c r="BQ41" s="14">
        <v>7780</v>
      </c>
      <c r="BR41" s="15">
        <f>BQ41/BQ43</f>
        <v>0.9888154550076258</v>
      </c>
      <c r="BS41" s="14">
        <f t="shared" si="0"/>
        <v>1152</v>
      </c>
      <c r="BT41" s="15">
        <f>BS41/BS43</f>
        <v>0.95285359801488834</v>
      </c>
      <c r="BU41" s="14">
        <f>SUBTOTAL(9,BU1:BU39)</f>
        <v>8932</v>
      </c>
      <c r="BV41" s="15">
        <f>BU41/BU43</f>
        <v>0.98402555910543132</v>
      </c>
      <c r="BW41" s="14">
        <f t="shared" si="1"/>
        <v>13793</v>
      </c>
      <c r="BX41" s="15">
        <f>BW41/BW43</f>
        <v>0.98662374821173104</v>
      </c>
      <c r="BY41" s="14">
        <f t="shared" si="13"/>
        <v>2206</v>
      </c>
      <c r="BZ41" s="15">
        <f>BY41/BY43</f>
        <v>0.9525043177892919</v>
      </c>
      <c r="CA41" s="17">
        <f t="shared" si="14"/>
        <v>15999</v>
      </c>
      <c r="CB41" s="18">
        <f>CA41/CA43</f>
        <v>0.98177466863033869</v>
      </c>
      <c r="CE41" s="14">
        <f t="shared" si="15"/>
        <v>13793</v>
      </c>
      <c r="CF41" s="15">
        <f>CE41/CE43</f>
        <v>0.98662374821173104</v>
      </c>
      <c r="CG41" s="14">
        <f t="shared" si="16"/>
        <v>36262</v>
      </c>
      <c r="CH41" s="15">
        <f>CG41/CG43</f>
        <v>0.97175474327366274</v>
      </c>
      <c r="CI41" s="17">
        <v>50055</v>
      </c>
      <c r="CJ41" s="18">
        <f>CI41/CI43</f>
        <v>0.97580708047411102</v>
      </c>
    </row>
    <row r="42" spans="1:88" x14ac:dyDescent="0.25">
      <c r="A42" s="2" t="s">
        <v>136</v>
      </c>
      <c r="B42" s="3"/>
      <c r="C42" s="14">
        <v>1</v>
      </c>
      <c r="D42" s="15">
        <f>C42/C43</f>
        <v>1.7543859649122806E-2</v>
      </c>
      <c r="E42" s="14">
        <f t="shared" si="2"/>
        <v>0</v>
      </c>
      <c r="F42" s="15"/>
      <c r="G42" s="14">
        <v>1</v>
      </c>
      <c r="H42" s="15">
        <f>G42/G43</f>
        <v>1.7543859649122806E-2</v>
      </c>
      <c r="I42" s="14">
        <v>6</v>
      </c>
      <c r="J42" s="15">
        <f>I42/I43</f>
        <v>1.4598540145985401E-2</v>
      </c>
      <c r="K42" s="14">
        <f t="shared" si="3"/>
        <v>0</v>
      </c>
      <c r="L42" s="15"/>
      <c r="M42" s="14">
        <v>6</v>
      </c>
      <c r="N42" s="15">
        <f>M42/M43</f>
        <v>1.4598540145985401E-2</v>
      </c>
      <c r="O42" s="14">
        <v>3</v>
      </c>
      <c r="P42" s="15">
        <f>O42/O43</f>
        <v>0.04</v>
      </c>
      <c r="Q42" s="14">
        <f t="shared" si="4"/>
        <v>0</v>
      </c>
      <c r="R42" s="15"/>
      <c r="S42" s="14">
        <v>3</v>
      </c>
      <c r="T42" s="15">
        <f>S42/S43</f>
        <v>0.04</v>
      </c>
      <c r="U42" s="14">
        <v>8</v>
      </c>
      <c r="V42" s="15">
        <f>U42/U43</f>
        <v>7.1813285457809697E-3</v>
      </c>
      <c r="W42" s="14">
        <f t="shared" si="5"/>
        <v>5</v>
      </c>
      <c r="X42" s="15">
        <f>W42/W43</f>
        <v>6.7567567567567571E-2</v>
      </c>
      <c r="Y42" s="14">
        <v>13</v>
      </c>
      <c r="Z42" s="15">
        <f>Y42/Y43</f>
        <v>1.0942760942760943E-2</v>
      </c>
      <c r="AA42" s="14">
        <v>0</v>
      </c>
      <c r="AB42" s="15">
        <f>AA42/AA43</f>
        <v>0</v>
      </c>
      <c r="AC42" s="14">
        <f t="shared" si="6"/>
        <v>0</v>
      </c>
      <c r="AD42" s="15"/>
      <c r="AE42" s="14">
        <v>0</v>
      </c>
      <c r="AF42" s="15">
        <f>AE42/AE43</f>
        <v>0</v>
      </c>
      <c r="AG42" s="14">
        <v>6</v>
      </c>
      <c r="AH42" s="15">
        <f>AG42/AG43</f>
        <v>8.0645161290322578E-3</v>
      </c>
      <c r="AI42" s="14">
        <f t="shared" si="7"/>
        <v>4</v>
      </c>
      <c r="AJ42" s="15">
        <f>AI42/AI43</f>
        <v>0.12903225806451613</v>
      </c>
      <c r="AK42" s="14">
        <v>10</v>
      </c>
      <c r="AL42" s="15">
        <f>AK42/AK43</f>
        <v>1.2903225806451613E-2</v>
      </c>
      <c r="AM42" s="14">
        <v>3</v>
      </c>
      <c r="AN42" s="15">
        <f>AM42/AM43</f>
        <v>9.0909090909090912E-2</v>
      </c>
      <c r="AO42" s="14">
        <f t="shared" si="8"/>
        <v>0</v>
      </c>
      <c r="AP42" s="15"/>
      <c r="AQ42" s="14">
        <v>3</v>
      </c>
      <c r="AR42" s="15">
        <f>AQ42/AQ43</f>
        <v>9.0909090909090912E-2</v>
      </c>
      <c r="AS42" s="14">
        <v>3</v>
      </c>
      <c r="AT42" s="15">
        <f>AS42/AS43</f>
        <v>1.8867924528301886E-2</v>
      </c>
      <c r="AU42" s="14">
        <f t="shared" si="9"/>
        <v>0</v>
      </c>
      <c r="AV42" s="15"/>
      <c r="AW42" s="14">
        <v>3</v>
      </c>
      <c r="AX42" s="15">
        <f>AW42/AW43</f>
        <v>1.8867924528301886E-2</v>
      </c>
      <c r="AY42" s="14">
        <v>10</v>
      </c>
      <c r="AZ42" s="15">
        <f>AY42/AY43</f>
        <v>4.2918454935622317E-2</v>
      </c>
      <c r="BA42" s="14">
        <f t="shared" si="10"/>
        <v>0</v>
      </c>
      <c r="BB42" s="15"/>
      <c r="BC42" s="14">
        <v>10</v>
      </c>
      <c r="BD42" s="15">
        <f>BC42/BC43</f>
        <v>4.2918454935622317E-2</v>
      </c>
      <c r="BE42" s="14">
        <v>55</v>
      </c>
      <c r="BF42" s="15">
        <f>BE42/BE43</f>
        <v>1.9920318725099601E-2</v>
      </c>
      <c r="BG42" s="14">
        <f t="shared" si="11"/>
        <v>43</v>
      </c>
      <c r="BH42" s="15">
        <f>BG42/BG43</f>
        <v>4.4238683127572016E-2</v>
      </c>
      <c r="BI42" s="14">
        <v>98</v>
      </c>
      <c r="BJ42" s="15">
        <f>BI42/BI43</f>
        <v>2.6252343959282078E-2</v>
      </c>
      <c r="BK42" s="14">
        <v>4</v>
      </c>
      <c r="BL42" s="15">
        <f>BK42/BK43</f>
        <v>8.6956521739130436E-3</v>
      </c>
      <c r="BM42" s="14">
        <f t="shared" si="12"/>
        <v>1</v>
      </c>
      <c r="BN42" s="15">
        <f>BM42/BM43</f>
        <v>3.3333333333333333E-2</v>
      </c>
      <c r="BO42" s="14">
        <v>5</v>
      </c>
      <c r="BP42" s="15">
        <f>BO42/BO43</f>
        <v>1.020408163265306E-2</v>
      </c>
      <c r="BQ42" s="14">
        <v>88</v>
      </c>
      <c r="BR42" s="15">
        <f>BQ42/BQ43</f>
        <v>1.1184544992374174E-2</v>
      </c>
      <c r="BS42" s="14">
        <f t="shared" si="0"/>
        <v>57</v>
      </c>
      <c r="BT42" s="15">
        <f>BS42/BS43</f>
        <v>4.7146401985111663E-2</v>
      </c>
      <c r="BU42" s="14">
        <v>145</v>
      </c>
      <c r="BV42" s="15">
        <f>BU42/BU43</f>
        <v>1.5974440894568689E-2</v>
      </c>
      <c r="BW42" s="14">
        <f t="shared" si="1"/>
        <v>187</v>
      </c>
      <c r="BX42" s="15">
        <f>BW42/BW43</f>
        <v>1.3376251788268956E-2</v>
      </c>
      <c r="BY42" s="14">
        <f t="shared" si="13"/>
        <v>110</v>
      </c>
      <c r="BZ42" s="15">
        <f>BY42/BY43</f>
        <v>4.7495682210708115E-2</v>
      </c>
      <c r="CA42" s="17">
        <f t="shared" si="14"/>
        <v>297</v>
      </c>
      <c r="CB42" s="18">
        <f>CA42/CA43</f>
        <v>1.8225331369661268E-2</v>
      </c>
      <c r="CE42" s="14">
        <f t="shared" si="15"/>
        <v>187</v>
      </c>
      <c r="CF42" s="15">
        <f>CE42/CE43</f>
        <v>1.3376251788268956E-2</v>
      </c>
      <c r="CG42" s="14">
        <f t="shared" si="16"/>
        <v>1054</v>
      </c>
      <c r="CH42" s="15">
        <f>CG42/CG43</f>
        <v>2.8245256726337226E-2</v>
      </c>
      <c r="CI42" s="17">
        <v>1241</v>
      </c>
      <c r="CJ42" s="18">
        <f>CI42/CI43</f>
        <v>2.4192919525888958E-2</v>
      </c>
    </row>
    <row r="43" spans="1:88" x14ac:dyDescent="0.25">
      <c r="A43" s="4" t="s">
        <v>138</v>
      </c>
      <c r="B43" s="5"/>
      <c r="C43" s="23">
        <f t="shared" ref="C43" si="47">C41+C42</f>
        <v>57</v>
      </c>
      <c r="D43" s="24">
        <f>C43/MurrTotal</f>
        <v>1.1111977542108545E-3</v>
      </c>
      <c r="E43" s="23">
        <f t="shared" ref="E43" si="48">E41+E42</f>
        <v>0</v>
      </c>
      <c r="F43" s="24">
        <f>E43/MurrTotal</f>
        <v>0</v>
      </c>
      <c r="G43" s="23">
        <f t="shared" ref="G43:BO43" si="49">G41+G42</f>
        <v>57</v>
      </c>
      <c r="H43" s="24">
        <f>G43/MurrTotal</f>
        <v>1.1111977542108545E-3</v>
      </c>
      <c r="I43" s="23">
        <f t="shared" ref="I43:BQ43" si="50">I41+I42</f>
        <v>411</v>
      </c>
      <c r="J43" s="24">
        <f>I43/MurrTotal</f>
        <v>8.0123206487835302E-3</v>
      </c>
      <c r="K43" s="23">
        <f t="shared" si="49"/>
        <v>0</v>
      </c>
      <c r="L43" s="24">
        <f>K43/MurrTotal</f>
        <v>0</v>
      </c>
      <c r="M43" s="23">
        <f t="shared" si="50"/>
        <v>411</v>
      </c>
      <c r="N43" s="24">
        <f>M43/MurrTotal</f>
        <v>8.0123206487835302E-3</v>
      </c>
      <c r="O43" s="23">
        <f t="shared" si="49"/>
        <v>75</v>
      </c>
      <c r="P43" s="24">
        <f>O43/MurrTotal</f>
        <v>1.4621023081721771E-3</v>
      </c>
      <c r="Q43" s="23">
        <f t="shared" si="50"/>
        <v>0</v>
      </c>
      <c r="R43" s="24">
        <f>Q43/MurrTotal</f>
        <v>0</v>
      </c>
      <c r="S43" s="23">
        <f t="shared" si="49"/>
        <v>75</v>
      </c>
      <c r="T43" s="24">
        <f>S43/MurrTotal</f>
        <v>1.4621023081721771E-3</v>
      </c>
      <c r="U43" s="23">
        <f t="shared" si="50"/>
        <v>1114</v>
      </c>
      <c r="V43" s="24">
        <f>U43/MurrTotal</f>
        <v>2.1717092950717404E-2</v>
      </c>
      <c r="W43" s="23">
        <f t="shared" si="49"/>
        <v>74</v>
      </c>
      <c r="X43" s="24">
        <f>W43/MurrTotal</f>
        <v>1.4426076107298814E-3</v>
      </c>
      <c r="Y43" s="23">
        <f t="shared" si="50"/>
        <v>1188</v>
      </c>
      <c r="Z43" s="24">
        <f>Y43/MurrTotal</f>
        <v>2.3159700561447286E-2</v>
      </c>
      <c r="AA43" s="23">
        <f t="shared" si="49"/>
        <v>65</v>
      </c>
      <c r="AB43" s="24">
        <f>AA43/MurrTotal</f>
        <v>1.2671553337492202E-3</v>
      </c>
      <c r="AC43" s="23">
        <f t="shared" si="50"/>
        <v>0</v>
      </c>
      <c r="AD43" s="24">
        <f>AC43/MurrTotal</f>
        <v>0</v>
      </c>
      <c r="AE43" s="23">
        <f t="shared" si="49"/>
        <v>65</v>
      </c>
      <c r="AF43" s="24">
        <f>AE43/MurrTotal</f>
        <v>1.2671553337492202E-3</v>
      </c>
      <c r="AG43" s="23">
        <f t="shared" si="50"/>
        <v>744</v>
      </c>
      <c r="AH43" s="24">
        <f>AG43/MurrTotal</f>
        <v>1.4504054897067997E-2</v>
      </c>
      <c r="AI43" s="23">
        <f t="shared" si="49"/>
        <v>31</v>
      </c>
      <c r="AJ43" s="24">
        <f>AI43/MurrTotal</f>
        <v>6.0433562071116661E-4</v>
      </c>
      <c r="AK43" s="23">
        <f t="shared" si="50"/>
        <v>775</v>
      </c>
      <c r="AL43" s="24">
        <f>AK43/MurrTotal</f>
        <v>1.5108390517779164E-2</v>
      </c>
      <c r="AM43" s="23">
        <f t="shared" si="49"/>
        <v>33</v>
      </c>
      <c r="AN43" s="24">
        <f>AM43/MurrTotal</f>
        <v>6.433250155957579E-4</v>
      </c>
      <c r="AO43" s="23">
        <f t="shared" si="50"/>
        <v>0</v>
      </c>
      <c r="AP43" s="24">
        <f>AO43/MurrTotal</f>
        <v>0</v>
      </c>
      <c r="AQ43" s="23">
        <f t="shared" si="49"/>
        <v>33</v>
      </c>
      <c r="AR43" s="24">
        <f>AQ43/MurrTotal</f>
        <v>6.433250155957579E-4</v>
      </c>
      <c r="AS43" s="23">
        <f t="shared" si="50"/>
        <v>159</v>
      </c>
      <c r="AT43" s="24">
        <f>AS43/MurrTotal</f>
        <v>3.0996568933250156E-3</v>
      </c>
      <c r="AU43" s="23">
        <f t="shared" si="49"/>
        <v>0</v>
      </c>
      <c r="AV43" s="24">
        <f>AU43/MurrTotal</f>
        <v>0</v>
      </c>
      <c r="AW43" s="23">
        <f t="shared" si="50"/>
        <v>159</v>
      </c>
      <c r="AX43" s="24">
        <f>AW43/MurrTotal</f>
        <v>3.0996568933250156E-3</v>
      </c>
      <c r="AY43" s="23">
        <f t="shared" si="49"/>
        <v>233</v>
      </c>
      <c r="AZ43" s="24">
        <f>AY43/MurrTotal</f>
        <v>4.5422645040548975E-3</v>
      </c>
      <c r="BA43" s="23">
        <f t="shared" si="50"/>
        <v>0</v>
      </c>
      <c r="BB43" s="24">
        <f>BA43/MurrTotal</f>
        <v>0</v>
      </c>
      <c r="BC43" s="23">
        <f t="shared" si="49"/>
        <v>233</v>
      </c>
      <c r="BD43" s="24">
        <f>BC43/MurrTotal</f>
        <v>4.5422645040548975E-3</v>
      </c>
      <c r="BE43" s="23">
        <f t="shared" si="50"/>
        <v>2761</v>
      </c>
      <c r="BF43" s="24">
        <f>BE43/MurrTotal</f>
        <v>5.3824859638178416E-2</v>
      </c>
      <c r="BG43" s="23">
        <f t="shared" si="49"/>
        <v>972</v>
      </c>
      <c r="BH43" s="24">
        <f>BG43/MurrTotal</f>
        <v>1.8948845913911418E-2</v>
      </c>
      <c r="BI43" s="23">
        <f t="shared" si="50"/>
        <v>3733</v>
      </c>
      <c r="BJ43" s="24">
        <f>BI43/MurrTotal</f>
        <v>7.2773705552089826E-2</v>
      </c>
      <c r="BK43" s="23">
        <f t="shared" si="49"/>
        <v>460</v>
      </c>
      <c r="BL43" s="24">
        <f>BK43/MurrTotal</f>
        <v>8.9675608234560198E-3</v>
      </c>
      <c r="BM43" s="23">
        <f t="shared" si="50"/>
        <v>30</v>
      </c>
      <c r="BN43" s="24">
        <f>BM43/MurrTotal</f>
        <v>5.8484092326887085E-4</v>
      </c>
      <c r="BO43" s="23">
        <f t="shared" si="49"/>
        <v>490</v>
      </c>
      <c r="BP43" s="24">
        <f>BO43/MurrTotal</f>
        <v>9.5524017467248905E-3</v>
      </c>
      <c r="BQ43" s="23">
        <f t="shared" si="50"/>
        <v>7868</v>
      </c>
      <c r="BR43" s="24">
        <f>BQ43/MurrTotal</f>
        <v>0.15338427947598254</v>
      </c>
      <c r="BS43" s="23">
        <f t="shared" ref="BS43" si="51">BS41+BS42</f>
        <v>1209</v>
      </c>
      <c r="BT43" s="24">
        <f>BS43/MurrTotal</f>
        <v>2.3569089207735497E-2</v>
      </c>
      <c r="BU43" s="23">
        <f t="shared" ref="BU43" si="52">BU41+BU42</f>
        <v>9077</v>
      </c>
      <c r="BV43" s="24">
        <f>BU43/MurrTotal</f>
        <v>0.17695336868371803</v>
      </c>
      <c r="BW43" s="23">
        <f t="shared" ref="BW43" si="53">BW41+BW42</f>
        <v>13980</v>
      </c>
      <c r="BX43" s="24">
        <f>BW43/CA43</f>
        <v>0.85787923416789391</v>
      </c>
      <c r="BY43" s="23">
        <f t="shared" ref="BY43" si="54">BY41+BY42</f>
        <v>2316</v>
      </c>
      <c r="BZ43" s="24">
        <f>BY43/CA43</f>
        <v>0.14212076583210603</v>
      </c>
      <c r="CA43" s="23">
        <f t="shared" ref="CA43" si="55">CA41+CA42</f>
        <v>16296</v>
      </c>
      <c r="CB43" s="24">
        <f>CA43/MurrTotal</f>
        <v>0.31768558951965065</v>
      </c>
      <c r="CE43" s="23">
        <f t="shared" si="15"/>
        <v>13980</v>
      </c>
      <c r="CF43" s="24">
        <f>CE43/MurrTotal</f>
        <v>0.27253587024329384</v>
      </c>
      <c r="CG43" s="23">
        <f t="shared" si="16"/>
        <v>37316</v>
      </c>
      <c r="CH43" s="24">
        <f>CG43/MurrTotal</f>
        <v>0.72746412975670616</v>
      </c>
      <c r="CI43" s="23">
        <v>51296</v>
      </c>
      <c r="CJ43" s="24">
        <f>CI43/57058</f>
        <v>0.89901503733043575</v>
      </c>
    </row>
  </sheetData>
  <mergeCells count="42">
    <mergeCell ref="CI1:CJ1"/>
    <mergeCell ref="BK1:BL1"/>
    <mergeCell ref="BM1:BN1"/>
    <mergeCell ref="BO1:BP1"/>
    <mergeCell ref="BQ1:BR1"/>
    <mergeCell ref="BS1:BT1"/>
    <mergeCell ref="BU1:BV1"/>
    <mergeCell ref="BW1:BX1"/>
    <mergeCell ref="BY1:BZ1"/>
    <mergeCell ref="CA1:CB1"/>
    <mergeCell ref="CE1:CF1"/>
    <mergeCell ref="CG1:CH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70" fitToWidth="90" orientation="landscape" r:id="rId1"/>
  <headerFooter>
    <oddHeader xml:space="preserve">&amp;C&amp;"Tahoma"&amp;9 ACT Legislative Assembly Election — 15 October 2016_x000D_
&amp;"Tahoma,Bold"&amp;11Table 2.4 First preference votes by polling place: Murrumbidgee_x000D_
</oddHeader>
    <oddFooter>&amp;C&amp;"Tahoma"&amp;9 ACT Electoral Commission — 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CJ37"/>
  <sheetViews>
    <sheetView workbookViewId="0">
      <pane xSplit="2" ySplit="1" topLeftCell="C2" activePane="bottomRight" state="frozen"/>
      <selection activeCell="J38" sqref="J38"/>
      <selection pane="topRight" activeCell="J38" sqref="J38"/>
      <selection pane="bottomLeft" activeCell="J38" sqref="J38"/>
      <selection pane="bottomRight" activeCell="L20" sqref="L20"/>
    </sheetView>
  </sheetViews>
  <sheetFormatPr defaultRowHeight="15" x14ac:dyDescent="0.25"/>
  <cols>
    <col min="1" max="1" width="18.7109375" bestFit="1" customWidth="1"/>
    <col min="2" max="2" width="5.85546875" style="28" bestFit="1" customWidth="1"/>
    <col min="3" max="15" width="6.7109375" customWidth="1"/>
    <col min="16" max="16" width="6.85546875" customWidth="1"/>
    <col min="17" max="19" width="6.7109375" customWidth="1"/>
    <col min="20" max="20" width="6.85546875" customWidth="1"/>
    <col min="21" max="27" width="6.7109375" customWidth="1"/>
    <col min="28" max="28" width="7" customWidth="1"/>
    <col min="29" max="31" width="6.7109375" customWidth="1"/>
    <col min="32" max="32" width="6.85546875" customWidth="1"/>
    <col min="33" max="63" width="6.7109375" customWidth="1"/>
    <col min="64" max="64" width="6.85546875" customWidth="1"/>
    <col min="65" max="67" width="6.7109375" customWidth="1"/>
    <col min="68" max="68" width="6.85546875" customWidth="1"/>
    <col min="69" max="80" width="6.7109375" customWidth="1"/>
    <col min="81" max="82" width="0.85546875" customWidth="1"/>
    <col min="83" max="89" width="6.7109375" customWidth="1"/>
    <col min="90" max="90" width="7.140625" customWidth="1"/>
    <col min="91" max="135" width="6.7109375" customWidth="1"/>
    <col min="136" max="136" width="7.140625" customWidth="1"/>
    <col min="137" max="157" width="6.7109375" customWidth="1"/>
    <col min="158" max="158" width="7.140625" customWidth="1"/>
    <col min="159" max="183" width="6.7109375" customWidth="1"/>
    <col min="184" max="184" width="7.140625" customWidth="1"/>
    <col min="185" max="207" width="6.7109375" customWidth="1"/>
    <col min="208" max="208" width="7.140625" customWidth="1"/>
    <col min="209" max="209" width="6.7109375" customWidth="1"/>
    <col min="210" max="210" width="7.140625" customWidth="1"/>
    <col min="211" max="211" width="6.7109375" customWidth="1"/>
    <col min="212" max="212" width="7.140625" customWidth="1"/>
    <col min="213" max="218" width="6.7109375" customWidth="1"/>
  </cols>
  <sheetData>
    <row r="1" spans="1:88" s="1" customFormat="1" ht="39" customHeight="1" x14ac:dyDescent="0.25">
      <c r="A1" s="13" t="s">
        <v>79</v>
      </c>
      <c r="B1" s="26" t="s">
        <v>80</v>
      </c>
      <c r="C1" s="68" t="s">
        <v>319</v>
      </c>
      <c r="D1" s="69"/>
      <c r="E1" s="68" t="s">
        <v>320</v>
      </c>
      <c r="F1" s="69"/>
      <c r="G1" s="68" t="s">
        <v>337</v>
      </c>
      <c r="H1" s="69"/>
      <c r="I1" s="68" t="s">
        <v>380</v>
      </c>
      <c r="J1" s="69"/>
      <c r="K1" s="68" t="s">
        <v>379</v>
      </c>
      <c r="L1" s="69"/>
      <c r="M1" s="68" t="s">
        <v>378</v>
      </c>
      <c r="N1" s="69"/>
      <c r="O1" s="68" t="s">
        <v>322</v>
      </c>
      <c r="P1" s="69"/>
      <c r="Q1" s="68" t="s">
        <v>323</v>
      </c>
      <c r="R1" s="69"/>
      <c r="S1" s="68" t="s">
        <v>324</v>
      </c>
      <c r="T1" s="69"/>
      <c r="U1" s="68" t="s">
        <v>377</v>
      </c>
      <c r="V1" s="69"/>
      <c r="W1" s="68" t="s">
        <v>376</v>
      </c>
      <c r="X1" s="69"/>
      <c r="Y1" s="68" t="s">
        <v>375</v>
      </c>
      <c r="Z1" s="69"/>
      <c r="AA1" s="68" t="s">
        <v>325</v>
      </c>
      <c r="AB1" s="69"/>
      <c r="AC1" s="68" t="s">
        <v>326</v>
      </c>
      <c r="AD1" s="69"/>
      <c r="AE1" s="68" t="s">
        <v>327</v>
      </c>
      <c r="AF1" s="69"/>
      <c r="AG1" s="68" t="s">
        <v>374</v>
      </c>
      <c r="AH1" s="69"/>
      <c r="AI1" s="68" t="s">
        <v>373</v>
      </c>
      <c r="AJ1" s="69"/>
      <c r="AK1" s="68" t="s">
        <v>372</v>
      </c>
      <c r="AL1" s="69"/>
      <c r="AM1" s="68" t="s">
        <v>328</v>
      </c>
      <c r="AN1" s="69"/>
      <c r="AO1" s="68" t="s">
        <v>329</v>
      </c>
      <c r="AP1" s="69"/>
      <c r="AQ1" s="68" t="s">
        <v>330</v>
      </c>
      <c r="AR1" s="69"/>
      <c r="AS1" s="68" t="s">
        <v>386</v>
      </c>
      <c r="AT1" s="69"/>
      <c r="AU1" s="68" t="s">
        <v>371</v>
      </c>
      <c r="AV1" s="69"/>
      <c r="AW1" s="68" t="s">
        <v>370</v>
      </c>
      <c r="AX1" s="69"/>
      <c r="AY1" s="68" t="s">
        <v>331</v>
      </c>
      <c r="AZ1" s="69"/>
      <c r="BA1" s="68" t="s">
        <v>332</v>
      </c>
      <c r="BB1" s="69"/>
      <c r="BC1" s="68" t="s">
        <v>333</v>
      </c>
      <c r="BD1" s="69"/>
      <c r="BE1" s="68" t="s">
        <v>367</v>
      </c>
      <c r="BF1" s="69"/>
      <c r="BG1" s="68" t="s">
        <v>368</v>
      </c>
      <c r="BH1" s="69"/>
      <c r="BI1" s="68" t="s">
        <v>369</v>
      </c>
      <c r="BJ1" s="69"/>
      <c r="BK1" s="68" t="s">
        <v>334</v>
      </c>
      <c r="BL1" s="69"/>
      <c r="BM1" s="68" t="s">
        <v>335</v>
      </c>
      <c r="BN1" s="69"/>
      <c r="BO1" s="68" t="s">
        <v>336</v>
      </c>
      <c r="BP1" s="69"/>
      <c r="BQ1" s="68" t="s">
        <v>385</v>
      </c>
      <c r="BR1" s="69"/>
      <c r="BS1" s="68" t="s">
        <v>384</v>
      </c>
      <c r="BT1" s="69"/>
      <c r="BU1" s="68" t="s">
        <v>383</v>
      </c>
      <c r="BV1" s="69"/>
      <c r="BW1" s="68" t="s">
        <v>317</v>
      </c>
      <c r="BX1" s="69"/>
      <c r="BY1" s="68" t="s">
        <v>382</v>
      </c>
      <c r="BZ1" s="69"/>
      <c r="CA1" s="68" t="s">
        <v>381</v>
      </c>
      <c r="CB1" s="69"/>
      <c r="CE1" s="68" t="s">
        <v>317</v>
      </c>
      <c r="CF1" s="69"/>
      <c r="CG1" s="68" t="s">
        <v>318</v>
      </c>
      <c r="CH1" s="69"/>
      <c r="CI1" s="68" t="s">
        <v>78</v>
      </c>
      <c r="CJ1" s="69"/>
    </row>
    <row r="2" spans="1:88" x14ac:dyDescent="0.25">
      <c r="A2" s="2" t="s">
        <v>103</v>
      </c>
      <c r="B2" s="3" t="s">
        <v>104</v>
      </c>
      <c r="C2" s="14">
        <v>6</v>
      </c>
      <c r="D2" s="15">
        <f>C2/C35</f>
        <v>2.0202020202020204E-2</v>
      </c>
      <c r="E2" s="14">
        <f>G2-C2</f>
        <v>0</v>
      </c>
      <c r="F2" s="15"/>
      <c r="G2" s="14">
        <v>6</v>
      </c>
      <c r="H2" s="15">
        <f>G2/G35</f>
        <v>2.0202020202020204E-2</v>
      </c>
      <c r="I2" s="14">
        <v>65</v>
      </c>
      <c r="J2" s="15">
        <f>I2/I35</f>
        <v>1.8392756083757782E-2</v>
      </c>
      <c r="K2" s="14">
        <f>M2-I2</f>
        <v>6</v>
      </c>
      <c r="L2" s="15">
        <f>K2/K35</f>
        <v>1.2345679012345678E-2</v>
      </c>
      <c r="M2" s="14">
        <v>71</v>
      </c>
      <c r="N2" s="15">
        <f>M2/M35</f>
        <v>1.7661691542288558E-2</v>
      </c>
      <c r="O2" s="14">
        <v>1</v>
      </c>
      <c r="P2" s="15">
        <f>O2/O35</f>
        <v>1.1235955056179775E-2</v>
      </c>
      <c r="Q2" s="14">
        <f>S2-O2</f>
        <v>0</v>
      </c>
      <c r="R2" s="15"/>
      <c r="S2" s="14">
        <v>1</v>
      </c>
      <c r="T2" s="15">
        <f>S2/S35</f>
        <v>1.1235955056179775E-2</v>
      </c>
      <c r="U2" s="14">
        <v>33</v>
      </c>
      <c r="V2" s="15">
        <f>U2/U35</f>
        <v>1.8425460636515914E-2</v>
      </c>
      <c r="W2" s="14">
        <f>Y2-U2</f>
        <v>1</v>
      </c>
      <c r="X2" s="15">
        <f>W2/W35</f>
        <v>9.8039215686274508E-3</v>
      </c>
      <c r="Y2" s="14">
        <v>34</v>
      </c>
      <c r="Z2" s="15">
        <f>Y2/Y35</f>
        <v>1.7960908610670893E-2</v>
      </c>
      <c r="AA2" s="14">
        <v>2</v>
      </c>
      <c r="AB2" s="15">
        <f>AA2/AA35</f>
        <v>2.9411764705882353E-2</v>
      </c>
      <c r="AC2" s="14">
        <f>AE2-AA2</f>
        <v>0</v>
      </c>
      <c r="AD2" s="15"/>
      <c r="AE2" s="14">
        <v>2</v>
      </c>
      <c r="AF2" s="15">
        <f>AE2/AE35</f>
        <v>2.9411764705882353E-2</v>
      </c>
      <c r="AG2" s="14">
        <v>11</v>
      </c>
      <c r="AH2" s="15">
        <f>AG2/AG35</f>
        <v>1.0073260073260074E-2</v>
      </c>
      <c r="AI2" s="14">
        <f>AK2-AG2</f>
        <v>0</v>
      </c>
      <c r="AJ2" s="15">
        <f>AI2/AI35</f>
        <v>0</v>
      </c>
      <c r="AK2" s="14">
        <v>11</v>
      </c>
      <c r="AL2" s="15">
        <f>AK2/AK35</f>
        <v>9.683098591549295E-3</v>
      </c>
      <c r="AM2" s="14">
        <v>46</v>
      </c>
      <c r="AN2" s="15">
        <f>AM2/AM35</f>
        <v>2.1100917431192662E-2</v>
      </c>
      <c r="AO2" s="14">
        <f>AQ2-AM2</f>
        <v>1</v>
      </c>
      <c r="AP2" s="15">
        <f>AO2/AO35</f>
        <v>0.01</v>
      </c>
      <c r="AQ2" s="14">
        <v>47</v>
      </c>
      <c r="AR2" s="15">
        <f>AQ2/AQ35</f>
        <v>2.06140350877193E-2</v>
      </c>
      <c r="AS2" s="14">
        <v>207</v>
      </c>
      <c r="AT2" s="15">
        <f>AS2/AS35</f>
        <v>1.8736422881969587E-2</v>
      </c>
      <c r="AU2" s="14">
        <f>AW2-AS2</f>
        <v>16</v>
      </c>
      <c r="AV2" s="15">
        <f>AU2/AU35</f>
        <v>1.5444015444015444E-2</v>
      </c>
      <c r="AW2" s="14">
        <v>223</v>
      </c>
      <c r="AX2" s="15">
        <f>AW2/AW35</f>
        <v>1.8454154253558425E-2</v>
      </c>
      <c r="AY2" s="14">
        <v>0</v>
      </c>
      <c r="AZ2" s="15">
        <f>AY2/AY35</f>
        <v>0</v>
      </c>
      <c r="BA2" s="14">
        <f>BC2-AY2</f>
        <v>0</v>
      </c>
      <c r="BB2" s="15"/>
      <c r="BC2" s="14">
        <v>0</v>
      </c>
      <c r="BD2" s="15">
        <f>BC2/BC35</f>
        <v>0</v>
      </c>
      <c r="BE2" s="14">
        <v>11</v>
      </c>
      <c r="BF2" s="15">
        <f>BE2/BE35</f>
        <v>2.7848101265822784E-2</v>
      </c>
      <c r="BG2" s="14">
        <f>BI2-BE2</f>
        <v>2</v>
      </c>
      <c r="BH2" s="15">
        <f>BG2/BG35</f>
        <v>0.1111111111111111</v>
      </c>
      <c r="BI2" s="14">
        <v>13</v>
      </c>
      <c r="BJ2" s="15">
        <f>BI2/BI35</f>
        <v>3.1476997578692496E-2</v>
      </c>
      <c r="BK2" s="14">
        <v>1</v>
      </c>
      <c r="BL2" s="15">
        <f>BK2/BK35</f>
        <v>3.8461538461538464E-2</v>
      </c>
      <c r="BM2" s="14">
        <f>BO2-BK2</f>
        <v>0</v>
      </c>
      <c r="BN2" s="15"/>
      <c r="BO2" s="14">
        <v>1</v>
      </c>
      <c r="BP2" s="15">
        <f>BO2/BO35</f>
        <v>3.8461538461538464E-2</v>
      </c>
      <c r="BQ2" s="14">
        <v>8</v>
      </c>
      <c r="BR2" s="15">
        <f>BQ2/BQ35</f>
        <v>1.5503875968992248E-2</v>
      </c>
      <c r="BS2" s="14">
        <f>BU2-BQ2</f>
        <v>0</v>
      </c>
      <c r="BT2" s="15"/>
      <c r="BU2" s="14">
        <v>8</v>
      </c>
      <c r="BV2" s="15">
        <f>BU2/BU35</f>
        <v>1.5503875968992248E-2</v>
      </c>
      <c r="BW2" s="14">
        <f t="shared" ref="BW2:BW37" si="0">C2+I2+O2+U2+AA2+AG2+AM2+AS2+AY2+BE2+BK2+BQ2</f>
        <v>391</v>
      </c>
      <c r="BX2" s="15">
        <f>BW2/BW35</f>
        <v>1.8566883517735885E-2</v>
      </c>
      <c r="BY2" s="14">
        <f>E2+K2+Q2+W2+AC2+AI2+AO2+AU2+BA2+BG2+BM2+BS2</f>
        <v>26</v>
      </c>
      <c r="BZ2" s="15">
        <f>BY2/BY35</f>
        <v>1.4557670772676373E-2</v>
      </c>
      <c r="CA2" s="17">
        <f>BW2+BY2</f>
        <v>417</v>
      </c>
      <c r="CB2" s="18">
        <f>CA2/CA35</f>
        <v>1.8253447143795141E-2</v>
      </c>
      <c r="CE2" s="14">
        <f>BW2</f>
        <v>391</v>
      </c>
      <c r="CF2" s="15">
        <f>CE2/CE35</f>
        <v>1.8566883517735885E-2</v>
      </c>
      <c r="CG2" s="14">
        <f>CI2-CE2</f>
        <v>375</v>
      </c>
      <c r="CH2" s="15">
        <f>CG2/CG35</f>
        <v>1.2419686030337154E-2</v>
      </c>
      <c r="CI2" s="17">
        <v>766</v>
      </c>
      <c r="CJ2" s="18">
        <v>1.4945466606832771E-2</v>
      </c>
    </row>
    <row r="3" spans="1:88" x14ac:dyDescent="0.25">
      <c r="A3" s="2" t="s">
        <v>105</v>
      </c>
      <c r="B3" s="3" t="s">
        <v>104</v>
      </c>
      <c r="C3" s="14">
        <v>11</v>
      </c>
      <c r="D3" s="15">
        <f>C3/C35</f>
        <v>3.7037037037037035E-2</v>
      </c>
      <c r="E3" s="14">
        <f t="shared" ref="E3:E36" si="1">G3-C3</f>
        <v>0</v>
      </c>
      <c r="F3" s="15"/>
      <c r="G3" s="14">
        <v>11</v>
      </c>
      <c r="H3" s="15">
        <f>G3/G35</f>
        <v>3.7037037037037035E-2</v>
      </c>
      <c r="I3" s="14">
        <v>69</v>
      </c>
      <c r="J3" s="15">
        <f>I3/I35</f>
        <v>1.9524617996604415E-2</v>
      </c>
      <c r="K3" s="14">
        <f t="shared" ref="K3:K36" si="2">M3-I3</f>
        <v>6</v>
      </c>
      <c r="L3" s="15">
        <f>K3/K35</f>
        <v>1.2345679012345678E-2</v>
      </c>
      <c r="M3" s="14">
        <v>75</v>
      </c>
      <c r="N3" s="15">
        <f>M3/M35</f>
        <v>1.8656716417910446E-2</v>
      </c>
      <c r="O3" s="14">
        <v>3</v>
      </c>
      <c r="P3" s="15">
        <f>O3/O35</f>
        <v>3.3707865168539325E-2</v>
      </c>
      <c r="Q3" s="14">
        <f t="shared" ref="Q3:Q36" si="3">S3-O3</f>
        <v>0</v>
      </c>
      <c r="R3" s="15"/>
      <c r="S3" s="14">
        <v>3</v>
      </c>
      <c r="T3" s="15">
        <f>S3/S35</f>
        <v>3.3707865168539325E-2</v>
      </c>
      <c r="U3" s="14">
        <v>20</v>
      </c>
      <c r="V3" s="15">
        <f>U3/U35</f>
        <v>1.1166945840312675E-2</v>
      </c>
      <c r="W3" s="14">
        <f t="shared" ref="W3:W36" si="4">Y3-U3</f>
        <v>2</v>
      </c>
      <c r="X3" s="15">
        <f>W3/W35</f>
        <v>1.9607843137254902E-2</v>
      </c>
      <c r="Y3" s="14">
        <v>22</v>
      </c>
      <c r="Z3" s="15">
        <f>Y3/Y35</f>
        <v>1.162176439513999E-2</v>
      </c>
      <c r="AA3" s="14">
        <v>0</v>
      </c>
      <c r="AB3" s="15">
        <f>AA3/AA35</f>
        <v>0</v>
      </c>
      <c r="AC3" s="14">
        <f t="shared" ref="AC3:AC36" si="5">AE3-AA3</f>
        <v>0</v>
      </c>
      <c r="AD3" s="15"/>
      <c r="AE3" s="14">
        <v>0</v>
      </c>
      <c r="AF3" s="15">
        <f>AE3/AE35</f>
        <v>0</v>
      </c>
      <c r="AG3" s="14">
        <v>13</v>
      </c>
      <c r="AH3" s="15">
        <f>AG3/AG35</f>
        <v>1.1904761904761904E-2</v>
      </c>
      <c r="AI3" s="14">
        <f t="shared" ref="AI3:AI36" si="6">AK3-AG3</f>
        <v>0</v>
      </c>
      <c r="AJ3" s="15">
        <f>AI3/AI35</f>
        <v>0</v>
      </c>
      <c r="AK3" s="14">
        <v>13</v>
      </c>
      <c r="AL3" s="15">
        <f>AK3/AK35</f>
        <v>1.1443661971830986E-2</v>
      </c>
      <c r="AM3" s="14">
        <v>37</v>
      </c>
      <c r="AN3" s="15">
        <f>AM3/AM35</f>
        <v>1.6972477064220184E-2</v>
      </c>
      <c r="AO3" s="14">
        <f t="shared" ref="AO3:AO36" si="7">AQ3-AM3</f>
        <v>1</v>
      </c>
      <c r="AP3" s="15">
        <f>AO3/AO35</f>
        <v>0.01</v>
      </c>
      <c r="AQ3" s="14">
        <v>38</v>
      </c>
      <c r="AR3" s="15">
        <f>AQ3/AQ35</f>
        <v>1.6666666666666666E-2</v>
      </c>
      <c r="AS3" s="14">
        <v>156</v>
      </c>
      <c r="AT3" s="15">
        <f>AS3/AS35</f>
        <v>1.4120202751629254E-2</v>
      </c>
      <c r="AU3" s="14">
        <f t="shared" ref="AU3:AU36" si="8">AW3-AS3</f>
        <v>15</v>
      </c>
      <c r="AV3" s="15">
        <f>AU3/AU35</f>
        <v>1.4478764478764479E-2</v>
      </c>
      <c r="AW3" s="14">
        <v>171</v>
      </c>
      <c r="AX3" s="15">
        <f>AW3/AW35</f>
        <v>1.4150943396226415E-2</v>
      </c>
      <c r="AY3" s="14">
        <v>0</v>
      </c>
      <c r="AZ3" s="15">
        <f>AY3/AY35</f>
        <v>0</v>
      </c>
      <c r="BA3" s="14">
        <f t="shared" ref="BA3:BA36" si="9">BC3-AY3</f>
        <v>0</v>
      </c>
      <c r="BB3" s="15"/>
      <c r="BC3" s="14">
        <v>0</v>
      </c>
      <c r="BD3" s="15">
        <f>BC3/BC35</f>
        <v>0</v>
      </c>
      <c r="BE3" s="14">
        <v>9</v>
      </c>
      <c r="BF3" s="15">
        <f>BE3/BE35</f>
        <v>2.2784810126582278E-2</v>
      </c>
      <c r="BG3" s="14">
        <f t="shared" ref="BG3:BG36" si="10">BI3-BE3</f>
        <v>0</v>
      </c>
      <c r="BH3" s="15">
        <f>BG3/BG35</f>
        <v>0</v>
      </c>
      <c r="BI3" s="14">
        <v>9</v>
      </c>
      <c r="BJ3" s="15">
        <f>BI3/BI35</f>
        <v>2.1791767554479417E-2</v>
      </c>
      <c r="BK3" s="14">
        <v>0</v>
      </c>
      <c r="BL3" s="15">
        <f>BK3/BK35</f>
        <v>0</v>
      </c>
      <c r="BM3" s="14">
        <f t="shared" ref="BM3:BM36" si="11">BO3-BK3</f>
        <v>0</v>
      </c>
      <c r="BN3" s="15"/>
      <c r="BO3" s="14">
        <v>0</v>
      </c>
      <c r="BP3" s="15">
        <f>BO3/BO35</f>
        <v>0</v>
      </c>
      <c r="BQ3" s="14">
        <v>7</v>
      </c>
      <c r="BR3" s="15">
        <f>BQ3/BQ35</f>
        <v>1.3565891472868217E-2</v>
      </c>
      <c r="BS3" s="14">
        <f t="shared" ref="BS3:BS36" si="12">BU3-BQ3</f>
        <v>0</v>
      </c>
      <c r="BT3" s="15"/>
      <c r="BU3" s="14">
        <v>7</v>
      </c>
      <c r="BV3" s="15">
        <f>BU3/BU35</f>
        <v>1.3565891472868217E-2</v>
      </c>
      <c r="BW3" s="14">
        <f t="shared" si="0"/>
        <v>325</v>
      </c>
      <c r="BX3" s="15">
        <f>BW3/BW35</f>
        <v>1.5432831568450543E-2</v>
      </c>
      <c r="BY3" s="14">
        <f t="shared" ref="BY3:BY37" si="13">E3+K3+Q3+W3+AC3+AI3+AO3+AU3+BA3+BG3+BM3+BS3</f>
        <v>24</v>
      </c>
      <c r="BZ3" s="15">
        <f>BY3/BY35</f>
        <v>1.3437849944008958E-2</v>
      </c>
      <c r="CA3" s="17">
        <f t="shared" ref="CA3:CA37" si="14">BW3+BY3</f>
        <v>349</v>
      </c>
      <c r="CB3" s="18">
        <f>CA3/CA35</f>
        <v>1.5276865834974831E-2</v>
      </c>
      <c r="CE3" s="14">
        <f t="shared" ref="CE3:CE37" si="15">BW3</f>
        <v>325</v>
      </c>
      <c r="CF3" s="15">
        <f>CE3/CE35</f>
        <v>1.5432831568450543E-2</v>
      </c>
      <c r="CG3" s="14">
        <f t="shared" ref="CG3:CG37" si="16">CI3-CE3</f>
        <v>305</v>
      </c>
      <c r="CH3" s="15">
        <f>CG3/CG35</f>
        <v>1.0101344638007551E-2</v>
      </c>
      <c r="CI3" s="17">
        <v>630</v>
      </c>
      <c r="CJ3" s="18">
        <v>1.2291963397264551E-2</v>
      </c>
    </row>
    <row r="4" spans="1:88" x14ac:dyDescent="0.25">
      <c r="A4" s="19" t="s">
        <v>139</v>
      </c>
      <c r="B4" s="27"/>
      <c r="C4" s="20">
        <f>SUM(C2:C3)</f>
        <v>17</v>
      </c>
      <c r="D4" s="21">
        <f>C4/C35</f>
        <v>5.7239057239057242E-2</v>
      </c>
      <c r="E4" s="20">
        <f t="shared" si="1"/>
        <v>0</v>
      </c>
      <c r="F4" s="21"/>
      <c r="G4" s="20">
        <f>SUBTOTAL(9,G1:G3)</f>
        <v>17</v>
      </c>
      <c r="H4" s="21">
        <f>G4/G35</f>
        <v>5.7239057239057242E-2</v>
      </c>
      <c r="I4" s="20">
        <f>SUM(I2:I3)</f>
        <v>134</v>
      </c>
      <c r="J4" s="21">
        <f>I4/I35</f>
        <v>3.7917374080362193E-2</v>
      </c>
      <c r="K4" s="20">
        <f t="shared" si="2"/>
        <v>12</v>
      </c>
      <c r="L4" s="21">
        <f>K4/K35</f>
        <v>2.4691358024691357E-2</v>
      </c>
      <c r="M4" s="20">
        <f>SUBTOTAL(9,M1:M3)</f>
        <v>146</v>
      </c>
      <c r="N4" s="21">
        <f>M4/M35</f>
        <v>3.6318407960199008E-2</v>
      </c>
      <c r="O4" s="20">
        <f>SUM(O2:O3)</f>
        <v>4</v>
      </c>
      <c r="P4" s="21">
        <f>O4/O35</f>
        <v>4.49438202247191E-2</v>
      </c>
      <c r="Q4" s="20">
        <f t="shared" si="3"/>
        <v>0</v>
      </c>
      <c r="R4" s="21"/>
      <c r="S4" s="20">
        <f>SUBTOTAL(9,S1:S3)</f>
        <v>4</v>
      </c>
      <c r="T4" s="21">
        <f>S4/S35</f>
        <v>4.49438202247191E-2</v>
      </c>
      <c r="U4" s="20">
        <f>SUM(U2:U3)</f>
        <v>53</v>
      </c>
      <c r="V4" s="21">
        <f>U4/U35</f>
        <v>2.9592406476828589E-2</v>
      </c>
      <c r="W4" s="20">
        <f t="shared" si="4"/>
        <v>3</v>
      </c>
      <c r="X4" s="21">
        <f>W4/W35</f>
        <v>2.9411764705882353E-2</v>
      </c>
      <c r="Y4" s="20">
        <f>SUBTOTAL(9,Y1:Y3)</f>
        <v>56</v>
      </c>
      <c r="Z4" s="21">
        <f>Y4/Y35</f>
        <v>2.9582673005810883E-2</v>
      </c>
      <c r="AA4" s="20">
        <f>SUM(AA2:AA3)</f>
        <v>2</v>
      </c>
      <c r="AB4" s="21">
        <f>AA4/AA35</f>
        <v>2.9411764705882353E-2</v>
      </c>
      <c r="AC4" s="20">
        <f t="shared" si="5"/>
        <v>0</v>
      </c>
      <c r="AD4" s="21"/>
      <c r="AE4" s="20">
        <f>SUBTOTAL(9,AE1:AE3)</f>
        <v>2</v>
      </c>
      <c r="AF4" s="21">
        <f>AE4/AE35</f>
        <v>2.9411764705882353E-2</v>
      </c>
      <c r="AG4" s="20">
        <f>SUM(AG2:AG3)</f>
        <v>24</v>
      </c>
      <c r="AH4" s="21">
        <f>AG4/AG35</f>
        <v>2.197802197802198E-2</v>
      </c>
      <c r="AI4" s="20">
        <f t="shared" si="6"/>
        <v>0</v>
      </c>
      <c r="AJ4" s="21">
        <f>AI4/AI35</f>
        <v>0</v>
      </c>
      <c r="AK4" s="20">
        <f>SUBTOTAL(9,AK1:AK3)</f>
        <v>24</v>
      </c>
      <c r="AL4" s="21">
        <f>AK4/AK35</f>
        <v>2.1126760563380281E-2</v>
      </c>
      <c r="AM4" s="20">
        <f>SUM(AM2:AM3)</f>
        <v>83</v>
      </c>
      <c r="AN4" s="21">
        <f>AM4/AM35</f>
        <v>3.8073394495412846E-2</v>
      </c>
      <c r="AO4" s="20">
        <f t="shared" si="7"/>
        <v>2</v>
      </c>
      <c r="AP4" s="21">
        <f>AO4/AO35</f>
        <v>0.02</v>
      </c>
      <c r="AQ4" s="20">
        <f>SUBTOTAL(9,AQ1:AQ3)</f>
        <v>85</v>
      </c>
      <c r="AR4" s="21">
        <f>AQ4/AQ35</f>
        <v>3.7280701754385963E-2</v>
      </c>
      <c r="AS4" s="20">
        <f>SUM(AS2:AS3)</f>
        <v>363</v>
      </c>
      <c r="AT4" s="21">
        <f>AS4/AS35</f>
        <v>3.285662563359884E-2</v>
      </c>
      <c r="AU4" s="20">
        <f t="shared" si="8"/>
        <v>31</v>
      </c>
      <c r="AV4" s="21">
        <f>AU4/AU35</f>
        <v>2.9922779922779922E-2</v>
      </c>
      <c r="AW4" s="20">
        <f>SUBTOTAL(9,AW1:AW3)</f>
        <v>394</v>
      </c>
      <c r="AX4" s="21">
        <f>AW4/AW35</f>
        <v>3.2605097649784837E-2</v>
      </c>
      <c r="AY4" s="20">
        <f>SUM(AY2:AY3)</f>
        <v>0</v>
      </c>
      <c r="AZ4" s="21">
        <f>AY4/AY35</f>
        <v>0</v>
      </c>
      <c r="BA4" s="20">
        <f t="shared" si="9"/>
        <v>0</v>
      </c>
      <c r="BB4" s="21"/>
      <c r="BC4" s="20">
        <f>SUBTOTAL(9,BC1:BC3)</f>
        <v>0</v>
      </c>
      <c r="BD4" s="21">
        <f>BC4/BC35</f>
        <v>0</v>
      </c>
      <c r="BE4" s="20">
        <f>SUM(BE2:BE3)</f>
        <v>20</v>
      </c>
      <c r="BF4" s="21">
        <f>BE4/BE35</f>
        <v>5.0632911392405063E-2</v>
      </c>
      <c r="BG4" s="20">
        <f t="shared" si="10"/>
        <v>2</v>
      </c>
      <c r="BH4" s="21">
        <f>BG4/BG35</f>
        <v>0.1111111111111111</v>
      </c>
      <c r="BI4" s="20">
        <f>SUBTOTAL(9,BI1:BI3)</f>
        <v>22</v>
      </c>
      <c r="BJ4" s="21">
        <f>BI4/BI35</f>
        <v>5.3268765133171914E-2</v>
      </c>
      <c r="BK4" s="20">
        <f>SUM(BK2:BK3)</f>
        <v>1</v>
      </c>
      <c r="BL4" s="21">
        <f>BK4/BK35</f>
        <v>3.8461538461538464E-2</v>
      </c>
      <c r="BM4" s="20">
        <f t="shared" si="11"/>
        <v>0</v>
      </c>
      <c r="BN4" s="21"/>
      <c r="BO4" s="20">
        <f>SUBTOTAL(9,BO1:BO3)</f>
        <v>1</v>
      </c>
      <c r="BP4" s="21">
        <f>BO4/BO35</f>
        <v>3.8461538461538464E-2</v>
      </c>
      <c r="BQ4" s="20">
        <f>SUM(BQ2:BQ3)</f>
        <v>15</v>
      </c>
      <c r="BR4" s="21">
        <f>BQ4/BQ35</f>
        <v>2.9069767441860465E-2</v>
      </c>
      <c r="BS4" s="20">
        <f t="shared" si="12"/>
        <v>0</v>
      </c>
      <c r="BT4" s="21"/>
      <c r="BU4" s="20">
        <f>SUBTOTAL(9,BU1:BU3)</f>
        <v>15</v>
      </c>
      <c r="BV4" s="21">
        <f>BU4/BU35</f>
        <v>2.9069767441860465E-2</v>
      </c>
      <c r="BW4" s="20">
        <f t="shared" si="0"/>
        <v>716</v>
      </c>
      <c r="BX4" s="21">
        <f>BW4/BW35</f>
        <v>3.3999715086186426E-2</v>
      </c>
      <c r="BY4" s="20">
        <f t="shared" si="13"/>
        <v>50</v>
      </c>
      <c r="BZ4" s="21">
        <f>BY4/BY35</f>
        <v>2.7995520716685332E-2</v>
      </c>
      <c r="CA4" s="20">
        <f t="shared" si="14"/>
        <v>766</v>
      </c>
      <c r="CB4" s="21">
        <f>CA4/CA35</f>
        <v>3.3530312978769974E-2</v>
      </c>
      <c r="CE4" s="20">
        <f t="shared" si="15"/>
        <v>716</v>
      </c>
      <c r="CF4" s="21">
        <f>CE4/CE35</f>
        <v>3.3999715086186426E-2</v>
      </c>
      <c r="CG4" s="20">
        <f t="shared" si="16"/>
        <v>680</v>
      </c>
      <c r="CH4" s="21">
        <f>CG4/CG35</f>
        <v>2.2521030668344703E-2</v>
      </c>
      <c r="CI4" s="20">
        <v>1396</v>
      </c>
      <c r="CJ4" s="21">
        <v>2.723743000409732E-2</v>
      </c>
    </row>
    <row r="5" spans="1:88" x14ac:dyDescent="0.25">
      <c r="A5" s="2" t="s">
        <v>106</v>
      </c>
      <c r="B5" s="3" t="s">
        <v>107</v>
      </c>
      <c r="C5" s="14">
        <v>42</v>
      </c>
      <c r="D5" s="15">
        <f>C5/C35</f>
        <v>0.14141414141414141</v>
      </c>
      <c r="E5" s="14">
        <f t="shared" si="1"/>
        <v>0</v>
      </c>
      <c r="F5" s="15"/>
      <c r="G5" s="14">
        <v>42</v>
      </c>
      <c r="H5" s="15">
        <f>G5/G35</f>
        <v>0.14141414141414141</v>
      </c>
      <c r="I5" s="14">
        <v>603</v>
      </c>
      <c r="J5" s="15">
        <f>I5/I35</f>
        <v>0.17062818336162988</v>
      </c>
      <c r="K5" s="14">
        <f t="shared" si="2"/>
        <v>116</v>
      </c>
      <c r="L5" s="15">
        <f>K5/K35</f>
        <v>0.23868312757201646</v>
      </c>
      <c r="M5" s="14">
        <v>719</v>
      </c>
      <c r="N5" s="15">
        <f>M5/M35</f>
        <v>0.17885572139303482</v>
      </c>
      <c r="O5" s="14">
        <v>4</v>
      </c>
      <c r="P5" s="15">
        <f>O5/O35</f>
        <v>4.49438202247191E-2</v>
      </c>
      <c r="Q5" s="14">
        <f t="shared" si="3"/>
        <v>0</v>
      </c>
      <c r="R5" s="15"/>
      <c r="S5" s="14">
        <v>4</v>
      </c>
      <c r="T5" s="15">
        <f>S5/S35</f>
        <v>4.49438202247191E-2</v>
      </c>
      <c r="U5" s="14">
        <v>231</v>
      </c>
      <c r="V5" s="15">
        <f>U5/U35</f>
        <v>0.12897822445561138</v>
      </c>
      <c r="W5" s="14">
        <f t="shared" si="4"/>
        <v>9</v>
      </c>
      <c r="X5" s="15">
        <f>W5/W35</f>
        <v>8.8235294117647065E-2</v>
      </c>
      <c r="Y5" s="14">
        <v>240</v>
      </c>
      <c r="Z5" s="15">
        <f>Y5/Y35</f>
        <v>0.12678288431061807</v>
      </c>
      <c r="AA5" s="14">
        <v>5</v>
      </c>
      <c r="AB5" s="15">
        <f>AA5/AA35</f>
        <v>7.3529411764705885E-2</v>
      </c>
      <c r="AC5" s="14">
        <f t="shared" si="5"/>
        <v>0</v>
      </c>
      <c r="AD5" s="15"/>
      <c r="AE5" s="14">
        <v>5</v>
      </c>
      <c r="AF5" s="15">
        <f>AE5/AE35</f>
        <v>7.3529411764705885E-2</v>
      </c>
      <c r="AG5" s="14">
        <v>164</v>
      </c>
      <c r="AH5" s="15">
        <f>AG5/AG35</f>
        <v>0.15018315018315018</v>
      </c>
      <c r="AI5" s="14">
        <f t="shared" si="6"/>
        <v>4</v>
      </c>
      <c r="AJ5" s="15">
        <f>AI5/AI35</f>
        <v>9.0909090909090912E-2</v>
      </c>
      <c r="AK5" s="14">
        <v>168</v>
      </c>
      <c r="AL5" s="15">
        <f>AK5/AK35</f>
        <v>0.14788732394366197</v>
      </c>
      <c r="AM5" s="14">
        <v>195</v>
      </c>
      <c r="AN5" s="15">
        <f>AM5/AM35</f>
        <v>8.9449541284403675E-2</v>
      </c>
      <c r="AO5" s="14">
        <f t="shared" si="7"/>
        <v>14</v>
      </c>
      <c r="AP5" s="15">
        <f>AO5/AO35</f>
        <v>0.14000000000000001</v>
      </c>
      <c r="AQ5" s="14">
        <v>209</v>
      </c>
      <c r="AR5" s="15">
        <f>AQ5/AQ35</f>
        <v>9.166666666666666E-2</v>
      </c>
      <c r="AS5" s="14">
        <v>1432</v>
      </c>
      <c r="AT5" s="15">
        <f>AS5/AS35</f>
        <v>0.12961622013034033</v>
      </c>
      <c r="AU5" s="14">
        <f t="shared" si="8"/>
        <v>197</v>
      </c>
      <c r="AV5" s="15">
        <f>AU5/AU35</f>
        <v>0.19015444015444016</v>
      </c>
      <c r="AW5" s="14">
        <v>1629</v>
      </c>
      <c r="AX5" s="15">
        <f>AW5/AW35</f>
        <v>0.13480635551142006</v>
      </c>
      <c r="AY5" s="14">
        <v>2</v>
      </c>
      <c r="AZ5" s="15">
        <f>AY5/AY35</f>
        <v>8.6956521739130432E-2</v>
      </c>
      <c r="BA5" s="14">
        <f t="shared" si="9"/>
        <v>0</v>
      </c>
      <c r="BB5" s="15"/>
      <c r="BC5" s="14">
        <v>2</v>
      </c>
      <c r="BD5" s="15">
        <f>BC5/BC35</f>
        <v>8.6956521739130432E-2</v>
      </c>
      <c r="BE5" s="14">
        <v>51</v>
      </c>
      <c r="BF5" s="15">
        <f>BE5/BE35</f>
        <v>0.12911392405063291</v>
      </c>
      <c r="BG5" s="14">
        <f t="shared" si="10"/>
        <v>2</v>
      </c>
      <c r="BH5" s="15">
        <f>BG5/BG35</f>
        <v>0.1111111111111111</v>
      </c>
      <c r="BI5" s="14">
        <v>53</v>
      </c>
      <c r="BJ5" s="15">
        <f>BI5/BI35</f>
        <v>0.12832929782082325</v>
      </c>
      <c r="BK5" s="14">
        <v>3</v>
      </c>
      <c r="BL5" s="15">
        <f>BK5/BK35</f>
        <v>0.11538461538461539</v>
      </c>
      <c r="BM5" s="14">
        <f t="shared" si="11"/>
        <v>0</v>
      </c>
      <c r="BN5" s="15"/>
      <c r="BO5" s="14">
        <v>3</v>
      </c>
      <c r="BP5" s="15">
        <f>BO5/BO35</f>
        <v>0.11538461538461539</v>
      </c>
      <c r="BQ5" s="14">
        <v>65</v>
      </c>
      <c r="BR5" s="15">
        <f>BQ5/BQ35</f>
        <v>0.12596899224806202</v>
      </c>
      <c r="BS5" s="14">
        <f t="shared" si="12"/>
        <v>0</v>
      </c>
      <c r="BT5" s="15"/>
      <c r="BU5" s="14">
        <v>65</v>
      </c>
      <c r="BV5" s="15">
        <f>BU5/BU35</f>
        <v>0.12596899224806202</v>
      </c>
      <c r="BW5" s="14">
        <f t="shared" si="0"/>
        <v>2797</v>
      </c>
      <c r="BX5" s="15">
        <f>BW5/BW35</f>
        <v>0.13281732275986513</v>
      </c>
      <c r="BY5" s="14">
        <f t="shared" si="13"/>
        <v>342</v>
      </c>
      <c r="BZ5" s="15">
        <f>BY5/BY35</f>
        <v>0.19148936170212766</v>
      </c>
      <c r="CA5" s="17">
        <f t="shared" si="14"/>
        <v>3139</v>
      </c>
      <c r="CB5" s="18">
        <f>CA5/CA35</f>
        <v>0.13740424600569051</v>
      </c>
      <c r="CE5" s="14">
        <f t="shared" si="15"/>
        <v>2797</v>
      </c>
      <c r="CF5" s="15">
        <f>CE5/CE35</f>
        <v>0.13281732275986513</v>
      </c>
      <c r="CG5" s="14">
        <f t="shared" si="16"/>
        <v>4462</v>
      </c>
      <c r="CH5" s="15">
        <f>CG5/CG35</f>
        <v>0.14777770417963834</v>
      </c>
      <c r="CI5" s="17">
        <v>7259</v>
      </c>
      <c r="CJ5" s="18">
        <v>0.14163073381070376</v>
      </c>
    </row>
    <row r="6" spans="1:88" x14ac:dyDescent="0.25">
      <c r="A6" s="2" t="s">
        <v>108</v>
      </c>
      <c r="B6" s="3" t="s">
        <v>107</v>
      </c>
      <c r="C6" s="14">
        <v>16</v>
      </c>
      <c r="D6" s="15">
        <f>C6/C35</f>
        <v>5.387205387205387E-2</v>
      </c>
      <c r="E6" s="14">
        <f t="shared" si="1"/>
        <v>0</v>
      </c>
      <c r="F6" s="15"/>
      <c r="G6" s="14">
        <v>16</v>
      </c>
      <c r="H6" s="15">
        <f>G6/G35</f>
        <v>5.387205387205387E-2</v>
      </c>
      <c r="I6" s="14">
        <v>188</v>
      </c>
      <c r="J6" s="15">
        <f>I6/I35</f>
        <v>5.319750990379174E-2</v>
      </c>
      <c r="K6" s="14">
        <f t="shared" si="2"/>
        <v>29</v>
      </c>
      <c r="L6" s="15">
        <f>K6/K35</f>
        <v>5.9670781893004114E-2</v>
      </c>
      <c r="M6" s="14">
        <v>217</v>
      </c>
      <c r="N6" s="15">
        <f>M6/M35</f>
        <v>5.3980099502487562E-2</v>
      </c>
      <c r="O6" s="14">
        <v>2</v>
      </c>
      <c r="P6" s="15">
        <f>O6/O35</f>
        <v>2.247191011235955E-2</v>
      </c>
      <c r="Q6" s="14">
        <f t="shared" si="3"/>
        <v>0</v>
      </c>
      <c r="R6" s="15"/>
      <c r="S6" s="14">
        <v>2</v>
      </c>
      <c r="T6" s="15">
        <f>S6/S35</f>
        <v>2.247191011235955E-2</v>
      </c>
      <c r="U6" s="14">
        <v>100</v>
      </c>
      <c r="V6" s="15">
        <f>U6/U35</f>
        <v>5.583472920156337E-2</v>
      </c>
      <c r="W6" s="14">
        <f t="shared" si="4"/>
        <v>5</v>
      </c>
      <c r="X6" s="15">
        <f>W6/W35</f>
        <v>4.9019607843137254E-2</v>
      </c>
      <c r="Y6" s="14">
        <v>105</v>
      </c>
      <c r="Z6" s="15">
        <f>Y6/Y35</f>
        <v>5.5467511885895403E-2</v>
      </c>
      <c r="AA6" s="14">
        <v>2</v>
      </c>
      <c r="AB6" s="15">
        <f>AA6/AA35</f>
        <v>2.9411764705882353E-2</v>
      </c>
      <c r="AC6" s="14">
        <f t="shared" si="5"/>
        <v>0</v>
      </c>
      <c r="AD6" s="15"/>
      <c r="AE6" s="14">
        <v>2</v>
      </c>
      <c r="AF6" s="15">
        <f>AE6/AE35</f>
        <v>2.9411764705882353E-2</v>
      </c>
      <c r="AG6" s="14">
        <v>53</v>
      </c>
      <c r="AH6" s="15">
        <f>AG6/AG35</f>
        <v>4.8534798534798536E-2</v>
      </c>
      <c r="AI6" s="14">
        <f t="shared" si="6"/>
        <v>3</v>
      </c>
      <c r="AJ6" s="15">
        <f>AI6/AI35</f>
        <v>6.8181818181818177E-2</v>
      </c>
      <c r="AK6" s="14">
        <v>56</v>
      </c>
      <c r="AL6" s="15">
        <f>AK6/AK35</f>
        <v>4.9295774647887321E-2</v>
      </c>
      <c r="AM6" s="14">
        <v>89</v>
      </c>
      <c r="AN6" s="15">
        <f>AM6/AM35</f>
        <v>4.0825688073394498E-2</v>
      </c>
      <c r="AO6" s="14">
        <f t="shared" si="7"/>
        <v>4</v>
      </c>
      <c r="AP6" s="15">
        <f>AO6/AO35</f>
        <v>0.04</v>
      </c>
      <c r="AQ6" s="14">
        <v>93</v>
      </c>
      <c r="AR6" s="15">
        <f>AQ6/AQ35</f>
        <v>4.0789473684210528E-2</v>
      </c>
      <c r="AS6" s="14">
        <v>621</v>
      </c>
      <c r="AT6" s="15">
        <f>AS6/AS35</f>
        <v>5.6209268645908764E-2</v>
      </c>
      <c r="AU6" s="14">
        <f t="shared" si="8"/>
        <v>53</v>
      </c>
      <c r="AV6" s="15">
        <f>AU6/AU35</f>
        <v>5.115830115830116E-2</v>
      </c>
      <c r="AW6" s="14">
        <v>674</v>
      </c>
      <c r="AX6" s="15">
        <f>AW6/AW35</f>
        <v>5.5776233035418739E-2</v>
      </c>
      <c r="AY6" s="14">
        <v>0</v>
      </c>
      <c r="AZ6" s="15">
        <f>AY6/AY35</f>
        <v>0</v>
      </c>
      <c r="BA6" s="14">
        <f t="shared" si="9"/>
        <v>0</v>
      </c>
      <c r="BB6" s="15"/>
      <c r="BC6" s="14">
        <v>0</v>
      </c>
      <c r="BD6" s="15">
        <f>BC6/BC35</f>
        <v>0</v>
      </c>
      <c r="BE6" s="14">
        <v>11</v>
      </c>
      <c r="BF6" s="15">
        <f>BE6/BE35</f>
        <v>2.7848101265822784E-2</v>
      </c>
      <c r="BG6" s="14">
        <f t="shared" si="10"/>
        <v>1</v>
      </c>
      <c r="BH6" s="15">
        <f>BG6/BG35</f>
        <v>5.5555555555555552E-2</v>
      </c>
      <c r="BI6" s="14">
        <v>12</v>
      </c>
      <c r="BJ6" s="15">
        <f>BI6/BI35</f>
        <v>2.9055690072639227E-2</v>
      </c>
      <c r="BK6" s="14">
        <v>1</v>
      </c>
      <c r="BL6" s="15">
        <f>BK6/BK35</f>
        <v>3.8461538461538464E-2</v>
      </c>
      <c r="BM6" s="14">
        <f t="shared" si="11"/>
        <v>0</v>
      </c>
      <c r="BN6" s="15"/>
      <c r="BO6" s="14">
        <v>1</v>
      </c>
      <c r="BP6" s="15">
        <f>BO6/BO35</f>
        <v>3.8461538461538464E-2</v>
      </c>
      <c r="BQ6" s="14">
        <v>35</v>
      </c>
      <c r="BR6" s="15">
        <f>BQ6/BQ35</f>
        <v>6.7829457364341081E-2</v>
      </c>
      <c r="BS6" s="14">
        <f t="shared" si="12"/>
        <v>0</v>
      </c>
      <c r="BT6" s="15"/>
      <c r="BU6" s="14">
        <v>35</v>
      </c>
      <c r="BV6" s="15">
        <f>BU6/BU35</f>
        <v>6.7829457364341081E-2</v>
      </c>
      <c r="BW6" s="14">
        <f t="shared" si="0"/>
        <v>1118</v>
      </c>
      <c r="BX6" s="15">
        <f>BW6/BW35</f>
        <v>5.3088940595469869E-2</v>
      </c>
      <c r="BY6" s="14">
        <f t="shared" si="13"/>
        <v>95</v>
      </c>
      <c r="BZ6" s="15">
        <f>BY6/BY35</f>
        <v>5.3191489361702128E-2</v>
      </c>
      <c r="CA6" s="17">
        <f t="shared" si="14"/>
        <v>1213</v>
      </c>
      <c r="CB6" s="18">
        <f>CA6/CA35</f>
        <v>5.309695775880937E-2</v>
      </c>
      <c r="CE6" s="14">
        <f t="shared" si="15"/>
        <v>1118</v>
      </c>
      <c r="CF6" s="15">
        <f>CE6/CE35</f>
        <v>5.3088940595469869E-2</v>
      </c>
      <c r="CG6" s="14">
        <f t="shared" si="16"/>
        <v>1540</v>
      </c>
      <c r="CH6" s="15">
        <f>CG6/CG35</f>
        <v>5.1003510631251241E-2</v>
      </c>
      <c r="CI6" s="17">
        <v>2658</v>
      </c>
      <c r="CJ6" s="18">
        <v>5.1860378904649486E-2</v>
      </c>
    </row>
    <row r="7" spans="1:88" x14ac:dyDescent="0.25">
      <c r="A7" s="2" t="s">
        <v>109</v>
      </c>
      <c r="B7" s="3" t="s">
        <v>107</v>
      </c>
      <c r="C7" s="14">
        <v>13</v>
      </c>
      <c r="D7" s="15">
        <f>C7/C35</f>
        <v>4.3771043771043773E-2</v>
      </c>
      <c r="E7" s="14">
        <f t="shared" si="1"/>
        <v>0</v>
      </c>
      <c r="F7" s="15"/>
      <c r="G7" s="14">
        <v>13</v>
      </c>
      <c r="H7" s="15">
        <f>G7/G35</f>
        <v>4.3771043771043773E-2</v>
      </c>
      <c r="I7" s="14">
        <v>221</v>
      </c>
      <c r="J7" s="15">
        <f>I7/I35</f>
        <v>6.2535370684776451E-2</v>
      </c>
      <c r="K7" s="14">
        <f t="shared" si="2"/>
        <v>45</v>
      </c>
      <c r="L7" s="15">
        <f>K7/K35</f>
        <v>9.2592592592592587E-2</v>
      </c>
      <c r="M7" s="14">
        <v>266</v>
      </c>
      <c r="N7" s="15">
        <f>M7/M35</f>
        <v>6.616915422885572E-2</v>
      </c>
      <c r="O7" s="14">
        <v>3</v>
      </c>
      <c r="P7" s="15">
        <f>O7/O35</f>
        <v>3.3707865168539325E-2</v>
      </c>
      <c r="Q7" s="14">
        <f t="shared" si="3"/>
        <v>0</v>
      </c>
      <c r="R7" s="15"/>
      <c r="S7" s="14">
        <v>3</v>
      </c>
      <c r="T7" s="15">
        <f>S7/S35</f>
        <v>3.3707865168539325E-2</v>
      </c>
      <c r="U7" s="14">
        <v>103</v>
      </c>
      <c r="V7" s="15">
        <f>U7/U35</f>
        <v>5.7509771077610274E-2</v>
      </c>
      <c r="W7" s="14">
        <f t="shared" si="4"/>
        <v>4</v>
      </c>
      <c r="X7" s="15">
        <f>W7/W35</f>
        <v>3.9215686274509803E-2</v>
      </c>
      <c r="Y7" s="14">
        <v>107</v>
      </c>
      <c r="Z7" s="15">
        <f>Y7/Y35</f>
        <v>5.652403592181722E-2</v>
      </c>
      <c r="AA7" s="14">
        <v>7</v>
      </c>
      <c r="AB7" s="15">
        <f>AA7/AA35</f>
        <v>0.10294117647058823</v>
      </c>
      <c r="AC7" s="14">
        <f t="shared" si="5"/>
        <v>0</v>
      </c>
      <c r="AD7" s="15"/>
      <c r="AE7" s="14">
        <v>7</v>
      </c>
      <c r="AF7" s="15">
        <f>AE7/AE35</f>
        <v>0.10294117647058823</v>
      </c>
      <c r="AG7" s="14">
        <v>48</v>
      </c>
      <c r="AH7" s="15">
        <f>AG7/AG35</f>
        <v>4.3956043956043959E-2</v>
      </c>
      <c r="AI7" s="14">
        <f t="shared" si="6"/>
        <v>3</v>
      </c>
      <c r="AJ7" s="15">
        <f>AI7/AI35</f>
        <v>6.8181818181818177E-2</v>
      </c>
      <c r="AK7" s="14">
        <v>51</v>
      </c>
      <c r="AL7" s="15">
        <f>AK7/AK35</f>
        <v>4.4894366197183101E-2</v>
      </c>
      <c r="AM7" s="14">
        <v>187</v>
      </c>
      <c r="AN7" s="15">
        <f>AM7/AM35</f>
        <v>8.5779816513761473E-2</v>
      </c>
      <c r="AO7" s="14">
        <f t="shared" si="7"/>
        <v>11</v>
      </c>
      <c r="AP7" s="15">
        <f>AO7/AO35</f>
        <v>0.11</v>
      </c>
      <c r="AQ7" s="14">
        <v>198</v>
      </c>
      <c r="AR7" s="15">
        <f>AQ7/AQ35</f>
        <v>8.6842105263157901E-2</v>
      </c>
      <c r="AS7" s="14">
        <v>1193</v>
      </c>
      <c r="AT7" s="15">
        <f>AS7/AS35</f>
        <v>0.10798334540188269</v>
      </c>
      <c r="AU7" s="14">
        <f t="shared" si="8"/>
        <v>110</v>
      </c>
      <c r="AV7" s="15">
        <f>AU7/AU35</f>
        <v>0.10617760617760617</v>
      </c>
      <c r="AW7" s="14">
        <v>1303</v>
      </c>
      <c r="AX7" s="15">
        <f>AW7/AW35</f>
        <v>0.10782853359814631</v>
      </c>
      <c r="AY7" s="14">
        <v>1</v>
      </c>
      <c r="AZ7" s="15">
        <f>AY7/AY35</f>
        <v>4.3478260869565216E-2</v>
      </c>
      <c r="BA7" s="14">
        <f t="shared" si="9"/>
        <v>0</v>
      </c>
      <c r="BB7" s="15"/>
      <c r="BC7" s="14">
        <v>1</v>
      </c>
      <c r="BD7" s="15">
        <f>BC7/BC35</f>
        <v>4.3478260869565216E-2</v>
      </c>
      <c r="BE7" s="14">
        <v>17</v>
      </c>
      <c r="BF7" s="15">
        <f>BE7/BE35</f>
        <v>4.3037974683544304E-2</v>
      </c>
      <c r="BG7" s="14">
        <f t="shared" si="10"/>
        <v>1</v>
      </c>
      <c r="BH7" s="15">
        <f>BG7/BG35</f>
        <v>5.5555555555555552E-2</v>
      </c>
      <c r="BI7" s="14">
        <v>18</v>
      </c>
      <c r="BJ7" s="15">
        <f>BI7/BI35</f>
        <v>4.3583535108958835E-2</v>
      </c>
      <c r="BK7" s="14">
        <v>1</v>
      </c>
      <c r="BL7" s="15">
        <f>BK7/BK35</f>
        <v>3.8461538461538464E-2</v>
      </c>
      <c r="BM7" s="14">
        <f t="shared" si="11"/>
        <v>0</v>
      </c>
      <c r="BN7" s="15"/>
      <c r="BO7" s="14">
        <v>1</v>
      </c>
      <c r="BP7" s="15">
        <f>BO7/BO35</f>
        <v>3.8461538461538464E-2</v>
      </c>
      <c r="BQ7" s="14">
        <v>23</v>
      </c>
      <c r="BR7" s="15">
        <f>BQ7/BQ35</f>
        <v>4.4573643410852716E-2</v>
      </c>
      <c r="BS7" s="14">
        <f t="shared" si="12"/>
        <v>0</v>
      </c>
      <c r="BT7" s="15"/>
      <c r="BU7" s="14">
        <v>23</v>
      </c>
      <c r="BV7" s="15">
        <f>BU7/BU35</f>
        <v>4.4573643410852716E-2</v>
      </c>
      <c r="BW7" s="14">
        <f t="shared" si="0"/>
        <v>1817</v>
      </c>
      <c r="BX7" s="15">
        <f>BW7/BW35</f>
        <v>8.6281399876537351E-2</v>
      </c>
      <c r="BY7" s="14">
        <f t="shared" si="13"/>
        <v>174</v>
      </c>
      <c r="BZ7" s="15">
        <f>BY7/BY35</f>
        <v>9.7424412094064952E-2</v>
      </c>
      <c r="CA7" s="17">
        <f t="shared" si="14"/>
        <v>1991</v>
      </c>
      <c r="CB7" s="18">
        <f>CA7/CA35</f>
        <v>8.7152549792077039E-2</v>
      </c>
      <c r="CE7" s="14">
        <f t="shared" si="15"/>
        <v>1817</v>
      </c>
      <c r="CF7" s="15">
        <f>CE7/CE35</f>
        <v>8.6281399876537351E-2</v>
      </c>
      <c r="CG7" s="14">
        <f t="shared" si="16"/>
        <v>2055</v>
      </c>
      <c r="CH7" s="15">
        <f>CG7/CG35</f>
        <v>6.8059879446247598E-2</v>
      </c>
      <c r="CI7" s="17">
        <v>3872</v>
      </c>
      <c r="CJ7" s="18">
        <v>7.5546797260648155E-2</v>
      </c>
    </row>
    <row r="8" spans="1:88" x14ac:dyDescent="0.25">
      <c r="A8" s="2" t="s">
        <v>110</v>
      </c>
      <c r="B8" s="3" t="s">
        <v>107</v>
      </c>
      <c r="C8" s="14">
        <v>10</v>
      </c>
      <c r="D8" s="15">
        <f>C8/C35</f>
        <v>3.3670033670033669E-2</v>
      </c>
      <c r="E8" s="14">
        <f t="shared" si="1"/>
        <v>0</v>
      </c>
      <c r="F8" s="15"/>
      <c r="G8" s="14">
        <v>10</v>
      </c>
      <c r="H8" s="15">
        <f>G8/G35</f>
        <v>3.3670033670033669E-2</v>
      </c>
      <c r="I8" s="14">
        <v>112</v>
      </c>
      <c r="J8" s="15">
        <f>I8/I35</f>
        <v>3.1692133559705717E-2</v>
      </c>
      <c r="K8" s="14">
        <f t="shared" si="2"/>
        <v>17</v>
      </c>
      <c r="L8" s="15">
        <f>K8/K35</f>
        <v>3.4979423868312758E-2</v>
      </c>
      <c r="M8" s="14">
        <v>129</v>
      </c>
      <c r="N8" s="15">
        <f>M8/M35</f>
        <v>3.2089552238805968E-2</v>
      </c>
      <c r="O8" s="14">
        <v>5</v>
      </c>
      <c r="P8" s="15">
        <f>O8/O35</f>
        <v>5.6179775280898875E-2</v>
      </c>
      <c r="Q8" s="14">
        <f t="shared" si="3"/>
        <v>0</v>
      </c>
      <c r="R8" s="15"/>
      <c r="S8" s="14">
        <v>5</v>
      </c>
      <c r="T8" s="15">
        <f>S8/S35</f>
        <v>5.6179775280898875E-2</v>
      </c>
      <c r="U8" s="14">
        <v>29</v>
      </c>
      <c r="V8" s="15">
        <f>U8/U35</f>
        <v>1.6192071468453379E-2</v>
      </c>
      <c r="W8" s="14">
        <f t="shared" si="4"/>
        <v>4</v>
      </c>
      <c r="X8" s="15">
        <f>W8/W35</f>
        <v>3.9215686274509803E-2</v>
      </c>
      <c r="Y8" s="14">
        <v>33</v>
      </c>
      <c r="Z8" s="15">
        <f>Y8/Y35</f>
        <v>1.7432646592709985E-2</v>
      </c>
      <c r="AA8" s="14">
        <v>2</v>
      </c>
      <c r="AB8" s="15">
        <f>AA8/AA35</f>
        <v>2.9411764705882353E-2</v>
      </c>
      <c r="AC8" s="14">
        <f t="shared" si="5"/>
        <v>0</v>
      </c>
      <c r="AD8" s="15"/>
      <c r="AE8" s="14">
        <v>2</v>
      </c>
      <c r="AF8" s="15">
        <f>AE8/AE35</f>
        <v>2.9411764705882353E-2</v>
      </c>
      <c r="AG8" s="14">
        <v>22</v>
      </c>
      <c r="AH8" s="15">
        <f>AG8/AG35</f>
        <v>2.0146520146520148E-2</v>
      </c>
      <c r="AI8" s="14">
        <f t="shared" si="6"/>
        <v>0</v>
      </c>
      <c r="AJ8" s="15">
        <f>AI8/AI35</f>
        <v>0</v>
      </c>
      <c r="AK8" s="14">
        <v>22</v>
      </c>
      <c r="AL8" s="15">
        <f>AK8/AK35</f>
        <v>1.936619718309859E-2</v>
      </c>
      <c r="AM8" s="14">
        <v>58</v>
      </c>
      <c r="AN8" s="15">
        <f>AM8/AM35</f>
        <v>2.6605504587155965E-2</v>
      </c>
      <c r="AO8" s="14">
        <f t="shared" si="7"/>
        <v>7</v>
      </c>
      <c r="AP8" s="15">
        <f>AO8/AO35</f>
        <v>7.0000000000000007E-2</v>
      </c>
      <c r="AQ8" s="14">
        <v>65</v>
      </c>
      <c r="AR8" s="15">
        <f>AQ8/AQ35</f>
        <v>2.850877192982456E-2</v>
      </c>
      <c r="AS8" s="14">
        <v>348</v>
      </c>
      <c r="AT8" s="15">
        <f>AS8/AS35</f>
        <v>3.1498913830557564E-2</v>
      </c>
      <c r="AU8" s="14">
        <f t="shared" si="8"/>
        <v>35</v>
      </c>
      <c r="AV8" s="15">
        <f>AU8/AU35</f>
        <v>3.3783783783783786E-2</v>
      </c>
      <c r="AW8" s="14">
        <v>383</v>
      </c>
      <c r="AX8" s="15">
        <f>AW8/AW35</f>
        <v>3.1694803045349225E-2</v>
      </c>
      <c r="AY8" s="14">
        <v>0</v>
      </c>
      <c r="AZ8" s="15">
        <f>AY8/AY35</f>
        <v>0</v>
      </c>
      <c r="BA8" s="14">
        <f t="shared" si="9"/>
        <v>0</v>
      </c>
      <c r="BB8" s="15"/>
      <c r="BC8" s="14">
        <v>0</v>
      </c>
      <c r="BD8" s="15">
        <f>BC8/BC35</f>
        <v>0</v>
      </c>
      <c r="BE8" s="14">
        <v>8</v>
      </c>
      <c r="BF8" s="15">
        <f>BE8/BE35</f>
        <v>2.0253164556962026E-2</v>
      </c>
      <c r="BG8" s="14">
        <f t="shared" si="10"/>
        <v>1</v>
      </c>
      <c r="BH8" s="15">
        <f>BG8/BG35</f>
        <v>5.5555555555555552E-2</v>
      </c>
      <c r="BI8" s="14">
        <v>9</v>
      </c>
      <c r="BJ8" s="15">
        <f>BI8/BI35</f>
        <v>2.1791767554479417E-2</v>
      </c>
      <c r="BK8" s="14">
        <v>1</v>
      </c>
      <c r="BL8" s="15">
        <f>BK8/BK35</f>
        <v>3.8461538461538464E-2</v>
      </c>
      <c r="BM8" s="14">
        <f t="shared" si="11"/>
        <v>0</v>
      </c>
      <c r="BN8" s="15"/>
      <c r="BO8" s="14">
        <v>1</v>
      </c>
      <c r="BP8" s="15">
        <f>BO8/BO35</f>
        <v>3.8461538461538464E-2</v>
      </c>
      <c r="BQ8" s="14">
        <v>16</v>
      </c>
      <c r="BR8" s="15">
        <f>BQ8/BQ35</f>
        <v>3.1007751937984496E-2</v>
      </c>
      <c r="BS8" s="14">
        <f t="shared" si="12"/>
        <v>0</v>
      </c>
      <c r="BT8" s="15"/>
      <c r="BU8" s="14">
        <v>16</v>
      </c>
      <c r="BV8" s="15">
        <f>BU8/BU35</f>
        <v>3.1007751937984496E-2</v>
      </c>
      <c r="BW8" s="14">
        <f t="shared" si="0"/>
        <v>611</v>
      </c>
      <c r="BX8" s="15">
        <f>BW8/BW35</f>
        <v>2.9013723348687022E-2</v>
      </c>
      <c r="BY8" s="14">
        <f t="shared" si="13"/>
        <v>64</v>
      </c>
      <c r="BZ8" s="15">
        <f>BY8/BY35</f>
        <v>3.5834266517357223E-2</v>
      </c>
      <c r="CA8" s="17">
        <f t="shared" si="14"/>
        <v>675</v>
      </c>
      <c r="CB8" s="18">
        <f>CA8/CA35</f>
        <v>2.9546946815495731E-2</v>
      </c>
      <c r="CE8" s="14">
        <f t="shared" si="15"/>
        <v>611</v>
      </c>
      <c r="CF8" s="15">
        <f>CE8/CE35</f>
        <v>2.9013723348687022E-2</v>
      </c>
      <c r="CG8" s="14">
        <f t="shared" si="16"/>
        <v>820</v>
      </c>
      <c r="CH8" s="15">
        <f>CG8/CG35</f>
        <v>2.7157713453003909E-2</v>
      </c>
      <c r="CI8" s="17">
        <v>1431</v>
      </c>
      <c r="CJ8" s="18">
        <v>2.7920316859500909E-2</v>
      </c>
    </row>
    <row r="9" spans="1:88" x14ac:dyDescent="0.25">
      <c r="A9" s="2" t="s">
        <v>111</v>
      </c>
      <c r="B9" s="3" t="s">
        <v>107</v>
      </c>
      <c r="C9" s="14">
        <v>22</v>
      </c>
      <c r="D9" s="15">
        <f>C9/C35</f>
        <v>7.407407407407407E-2</v>
      </c>
      <c r="E9" s="14">
        <f t="shared" si="1"/>
        <v>0</v>
      </c>
      <c r="F9" s="15"/>
      <c r="G9" s="14">
        <v>22</v>
      </c>
      <c r="H9" s="15">
        <f>G9/G35</f>
        <v>7.407407407407407E-2</v>
      </c>
      <c r="I9" s="14">
        <v>169</v>
      </c>
      <c r="J9" s="15">
        <f>I9/I35</f>
        <v>4.7821165817770232E-2</v>
      </c>
      <c r="K9" s="14">
        <f t="shared" si="2"/>
        <v>14</v>
      </c>
      <c r="L9" s="15">
        <f>K9/K35</f>
        <v>2.8806584362139918E-2</v>
      </c>
      <c r="M9" s="14">
        <v>183</v>
      </c>
      <c r="N9" s="15">
        <f>M9/M35</f>
        <v>4.5522388059701491E-2</v>
      </c>
      <c r="O9" s="14">
        <v>3</v>
      </c>
      <c r="P9" s="15">
        <f>O9/O35</f>
        <v>3.3707865168539325E-2</v>
      </c>
      <c r="Q9" s="14">
        <f t="shared" si="3"/>
        <v>0</v>
      </c>
      <c r="R9" s="15"/>
      <c r="S9" s="14">
        <v>3</v>
      </c>
      <c r="T9" s="15">
        <f>S9/S35</f>
        <v>3.3707865168539325E-2</v>
      </c>
      <c r="U9" s="14">
        <v>111</v>
      </c>
      <c r="V9" s="15">
        <f>U9/U35</f>
        <v>6.1976549413735343E-2</v>
      </c>
      <c r="W9" s="14">
        <f t="shared" si="4"/>
        <v>8</v>
      </c>
      <c r="X9" s="15">
        <f>W9/W35</f>
        <v>7.8431372549019607E-2</v>
      </c>
      <c r="Y9" s="14">
        <v>119</v>
      </c>
      <c r="Z9" s="15">
        <f>Y9/Y35</f>
        <v>6.2863180137348124E-2</v>
      </c>
      <c r="AA9" s="14">
        <v>3</v>
      </c>
      <c r="AB9" s="15">
        <f>AA9/AA35</f>
        <v>4.4117647058823532E-2</v>
      </c>
      <c r="AC9" s="14">
        <f t="shared" si="5"/>
        <v>0</v>
      </c>
      <c r="AD9" s="15"/>
      <c r="AE9" s="14">
        <v>3</v>
      </c>
      <c r="AF9" s="15">
        <f>AE9/AE35</f>
        <v>4.4117647058823532E-2</v>
      </c>
      <c r="AG9" s="14">
        <v>64</v>
      </c>
      <c r="AH9" s="15">
        <f>AG9/AG35</f>
        <v>5.8608058608058608E-2</v>
      </c>
      <c r="AI9" s="14">
        <f t="shared" si="6"/>
        <v>2</v>
      </c>
      <c r="AJ9" s="15">
        <f>AI9/AI35</f>
        <v>4.5454545454545456E-2</v>
      </c>
      <c r="AK9" s="14">
        <v>66</v>
      </c>
      <c r="AL9" s="15">
        <f>AK9/AK35</f>
        <v>5.8098591549295774E-2</v>
      </c>
      <c r="AM9" s="14">
        <v>112</v>
      </c>
      <c r="AN9" s="15">
        <f>AM9/AM35</f>
        <v>5.1376146788990829E-2</v>
      </c>
      <c r="AO9" s="14">
        <f t="shared" si="7"/>
        <v>5</v>
      </c>
      <c r="AP9" s="15">
        <f>AO9/AO35</f>
        <v>0.05</v>
      </c>
      <c r="AQ9" s="14">
        <v>117</v>
      </c>
      <c r="AR9" s="15">
        <f>AQ9/AQ35</f>
        <v>5.131578947368421E-2</v>
      </c>
      <c r="AS9" s="14">
        <v>754</v>
      </c>
      <c r="AT9" s="15">
        <f>AS9/AS35</f>
        <v>6.8247646632874734E-2</v>
      </c>
      <c r="AU9" s="14">
        <f t="shared" si="8"/>
        <v>78</v>
      </c>
      <c r="AV9" s="15">
        <f>AU9/AU35</f>
        <v>7.5289575289575292E-2</v>
      </c>
      <c r="AW9" s="14">
        <v>832</v>
      </c>
      <c r="AX9" s="15">
        <f>AW9/AW35</f>
        <v>6.8851373717312148E-2</v>
      </c>
      <c r="AY9" s="14">
        <v>1</v>
      </c>
      <c r="AZ9" s="15">
        <f>AY9/AY35</f>
        <v>4.3478260869565216E-2</v>
      </c>
      <c r="BA9" s="14">
        <f t="shared" si="9"/>
        <v>0</v>
      </c>
      <c r="BB9" s="15"/>
      <c r="BC9" s="14">
        <v>1</v>
      </c>
      <c r="BD9" s="15">
        <f>BC9/BC35</f>
        <v>4.3478260869565216E-2</v>
      </c>
      <c r="BE9" s="14">
        <v>50</v>
      </c>
      <c r="BF9" s="15">
        <f>BE9/BE35</f>
        <v>0.12658227848101267</v>
      </c>
      <c r="BG9" s="14">
        <f t="shared" si="10"/>
        <v>0</v>
      </c>
      <c r="BH9" s="15">
        <f>BG9/BG35</f>
        <v>0</v>
      </c>
      <c r="BI9" s="14">
        <v>50</v>
      </c>
      <c r="BJ9" s="15">
        <f>BI9/BI35</f>
        <v>0.12106537530266344</v>
      </c>
      <c r="BK9" s="14">
        <v>1</v>
      </c>
      <c r="BL9" s="15">
        <f>BK9/BK35</f>
        <v>3.8461538461538464E-2</v>
      </c>
      <c r="BM9" s="14">
        <f t="shared" si="11"/>
        <v>0</v>
      </c>
      <c r="BN9" s="15"/>
      <c r="BO9" s="14">
        <v>1</v>
      </c>
      <c r="BP9" s="15">
        <f>BO9/BO35</f>
        <v>3.8461538461538464E-2</v>
      </c>
      <c r="BQ9" s="14">
        <v>37</v>
      </c>
      <c r="BR9" s="15">
        <f>BQ9/BQ35</f>
        <v>7.170542635658915E-2</v>
      </c>
      <c r="BS9" s="14">
        <f t="shared" si="12"/>
        <v>0</v>
      </c>
      <c r="BT9" s="15"/>
      <c r="BU9" s="14">
        <v>37</v>
      </c>
      <c r="BV9" s="15">
        <f>BU9/BU35</f>
        <v>7.170542635658915E-2</v>
      </c>
      <c r="BW9" s="14">
        <f t="shared" si="0"/>
        <v>1327</v>
      </c>
      <c r="BX9" s="15">
        <f>BW9/BW35</f>
        <v>6.3013438434873448E-2</v>
      </c>
      <c r="BY9" s="14">
        <f t="shared" si="13"/>
        <v>107</v>
      </c>
      <c r="BZ9" s="15">
        <f>BY9/BY35</f>
        <v>5.9910414333706606E-2</v>
      </c>
      <c r="CA9" s="17">
        <f t="shared" si="14"/>
        <v>1434</v>
      </c>
      <c r="CB9" s="18">
        <f>CA9/CA35</f>
        <v>6.2770847012475373E-2</v>
      </c>
      <c r="CE9" s="14">
        <f t="shared" si="15"/>
        <v>1327</v>
      </c>
      <c r="CF9" s="15">
        <f>CE9/CE35</f>
        <v>6.3013438434873448E-2</v>
      </c>
      <c r="CG9" s="14">
        <f t="shared" si="16"/>
        <v>1819</v>
      </c>
      <c r="CH9" s="15">
        <f>CG9/CG35</f>
        <v>6.0243757037822081E-2</v>
      </c>
      <c r="CI9" s="17">
        <v>3146</v>
      </c>
      <c r="CJ9" s="18">
        <v>6.138177277427663E-2</v>
      </c>
    </row>
    <row r="10" spans="1:88" x14ac:dyDescent="0.25">
      <c r="A10" s="19" t="s">
        <v>139</v>
      </c>
      <c r="B10" s="27"/>
      <c r="C10" s="20">
        <f>SUM(C5:C9)</f>
        <v>103</v>
      </c>
      <c r="D10" s="21">
        <f>C10/C35</f>
        <v>0.34680134680134678</v>
      </c>
      <c r="E10" s="20">
        <f t="shared" si="1"/>
        <v>0</v>
      </c>
      <c r="F10" s="21"/>
      <c r="G10" s="20">
        <f>SUBTOTAL(9,G5:G9)</f>
        <v>103</v>
      </c>
      <c r="H10" s="21">
        <f>G10/G35</f>
        <v>0.34680134680134678</v>
      </c>
      <c r="I10" s="20">
        <f>SUM(I5:I9)</f>
        <v>1293</v>
      </c>
      <c r="J10" s="21">
        <f>I10/I35</f>
        <v>0.36587436332767403</v>
      </c>
      <c r="K10" s="20">
        <f t="shared" si="2"/>
        <v>221</v>
      </c>
      <c r="L10" s="21">
        <f>K10/K35</f>
        <v>0.45473251028806583</v>
      </c>
      <c r="M10" s="20">
        <f>SUBTOTAL(9,M5:M9)</f>
        <v>1514</v>
      </c>
      <c r="N10" s="21">
        <f>M10/M35</f>
        <v>0.37661691542288556</v>
      </c>
      <c r="O10" s="20">
        <f>SUM(O5:O9)</f>
        <v>17</v>
      </c>
      <c r="P10" s="21">
        <f>O10/O35</f>
        <v>0.19101123595505617</v>
      </c>
      <c r="Q10" s="20">
        <f t="shared" si="3"/>
        <v>0</v>
      </c>
      <c r="R10" s="21"/>
      <c r="S10" s="20">
        <f>SUBTOTAL(9,S5:S9)</f>
        <v>17</v>
      </c>
      <c r="T10" s="21">
        <f>S10/S35</f>
        <v>0.19101123595505617</v>
      </c>
      <c r="U10" s="20">
        <f>SUM(U5:U9)</f>
        <v>574</v>
      </c>
      <c r="V10" s="21">
        <f>U10/U35</f>
        <v>0.32049134561697373</v>
      </c>
      <c r="W10" s="20">
        <f t="shared" si="4"/>
        <v>30</v>
      </c>
      <c r="X10" s="21">
        <f>W10/W35</f>
        <v>0.29411764705882354</v>
      </c>
      <c r="Y10" s="20">
        <f>SUBTOTAL(9,Y5:Y9)</f>
        <v>604</v>
      </c>
      <c r="Z10" s="21">
        <f>Y10/Y35</f>
        <v>0.3190702588483888</v>
      </c>
      <c r="AA10" s="20">
        <f>SUM(AA5:AA9)</f>
        <v>19</v>
      </c>
      <c r="AB10" s="21">
        <f>AA10/AA35</f>
        <v>0.27941176470588236</v>
      </c>
      <c r="AC10" s="20">
        <f t="shared" si="5"/>
        <v>0</v>
      </c>
      <c r="AD10" s="21"/>
      <c r="AE10" s="20">
        <f>SUBTOTAL(9,AE5:AE9)</f>
        <v>19</v>
      </c>
      <c r="AF10" s="21">
        <f>AE10/AE35</f>
        <v>0.27941176470588236</v>
      </c>
      <c r="AG10" s="20">
        <f>SUM(AG5:AG9)</f>
        <v>351</v>
      </c>
      <c r="AH10" s="21">
        <f>AG10/AG35</f>
        <v>0.32142857142857145</v>
      </c>
      <c r="AI10" s="20">
        <f t="shared" si="6"/>
        <v>12</v>
      </c>
      <c r="AJ10" s="21">
        <f>AI10/AI35</f>
        <v>0.27272727272727271</v>
      </c>
      <c r="AK10" s="20">
        <f>SUBTOTAL(9,AK5:AK9)</f>
        <v>363</v>
      </c>
      <c r="AL10" s="21">
        <f>AK10/AK35</f>
        <v>0.31954225352112675</v>
      </c>
      <c r="AM10" s="20">
        <f>SUM(AM5:AM9)</f>
        <v>641</v>
      </c>
      <c r="AN10" s="21">
        <f>AM10/AM35</f>
        <v>0.29403669724770642</v>
      </c>
      <c r="AO10" s="20">
        <f t="shared" si="7"/>
        <v>41</v>
      </c>
      <c r="AP10" s="21">
        <f>AO10/AO35</f>
        <v>0.41</v>
      </c>
      <c r="AQ10" s="20">
        <f>SUBTOTAL(9,AQ5:AQ9)</f>
        <v>682</v>
      </c>
      <c r="AR10" s="21">
        <f>AQ10/AQ35</f>
        <v>0.29912280701754385</v>
      </c>
      <c r="AS10" s="20">
        <f>SUM(AS5:AS9)</f>
        <v>4348</v>
      </c>
      <c r="AT10" s="21">
        <f>AS10/AS35</f>
        <v>0.39355539464156408</v>
      </c>
      <c r="AU10" s="20">
        <f t="shared" si="8"/>
        <v>473</v>
      </c>
      <c r="AV10" s="21">
        <f>AU10/AU35</f>
        <v>0.45656370656370654</v>
      </c>
      <c r="AW10" s="20">
        <f>SUBTOTAL(9,AW5:AW9)</f>
        <v>4821</v>
      </c>
      <c r="AX10" s="21">
        <f>AW10/AW35</f>
        <v>0.39895729890764647</v>
      </c>
      <c r="AY10" s="20">
        <f>SUM(AY5:AY9)</f>
        <v>4</v>
      </c>
      <c r="AZ10" s="21">
        <f>AY10/AY35</f>
        <v>0.17391304347826086</v>
      </c>
      <c r="BA10" s="20">
        <f t="shared" si="9"/>
        <v>0</v>
      </c>
      <c r="BB10" s="21"/>
      <c r="BC10" s="20">
        <f>SUBTOTAL(9,BC5:BC9)</f>
        <v>4</v>
      </c>
      <c r="BD10" s="21">
        <f>BC10/BC35</f>
        <v>0.17391304347826086</v>
      </c>
      <c r="BE10" s="20">
        <f>SUM(BE5:BE9)</f>
        <v>137</v>
      </c>
      <c r="BF10" s="21">
        <f>BE10/BE35</f>
        <v>0.3468354430379747</v>
      </c>
      <c r="BG10" s="20">
        <f t="shared" si="10"/>
        <v>5</v>
      </c>
      <c r="BH10" s="21">
        <f>BG10/BG35</f>
        <v>0.27777777777777779</v>
      </c>
      <c r="BI10" s="20">
        <f>SUBTOTAL(9,BI5:BI9)</f>
        <v>142</v>
      </c>
      <c r="BJ10" s="21">
        <f>BI10/BI35</f>
        <v>0.34382566585956414</v>
      </c>
      <c r="BK10" s="20">
        <f>SUM(BK5:BK9)</f>
        <v>7</v>
      </c>
      <c r="BL10" s="21">
        <f>BK10/BK35</f>
        <v>0.26923076923076922</v>
      </c>
      <c r="BM10" s="20">
        <f t="shared" si="11"/>
        <v>0</v>
      </c>
      <c r="BN10" s="21"/>
      <c r="BO10" s="20">
        <f>SUBTOTAL(9,BO5:BO9)</f>
        <v>7</v>
      </c>
      <c r="BP10" s="21">
        <f>BO10/BO35</f>
        <v>0.26923076923076922</v>
      </c>
      <c r="BQ10" s="20">
        <f>SUM(BQ5:BQ9)</f>
        <v>176</v>
      </c>
      <c r="BR10" s="21">
        <f>BQ10/BQ35</f>
        <v>0.34108527131782945</v>
      </c>
      <c r="BS10" s="20">
        <f t="shared" si="12"/>
        <v>0</v>
      </c>
      <c r="BT10" s="21"/>
      <c r="BU10" s="20">
        <f>SUBTOTAL(9,BU5:BU9)</f>
        <v>176</v>
      </c>
      <c r="BV10" s="21">
        <f>BU10/BU35</f>
        <v>0.34108527131782945</v>
      </c>
      <c r="BW10" s="20">
        <f t="shared" si="0"/>
        <v>7670</v>
      </c>
      <c r="BX10" s="21">
        <f>BW10/BW35</f>
        <v>0.36421482501543284</v>
      </c>
      <c r="BY10" s="20">
        <f t="shared" si="13"/>
        <v>782</v>
      </c>
      <c r="BZ10" s="21">
        <f>BY10/BY35</f>
        <v>0.43784994400895855</v>
      </c>
      <c r="CA10" s="20">
        <f t="shared" si="14"/>
        <v>8452</v>
      </c>
      <c r="CB10" s="21">
        <f>CA10/CA35</f>
        <v>0.36997154738454802</v>
      </c>
      <c r="CE10" s="20">
        <f t="shared" si="15"/>
        <v>7670</v>
      </c>
      <c r="CF10" s="21">
        <f>CE10/CE35</f>
        <v>0.36421482501543284</v>
      </c>
      <c r="CG10" s="20">
        <f t="shared" si="16"/>
        <v>10696</v>
      </c>
      <c r="CH10" s="21">
        <f>CG10/CG35</f>
        <v>0.35424256474796317</v>
      </c>
      <c r="CI10" s="20">
        <v>18366</v>
      </c>
      <c r="CJ10" s="21">
        <v>0.35833999960977891</v>
      </c>
    </row>
    <row r="11" spans="1:88" x14ac:dyDescent="0.25">
      <c r="A11" s="2" t="s">
        <v>112</v>
      </c>
      <c r="B11" s="3" t="s">
        <v>113</v>
      </c>
      <c r="C11" s="14">
        <v>5</v>
      </c>
      <c r="D11" s="15">
        <f>C11/C35</f>
        <v>1.6835016835016835E-2</v>
      </c>
      <c r="E11" s="14">
        <f t="shared" si="1"/>
        <v>0</v>
      </c>
      <c r="F11" s="15"/>
      <c r="G11" s="14">
        <v>5</v>
      </c>
      <c r="H11" s="15">
        <f>G11/G35</f>
        <v>1.6835016835016835E-2</v>
      </c>
      <c r="I11" s="14">
        <v>40</v>
      </c>
      <c r="J11" s="15">
        <f>I11/I35</f>
        <v>1.1318619128466326E-2</v>
      </c>
      <c r="K11" s="14">
        <f t="shared" si="2"/>
        <v>3</v>
      </c>
      <c r="L11" s="15">
        <f>K11/K35</f>
        <v>6.1728395061728392E-3</v>
      </c>
      <c r="M11" s="14">
        <v>43</v>
      </c>
      <c r="N11" s="15">
        <f>M11/M35</f>
        <v>1.0696517412935324E-2</v>
      </c>
      <c r="O11" s="14">
        <v>2</v>
      </c>
      <c r="P11" s="15">
        <f>O11/O35</f>
        <v>2.247191011235955E-2</v>
      </c>
      <c r="Q11" s="14">
        <f t="shared" si="3"/>
        <v>0</v>
      </c>
      <c r="R11" s="15"/>
      <c r="S11" s="14">
        <v>2</v>
      </c>
      <c r="T11" s="15">
        <f>S11/S35</f>
        <v>2.247191011235955E-2</v>
      </c>
      <c r="U11" s="14">
        <v>18</v>
      </c>
      <c r="V11" s="15">
        <f>U11/U35</f>
        <v>1.0050251256281407E-2</v>
      </c>
      <c r="W11" s="14">
        <f t="shared" si="4"/>
        <v>0</v>
      </c>
      <c r="X11" s="15">
        <f>W11/W35</f>
        <v>0</v>
      </c>
      <c r="Y11" s="14">
        <v>18</v>
      </c>
      <c r="Z11" s="15">
        <f>Y11/Y35</f>
        <v>9.5087163232963554E-3</v>
      </c>
      <c r="AA11" s="14">
        <v>0</v>
      </c>
      <c r="AB11" s="15">
        <f>AA11/AA35</f>
        <v>0</v>
      </c>
      <c r="AC11" s="14">
        <f t="shared" si="5"/>
        <v>0</v>
      </c>
      <c r="AD11" s="15"/>
      <c r="AE11" s="14">
        <v>0</v>
      </c>
      <c r="AF11" s="15">
        <f>AE11/AE35</f>
        <v>0</v>
      </c>
      <c r="AG11" s="14">
        <v>10</v>
      </c>
      <c r="AH11" s="15">
        <f>AG11/AG35</f>
        <v>9.1575091575091579E-3</v>
      </c>
      <c r="AI11" s="14">
        <f t="shared" si="6"/>
        <v>1</v>
      </c>
      <c r="AJ11" s="15">
        <f>AI11/AI35</f>
        <v>2.2727272727272728E-2</v>
      </c>
      <c r="AK11" s="14">
        <v>11</v>
      </c>
      <c r="AL11" s="15">
        <f>AK11/AK35</f>
        <v>9.683098591549295E-3</v>
      </c>
      <c r="AM11" s="14">
        <v>25</v>
      </c>
      <c r="AN11" s="15">
        <f>AM11/AM35</f>
        <v>1.1467889908256881E-2</v>
      </c>
      <c r="AO11" s="14">
        <f t="shared" si="7"/>
        <v>0</v>
      </c>
      <c r="AP11" s="15">
        <f>AO11/AO35</f>
        <v>0</v>
      </c>
      <c r="AQ11" s="14">
        <v>25</v>
      </c>
      <c r="AR11" s="15">
        <f>AQ11/AQ35</f>
        <v>1.0964912280701754E-2</v>
      </c>
      <c r="AS11" s="14">
        <v>77</v>
      </c>
      <c r="AT11" s="15">
        <f>AS11/AS35</f>
        <v>6.9695872556118756E-3</v>
      </c>
      <c r="AU11" s="14">
        <f t="shared" si="8"/>
        <v>3</v>
      </c>
      <c r="AV11" s="15">
        <f>AU11/AU35</f>
        <v>2.8957528957528956E-3</v>
      </c>
      <c r="AW11" s="14">
        <v>80</v>
      </c>
      <c r="AX11" s="15">
        <f>AW11/AW35</f>
        <v>6.6203243958953993E-3</v>
      </c>
      <c r="AY11" s="14">
        <v>0</v>
      </c>
      <c r="AZ11" s="15">
        <f>AY11/AY35</f>
        <v>0</v>
      </c>
      <c r="BA11" s="14">
        <f t="shared" si="9"/>
        <v>0</v>
      </c>
      <c r="BB11" s="15"/>
      <c r="BC11" s="14">
        <v>0</v>
      </c>
      <c r="BD11" s="15">
        <f>BC11/BC35</f>
        <v>0</v>
      </c>
      <c r="BE11" s="14">
        <v>2</v>
      </c>
      <c r="BF11" s="15">
        <f>BE11/BE35</f>
        <v>5.0632911392405064E-3</v>
      </c>
      <c r="BG11" s="14">
        <f t="shared" si="10"/>
        <v>0</v>
      </c>
      <c r="BH11" s="15">
        <f>BG11/BG35</f>
        <v>0</v>
      </c>
      <c r="BI11" s="14">
        <v>2</v>
      </c>
      <c r="BJ11" s="15">
        <f>BI11/BI35</f>
        <v>4.8426150121065378E-3</v>
      </c>
      <c r="BK11" s="14">
        <v>0</v>
      </c>
      <c r="BL11" s="15">
        <f>BK11/BK35</f>
        <v>0</v>
      </c>
      <c r="BM11" s="14">
        <f t="shared" si="11"/>
        <v>0</v>
      </c>
      <c r="BN11" s="15"/>
      <c r="BO11" s="14">
        <v>0</v>
      </c>
      <c r="BP11" s="15">
        <f>BO11/BO35</f>
        <v>0</v>
      </c>
      <c r="BQ11" s="14">
        <v>8</v>
      </c>
      <c r="BR11" s="15">
        <f>BQ11/BQ35</f>
        <v>1.5503875968992248E-2</v>
      </c>
      <c r="BS11" s="14">
        <f t="shared" si="12"/>
        <v>0</v>
      </c>
      <c r="BT11" s="15"/>
      <c r="BU11" s="14">
        <v>8</v>
      </c>
      <c r="BV11" s="15">
        <f>BU11/BU35</f>
        <v>1.5503875968992248E-2</v>
      </c>
      <c r="BW11" s="14">
        <f t="shared" si="0"/>
        <v>187</v>
      </c>
      <c r="BX11" s="15">
        <f>BW11/BW35</f>
        <v>8.8798138563084671E-3</v>
      </c>
      <c r="BY11" s="14">
        <f t="shared" si="13"/>
        <v>7</v>
      </c>
      <c r="BZ11" s="15">
        <f>BY11/BY35</f>
        <v>3.9193729003359464E-3</v>
      </c>
      <c r="CA11" s="17">
        <f t="shared" si="14"/>
        <v>194</v>
      </c>
      <c r="CB11" s="18">
        <f>CA11/CA35</f>
        <v>8.4920113810461814E-3</v>
      </c>
      <c r="CE11" s="14">
        <f t="shared" si="15"/>
        <v>187</v>
      </c>
      <c r="CF11" s="15">
        <f>CE11/CE35</f>
        <v>8.8798138563084671E-3</v>
      </c>
      <c r="CG11" s="14">
        <f t="shared" si="16"/>
        <v>222</v>
      </c>
      <c r="CH11" s="15">
        <f>CG11/CG35</f>
        <v>7.3524541299595948E-3</v>
      </c>
      <c r="CI11" s="17">
        <v>409</v>
      </c>
      <c r="CJ11" s="18">
        <v>7.980020681716193E-3</v>
      </c>
    </row>
    <row r="12" spans="1:88" x14ac:dyDescent="0.25">
      <c r="A12" s="2" t="s">
        <v>114</v>
      </c>
      <c r="B12" s="3" t="s">
        <v>113</v>
      </c>
      <c r="C12" s="14">
        <v>1</v>
      </c>
      <c r="D12" s="15">
        <f>C12/C35</f>
        <v>3.3670033670033669E-3</v>
      </c>
      <c r="E12" s="14">
        <f t="shared" si="1"/>
        <v>0</v>
      </c>
      <c r="F12" s="15"/>
      <c r="G12" s="14">
        <v>1</v>
      </c>
      <c r="H12" s="15">
        <f>G12/G35</f>
        <v>3.3670033670033669E-3</v>
      </c>
      <c r="I12" s="14">
        <v>23</v>
      </c>
      <c r="J12" s="15">
        <f>I12/I35</f>
        <v>6.5082059988681379E-3</v>
      </c>
      <c r="K12" s="14">
        <f t="shared" si="2"/>
        <v>3</v>
      </c>
      <c r="L12" s="15">
        <f>K12/K35</f>
        <v>6.1728395061728392E-3</v>
      </c>
      <c r="M12" s="14">
        <v>26</v>
      </c>
      <c r="N12" s="15">
        <f>M12/M35</f>
        <v>6.4676616915422883E-3</v>
      </c>
      <c r="O12" s="14">
        <v>1</v>
      </c>
      <c r="P12" s="15">
        <f>O12/O35</f>
        <v>1.1235955056179775E-2</v>
      </c>
      <c r="Q12" s="14">
        <f t="shared" si="3"/>
        <v>0</v>
      </c>
      <c r="R12" s="15"/>
      <c r="S12" s="14">
        <v>1</v>
      </c>
      <c r="T12" s="15">
        <f>S12/S35</f>
        <v>1.1235955056179775E-2</v>
      </c>
      <c r="U12" s="14">
        <v>9</v>
      </c>
      <c r="V12" s="15">
        <f>U12/U35</f>
        <v>5.0251256281407036E-3</v>
      </c>
      <c r="W12" s="14">
        <f t="shared" si="4"/>
        <v>0</v>
      </c>
      <c r="X12" s="15">
        <f>W12/W35</f>
        <v>0</v>
      </c>
      <c r="Y12" s="14">
        <v>9</v>
      </c>
      <c r="Z12" s="15">
        <f>Y12/Y35</f>
        <v>4.7543581616481777E-3</v>
      </c>
      <c r="AA12" s="14">
        <v>0</v>
      </c>
      <c r="AB12" s="15">
        <f>AA12/AA35</f>
        <v>0</v>
      </c>
      <c r="AC12" s="14">
        <f t="shared" si="5"/>
        <v>0</v>
      </c>
      <c r="AD12" s="15"/>
      <c r="AE12" s="14">
        <v>0</v>
      </c>
      <c r="AF12" s="15">
        <f>AE12/AE35</f>
        <v>0</v>
      </c>
      <c r="AG12" s="14">
        <v>5</v>
      </c>
      <c r="AH12" s="15">
        <f>AG12/AG35</f>
        <v>4.578754578754579E-3</v>
      </c>
      <c r="AI12" s="14">
        <f t="shared" si="6"/>
        <v>0</v>
      </c>
      <c r="AJ12" s="15">
        <f>AI12/AI35</f>
        <v>0</v>
      </c>
      <c r="AK12" s="14">
        <v>5</v>
      </c>
      <c r="AL12" s="15">
        <f>AK12/AK35</f>
        <v>4.4014084507042256E-3</v>
      </c>
      <c r="AM12" s="14">
        <v>12</v>
      </c>
      <c r="AN12" s="15">
        <f>AM12/AM35</f>
        <v>5.5045871559633031E-3</v>
      </c>
      <c r="AO12" s="14">
        <f t="shared" si="7"/>
        <v>0</v>
      </c>
      <c r="AP12" s="15">
        <f>AO12/AO35</f>
        <v>0</v>
      </c>
      <c r="AQ12" s="14">
        <v>12</v>
      </c>
      <c r="AR12" s="15">
        <f>AQ12/AQ35</f>
        <v>5.263157894736842E-3</v>
      </c>
      <c r="AS12" s="14">
        <v>42</v>
      </c>
      <c r="AT12" s="15">
        <f>AS12/AS35</f>
        <v>3.8015930485155685E-3</v>
      </c>
      <c r="AU12" s="14">
        <f t="shared" si="8"/>
        <v>1</v>
      </c>
      <c r="AV12" s="15">
        <f>AU12/AU35</f>
        <v>9.6525096525096527E-4</v>
      </c>
      <c r="AW12" s="14">
        <v>43</v>
      </c>
      <c r="AX12" s="15">
        <f>AW12/AW35</f>
        <v>3.5584243627937769E-3</v>
      </c>
      <c r="AY12" s="14">
        <v>0</v>
      </c>
      <c r="AZ12" s="15">
        <f>AY12/AY35</f>
        <v>0</v>
      </c>
      <c r="BA12" s="14">
        <f t="shared" si="9"/>
        <v>0</v>
      </c>
      <c r="BB12" s="15"/>
      <c r="BC12" s="14">
        <v>0</v>
      </c>
      <c r="BD12" s="15">
        <f>BC12/BC35</f>
        <v>0</v>
      </c>
      <c r="BE12" s="14">
        <v>3</v>
      </c>
      <c r="BF12" s="15">
        <f>BE12/BE35</f>
        <v>7.5949367088607592E-3</v>
      </c>
      <c r="BG12" s="14">
        <f t="shared" si="10"/>
        <v>1</v>
      </c>
      <c r="BH12" s="15">
        <f>BG12/BG35</f>
        <v>5.5555555555555552E-2</v>
      </c>
      <c r="BI12" s="14">
        <v>4</v>
      </c>
      <c r="BJ12" s="15">
        <f>BI12/BI35</f>
        <v>9.6852300242130755E-3</v>
      </c>
      <c r="BK12" s="14">
        <v>1</v>
      </c>
      <c r="BL12" s="15">
        <f>BK12/BK35</f>
        <v>3.8461538461538464E-2</v>
      </c>
      <c r="BM12" s="14">
        <f t="shared" si="11"/>
        <v>0</v>
      </c>
      <c r="BN12" s="15"/>
      <c r="BO12" s="14">
        <v>1</v>
      </c>
      <c r="BP12" s="15">
        <f>BO12/BO35</f>
        <v>3.8461538461538464E-2</v>
      </c>
      <c r="BQ12" s="14">
        <v>6</v>
      </c>
      <c r="BR12" s="15">
        <f>BQ12/BQ35</f>
        <v>1.1627906976744186E-2</v>
      </c>
      <c r="BS12" s="14">
        <f t="shared" si="12"/>
        <v>0</v>
      </c>
      <c r="BT12" s="15"/>
      <c r="BU12" s="14">
        <v>6</v>
      </c>
      <c r="BV12" s="15">
        <f>BU12/BU35</f>
        <v>1.1627906976744186E-2</v>
      </c>
      <c r="BW12" s="14">
        <f t="shared" si="0"/>
        <v>103</v>
      </c>
      <c r="BX12" s="15">
        <f>BW12/BW35</f>
        <v>4.8910204663089414E-3</v>
      </c>
      <c r="BY12" s="14">
        <f t="shared" si="13"/>
        <v>5</v>
      </c>
      <c r="BZ12" s="15">
        <f>BY12/BY35</f>
        <v>2.7995520716685329E-3</v>
      </c>
      <c r="CA12" s="17">
        <f t="shared" si="14"/>
        <v>108</v>
      </c>
      <c r="CB12" s="18">
        <f>CA12/CA35</f>
        <v>4.7275114904793171E-3</v>
      </c>
      <c r="CE12" s="14">
        <f t="shared" si="15"/>
        <v>103</v>
      </c>
      <c r="CF12" s="15">
        <f>CE12/CE35</f>
        <v>4.8910204663089414E-3</v>
      </c>
      <c r="CG12" s="14">
        <f t="shared" si="16"/>
        <v>143</v>
      </c>
      <c r="CH12" s="15">
        <f>CG12/CG35</f>
        <v>4.7360402729019011E-3</v>
      </c>
      <c r="CI12" s="17">
        <v>246</v>
      </c>
      <c r="CJ12" s="18">
        <v>4.7997190408366336E-3</v>
      </c>
    </row>
    <row r="13" spans="1:88" x14ac:dyDescent="0.25">
      <c r="A13" s="19" t="s">
        <v>139</v>
      </c>
      <c r="B13" s="27"/>
      <c r="C13" s="20">
        <f>SUM(C11:C12)</f>
        <v>6</v>
      </c>
      <c r="D13" s="21">
        <f>C13/C35</f>
        <v>2.0202020202020204E-2</v>
      </c>
      <c r="E13" s="20">
        <f t="shared" si="1"/>
        <v>0</v>
      </c>
      <c r="F13" s="21"/>
      <c r="G13" s="20">
        <f>SUBTOTAL(9,G11:G12)</f>
        <v>6</v>
      </c>
      <c r="H13" s="21">
        <f>G13/G35</f>
        <v>2.0202020202020204E-2</v>
      </c>
      <c r="I13" s="20">
        <f>SUM(I11:I12)</f>
        <v>63</v>
      </c>
      <c r="J13" s="21">
        <f>I13/I35</f>
        <v>1.7826825127334467E-2</v>
      </c>
      <c r="K13" s="20">
        <f t="shared" si="2"/>
        <v>6</v>
      </c>
      <c r="L13" s="21">
        <f>K13/K35</f>
        <v>1.2345679012345678E-2</v>
      </c>
      <c r="M13" s="20">
        <f>SUBTOTAL(9,M11:M12)</f>
        <v>69</v>
      </c>
      <c r="N13" s="21">
        <f>M13/M35</f>
        <v>1.7164179104477612E-2</v>
      </c>
      <c r="O13" s="20">
        <f>SUM(O11:O12)</f>
        <v>3</v>
      </c>
      <c r="P13" s="21">
        <f>O13/O35</f>
        <v>3.3707865168539325E-2</v>
      </c>
      <c r="Q13" s="20">
        <f t="shared" si="3"/>
        <v>0</v>
      </c>
      <c r="R13" s="21"/>
      <c r="S13" s="20">
        <f>SUBTOTAL(9,S11:S12)</f>
        <v>3</v>
      </c>
      <c r="T13" s="21">
        <f>S13/S35</f>
        <v>3.3707865168539325E-2</v>
      </c>
      <c r="U13" s="20">
        <f>SUM(U11:U12)</f>
        <v>27</v>
      </c>
      <c r="V13" s="21">
        <f>U13/U35</f>
        <v>1.507537688442211E-2</v>
      </c>
      <c r="W13" s="20">
        <f t="shared" si="4"/>
        <v>0</v>
      </c>
      <c r="X13" s="21">
        <f>W13/W35</f>
        <v>0</v>
      </c>
      <c r="Y13" s="20">
        <f>SUBTOTAL(9,Y11:Y12)</f>
        <v>27</v>
      </c>
      <c r="Z13" s="21">
        <f>Y13/Y35</f>
        <v>1.4263074484944533E-2</v>
      </c>
      <c r="AA13" s="20">
        <f>SUM(AA11:AA12)</f>
        <v>0</v>
      </c>
      <c r="AB13" s="21">
        <f>AA13/AA35</f>
        <v>0</v>
      </c>
      <c r="AC13" s="20">
        <f t="shared" si="5"/>
        <v>0</v>
      </c>
      <c r="AD13" s="21"/>
      <c r="AE13" s="20">
        <f>SUBTOTAL(9,AE11:AE12)</f>
        <v>0</v>
      </c>
      <c r="AF13" s="21">
        <f>AE13/AE35</f>
        <v>0</v>
      </c>
      <c r="AG13" s="20">
        <f>SUM(AG11:AG12)</f>
        <v>15</v>
      </c>
      <c r="AH13" s="21">
        <f>AG13/AG35</f>
        <v>1.3736263736263736E-2</v>
      </c>
      <c r="AI13" s="20">
        <f t="shared" si="6"/>
        <v>1</v>
      </c>
      <c r="AJ13" s="21">
        <f>AI13/AI35</f>
        <v>2.2727272727272728E-2</v>
      </c>
      <c r="AK13" s="20">
        <f>SUBTOTAL(9,AK11:AK12)</f>
        <v>16</v>
      </c>
      <c r="AL13" s="21">
        <f>AK13/AK35</f>
        <v>1.4084507042253521E-2</v>
      </c>
      <c r="AM13" s="20">
        <f>SUM(AM11:AM12)</f>
        <v>37</v>
      </c>
      <c r="AN13" s="21">
        <f>AM13/AM35</f>
        <v>1.6972477064220184E-2</v>
      </c>
      <c r="AO13" s="20">
        <f t="shared" si="7"/>
        <v>0</v>
      </c>
      <c r="AP13" s="21">
        <f>AO13/AO35</f>
        <v>0</v>
      </c>
      <c r="AQ13" s="20">
        <f>SUBTOTAL(9,AQ11:AQ12)</f>
        <v>37</v>
      </c>
      <c r="AR13" s="21">
        <f>AQ13/AQ35</f>
        <v>1.6228070175438595E-2</v>
      </c>
      <c r="AS13" s="20">
        <f>SUM(AS11:AS12)</f>
        <v>119</v>
      </c>
      <c r="AT13" s="21">
        <f>AS13/AS35</f>
        <v>1.0771180304127444E-2</v>
      </c>
      <c r="AU13" s="20">
        <f t="shared" si="8"/>
        <v>4</v>
      </c>
      <c r="AV13" s="21">
        <f>AU13/AU35</f>
        <v>3.8610038610038611E-3</v>
      </c>
      <c r="AW13" s="20">
        <f>SUBTOTAL(9,AW11:AW12)</f>
        <v>123</v>
      </c>
      <c r="AX13" s="21">
        <f>AW13/AW35</f>
        <v>1.0178748758689175E-2</v>
      </c>
      <c r="AY13" s="20">
        <f>SUM(AY11:AY12)</f>
        <v>0</v>
      </c>
      <c r="AZ13" s="21">
        <f>AY13/AY35</f>
        <v>0</v>
      </c>
      <c r="BA13" s="20">
        <f t="shared" si="9"/>
        <v>0</v>
      </c>
      <c r="BB13" s="21"/>
      <c r="BC13" s="20">
        <f>SUBTOTAL(9,BC11:BC12)</f>
        <v>0</v>
      </c>
      <c r="BD13" s="21">
        <f>BC13/BC35</f>
        <v>0</v>
      </c>
      <c r="BE13" s="20">
        <f>SUM(BE11:BE12)</f>
        <v>5</v>
      </c>
      <c r="BF13" s="21">
        <f>BE13/BE35</f>
        <v>1.2658227848101266E-2</v>
      </c>
      <c r="BG13" s="20">
        <f t="shared" si="10"/>
        <v>1</v>
      </c>
      <c r="BH13" s="21">
        <f>BG13/BG35</f>
        <v>5.5555555555555552E-2</v>
      </c>
      <c r="BI13" s="20">
        <f>SUBTOTAL(9,BI11:BI12)</f>
        <v>6</v>
      </c>
      <c r="BJ13" s="21">
        <f>BI13/BI35</f>
        <v>1.4527845036319613E-2</v>
      </c>
      <c r="BK13" s="20">
        <f>SUM(BK11:BK12)</f>
        <v>1</v>
      </c>
      <c r="BL13" s="21">
        <f>BK13/BK35</f>
        <v>3.8461538461538464E-2</v>
      </c>
      <c r="BM13" s="20">
        <f t="shared" si="11"/>
        <v>0</v>
      </c>
      <c r="BN13" s="21"/>
      <c r="BO13" s="20">
        <f>SUBTOTAL(9,BO11:BO12)</f>
        <v>1</v>
      </c>
      <c r="BP13" s="21">
        <f>BO13/BO35</f>
        <v>3.8461538461538464E-2</v>
      </c>
      <c r="BQ13" s="20">
        <f>SUM(BQ11:BQ12)</f>
        <v>14</v>
      </c>
      <c r="BR13" s="21">
        <f>BQ13/BQ35</f>
        <v>2.7131782945736434E-2</v>
      </c>
      <c r="BS13" s="20">
        <f t="shared" si="12"/>
        <v>0</v>
      </c>
      <c r="BT13" s="21"/>
      <c r="BU13" s="20">
        <f>SUBTOTAL(9,BU11:BU12)</f>
        <v>14</v>
      </c>
      <c r="BV13" s="21">
        <f>BU13/BU35</f>
        <v>2.7131782945736434E-2</v>
      </c>
      <c r="BW13" s="20">
        <f t="shared" si="0"/>
        <v>290</v>
      </c>
      <c r="BX13" s="21">
        <f>BW13/BW35</f>
        <v>1.3770834322617408E-2</v>
      </c>
      <c r="BY13" s="20">
        <f t="shared" si="13"/>
        <v>12</v>
      </c>
      <c r="BZ13" s="21">
        <f>BY13/BY35</f>
        <v>6.7189249720044789E-3</v>
      </c>
      <c r="CA13" s="20">
        <f t="shared" si="14"/>
        <v>302</v>
      </c>
      <c r="CB13" s="21">
        <f>CA13/CA35</f>
        <v>1.3219522871525499E-2</v>
      </c>
      <c r="CE13" s="20">
        <f t="shared" si="15"/>
        <v>290</v>
      </c>
      <c r="CF13" s="21">
        <f>CE13/CE35</f>
        <v>1.3770834322617408E-2</v>
      </c>
      <c r="CG13" s="20">
        <f t="shared" si="16"/>
        <v>365</v>
      </c>
      <c r="CH13" s="21">
        <f>CG13/CG35</f>
        <v>1.2088494402861496E-2</v>
      </c>
      <c r="CI13" s="20">
        <v>655</v>
      </c>
      <c r="CJ13" s="21">
        <v>1.2779739722552827E-2</v>
      </c>
    </row>
    <row r="14" spans="1:88" x14ac:dyDescent="0.25">
      <c r="A14" s="2" t="s">
        <v>115</v>
      </c>
      <c r="B14" s="3" t="s">
        <v>116</v>
      </c>
      <c r="C14" s="14">
        <v>2</v>
      </c>
      <c r="D14" s="15">
        <f>C14/C35</f>
        <v>6.7340067340067337E-3</v>
      </c>
      <c r="E14" s="14">
        <f t="shared" si="1"/>
        <v>0</v>
      </c>
      <c r="F14" s="15"/>
      <c r="G14" s="14">
        <v>2</v>
      </c>
      <c r="H14" s="15">
        <f>G14/G35</f>
        <v>6.7340067340067337E-3</v>
      </c>
      <c r="I14" s="14">
        <v>30</v>
      </c>
      <c r="J14" s="15">
        <f>I14/I35</f>
        <v>8.4889643463497456E-3</v>
      </c>
      <c r="K14" s="14">
        <f t="shared" si="2"/>
        <v>7</v>
      </c>
      <c r="L14" s="15">
        <f>K14/K35</f>
        <v>1.4403292181069959E-2</v>
      </c>
      <c r="M14" s="14">
        <v>37</v>
      </c>
      <c r="N14" s="15">
        <f>M14/M35</f>
        <v>9.2039800995024883E-3</v>
      </c>
      <c r="O14" s="14">
        <v>0</v>
      </c>
      <c r="P14" s="15">
        <f>O14/O35</f>
        <v>0</v>
      </c>
      <c r="Q14" s="14">
        <f t="shared" si="3"/>
        <v>0</v>
      </c>
      <c r="R14" s="15"/>
      <c r="S14" s="14">
        <v>0</v>
      </c>
      <c r="T14" s="15">
        <f>S14/S35</f>
        <v>0</v>
      </c>
      <c r="U14" s="14">
        <v>6</v>
      </c>
      <c r="V14" s="15">
        <f>U14/U35</f>
        <v>3.3500837520938024E-3</v>
      </c>
      <c r="W14" s="14">
        <f t="shared" si="4"/>
        <v>0</v>
      </c>
      <c r="X14" s="15">
        <f>W14/W35</f>
        <v>0</v>
      </c>
      <c r="Y14" s="14">
        <v>6</v>
      </c>
      <c r="Z14" s="15">
        <f>Y14/Y35</f>
        <v>3.1695721077654518E-3</v>
      </c>
      <c r="AA14" s="14">
        <v>0</v>
      </c>
      <c r="AB14" s="15">
        <f>AA14/AA35</f>
        <v>0</v>
      </c>
      <c r="AC14" s="14">
        <f t="shared" si="5"/>
        <v>0</v>
      </c>
      <c r="AD14" s="15"/>
      <c r="AE14" s="14">
        <v>0</v>
      </c>
      <c r="AF14" s="15">
        <f>AE14/AE35</f>
        <v>0</v>
      </c>
      <c r="AG14" s="14">
        <v>6</v>
      </c>
      <c r="AH14" s="15">
        <f>AG14/AG35</f>
        <v>5.4945054945054949E-3</v>
      </c>
      <c r="AI14" s="14">
        <f t="shared" si="6"/>
        <v>0</v>
      </c>
      <c r="AJ14" s="15">
        <f>AI14/AI35</f>
        <v>0</v>
      </c>
      <c r="AK14" s="14">
        <v>6</v>
      </c>
      <c r="AL14" s="15">
        <f>AK14/AK35</f>
        <v>5.2816901408450703E-3</v>
      </c>
      <c r="AM14" s="14">
        <v>4</v>
      </c>
      <c r="AN14" s="15">
        <f>AM14/AM35</f>
        <v>1.834862385321101E-3</v>
      </c>
      <c r="AO14" s="14">
        <f t="shared" si="7"/>
        <v>1</v>
      </c>
      <c r="AP14" s="15">
        <f>AO14/AO35</f>
        <v>0.01</v>
      </c>
      <c r="AQ14" s="14">
        <v>5</v>
      </c>
      <c r="AR14" s="15">
        <f>AQ14/AQ35</f>
        <v>2.1929824561403508E-3</v>
      </c>
      <c r="AS14" s="14">
        <v>51</v>
      </c>
      <c r="AT14" s="15">
        <f>AS14/AS35</f>
        <v>4.616220130340333E-3</v>
      </c>
      <c r="AU14" s="14">
        <f t="shared" si="8"/>
        <v>0</v>
      </c>
      <c r="AV14" s="15">
        <f>AU14/AU35</f>
        <v>0</v>
      </c>
      <c r="AW14" s="14">
        <v>51</v>
      </c>
      <c r="AX14" s="15">
        <f>AW14/AW35</f>
        <v>4.2204568023833169E-3</v>
      </c>
      <c r="AY14" s="14">
        <v>2</v>
      </c>
      <c r="AZ14" s="15">
        <f>AY14/AY35</f>
        <v>8.6956521739130432E-2</v>
      </c>
      <c r="BA14" s="14">
        <f t="shared" si="9"/>
        <v>0</v>
      </c>
      <c r="BB14" s="15"/>
      <c r="BC14" s="14">
        <v>2</v>
      </c>
      <c r="BD14" s="15">
        <f>BC14/BC35</f>
        <v>8.6956521739130432E-2</v>
      </c>
      <c r="BE14" s="14">
        <v>0</v>
      </c>
      <c r="BF14" s="15">
        <f>BE14/BE35</f>
        <v>0</v>
      </c>
      <c r="BG14" s="14">
        <f t="shared" si="10"/>
        <v>0</v>
      </c>
      <c r="BH14" s="15">
        <f>BG14/BG35</f>
        <v>0</v>
      </c>
      <c r="BI14" s="14">
        <v>0</v>
      </c>
      <c r="BJ14" s="15">
        <f>BI14/BI35</f>
        <v>0</v>
      </c>
      <c r="BK14" s="14">
        <v>0</v>
      </c>
      <c r="BL14" s="15">
        <f>BK14/BK35</f>
        <v>0</v>
      </c>
      <c r="BM14" s="14">
        <f t="shared" si="11"/>
        <v>0</v>
      </c>
      <c r="BN14" s="15"/>
      <c r="BO14" s="14">
        <v>0</v>
      </c>
      <c r="BP14" s="15">
        <f>BO14/BO35</f>
        <v>0</v>
      </c>
      <c r="BQ14" s="14">
        <v>3</v>
      </c>
      <c r="BR14" s="15">
        <f>BQ14/BQ35</f>
        <v>5.8139534883720929E-3</v>
      </c>
      <c r="BS14" s="14">
        <f t="shared" si="12"/>
        <v>0</v>
      </c>
      <c r="BT14" s="15"/>
      <c r="BU14" s="14">
        <v>3</v>
      </c>
      <c r="BV14" s="15">
        <f>BU14/BU35</f>
        <v>5.8139534883720929E-3</v>
      </c>
      <c r="BW14" s="14">
        <f t="shared" si="0"/>
        <v>104</v>
      </c>
      <c r="BX14" s="15">
        <f>BW14/BW35</f>
        <v>4.938506101904174E-3</v>
      </c>
      <c r="BY14" s="14">
        <f t="shared" si="13"/>
        <v>8</v>
      </c>
      <c r="BZ14" s="15">
        <f>BY14/BY35</f>
        <v>4.4792833146696529E-3</v>
      </c>
      <c r="CA14" s="17">
        <f t="shared" si="14"/>
        <v>112</v>
      </c>
      <c r="CB14" s="18">
        <f>CA14/CA35</f>
        <v>4.9026045086452176E-3</v>
      </c>
      <c r="CE14" s="14">
        <f t="shared" si="15"/>
        <v>104</v>
      </c>
      <c r="CF14" s="15">
        <f>CE14/CE35</f>
        <v>4.938506101904174E-3</v>
      </c>
      <c r="CG14" s="14">
        <f t="shared" si="16"/>
        <v>158</v>
      </c>
      <c r="CH14" s="15">
        <f>CG14/CG35</f>
        <v>5.2328277141153873E-3</v>
      </c>
      <c r="CI14" s="17">
        <v>262</v>
      </c>
      <c r="CJ14" s="18">
        <v>5.1118958890211301E-3</v>
      </c>
    </row>
    <row r="15" spans="1:88" x14ac:dyDescent="0.25">
      <c r="A15" s="2" t="s">
        <v>117</v>
      </c>
      <c r="B15" s="3" t="s">
        <v>116</v>
      </c>
      <c r="C15" s="14">
        <v>2</v>
      </c>
      <c r="D15" s="15">
        <f>C15/C35</f>
        <v>6.7340067340067337E-3</v>
      </c>
      <c r="E15" s="14">
        <f t="shared" si="1"/>
        <v>0</v>
      </c>
      <c r="F15" s="15"/>
      <c r="G15" s="14">
        <v>2</v>
      </c>
      <c r="H15" s="15">
        <f>G15/G35</f>
        <v>6.7340067340067337E-3</v>
      </c>
      <c r="I15" s="14">
        <v>40</v>
      </c>
      <c r="J15" s="15">
        <f>I15/I35</f>
        <v>1.1318619128466326E-2</v>
      </c>
      <c r="K15" s="14">
        <f t="shared" si="2"/>
        <v>11</v>
      </c>
      <c r="L15" s="15">
        <f>K15/K35</f>
        <v>2.2633744855967079E-2</v>
      </c>
      <c r="M15" s="14">
        <v>51</v>
      </c>
      <c r="N15" s="15">
        <f>M15/M35</f>
        <v>1.2686567164179104E-2</v>
      </c>
      <c r="O15" s="14">
        <v>1</v>
      </c>
      <c r="P15" s="15">
        <f>O15/O35</f>
        <v>1.1235955056179775E-2</v>
      </c>
      <c r="Q15" s="14">
        <f t="shared" si="3"/>
        <v>0</v>
      </c>
      <c r="R15" s="15"/>
      <c r="S15" s="14">
        <v>1</v>
      </c>
      <c r="T15" s="15">
        <f>S15/S35</f>
        <v>1.1235955056179775E-2</v>
      </c>
      <c r="U15" s="14">
        <v>13</v>
      </c>
      <c r="V15" s="15">
        <f>U15/U35</f>
        <v>7.2585147962032385E-3</v>
      </c>
      <c r="W15" s="14">
        <f t="shared" si="4"/>
        <v>1</v>
      </c>
      <c r="X15" s="15">
        <f>W15/W35</f>
        <v>9.8039215686274508E-3</v>
      </c>
      <c r="Y15" s="14">
        <v>14</v>
      </c>
      <c r="Z15" s="15">
        <f>Y15/Y35</f>
        <v>7.3956682514527208E-3</v>
      </c>
      <c r="AA15" s="14">
        <v>1</v>
      </c>
      <c r="AB15" s="15">
        <f>AA15/AA35</f>
        <v>1.4705882352941176E-2</v>
      </c>
      <c r="AC15" s="14">
        <f t="shared" si="5"/>
        <v>0</v>
      </c>
      <c r="AD15" s="15"/>
      <c r="AE15" s="14">
        <v>1</v>
      </c>
      <c r="AF15" s="15">
        <f>AE15/AE35</f>
        <v>1.4705882352941176E-2</v>
      </c>
      <c r="AG15" s="14">
        <v>10</v>
      </c>
      <c r="AH15" s="15">
        <f>AG15/AG35</f>
        <v>9.1575091575091579E-3</v>
      </c>
      <c r="AI15" s="14">
        <f t="shared" si="6"/>
        <v>0</v>
      </c>
      <c r="AJ15" s="15">
        <f>AI15/AI35</f>
        <v>0</v>
      </c>
      <c r="AK15" s="14">
        <v>10</v>
      </c>
      <c r="AL15" s="15">
        <f>AK15/AK35</f>
        <v>8.8028169014084511E-3</v>
      </c>
      <c r="AM15" s="14">
        <v>18</v>
      </c>
      <c r="AN15" s="15">
        <f>AM15/AM35</f>
        <v>8.2568807339449546E-3</v>
      </c>
      <c r="AO15" s="14">
        <f t="shared" si="7"/>
        <v>0</v>
      </c>
      <c r="AP15" s="15">
        <f>AO15/AO35</f>
        <v>0</v>
      </c>
      <c r="AQ15" s="14">
        <v>18</v>
      </c>
      <c r="AR15" s="15">
        <f>AQ15/AQ35</f>
        <v>7.8947368421052634E-3</v>
      </c>
      <c r="AS15" s="14">
        <v>95</v>
      </c>
      <c r="AT15" s="15">
        <f>AS15/AS35</f>
        <v>8.5988414192614045E-3</v>
      </c>
      <c r="AU15" s="14">
        <f t="shared" si="8"/>
        <v>5</v>
      </c>
      <c r="AV15" s="15">
        <f>AU15/AU35</f>
        <v>4.8262548262548262E-3</v>
      </c>
      <c r="AW15" s="14">
        <v>100</v>
      </c>
      <c r="AX15" s="15">
        <f>AW15/AW35</f>
        <v>8.2754054948692493E-3</v>
      </c>
      <c r="AY15" s="14">
        <v>1</v>
      </c>
      <c r="AZ15" s="15">
        <f>AY15/AY35</f>
        <v>4.3478260869565216E-2</v>
      </c>
      <c r="BA15" s="14">
        <f t="shared" si="9"/>
        <v>0</v>
      </c>
      <c r="BB15" s="15"/>
      <c r="BC15" s="14">
        <v>1</v>
      </c>
      <c r="BD15" s="15">
        <f>BC15/BC35</f>
        <v>4.3478260869565216E-2</v>
      </c>
      <c r="BE15" s="14">
        <v>1</v>
      </c>
      <c r="BF15" s="15">
        <f>BE15/BE35</f>
        <v>2.5316455696202532E-3</v>
      </c>
      <c r="BG15" s="14">
        <f t="shared" si="10"/>
        <v>0</v>
      </c>
      <c r="BH15" s="15">
        <f>BG15/BG35</f>
        <v>0</v>
      </c>
      <c r="BI15" s="14">
        <v>1</v>
      </c>
      <c r="BJ15" s="15">
        <f>BI15/BI35</f>
        <v>2.4213075060532689E-3</v>
      </c>
      <c r="BK15" s="14">
        <v>0</v>
      </c>
      <c r="BL15" s="15">
        <f>BK15/BK35</f>
        <v>0</v>
      </c>
      <c r="BM15" s="14">
        <f t="shared" si="11"/>
        <v>0</v>
      </c>
      <c r="BN15" s="15"/>
      <c r="BO15" s="14">
        <v>0</v>
      </c>
      <c r="BP15" s="15">
        <f>BO15/BO35</f>
        <v>0</v>
      </c>
      <c r="BQ15" s="14">
        <v>3</v>
      </c>
      <c r="BR15" s="15">
        <f>BQ15/BQ35</f>
        <v>5.8139534883720929E-3</v>
      </c>
      <c r="BS15" s="14">
        <f t="shared" si="12"/>
        <v>0</v>
      </c>
      <c r="BT15" s="15"/>
      <c r="BU15" s="14">
        <v>3</v>
      </c>
      <c r="BV15" s="15">
        <f>BU15/BU35</f>
        <v>5.8139534883720929E-3</v>
      </c>
      <c r="BW15" s="14">
        <f t="shared" si="0"/>
        <v>185</v>
      </c>
      <c r="BX15" s="15">
        <f>BW15/BW35</f>
        <v>8.784842585118002E-3</v>
      </c>
      <c r="BY15" s="14">
        <f t="shared" si="13"/>
        <v>17</v>
      </c>
      <c r="BZ15" s="15">
        <f>BY15/BY35</f>
        <v>9.5184770436730123E-3</v>
      </c>
      <c r="CA15" s="17">
        <f t="shared" si="14"/>
        <v>202</v>
      </c>
      <c r="CB15" s="18">
        <f>CA15/CA35</f>
        <v>8.8421974173779824E-3</v>
      </c>
      <c r="CE15" s="14">
        <f t="shared" si="15"/>
        <v>185</v>
      </c>
      <c r="CF15" s="15">
        <f>CE15/CE35</f>
        <v>8.784842585118002E-3</v>
      </c>
      <c r="CG15" s="14">
        <f t="shared" si="16"/>
        <v>285</v>
      </c>
      <c r="CH15" s="15">
        <f>CG15/CG35</f>
        <v>9.438961383056237E-3</v>
      </c>
      <c r="CI15" s="17">
        <v>470</v>
      </c>
      <c r="CJ15" s="18">
        <v>9.1701949154195852E-3</v>
      </c>
    </row>
    <row r="16" spans="1:88" x14ac:dyDescent="0.25">
      <c r="A16" s="19" t="s">
        <v>139</v>
      </c>
      <c r="B16" s="27"/>
      <c r="C16" s="20">
        <f>SUM(C14:C15)</f>
        <v>4</v>
      </c>
      <c r="D16" s="21">
        <f>C16/C35</f>
        <v>1.3468013468013467E-2</v>
      </c>
      <c r="E16" s="20">
        <f t="shared" si="1"/>
        <v>0</v>
      </c>
      <c r="F16" s="21"/>
      <c r="G16" s="20">
        <f>SUBTOTAL(9,G14:G15)</f>
        <v>4</v>
      </c>
      <c r="H16" s="21">
        <f>G16/G35</f>
        <v>1.3468013468013467E-2</v>
      </c>
      <c r="I16" s="20">
        <f>SUM(I14:I15)</f>
        <v>70</v>
      </c>
      <c r="J16" s="21">
        <f>I16/I35</f>
        <v>1.9807583474816072E-2</v>
      </c>
      <c r="K16" s="20">
        <f t="shared" si="2"/>
        <v>18</v>
      </c>
      <c r="L16" s="21">
        <f>K16/K35</f>
        <v>3.7037037037037035E-2</v>
      </c>
      <c r="M16" s="20">
        <f>SUBTOTAL(9,M14:M15)</f>
        <v>88</v>
      </c>
      <c r="N16" s="21">
        <f>M16/M35</f>
        <v>2.1890547263681594E-2</v>
      </c>
      <c r="O16" s="20">
        <f>SUM(O14:O15)</f>
        <v>1</v>
      </c>
      <c r="P16" s="21">
        <f>O16/O35</f>
        <v>1.1235955056179775E-2</v>
      </c>
      <c r="Q16" s="20">
        <f t="shared" si="3"/>
        <v>0</v>
      </c>
      <c r="R16" s="21"/>
      <c r="S16" s="20">
        <f>SUBTOTAL(9,S14:S15)</f>
        <v>1</v>
      </c>
      <c r="T16" s="21">
        <f>S16/S35</f>
        <v>1.1235955056179775E-2</v>
      </c>
      <c r="U16" s="20">
        <f>SUM(U14:U15)</f>
        <v>19</v>
      </c>
      <c r="V16" s="21">
        <f>U16/U35</f>
        <v>1.060859854829704E-2</v>
      </c>
      <c r="W16" s="20">
        <f t="shared" si="4"/>
        <v>1</v>
      </c>
      <c r="X16" s="21">
        <f>W16/W35</f>
        <v>9.8039215686274508E-3</v>
      </c>
      <c r="Y16" s="20">
        <f>SUBTOTAL(9,Y14:Y15)</f>
        <v>20</v>
      </c>
      <c r="Z16" s="21">
        <f>Y16/Y35</f>
        <v>1.0565240359218173E-2</v>
      </c>
      <c r="AA16" s="20">
        <f>SUM(AA14:AA15)</f>
        <v>1</v>
      </c>
      <c r="AB16" s="21">
        <f>AA16/AA35</f>
        <v>1.4705882352941176E-2</v>
      </c>
      <c r="AC16" s="20">
        <f t="shared" si="5"/>
        <v>0</v>
      </c>
      <c r="AD16" s="21"/>
      <c r="AE16" s="20">
        <f>SUBTOTAL(9,AE14:AE15)</f>
        <v>1</v>
      </c>
      <c r="AF16" s="21">
        <f>AE16/AE35</f>
        <v>1.4705882352941176E-2</v>
      </c>
      <c r="AG16" s="20">
        <f>SUM(AG14:AG15)</f>
        <v>16</v>
      </c>
      <c r="AH16" s="21">
        <f>AG16/AG35</f>
        <v>1.4652014652014652E-2</v>
      </c>
      <c r="AI16" s="20">
        <f t="shared" si="6"/>
        <v>0</v>
      </c>
      <c r="AJ16" s="21">
        <f>AI16/AI35</f>
        <v>0</v>
      </c>
      <c r="AK16" s="20">
        <f>SUBTOTAL(9,AK14:AK15)</f>
        <v>16</v>
      </c>
      <c r="AL16" s="21">
        <f>AK16/AK35</f>
        <v>1.4084507042253521E-2</v>
      </c>
      <c r="AM16" s="20">
        <f>SUM(AM14:AM15)</f>
        <v>22</v>
      </c>
      <c r="AN16" s="21">
        <f>AM16/AM35</f>
        <v>1.0091743119266056E-2</v>
      </c>
      <c r="AO16" s="20">
        <f t="shared" si="7"/>
        <v>1</v>
      </c>
      <c r="AP16" s="21">
        <f>AO16/AO35</f>
        <v>0.01</v>
      </c>
      <c r="AQ16" s="20">
        <f>SUBTOTAL(9,AQ14:AQ15)</f>
        <v>23</v>
      </c>
      <c r="AR16" s="21">
        <f>AQ16/AQ35</f>
        <v>1.0087719298245614E-2</v>
      </c>
      <c r="AS16" s="20">
        <f>SUM(AS14:AS15)</f>
        <v>146</v>
      </c>
      <c r="AT16" s="21">
        <f>AS16/AS35</f>
        <v>1.3215061549601738E-2</v>
      </c>
      <c r="AU16" s="20">
        <f t="shared" si="8"/>
        <v>5</v>
      </c>
      <c r="AV16" s="21">
        <f>AU16/AU35</f>
        <v>4.8262548262548262E-3</v>
      </c>
      <c r="AW16" s="20">
        <f>SUBTOTAL(9,AW14:AW15)</f>
        <v>151</v>
      </c>
      <c r="AX16" s="21">
        <f>AW16/AW35</f>
        <v>1.2495862297252565E-2</v>
      </c>
      <c r="AY16" s="20">
        <f>SUM(AY14:AY15)</f>
        <v>3</v>
      </c>
      <c r="AZ16" s="21">
        <f>AY16/AY35</f>
        <v>0.13043478260869565</v>
      </c>
      <c r="BA16" s="20">
        <f t="shared" si="9"/>
        <v>0</v>
      </c>
      <c r="BB16" s="21"/>
      <c r="BC16" s="20">
        <f>SUBTOTAL(9,BC14:BC15)</f>
        <v>3</v>
      </c>
      <c r="BD16" s="21">
        <f>BC16/BC35</f>
        <v>0.13043478260869565</v>
      </c>
      <c r="BE16" s="20">
        <f>SUM(BE14:BE15)</f>
        <v>1</v>
      </c>
      <c r="BF16" s="21">
        <f>BE16/BE35</f>
        <v>2.5316455696202532E-3</v>
      </c>
      <c r="BG16" s="20">
        <f t="shared" si="10"/>
        <v>0</v>
      </c>
      <c r="BH16" s="21">
        <f>BG16/BG35</f>
        <v>0</v>
      </c>
      <c r="BI16" s="20">
        <f>SUBTOTAL(9,BI14:BI15)</f>
        <v>1</v>
      </c>
      <c r="BJ16" s="21">
        <f>BI16/BI35</f>
        <v>2.4213075060532689E-3</v>
      </c>
      <c r="BK16" s="20">
        <f>SUM(BK14:BK15)</f>
        <v>0</v>
      </c>
      <c r="BL16" s="21">
        <f>BK16/BK35</f>
        <v>0</v>
      </c>
      <c r="BM16" s="20">
        <f t="shared" si="11"/>
        <v>0</v>
      </c>
      <c r="BN16" s="21"/>
      <c r="BO16" s="20">
        <f>SUBTOTAL(9,BO14:BO15)</f>
        <v>0</v>
      </c>
      <c r="BP16" s="21">
        <f>BO16/BO35</f>
        <v>0</v>
      </c>
      <c r="BQ16" s="20">
        <f>SUM(BQ14:BQ15)</f>
        <v>6</v>
      </c>
      <c r="BR16" s="21">
        <f>BQ16/BQ35</f>
        <v>1.1627906976744186E-2</v>
      </c>
      <c r="BS16" s="20">
        <f t="shared" si="12"/>
        <v>0</v>
      </c>
      <c r="BT16" s="21"/>
      <c r="BU16" s="20">
        <f>SUBTOTAL(9,BU14:BU15)</f>
        <v>6</v>
      </c>
      <c r="BV16" s="21">
        <f>BU16/BU35</f>
        <v>1.1627906976744186E-2</v>
      </c>
      <c r="BW16" s="20">
        <f t="shared" si="0"/>
        <v>289</v>
      </c>
      <c r="BX16" s="21">
        <f>BW16/BW35</f>
        <v>1.3723348687022175E-2</v>
      </c>
      <c r="BY16" s="20">
        <f t="shared" si="13"/>
        <v>25</v>
      </c>
      <c r="BZ16" s="21">
        <f>BY16/BY35</f>
        <v>1.3997760358342666E-2</v>
      </c>
      <c r="CA16" s="20">
        <f t="shared" si="14"/>
        <v>314</v>
      </c>
      <c r="CB16" s="21">
        <f>CA16/CA35</f>
        <v>1.37448019260232E-2</v>
      </c>
      <c r="CE16" s="20">
        <f t="shared" si="15"/>
        <v>289</v>
      </c>
      <c r="CF16" s="21">
        <f>CE16/CE35</f>
        <v>1.3723348687022175E-2</v>
      </c>
      <c r="CG16" s="20">
        <f t="shared" si="16"/>
        <v>443</v>
      </c>
      <c r="CH16" s="21">
        <f>CG16/CG35</f>
        <v>1.4671789097171624E-2</v>
      </c>
      <c r="CI16" s="20">
        <v>732</v>
      </c>
      <c r="CJ16" s="21">
        <v>1.4282090804440716E-2</v>
      </c>
    </row>
    <row r="17" spans="1:88" x14ac:dyDescent="0.25">
      <c r="A17" s="2" t="s">
        <v>118</v>
      </c>
      <c r="B17" s="3" t="s">
        <v>119</v>
      </c>
      <c r="C17" s="14">
        <v>24</v>
      </c>
      <c r="D17" s="15">
        <f>C17/C35</f>
        <v>8.0808080808080815E-2</v>
      </c>
      <c r="E17" s="14">
        <f t="shared" si="1"/>
        <v>0</v>
      </c>
      <c r="F17" s="15"/>
      <c r="G17" s="14">
        <v>24</v>
      </c>
      <c r="H17" s="15">
        <f>G17/G35</f>
        <v>8.0808080808080815E-2</v>
      </c>
      <c r="I17" s="14">
        <v>381</v>
      </c>
      <c r="J17" s="15">
        <f>I17/I35</f>
        <v>0.10780984719864177</v>
      </c>
      <c r="K17" s="14">
        <f t="shared" si="2"/>
        <v>40</v>
      </c>
      <c r="L17" s="15">
        <f>K17/K35</f>
        <v>8.2304526748971193E-2</v>
      </c>
      <c r="M17" s="14">
        <v>421</v>
      </c>
      <c r="N17" s="15">
        <f>M17/M35</f>
        <v>0.10472636815920398</v>
      </c>
      <c r="O17" s="14">
        <v>8</v>
      </c>
      <c r="P17" s="15">
        <f>O17/O35</f>
        <v>8.98876404494382E-2</v>
      </c>
      <c r="Q17" s="14">
        <f t="shared" si="3"/>
        <v>0</v>
      </c>
      <c r="R17" s="15"/>
      <c r="S17" s="14">
        <v>8</v>
      </c>
      <c r="T17" s="15">
        <f>S17/S35</f>
        <v>8.98876404494382E-2</v>
      </c>
      <c r="U17" s="14">
        <v>297</v>
      </c>
      <c r="V17" s="15">
        <f>U17/U35</f>
        <v>0.16582914572864321</v>
      </c>
      <c r="W17" s="14">
        <f t="shared" si="4"/>
        <v>14</v>
      </c>
      <c r="X17" s="15">
        <f>W17/W35</f>
        <v>0.13725490196078433</v>
      </c>
      <c r="Y17" s="14">
        <v>311</v>
      </c>
      <c r="Z17" s="15">
        <f>Y17/Y35</f>
        <v>0.16428948758584258</v>
      </c>
      <c r="AA17" s="14">
        <v>11</v>
      </c>
      <c r="AB17" s="15">
        <f>AA17/AA35</f>
        <v>0.16176470588235295</v>
      </c>
      <c r="AC17" s="14">
        <f t="shared" si="5"/>
        <v>0</v>
      </c>
      <c r="AD17" s="15"/>
      <c r="AE17" s="14">
        <v>11</v>
      </c>
      <c r="AF17" s="15">
        <f>AE17/AE35</f>
        <v>0.16176470588235295</v>
      </c>
      <c r="AG17" s="14">
        <v>204</v>
      </c>
      <c r="AH17" s="15">
        <f>AG17/AG35</f>
        <v>0.18681318681318682</v>
      </c>
      <c r="AI17" s="14">
        <f t="shared" si="6"/>
        <v>3</v>
      </c>
      <c r="AJ17" s="15">
        <f>AI17/AI35</f>
        <v>6.8181818181818177E-2</v>
      </c>
      <c r="AK17" s="14">
        <v>207</v>
      </c>
      <c r="AL17" s="15">
        <f>AK17/AK35</f>
        <v>0.18221830985915494</v>
      </c>
      <c r="AM17" s="14">
        <v>363</v>
      </c>
      <c r="AN17" s="15">
        <f>AM17/AM35</f>
        <v>0.1665137614678899</v>
      </c>
      <c r="AO17" s="14">
        <f t="shared" si="7"/>
        <v>20</v>
      </c>
      <c r="AP17" s="15">
        <f>AO17/AO35</f>
        <v>0.2</v>
      </c>
      <c r="AQ17" s="14">
        <v>383</v>
      </c>
      <c r="AR17" s="15">
        <f>AQ17/AQ35</f>
        <v>0.16798245614035087</v>
      </c>
      <c r="AS17" s="14">
        <v>1899</v>
      </c>
      <c r="AT17" s="15">
        <f>AS17/AS35</f>
        <v>0.17188631426502535</v>
      </c>
      <c r="AU17" s="14">
        <f t="shared" si="8"/>
        <v>161</v>
      </c>
      <c r="AV17" s="15">
        <f>AU17/AU35</f>
        <v>0.1554054054054054</v>
      </c>
      <c r="AW17" s="14">
        <v>2060</v>
      </c>
      <c r="AX17" s="15">
        <f>AW17/AW35</f>
        <v>0.17047335319430651</v>
      </c>
      <c r="AY17" s="14">
        <v>0</v>
      </c>
      <c r="AZ17" s="15">
        <f>AY17/AY35</f>
        <v>0</v>
      </c>
      <c r="BA17" s="14">
        <f t="shared" si="9"/>
        <v>0</v>
      </c>
      <c r="BB17" s="15"/>
      <c r="BC17" s="14">
        <v>0</v>
      </c>
      <c r="BD17" s="15">
        <f>BC17/BC35</f>
        <v>0</v>
      </c>
      <c r="BE17" s="14">
        <v>40</v>
      </c>
      <c r="BF17" s="15">
        <f>BE17/BE35</f>
        <v>0.10126582278481013</v>
      </c>
      <c r="BG17" s="14">
        <f t="shared" si="10"/>
        <v>3</v>
      </c>
      <c r="BH17" s="15">
        <f>BG17/BG35</f>
        <v>0.16666666666666666</v>
      </c>
      <c r="BI17" s="14">
        <v>43</v>
      </c>
      <c r="BJ17" s="15">
        <f>BI17/BI35</f>
        <v>0.10411622276029056</v>
      </c>
      <c r="BK17" s="14">
        <v>2</v>
      </c>
      <c r="BL17" s="15">
        <f>BK17/BK35</f>
        <v>7.6923076923076927E-2</v>
      </c>
      <c r="BM17" s="14">
        <f t="shared" si="11"/>
        <v>0</v>
      </c>
      <c r="BN17" s="15"/>
      <c r="BO17" s="14">
        <v>2</v>
      </c>
      <c r="BP17" s="15">
        <f>BO17/BO35</f>
        <v>7.6923076923076927E-2</v>
      </c>
      <c r="BQ17" s="14">
        <v>78</v>
      </c>
      <c r="BR17" s="15">
        <f>BQ17/BQ35</f>
        <v>0.15116279069767441</v>
      </c>
      <c r="BS17" s="14">
        <f t="shared" si="12"/>
        <v>0</v>
      </c>
      <c r="BT17" s="15"/>
      <c r="BU17" s="14">
        <v>78</v>
      </c>
      <c r="BV17" s="15">
        <f>BU17/BU35</f>
        <v>0.15116279069767441</v>
      </c>
      <c r="BW17" s="14">
        <f t="shared" si="0"/>
        <v>3307</v>
      </c>
      <c r="BX17" s="15">
        <f>BW17/BW35</f>
        <v>0.1570349969134337</v>
      </c>
      <c r="BY17" s="14">
        <f t="shared" si="13"/>
        <v>241</v>
      </c>
      <c r="BZ17" s="15">
        <f>BY17/BY35</f>
        <v>0.13493840985442329</v>
      </c>
      <c r="CA17" s="17">
        <f t="shared" si="14"/>
        <v>3548</v>
      </c>
      <c r="CB17" s="18">
        <f>CA17/CA35</f>
        <v>0.15530750711315386</v>
      </c>
      <c r="CE17" s="14">
        <f t="shared" si="15"/>
        <v>3307</v>
      </c>
      <c r="CF17" s="15">
        <f>CE17/CE35</f>
        <v>0.1570349969134337</v>
      </c>
      <c r="CG17" s="14">
        <f t="shared" si="16"/>
        <v>4483</v>
      </c>
      <c r="CH17" s="15">
        <f>CG17/CG35</f>
        <v>0.14847320659733723</v>
      </c>
      <c r="CI17" s="17">
        <v>7790</v>
      </c>
      <c r="CJ17" s="18">
        <v>0.15199110295982673</v>
      </c>
    </row>
    <row r="18" spans="1:88" x14ac:dyDescent="0.25">
      <c r="A18" s="2" t="s">
        <v>120</v>
      </c>
      <c r="B18" s="3" t="s">
        <v>119</v>
      </c>
      <c r="C18" s="14">
        <v>20</v>
      </c>
      <c r="D18" s="15">
        <f>C18/C35</f>
        <v>6.7340067340067339E-2</v>
      </c>
      <c r="E18" s="14">
        <f t="shared" si="1"/>
        <v>0</v>
      </c>
      <c r="F18" s="15"/>
      <c r="G18" s="14">
        <v>20</v>
      </c>
      <c r="H18" s="15">
        <f>G18/G35</f>
        <v>6.7340067340067339E-2</v>
      </c>
      <c r="I18" s="14">
        <v>185</v>
      </c>
      <c r="J18" s="15">
        <f>I18/I35</f>
        <v>5.2348613469156764E-2</v>
      </c>
      <c r="K18" s="14">
        <f t="shared" si="2"/>
        <v>22</v>
      </c>
      <c r="L18" s="15">
        <f>K18/K35</f>
        <v>4.5267489711934158E-2</v>
      </c>
      <c r="M18" s="14">
        <v>207</v>
      </c>
      <c r="N18" s="15">
        <f>M18/M35</f>
        <v>5.1492537313432833E-2</v>
      </c>
      <c r="O18" s="14">
        <v>5</v>
      </c>
      <c r="P18" s="15">
        <f>O18/O35</f>
        <v>5.6179775280898875E-2</v>
      </c>
      <c r="Q18" s="14">
        <f t="shared" si="3"/>
        <v>0</v>
      </c>
      <c r="R18" s="15"/>
      <c r="S18" s="14">
        <v>5</v>
      </c>
      <c r="T18" s="15">
        <f>S18/S35</f>
        <v>5.6179775280898875E-2</v>
      </c>
      <c r="U18" s="14">
        <v>144</v>
      </c>
      <c r="V18" s="15">
        <f>U18/U35</f>
        <v>8.0402010050251257E-2</v>
      </c>
      <c r="W18" s="14">
        <f t="shared" si="4"/>
        <v>10</v>
      </c>
      <c r="X18" s="15">
        <f>W18/W35</f>
        <v>9.8039215686274508E-2</v>
      </c>
      <c r="Y18" s="14">
        <v>154</v>
      </c>
      <c r="Z18" s="15">
        <f>Y18/Y35</f>
        <v>8.1352350765979922E-2</v>
      </c>
      <c r="AA18" s="14">
        <v>7</v>
      </c>
      <c r="AB18" s="15">
        <f>AA18/AA35</f>
        <v>0.10294117647058823</v>
      </c>
      <c r="AC18" s="14">
        <f t="shared" si="5"/>
        <v>0</v>
      </c>
      <c r="AD18" s="15"/>
      <c r="AE18" s="14">
        <v>7</v>
      </c>
      <c r="AF18" s="15">
        <f>AE18/AE35</f>
        <v>0.10294117647058823</v>
      </c>
      <c r="AG18" s="14">
        <v>80</v>
      </c>
      <c r="AH18" s="15">
        <f>AG18/AG35</f>
        <v>7.3260073260073263E-2</v>
      </c>
      <c r="AI18" s="14">
        <f t="shared" si="6"/>
        <v>1</v>
      </c>
      <c r="AJ18" s="15">
        <f>AI18/AI35</f>
        <v>2.2727272727272728E-2</v>
      </c>
      <c r="AK18" s="14">
        <v>81</v>
      </c>
      <c r="AL18" s="15">
        <f>AK18/AK35</f>
        <v>7.1302816901408453E-2</v>
      </c>
      <c r="AM18" s="14">
        <v>162</v>
      </c>
      <c r="AN18" s="15">
        <f>AM18/AM35</f>
        <v>7.4311926605504591E-2</v>
      </c>
      <c r="AO18" s="14">
        <f t="shared" si="7"/>
        <v>5</v>
      </c>
      <c r="AP18" s="15">
        <f>AO18/AO35</f>
        <v>0.05</v>
      </c>
      <c r="AQ18" s="14">
        <v>167</v>
      </c>
      <c r="AR18" s="15">
        <f>AQ18/AQ35</f>
        <v>7.3245614035087725E-2</v>
      </c>
      <c r="AS18" s="14">
        <v>685</v>
      </c>
      <c r="AT18" s="15">
        <f>AS18/AS35</f>
        <v>6.2002172338884866E-2</v>
      </c>
      <c r="AU18" s="14">
        <f t="shared" si="8"/>
        <v>71</v>
      </c>
      <c r="AV18" s="15">
        <f>AU18/AU35</f>
        <v>6.8532818532818535E-2</v>
      </c>
      <c r="AW18" s="14">
        <v>756</v>
      </c>
      <c r="AX18" s="15">
        <f>AW18/AW35</f>
        <v>6.256206554121152E-2</v>
      </c>
      <c r="AY18" s="14">
        <v>0</v>
      </c>
      <c r="AZ18" s="15">
        <f>AY18/AY35</f>
        <v>0</v>
      </c>
      <c r="BA18" s="14">
        <f t="shared" si="9"/>
        <v>0</v>
      </c>
      <c r="BB18" s="15"/>
      <c r="BC18" s="14">
        <v>0</v>
      </c>
      <c r="BD18" s="15">
        <f>BC18/BC35</f>
        <v>0</v>
      </c>
      <c r="BE18" s="14">
        <v>36</v>
      </c>
      <c r="BF18" s="15">
        <f>BE18/BE35</f>
        <v>9.1139240506329114E-2</v>
      </c>
      <c r="BG18" s="14">
        <f t="shared" si="10"/>
        <v>1</v>
      </c>
      <c r="BH18" s="15">
        <f>BG18/BG35</f>
        <v>5.5555555555555552E-2</v>
      </c>
      <c r="BI18" s="14">
        <v>37</v>
      </c>
      <c r="BJ18" s="15">
        <f>BI18/BI35</f>
        <v>8.9588377723970949E-2</v>
      </c>
      <c r="BK18" s="14">
        <v>1</v>
      </c>
      <c r="BL18" s="15">
        <f>BK18/BK35</f>
        <v>3.8461538461538464E-2</v>
      </c>
      <c r="BM18" s="14">
        <f t="shared" si="11"/>
        <v>0</v>
      </c>
      <c r="BN18" s="15"/>
      <c r="BO18" s="14">
        <v>1</v>
      </c>
      <c r="BP18" s="15">
        <f>BO18/BO35</f>
        <v>3.8461538461538464E-2</v>
      </c>
      <c r="BQ18" s="14">
        <v>32</v>
      </c>
      <c r="BR18" s="15">
        <f>BQ18/BQ35</f>
        <v>6.2015503875968991E-2</v>
      </c>
      <c r="BS18" s="14">
        <f t="shared" si="12"/>
        <v>0</v>
      </c>
      <c r="BT18" s="15"/>
      <c r="BU18" s="14">
        <v>32</v>
      </c>
      <c r="BV18" s="15">
        <f>BU18/BU35</f>
        <v>6.2015503875968991E-2</v>
      </c>
      <c r="BW18" s="14">
        <f t="shared" si="0"/>
        <v>1357</v>
      </c>
      <c r="BX18" s="15">
        <f>BW18/BW35</f>
        <v>6.4438007502730418E-2</v>
      </c>
      <c r="BY18" s="14">
        <f t="shared" si="13"/>
        <v>110</v>
      </c>
      <c r="BZ18" s="15">
        <f>BY18/BY35</f>
        <v>6.1590145576707729E-2</v>
      </c>
      <c r="CA18" s="17">
        <f t="shared" si="14"/>
        <v>1467</v>
      </c>
      <c r="CB18" s="18">
        <f>CA18/CA35</f>
        <v>6.4215364412344059E-2</v>
      </c>
      <c r="CE18" s="14">
        <f t="shared" si="15"/>
        <v>1357</v>
      </c>
      <c r="CF18" s="15">
        <f>CE18/CE35</f>
        <v>6.4438007502730418E-2</v>
      </c>
      <c r="CG18" s="14">
        <f t="shared" si="16"/>
        <v>1616</v>
      </c>
      <c r="CH18" s="15">
        <f>CG18/CG35</f>
        <v>5.3520567000066237E-2</v>
      </c>
      <c r="CI18" s="17">
        <v>2973</v>
      </c>
      <c r="CJ18" s="18">
        <v>5.8006360603281758E-2</v>
      </c>
    </row>
    <row r="19" spans="1:88" x14ac:dyDescent="0.25">
      <c r="A19" s="2" t="s">
        <v>121</v>
      </c>
      <c r="B19" s="3" t="s">
        <v>119</v>
      </c>
      <c r="C19" s="14">
        <v>17</v>
      </c>
      <c r="D19" s="15">
        <f>C19/C35</f>
        <v>5.7239057239057242E-2</v>
      </c>
      <c r="E19" s="14">
        <f t="shared" si="1"/>
        <v>0</v>
      </c>
      <c r="F19" s="15"/>
      <c r="G19" s="14">
        <v>17</v>
      </c>
      <c r="H19" s="15">
        <f>G19/G35</f>
        <v>5.7239057239057242E-2</v>
      </c>
      <c r="I19" s="14">
        <v>276</v>
      </c>
      <c r="J19" s="15">
        <f>I19/I35</f>
        <v>7.8098471986417659E-2</v>
      </c>
      <c r="K19" s="14">
        <f t="shared" si="2"/>
        <v>24</v>
      </c>
      <c r="L19" s="15">
        <f>K19/K35</f>
        <v>4.9382716049382713E-2</v>
      </c>
      <c r="M19" s="14">
        <v>300</v>
      </c>
      <c r="N19" s="15">
        <f>M19/M35</f>
        <v>7.4626865671641784E-2</v>
      </c>
      <c r="O19" s="14">
        <v>11</v>
      </c>
      <c r="P19" s="15">
        <f>O19/O35</f>
        <v>0.12359550561797752</v>
      </c>
      <c r="Q19" s="14">
        <f t="shared" si="3"/>
        <v>0</v>
      </c>
      <c r="R19" s="15"/>
      <c r="S19" s="14">
        <v>11</v>
      </c>
      <c r="T19" s="15">
        <f>S19/S35</f>
        <v>0.12359550561797752</v>
      </c>
      <c r="U19" s="14">
        <v>123</v>
      </c>
      <c r="V19" s="15">
        <f>U19/U35</f>
        <v>6.8676716917922945E-2</v>
      </c>
      <c r="W19" s="14">
        <f t="shared" si="4"/>
        <v>6</v>
      </c>
      <c r="X19" s="15">
        <f>W19/W35</f>
        <v>5.8823529411764705E-2</v>
      </c>
      <c r="Y19" s="14">
        <v>129</v>
      </c>
      <c r="Z19" s="15">
        <f>Y19/Y35</f>
        <v>6.8145800316957217E-2</v>
      </c>
      <c r="AA19" s="14">
        <v>8</v>
      </c>
      <c r="AB19" s="15">
        <f>AA19/AA35</f>
        <v>0.11764705882352941</v>
      </c>
      <c r="AC19" s="14">
        <f t="shared" si="5"/>
        <v>0</v>
      </c>
      <c r="AD19" s="15"/>
      <c r="AE19" s="14">
        <v>8</v>
      </c>
      <c r="AF19" s="15">
        <f>AE19/AE35</f>
        <v>0.11764705882352941</v>
      </c>
      <c r="AG19" s="14">
        <v>64</v>
      </c>
      <c r="AH19" s="15">
        <f>AG19/AG35</f>
        <v>5.8608058608058608E-2</v>
      </c>
      <c r="AI19" s="14">
        <f t="shared" si="6"/>
        <v>5</v>
      </c>
      <c r="AJ19" s="15">
        <f>AI19/AI35</f>
        <v>0.11363636363636363</v>
      </c>
      <c r="AK19" s="14">
        <v>69</v>
      </c>
      <c r="AL19" s="15">
        <f>AK19/AK35</f>
        <v>6.0739436619718312E-2</v>
      </c>
      <c r="AM19" s="14">
        <v>155</v>
      </c>
      <c r="AN19" s="15">
        <f>AM19/AM35</f>
        <v>7.1100917431192664E-2</v>
      </c>
      <c r="AO19" s="14">
        <f t="shared" si="7"/>
        <v>3</v>
      </c>
      <c r="AP19" s="15">
        <f>AO19/AO35</f>
        <v>0.03</v>
      </c>
      <c r="AQ19" s="14">
        <v>158</v>
      </c>
      <c r="AR19" s="15">
        <f>AQ19/AQ35</f>
        <v>6.9298245614035081E-2</v>
      </c>
      <c r="AS19" s="14">
        <v>634</v>
      </c>
      <c r="AT19" s="15">
        <f>AS19/AS35</f>
        <v>5.7385952208544533E-2</v>
      </c>
      <c r="AU19" s="14">
        <f t="shared" si="8"/>
        <v>51</v>
      </c>
      <c r="AV19" s="15">
        <f>AU19/AU35</f>
        <v>4.9227799227799227E-2</v>
      </c>
      <c r="AW19" s="14">
        <v>685</v>
      </c>
      <c r="AX19" s="15">
        <f>AW19/AW35</f>
        <v>5.6686527639854351E-2</v>
      </c>
      <c r="AY19" s="14">
        <v>3</v>
      </c>
      <c r="AZ19" s="15">
        <f>AY19/AY35</f>
        <v>0.13043478260869565</v>
      </c>
      <c r="BA19" s="14">
        <f t="shared" si="9"/>
        <v>0</v>
      </c>
      <c r="BB19" s="15"/>
      <c r="BC19" s="14">
        <v>3</v>
      </c>
      <c r="BD19" s="15">
        <f>BC19/BC35</f>
        <v>0.13043478260869565</v>
      </c>
      <c r="BE19" s="14">
        <v>35</v>
      </c>
      <c r="BF19" s="15">
        <f>BE19/BE35</f>
        <v>8.8607594936708861E-2</v>
      </c>
      <c r="BG19" s="14">
        <f t="shared" si="10"/>
        <v>0</v>
      </c>
      <c r="BH19" s="15">
        <f>BG19/BG35</f>
        <v>0</v>
      </c>
      <c r="BI19" s="14">
        <v>35</v>
      </c>
      <c r="BJ19" s="15">
        <f>BI19/BI35</f>
        <v>8.4745762711864403E-2</v>
      </c>
      <c r="BK19" s="14">
        <v>2</v>
      </c>
      <c r="BL19" s="15">
        <f>BK19/BK35</f>
        <v>7.6923076923076927E-2</v>
      </c>
      <c r="BM19" s="14">
        <f t="shared" si="11"/>
        <v>0</v>
      </c>
      <c r="BN19" s="15"/>
      <c r="BO19" s="14">
        <v>2</v>
      </c>
      <c r="BP19" s="15">
        <f>BO19/BO35</f>
        <v>7.6923076923076927E-2</v>
      </c>
      <c r="BQ19" s="14">
        <v>32</v>
      </c>
      <c r="BR19" s="15">
        <f>BQ19/BQ35</f>
        <v>6.2015503875968991E-2</v>
      </c>
      <c r="BS19" s="14">
        <f t="shared" si="12"/>
        <v>0</v>
      </c>
      <c r="BT19" s="15"/>
      <c r="BU19" s="14">
        <v>32</v>
      </c>
      <c r="BV19" s="15">
        <f>BU19/BU35</f>
        <v>6.2015503875968991E-2</v>
      </c>
      <c r="BW19" s="14">
        <f t="shared" si="0"/>
        <v>1360</v>
      </c>
      <c r="BX19" s="15">
        <f>BW19/BW35</f>
        <v>6.458046440951612E-2</v>
      </c>
      <c r="BY19" s="14">
        <f t="shared" si="13"/>
        <v>89</v>
      </c>
      <c r="BZ19" s="15">
        <f>BY19/BY35</f>
        <v>4.9832026875699889E-2</v>
      </c>
      <c r="CA19" s="17">
        <f t="shared" si="14"/>
        <v>1449</v>
      </c>
      <c r="CB19" s="18">
        <f>CA19/CA35</f>
        <v>6.3427445830597506E-2</v>
      </c>
      <c r="CE19" s="14">
        <f t="shared" si="15"/>
        <v>1360</v>
      </c>
      <c r="CF19" s="15">
        <f>CE19/CE35</f>
        <v>6.458046440951612E-2</v>
      </c>
      <c r="CG19" s="14">
        <f t="shared" si="16"/>
        <v>1846</v>
      </c>
      <c r="CH19" s="15">
        <f>CG19/CG35</f>
        <v>6.1137974432006359E-2</v>
      </c>
      <c r="CI19" s="17">
        <v>3206</v>
      </c>
      <c r="CJ19" s="18">
        <v>6.2552435954968483E-2</v>
      </c>
    </row>
    <row r="20" spans="1:88" x14ac:dyDescent="0.25">
      <c r="A20" s="2" t="s">
        <v>122</v>
      </c>
      <c r="B20" s="3" t="s">
        <v>119</v>
      </c>
      <c r="C20" s="14">
        <v>27</v>
      </c>
      <c r="D20" s="15">
        <f>C20/C35</f>
        <v>9.0909090909090912E-2</v>
      </c>
      <c r="E20" s="14">
        <f t="shared" si="1"/>
        <v>0</v>
      </c>
      <c r="F20" s="15"/>
      <c r="G20" s="14">
        <v>27</v>
      </c>
      <c r="H20" s="15">
        <f>G20/G35</f>
        <v>9.0909090909090912E-2</v>
      </c>
      <c r="I20" s="14">
        <v>317</v>
      </c>
      <c r="J20" s="15">
        <f>I20/I35</f>
        <v>8.9700056593095642E-2</v>
      </c>
      <c r="K20" s="14">
        <f t="shared" si="2"/>
        <v>55</v>
      </c>
      <c r="L20" s="15">
        <f>K20/K35</f>
        <v>0.11316872427983539</v>
      </c>
      <c r="M20" s="14">
        <v>372</v>
      </c>
      <c r="N20" s="15">
        <f>M20/M35</f>
        <v>9.2537313432835819E-2</v>
      </c>
      <c r="O20" s="14">
        <v>7</v>
      </c>
      <c r="P20" s="15">
        <f>O20/O35</f>
        <v>7.8651685393258425E-2</v>
      </c>
      <c r="Q20" s="14">
        <f t="shared" si="3"/>
        <v>0</v>
      </c>
      <c r="R20" s="15"/>
      <c r="S20" s="14">
        <v>7</v>
      </c>
      <c r="T20" s="15">
        <f>S20/S35</f>
        <v>7.8651685393258425E-2</v>
      </c>
      <c r="U20" s="14">
        <v>152</v>
      </c>
      <c r="V20" s="15">
        <f>U20/U35</f>
        <v>8.486878838637632E-2</v>
      </c>
      <c r="W20" s="14">
        <f t="shared" si="4"/>
        <v>10</v>
      </c>
      <c r="X20" s="15">
        <f>W20/W35</f>
        <v>9.8039215686274508E-2</v>
      </c>
      <c r="Y20" s="14">
        <v>162</v>
      </c>
      <c r="Z20" s="15">
        <f>Y20/Y35</f>
        <v>8.5578446909667191E-2</v>
      </c>
      <c r="AA20" s="14">
        <v>3</v>
      </c>
      <c r="AB20" s="15">
        <f>AA20/AA35</f>
        <v>4.4117647058823532E-2</v>
      </c>
      <c r="AC20" s="14">
        <f t="shared" si="5"/>
        <v>0</v>
      </c>
      <c r="AD20" s="15"/>
      <c r="AE20" s="14">
        <v>3</v>
      </c>
      <c r="AF20" s="15">
        <f>AE20/AE35</f>
        <v>4.4117647058823532E-2</v>
      </c>
      <c r="AG20" s="14">
        <v>72</v>
      </c>
      <c r="AH20" s="15">
        <f>AG20/AG35</f>
        <v>6.5934065934065936E-2</v>
      </c>
      <c r="AI20" s="14">
        <f t="shared" si="6"/>
        <v>6</v>
      </c>
      <c r="AJ20" s="15">
        <f>AI20/AI35</f>
        <v>0.13636363636363635</v>
      </c>
      <c r="AK20" s="14">
        <v>78</v>
      </c>
      <c r="AL20" s="15">
        <f>AK20/AK35</f>
        <v>6.8661971830985921E-2</v>
      </c>
      <c r="AM20" s="14">
        <v>136</v>
      </c>
      <c r="AN20" s="15">
        <f>AM20/AM35</f>
        <v>6.2385321100917435E-2</v>
      </c>
      <c r="AO20" s="14">
        <f t="shared" si="7"/>
        <v>4</v>
      </c>
      <c r="AP20" s="15">
        <f>AO20/AO35</f>
        <v>0.04</v>
      </c>
      <c r="AQ20" s="14">
        <v>140</v>
      </c>
      <c r="AR20" s="15">
        <f>AQ20/AQ35</f>
        <v>6.1403508771929821E-2</v>
      </c>
      <c r="AS20" s="14">
        <v>646</v>
      </c>
      <c r="AT20" s="15">
        <f>AS20/AS35</f>
        <v>5.8472121650977552E-2</v>
      </c>
      <c r="AU20" s="14">
        <f t="shared" si="8"/>
        <v>46</v>
      </c>
      <c r="AV20" s="15">
        <f>AU20/AU35</f>
        <v>4.4401544401544403E-2</v>
      </c>
      <c r="AW20" s="14">
        <v>692</v>
      </c>
      <c r="AX20" s="15">
        <f>AW20/AW35</f>
        <v>5.72658060244952E-2</v>
      </c>
      <c r="AY20" s="14">
        <v>4</v>
      </c>
      <c r="AZ20" s="15">
        <f>AY20/AY35</f>
        <v>0.17391304347826086</v>
      </c>
      <c r="BA20" s="14">
        <f t="shared" si="9"/>
        <v>0</v>
      </c>
      <c r="BB20" s="15"/>
      <c r="BC20" s="14">
        <v>4</v>
      </c>
      <c r="BD20" s="15">
        <f>BC20/BC35</f>
        <v>0.17391304347826086</v>
      </c>
      <c r="BE20" s="14">
        <v>26</v>
      </c>
      <c r="BF20" s="15">
        <f>BE20/BE35</f>
        <v>6.5822784810126586E-2</v>
      </c>
      <c r="BG20" s="14">
        <f t="shared" si="10"/>
        <v>1</v>
      </c>
      <c r="BH20" s="15">
        <f>BG20/BG35</f>
        <v>5.5555555555555552E-2</v>
      </c>
      <c r="BI20" s="14">
        <v>27</v>
      </c>
      <c r="BJ20" s="15">
        <f>BI20/BI35</f>
        <v>6.5375302663438259E-2</v>
      </c>
      <c r="BK20" s="14">
        <v>3</v>
      </c>
      <c r="BL20" s="15">
        <f>BK20/BK35</f>
        <v>0.11538461538461539</v>
      </c>
      <c r="BM20" s="14">
        <f t="shared" si="11"/>
        <v>0</v>
      </c>
      <c r="BN20" s="15"/>
      <c r="BO20" s="14">
        <v>3</v>
      </c>
      <c r="BP20" s="15">
        <f>BO20/BO35</f>
        <v>0.11538461538461539</v>
      </c>
      <c r="BQ20" s="14">
        <v>36</v>
      </c>
      <c r="BR20" s="15">
        <f>BQ20/BQ35</f>
        <v>6.9767441860465115E-2</v>
      </c>
      <c r="BS20" s="14">
        <f t="shared" si="12"/>
        <v>0</v>
      </c>
      <c r="BT20" s="15"/>
      <c r="BU20" s="14">
        <v>36</v>
      </c>
      <c r="BV20" s="15">
        <f>BU20/BU35</f>
        <v>6.9767441860465115E-2</v>
      </c>
      <c r="BW20" s="14">
        <f t="shared" si="0"/>
        <v>1429</v>
      </c>
      <c r="BX20" s="15">
        <f>BW20/BW35</f>
        <v>6.7856973265587164E-2</v>
      </c>
      <c r="BY20" s="14">
        <f t="shared" si="13"/>
        <v>122</v>
      </c>
      <c r="BZ20" s="15">
        <f>BY20/BY35</f>
        <v>6.83090705487122E-2</v>
      </c>
      <c r="CA20" s="17">
        <f t="shared" si="14"/>
        <v>1551</v>
      </c>
      <c r="CB20" s="18">
        <f>CA20/CA35</f>
        <v>6.7892317793827969E-2</v>
      </c>
      <c r="CE20" s="14">
        <f t="shared" si="15"/>
        <v>1429</v>
      </c>
      <c r="CF20" s="15">
        <f>CE20/CE35</f>
        <v>6.7856973265587164E-2</v>
      </c>
      <c r="CG20" s="14">
        <f t="shared" si="16"/>
        <v>2297</v>
      </c>
      <c r="CH20" s="15">
        <f>CG20/CG35</f>
        <v>7.6074716831158504E-2</v>
      </c>
      <c r="CI20" s="17">
        <v>3726</v>
      </c>
      <c r="CJ20" s="18">
        <v>7.2698183520964632E-2</v>
      </c>
    </row>
    <row r="21" spans="1:88" x14ac:dyDescent="0.25">
      <c r="A21" s="2" t="s">
        <v>123</v>
      </c>
      <c r="B21" s="3" t="s">
        <v>119</v>
      </c>
      <c r="C21" s="14">
        <v>26</v>
      </c>
      <c r="D21" s="15">
        <f>C21/C35</f>
        <v>8.7542087542087546E-2</v>
      </c>
      <c r="E21" s="14">
        <f t="shared" si="1"/>
        <v>0</v>
      </c>
      <c r="F21" s="15"/>
      <c r="G21" s="14">
        <v>26</v>
      </c>
      <c r="H21" s="15">
        <f>G21/G35</f>
        <v>8.7542087542087546E-2</v>
      </c>
      <c r="I21" s="14">
        <v>284</v>
      </c>
      <c r="J21" s="15">
        <f>I21/I35</f>
        <v>8.0362195812110918E-2</v>
      </c>
      <c r="K21" s="14">
        <f t="shared" si="2"/>
        <v>35</v>
      </c>
      <c r="L21" s="15">
        <f>K21/K35</f>
        <v>7.2016460905349799E-2</v>
      </c>
      <c r="M21" s="14">
        <v>319</v>
      </c>
      <c r="N21" s="15">
        <f>M21/M35</f>
        <v>7.9353233830845776E-2</v>
      </c>
      <c r="O21" s="14">
        <v>13</v>
      </c>
      <c r="P21" s="15">
        <f>O21/O35</f>
        <v>0.14606741573033707</v>
      </c>
      <c r="Q21" s="14">
        <f t="shared" si="3"/>
        <v>0</v>
      </c>
      <c r="R21" s="15"/>
      <c r="S21" s="14">
        <v>13</v>
      </c>
      <c r="T21" s="15">
        <f>S21/S35</f>
        <v>0.14606741573033707</v>
      </c>
      <c r="U21" s="14">
        <v>156</v>
      </c>
      <c r="V21" s="15">
        <f>U21/U35</f>
        <v>8.7102177554438859E-2</v>
      </c>
      <c r="W21" s="14">
        <f t="shared" si="4"/>
        <v>14</v>
      </c>
      <c r="X21" s="15">
        <f>W21/W35</f>
        <v>0.13725490196078433</v>
      </c>
      <c r="Y21" s="14">
        <v>170</v>
      </c>
      <c r="Z21" s="15">
        <f>Y21/Y35</f>
        <v>8.980454305335446E-2</v>
      </c>
      <c r="AA21" s="14">
        <v>4</v>
      </c>
      <c r="AB21" s="15">
        <f>AA21/AA35</f>
        <v>5.8823529411764705E-2</v>
      </c>
      <c r="AC21" s="14">
        <f t="shared" si="5"/>
        <v>0</v>
      </c>
      <c r="AD21" s="15"/>
      <c r="AE21" s="14">
        <v>4</v>
      </c>
      <c r="AF21" s="15">
        <f>AE21/AE35</f>
        <v>5.8823529411764705E-2</v>
      </c>
      <c r="AG21" s="14">
        <v>99</v>
      </c>
      <c r="AH21" s="15">
        <f>AG21/AG35</f>
        <v>9.0659340659340656E-2</v>
      </c>
      <c r="AI21" s="14">
        <f t="shared" si="6"/>
        <v>10</v>
      </c>
      <c r="AJ21" s="15">
        <f>AI21/AI35</f>
        <v>0.22727272727272727</v>
      </c>
      <c r="AK21" s="14">
        <v>109</v>
      </c>
      <c r="AL21" s="15">
        <f>AK21/AK35</f>
        <v>9.595070422535211E-2</v>
      </c>
      <c r="AM21" s="14">
        <v>252</v>
      </c>
      <c r="AN21" s="15">
        <f>AM21/AM35</f>
        <v>0.11559633027522936</v>
      </c>
      <c r="AO21" s="14">
        <f t="shared" si="7"/>
        <v>10</v>
      </c>
      <c r="AP21" s="15">
        <f>AO21/AO35</f>
        <v>0.1</v>
      </c>
      <c r="AQ21" s="14">
        <v>262</v>
      </c>
      <c r="AR21" s="15">
        <f>AQ21/AQ35</f>
        <v>0.11491228070175438</v>
      </c>
      <c r="AS21" s="14">
        <v>965</v>
      </c>
      <c r="AT21" s="15">
        <f>AS21/AS35</f>
        <v>8.7346125995655319E-2</v>
      </c>
      <c r="AU21" s="14">
        <f t="shared" si="8"/>
        <v>97</v>
      </c>
      <c r="AV21" s="15">
        <f>AU21/AU35</f>
        <v>9.3629343629343623E-2</v>
      </c>
      <c r="AW21" s="14">
        <v>1062</v>
      </c>
      <c r="AX21" s="15">
        <f>AW21/AW35</f>
        <v>8.7884806355511422E-2</v>
      </c>
      <c r="AY21" s="14">
        <v>1</v>
      </c>
      <c r="AZ21" s="15">
        <f>AY21/AY35</f>
        <v>4.3478260869565216E-2</v>
      </c>
      <c r="BA21" s="14">
        <f t="shared" si="9"/>
        <v>0</v>
      </c>
      <c r="BB21" s="15"/>
      <c r="BC21" s="14">
        <v>1</v>
      </c>
      <c r="BD21" s="15">
        <f>BC21/BC35</f>
        <v>4.3478260869565216E-2</v>
      </c>
      <c r="BE21" s="14">
        <v>39</v>
      </c>
      <c r="BF21" s="15">
        <f>BE21/BE35</f>
        <v>9.8734177215189872E-2</v>
      </c>
      <c r="BG21" s="14">
        <f t="shared" si="10"/>
        <v>5</v>
      </c>
      <c r="BH21" s="15">
        <f>BG21/BG35</f>
        <v>0.27777777777777779</v>
      </c>
      <c r="BI21" s="14">
        <v>44</v>
      </c>
      <c r="BJ21" s="15">
        <f>BI21/BI35</f>
        <v>0.10653753026634383</v>
      </c>
      <c r="BK21" s="14">
        <v>2</v>
      </c>
      <c r="BL21" s="15">
        <f>BK21/BK35</f>
        <v>7.6923076923076927E-2</v>
      </c>
      <c r="BM21" s="14">
        <f t="shared" si="11"/>
        <v>0</v>
      </c>
      <c r="BN21" s="15"/>
      <c r="BO21" s="14">
        <v>2</v>
      </c>
      <c r="BP21" s="15">
        <f>BO21/BO35</f>
        <v>7.6923076923076927E-2</v>
      </c>
      <c r="BQ21" s="14">
        <v>47</v>
      </c>
      <c r="BR21" s="15">
        <f>BQ21/BQ35</f>
        <v>9.1085271317829453E-2</v>
      </c>
      <c r="BS21" s="14">
        <f t="shared" si="12"/>
        <v>0</v>
      </c>
      <c r="BT21" s="15"/>
      <c r="BU21" s="14">
        <v>47</v>
      </c>
      <c r="BV21" s="15">
        <f>BU21/BU35</f>
        <v>9.1085271317829453E-2</v>
      </c>
      <c r="BW21" s="14">
        <f t="shared" si="0"/>
        <v>1888</v>
      </c>
      <c r="BX21" s="15">
        <f>BW21/BW35</f>
        <v>8.9652880003798854E-2</v>
      </c>
      <c r="BY21" s="14">
        <f t="shared" si="13"/>
        <v>171</v>
      </c>
      <c r="BZ21" s="15">
        <f>BY21/BY35</f>
        <v>9.5744680851063829E-2</v>
      </c>
      <c r="CA21" s="17">
        <f t="shared" si="14"/>
        <v>2059</v>
      </c>
      <c r="CB21" s="18">
        <f>CA21/CA35</f>
        <v>9.0129131100897347E-2</v>
      </c>
      <c r="CE21" s="14">
        <f t="shared" si="15"/>
        <v>1888</v>
      </c>
      <c r="CF21" s="15">
        <f>CE21/CE35</f>
        <v>8.9652880003798854E-2</v>
      </c>
      <c r="CG21" s="14">
        <f t="shared" si="16"/>
        <v>2929</v>
      </c>
      <c r="CH21" s="15">
        <f>CG21/CG35</f>
        <v>9.7006027687620053E-2</v>
      </c>
      <c r="CI21" s="17">
        <v>4817</v>
      </c>
      <c r="CJ21" s="18">
        <v>9.3984742356544984E-2</v>
      </c>
    </row>
    <row r="22" spans="1:88" x14ac:dyDescent="0.25">
      <c r="A22" s="19" t="s">
        <v>139</v>
      </c>
      <c r="B22" s="27"/>
      <c r="C22" s="20">
        <f>SUM(C17:C21)</f>
        <v>114</v>
      </c>
      <c r="D22" s="21">
        <f>C22/C35</f>
        <v>0.38383838383838381</v>
      </c>
      <c r="E22" s="20">
        <f t="shared" si="1"/>
        <v>0</v>
      </c>
      <c r="F22" s="21"/>
      <c r="G22" s="20">
        <f>SUBTOTAL(9,G17:G21)</f>
        <v>114</v>
      </c>
      <c r="H22" s="21">
        <f>G22/G35</f>
        <v>0.38383838383838381</v>
      </c>
      <c r="I22" s="20">
        <f>SUM(I17:I21)</f>
        <v>1443</v>
      </c>
      <c r="J22" s="21">
        <f>I22/I35</f>
        <v>0.40831918505942277</v>
      </c>
      <c r="K22" s="20">
        <f t="shared" si="2"/>
        <v>176</v>
      </c>
      <c r="L22" s="21">
        <f>K22/K35</f>
        <v>0.36213991769547327</v>
      </c>
      <c r="M22" s="20">
        <f>SUBTOTAL(9,M17:M21)</f>
        <v>1619</v>
      </c>
      <c r="N22" s="21">
        <f>M22/M35</f>
        <v>0.4027363184079602</v>
      </c>
      <c r="O22" s="20">
        <f>SUM(O17:O21)</f>
        <v>44</v>
      </c>
      <c r="P22" s="21">
        <f>O22/O35</f>
        <v>0.4943820224719101</v>
      </c>
      <c r="Q22" s="20">
        <f t="shared" si="3"/>
        <v>0</v>
      </c>
      <c r="R22" s="21"/>
      <c r="S22" s="20">
        <f>SUBTOTAL(9,S17:S21)</f>
        <v>44</v>
      </c>
      <c r="T22" s="21">
        <f>S22/S35</f>
        <v>0.4943820224719101</v>
      </c>
      <c r="U22" s="20">
        <f>SUM(U17:U21)</f>
        <v>872</v>
      </c>
      <c r="V22" s="21">
        <f>U22/U35</f>
        <v>0.48687883863763259</v>
      </c>
      <c r="W22" s="20">
        <f t="shared" si="4"/>
        <v>54</v>
      </c>
      <c r="X22" s="21">
        <f>W22/W35</f>
        <v>0.52941176470588236</v>
      </c>
      <c r="Y22" s="20">
        <f>SUBTOTAL(9,Y17:Y21)</f>
        <v>926</v>
      </c>
      <c r="Z22" s="21">
        <f>Y22/Y35</f>
        <v>0.48917062863180139</v>
      </c>
      <c r="AA22" s="20">
        <f>SUM(AA17:AA21)</f>
        <v>33</v>
      </c>
      <c r="AB22" s="21">
        <f>AA22/AA35</f>
        <v>0.48529411764705882</v>
      </c>
      <c r="AC22" s="20">
        <f t="shared" si="5"/>
        <v>0</v>
      </c>
      <c r="AD22" s="21"/>
      <c r="AE22" s="20">
        <f>SUBTOTAL(9,AE17:AE21)</f>
        <v>33</v>
      </c>
      <c r="AF22" s="21">
        <f>AE22/AE35</f>
        <v>0.48529411764705882</v>
      </c>
      <c r="AG22" s="20">
        <f>SUM(AG17:AG21)</f>
        <v>519</v>
      </c>
      <c r="AH22" s="21">
        <f>AG22/AG35</f>
        <v>0.47527472527472525</v>
      </c>
      <c r="AI22" s="20">
        <f t="shared" si="6"/>
        <v>25</v>
      </c>
      <c r="AJ22" s="21">
        <f>AI22/AI35</f>
        <v>0.56818181818181823</v>
      </c>
      <c r="AK22" s="20">
        <f>SUBTOTAL(9,AK17:AK21)</f>
        <v>544</v>
      </c>
      <c r="AL22" s="21">
        <f>AK22/AK35</f>
        <v>0.47887323943661969</v>
      </c>
      <c r="AM22" s="20">
        <f>SUM(AM17:AM21)</f>
        <v>1068</v>
      </c>
      <c r="AN22" s="21">
        <f>AM22/AM35</f>
        <v>0.48990825688073397</v>
      </c>
      <c r="AO22" s="20">
        <f t="shared" si="7"/>
        <v>42</v>
      </c>
      <c r="AP22" s="21">
        <f>AO22/AO35</f>
        <v>0.42</v>
      </c>
      <c r="AQ22" s="20">
        <f>SUBTOTAL(9,AQ17:AQ21)</f>
        <v>1110</v>
      </c>
      <c r="AR22" s="21">
        <f>AQ22/AQ35</f>
        <v>0.48684210526315791</v>
      </c>
      <c r="AS22" s="20">
        <f>SUM(AS17:AS21)</f>
        <v>4829</v>
      </c>
      <c r="AT22" s="21">
        <f>AS22/AS35</f>
        <v>0.43709268645908761</v>
      </c>
      <c r="AU22" s="20">
        <f t="shared" si="8"/>
        <v>426</v>
      </c>
      <c r="AV22" s="21">
        <f>AU22/AU35</f>
        <v>0.41119691119691121</v>
      </c>
      <c r="AW22" s="20">
        <f>SUBTOTAL(9,AW17:AW21)</f>
        <v>5255</v>
      </c>
      <c r="AX22" s="21">
        <f>AW22/AW35</f>
        <v>0.434872558755379</v>
      </c>
      <c r="AY22" s="20">
        <f>SUM(AY17:AY21)</f>
        <v>8</v>
      </c>
      <c r="AZ22" s="21">
        <f>AY22/AY35</f>
        <v>0.34782608695652173</v>
      </c>
      <c r="BA22" s="20">
        <f t="shared" si="9"/>
        <v>0</v>
      </c>
      <c r="BB22" s="21"/>
      <c r="BC22" s="20">
        <f>SUBTOTAL(9,BC17:BC21)</f>
        <v>8</v>
      </c>
      <c r="BD22" s="21">
        <f>BC22/BC35</f>
        <v>0.34782608695652173</v>
      </c>
      <c r="BE22" s="20">
        <f>SUM(BE17:BE21)</f>
        <v>176</v>
      </c>
      <c r="BF22" s="21">
        <f>BE22/BE35</f>
        <v>0.44556962025316454</v>
      </c>
      <c r="BG22" s="20">
        <f t="shared" si="10"/>
        <v>10</v>
      </c>
      <c r="BH22" s="21">
        <f>BG22/BG35</f>
        <v>0.55555555555555558</v>
      </c>
      <c r="BI22" s="20">
        <f>SUBTOTAL(9,BI17:BI21)</f>
        <v>186</v>
      </c>
      <c r="BJ22" s="21">
        <f>BI22/BI35</f>
        <v>0.45036319612590797</v>
      </c>
      <c r="BK22" s="20">
        <f>SUM(BK17:BK21)</f>
        <v>10</v>
      </c>
      <c r="BL22" s="21">
        <f>BK22/BK35</f>
        <v>0.38461538461538464</v>
      </c>
      <c r="BM22" s="20">
        <f t="shared" si="11"/>
        <v>0</v>
      </c>
      <c r="BN22" s="21"/>
      <c r="BO22" s="20">
        <f>SUBTOTAL(9,BO17:BO21)</f>
        <v>10</v>
      </c>
      <c r="BP22" s="21">
        <f>BO22/BO35</f>
        <v>0.38461538461538464</v>
      </c>
      <c r="BQ22" s="20">
        <f>SUM(BQ17:BQ21)</f>
        <v>225</v>
      </c>
      <c r="BR22" s="21">
        <f>BQ22/BQ35</f>
        <v>0.43604651162790697</v>
      </c>
      <c r="BS22" s="20">
        <f t="shared" si="12"/>
        <v>0</v>
      </c>
      <c r="BT22" s="21"/>
      <c r="BU22" s="20">
        <f>SUBTOTAL(9,BU17:BU21)</f>
        <v>225</v>
      </c>
      <c r="BV22" s="21">
        <f>BU22/BU35</f>
        <v>0.43604651162790697</v>
      </c>
      <c r="BW22" s="20">
        <f t="shared" si="0"/>
        <v>9341</v>
      </c>
      <c r="BX22" s="21">
        <f>BW22/BW35</f>
        <v>0.44356332209506621</v>
      </c>
      <c r="BY22" s="20">
        <f t="shared" si="13"/>
        <v>733</v>
      </c>
      <c r="BZ22" s="21">
        <f>BY22/BY35</f>
        <v>0.41041433370660696</v>
      </c>
      <c r="CA22" s="20">
        <f t="shared" si="14"/>
        <v>10074</v>
      </c>
      <c r="CB22" s="21">
        <f>CA22/CA35</f>
        <v>0.44097176625082074</v>
      </c>
      <c r="CE22" s="20">
        <f t="shared" si="15"/>
        <v>9341</v>
      </c>
      <c r="CF22" s="21">
        <f>CE22/CE35</f>
        <v>0.44356332209506621</v>
      </c>
      <c r="CG22" s="20">
        <f t="shared" si="16"/>
        <v>13171</v>
      </c>
      <c r="CH22" s="21">
        <f>CG22/CG35</f>
        <v>0.43621249254818839</v>
      </c>
      <c r="CI22" s="20">
        <v>22512</v>
      </c>
      <c r="CJ22" s="21">
        <v>0.43923282539558661</v>
      </c>
    </row>
    <row r="23" spans="1:88" x14ac:dyDescent="0.25">
      <c r="A23" s="2" t="s">
        <v>124</v>
      </c>
      <c r="B23" s="3" t="s">
        <v>125</v>
      </c>
      <c r="C23" s="14">
        <v>13</v>
      </c>
      <c r="D23" s="15">
        <f>C23/C35</f>
        <v>4.3771043771043773E-2</v>
      </c>
      <c r="E23" s="14">
        <f t="shared" si="1"/>
        <v>0</v>
      </c>
      <c r="F23" s="15"/>
      <c r="G23" s="14">
        <v>13</v>
      </c>
      <c r="H23" s="15">
        <f>G23/G35</f>
        <v>4.3771043771043773E-2</v>
      </c>
      <c r="I23" s="14">
        <v>65</v>
      </c>
      <c r="J23" s="15">
        <f>I23/I35</f>
        <v>1.8392756083757782E-2</v>
      </c>
      <c r="K23" s="14">
        <f t="shared" si="2"/>
        <v>2</v>
      </c>
      <c r="L23" s="15">
        <f>K23/K35</f>
        <v>4.11522633744856E-3</v>
      </c>
      <c r="M23" s="14">
        <v>67</v>
      </c>
      <c r="N23" s="15">
        <f>M23/M35</f>
        <v>1.6666666666666666E-2</v>
      </c>
      <c r="O23" s="14">
        <v>3</v>
      </c>
      <c r="P23" s="15">
        <f>O23/O35</f>
        <v>3.3707865168539325E-2</v>
      </c>
      <c r="Q23" s="14">
        <f t="shared" si="3"/>
        <v>0</v>
      </c>
      <c r="R23" s="15"/>
      <c r="S23" s="14">
        <v>3</v>
      </c>
      <c r="T23" s="15">
        <f>S23/S35</f>
        <v>3.3707865168539325E-2</v>
      </c>
      <c r="U23" s="14">
        <v>37</v>
      </c>
      <c r="V23" s="15">
        <f>U23/U35</f>
        <v>2.0658849804578449E-2</v>
      </c>
      <c r="W23" s="14">
        <f t="shared" si="4"/>
        <v>3</v>
      </c>
      <c r="X23" s="15">
        <f>W23/W35</f>
        <v>2.9411764705882353E-2</v>
      </c>
      <c r="Y23" s="14">
        <v>40</v>
      </c>
      <c r="Z23" s="15">
        <f>Y23/Y35</f>
        <v>2.1130480718436345E-2</v>
      </c>
      <c r="AA23" s="14">
        <v>0</v>
      </c>
      <c r="AB23" s="15">
        <f>AA23/AA35</f>
        <v>0</v>
      </c>
      <c r="AC23" s="14">
        <f t="shared" si="5"/>
        <v>0</v>
      </c>
      <c r="AD23" s="15"/>
      <c r="AE23" s="14">
        <v>0</v>
      </c>
      <c r="AF23" s="15">
        <f>AE23/AE35</f>
        <v>0</v>
      </c>
      <c r="AG23" s="14">
        <v>17</v>
      </c>
      <c r="AH23" s="15">
        <f>AG23/AG35</f>
        <v>1.5567765567765568E-2</v>
      </c>
      <c r="AI23" s="14">
        <f t="shared" si="6"/>
        <v>0</v>
      </c>
      <c r="AJ23" s="15">
        <f>AI23/AI35</f>
        <v>0</v>
      </c>
      <c r="AK23" s="14">
        <v>17</v>
      </c>
      <c r="AL23" s="15">
        <f>AK23/AK35</f>
        <v>1.4964788732394365E-2</v>
      </c>
      <c r="AM23" s="14">
        <v>41</v>
      </c>
      <c r="AN23" s="15">
        <f>AM23/AM35</f>
        <v>1.8807339449541285E-2</v>
      </c>
      <c r="AO23" s="14">
        <f t="shared" si="7"/>
        <v>2</v>
      </c>
      <c r="AP23" s="15">
        <f>AO23/AO35</f>
        <v>0.02</v>
      </c>
      <c r="AQ23" s="14">
        <v>43</v>
      </c>
      <c r="AR23" s="15">
        <f>AQ23/AQ35</f>
        <v>1.8859649122807017E-2</v>
      </c>
      <c r="AS23" s="14">
        <v>131</v>
      </c>
      <c r="AT23" s="15">
        <f>AS23/AS35</f>
        <v>1.1857349746560464E-2</v>
      </c>
      <c r="AU23" s="14">
        <f t="shared" si="8"/>
        <v>12</v>
      </c>
      <c r="AV23" s="15">
        <f>AU23/AU35</f>
        <v>1.1583011583011582E-2</v>
      </c>
      <c r="AW23" s="14">
        <v>143</v>
      </c>
      <c r="AX23" s="15">
        <f>AW23/AW35</f>
        <v>1.1833829857663026E-2</v>
      </c>
      <c r="AY23" s="14">
        <v>1</v>
      </c>
      <c r="AZ23" s="15">
        <f>AY23/AY35</f>
        <v>4.3478260869565216E-2</v>
      </c>
      <c r="BA23" s="14">
        <f t="shared" si="9"/>
        <v>0</v>
      </c>
      <c r="BB23" s="15"/>
      <c r="BC23" s="14">
        <v>1</v>
      </c>
      <c r="BD23" s="15">
        <f>BC23/BC35</f>
        <v>4.3478260869565216E-2</v>
      </c>
      <c r="BE23" s="14">
        <v>8</v>
      </c>
      <c r="BF23" s="15">
        <f>BE23/BE35</f>
        <v>2.0253164556962026E-2</v>
      </c>
      <c r="BG23" s="14">
        <f t="shared" si="10"/>
        <v>0</v>
      </c>
      <c r="BH23" s="15">
        <f>BG23/BG35</f>
        <v>0</v>
      </c>
      <c r="BI23" s="14">
        <v>8</v>
      </c>
      <c r="BJ23" s="15">
        <f>BI23/BI35</f>
        <v>1.9370460048426151E-2</v>
      </c>
      <c r="BK23" s="14">
        <v>2</v>
      </c>
      <c r="BL23" s="15">
        <f>BK23/BK35</f>
        <v>7.6923076923076927E-2</v>
      </c>
      <c r="BM23" s="14">
        <f t="shared" si="11"/>
        <v>0</v>
      </c>
      <c r="BN23" s="15"/>
      <c r="BO23" s="14">
        <v>2</v>
      </c>
      <c r="BP23" s="15">
        <f>BO23/BO35</f>
        <v>7.6923076923076927E-2</v>
      </c>
      <c r="BQ23" s="14">
        <v>10</v>
      </c>
      <c r="BR23" s="15">
        <f>BQ23/BQ35</f>
        <v>1.937984496124031E-2</v>
      </c>
      <c r="BS23" s="14">
        <f t="shared" si="12"/>
        <v>0</v>
      </c>
      <c r="BT23" s="15"/>
      <c r="BU23" s="14">
        <v>10</v>
      </c>
      <c r="BV23" s="15">
        <f>BU23/BU35</f>
        <v>1.937984496124031E-2</v>
      </c>
      <c r="BW23" s="14">
        <f t="shared" si="0"/>
        <v>328</v>
      </c>
      <c r="BX23" s="15">
        <f>BW23/BW35</f>
        <v>1.5575288475236241E-2</v>
      </c>
      <c r="BY23" s="14">
        <f t="shared" si="13"/>
        <v>19</v>
      </c>
      <c r="BZ23" s="15">
        <f>BY23/BY35</f>
        <v>1.0638297872340425E-2</v>
      </c>
      <c r="CA23" s="17">
        <f t="shared" si="14"/>
        <v>347</v>
      </c>
      <c r="CB23" s="18">
        <f>CA23/CA35</f>
        <v>1.5189319325891881E-2</v>
      </c>
      <c r="CE23" s="14">
        <f t="shared" si="15"/>
        <v>328</v>
      </c>
      <c r="CF23" s="15">
        <f>CE23/CE35</f>
        <v>1.5575288475236241E-2</v>
      </c>
      <c r="CG23" s="14">
        <f t="shared" si="16"/>
        <v>419</v>
      </c>
      <c r="CH23" s="15">
        <f>CG23/CG35</f>
        <v>1.3876929191230045E-2</v>
      </c>
      <c r="CI23" s="17">
        <v>747</v>
      </c>
      <c r="CJ23" s="18">
        <v>1.4574756599613681E-2</v>
      </c>
    </row>
    <row r="24" spans="1:88" x14ac:dyDescent="0.25">
      <c r="A24" s="2" t="s">
        <v>126</v>
      </c>
      <c r="B24" s="3" t="s">
        <v>125</v>
      </c>
      <c r="C24" s="14">
        <v>6</v>
      </c>
      <c r="D24" s="15">
        <f>C24/C35</f>
        <v>2.0202020202020204E-2</v>
      </c>
      <c r="E24" s="14">
        <f t="shared" si="1"/>
        <v>0</v>
      </c>
      <c r="F24" s="15"/>
      <c r="G24" s="14">
        <v>6</v>
      </c>
      <c r="H24" s="15">
        <f>G24/G35</f>
        <v>2.0202020202020204E-2</v>
      </c>
      <c r="I24" s="14">
        <v>51</v>
      </c>
      <c r="J24" s="15">
        <f>I24/I35</f>
        <v>1.4431239388794566E-2</v>
      </c>
      <c r="K24" s="14">
        <f t="shared" si="2"/>
        <v>2</v>
      </c>
      <c r="L24" s="15">
        <f>K24/K35</f>
        <v>4.11522633744856E-3</v>
      </c>
      <c r="M24" s="14">
        <v>53</v>
      </c>
      <c r="N24" s="15">
        <f>M24/M35</f>
        <v>1.3184079601990049E-2</v>
      </c>
      <c r="O24" s="14">
        <v>3</v>
      </c>
      <c r="P24" s="15">
        <f>O24/O35</f>
        <v>3.3707865168539325E-2</v>
      </c>
      <c r="Q24" s="14">
        <f t="shared" si="3"/>
        <v>0</v>
      </c>
      <c r="R24" s="15"/>
      <c r="S24" s="14">
        <v>3</v>
      </c>
      <c r="T24" s="15">
        <f>S24/S35</f>
        <v>3.3707865168539325E-2</v>
      </c>
      <c r="U24" s="14">
        <v>19</v>
      </c>
      <c r="V24" s="15">
        <f>U24/U35</f>
        <v>1.060859854829704E-2</v>
      </c>
      <c r="W24" s="14">
        <f t="shared" si="4"/>
        <v>0</v>
      </c>
      <c r="X24" s="15">
        <f>W24/W35</f>
        <v>0</v>
      </c>
      <c r="Y24" s="14">
        <v>19</v>
      </c>
      <c r="Z24" s="15">
        <f>Y24/Y35</f>
        <v>1.0036978341257264E-2</v>
      </c>
      <c r="AA24" s="14">
        <v>2</v>
      </c>
      <c r="AB24" s="15">
        <f>AA24/AA35</f>
        <v>2.9411764705882353E-2</v>
      </c>
      <c r="AC24" s="14">
        <f t="shared" si="5"/>
        <v>0</v>
      </c>
      <c r="AD24" s="15"/>
      <c r="AE24" s="14">
        <v>2</v>
      </c>
      <c r="AF24" s="15">
        <f>AE24/AE35</f>
        <v>2.9411764705882353E-2</v>
      </c>
      <c r="AG24" s="14">
        <v>17</v>
      </c>
      <c r="AH24" s="15">
        <f>AG24/AG35</f>
        <v>1.5567765567765568E-2</v>
      </c>
      <c r="AI24" s="14">
        <f t="shared" si="6"/>
        <v>0</v>
      </c>
      <c r="AJ24" s="15">
        <f>AI24/AI35</f>
        <v>0</v>
      </c>
      <c r="AK24" s="14">
        <v>17</v>
      </c>
      <c r="AL24" s="15">
        <f>AK24/AK35</f>
        <v>1.4964788732394365E-2</v>
      </c>
      <c r="AM24" s="14">
        <v>28</v>
      </c>
      <c r="AN24" s="15">
        <f>AM24/AM35</f>
        <v>1.2844036697247707E-2</v>
      </c>
      <c r="AO24" s="14">
        <f t="shared" si="7"/>
        <v>2</v>
      </c>
      <c r="AP24" s="15">
        <f>AO24/AO35</f>
        <v>0.02</v>
      </c>
      <c r="AQ24" s="14">
        <v>30</v>
      </c>
      <c r="AR24" s="15">
        <f>AQ24/AQ35</f>
        <v>1.3157894736842105E-2</v>
      </c>
      <c r="AS24" s="14">
        <v>84</v>
      </c>
      <c r="AT24" s="15">
        <f>AS24/AS35</f>
        <v>7.6031860970311371E-3</v>
      </c>
      <c r="AU24" s="14">
        <f t="shared" si="8"/>
        <v>5</v>
      </c>
      <c r="AV24" s="15">
        <f>AU24/AU35</f>
        <v>4.8262548262548262E-3</v>
      </c>
      <c r="AW24" s="14">
        <v>89</v>
      </c>
      <c r="AX24" s="15">
        <f>AW24/AW35</f>
        <v>7.3651108904336316E-3</v>
      </c>
      <c r="AY24" s="14">
        <v>2</v>
      </c>
      <c r="AZ24" s="15">
        <f>AY24/AY35</f>
        <v>8.6956521739130432E-2</v>
      </c>
      <c r="BA24" s="14">
        <f t="shared" si="9"/>
        <v>0</v>
      </c>
      <c r="BB24" s="15"/>
      <c r="BC24" s="14">
        <v>2</v>
      </c>
      <c r="BD24" s="15">
        <f>BC24/BC35</f>
        <v>8.6956521739130432E-2</v>
      </c>
      <c r="BE24" s="14">
        <v>6</v>
      </c>
      <c r="BF24" s="15">
        <f>BE24/BE35</f>
        <v>1.5189873417721518E-2</v>
      </c>
      <c r="BG24" s="14">
        <f t="shared" si="10"/>
        <v>0</v>
      </c>
      <c r="BH24" s="15">
        <f>BG24/BG35</f>
        <v>0</v>
      </c>
      <c r="BI24" s="14">
        <v>6</v>
      </c>
      <c r="BJ24" s="15">
        <f>BI24/BI35</f>
        <v>1.4527845036319613E-2</v>
      </c>
      <c r="BK24" s="14">
        <v>0</v>
      </c>
      <c r="BL24" s="15">
        <f>BK24/BK35</f>
        <v>0</v>
      </c>
      <c r="BM24" s="14">
        <f t="shared" si="11"/>
        <v>0</v>
      </c>
      <c r="BN24" s="15"/>
      <c r="BO24" s="14">
        <v>0</v>
      </c>
      <c r="BP24" s="15">
        <f>BO24/BO35</f>
        <v>0</v>
      </c>
      <c r="BQ24" s="14">
        <v>5</v>
      </c>
      <c r="BR24" s="15">
        <f>BQ24/BQ35</f>
        <v>9.6899224806201549E-3</v>
      </c>
      <c r="BS24" s="14">
        <f t="shared" si="12"/>
        <v>0</v>
      </c>
      <c r="BT24" s="15"/>
      <c r="BU24" s="14">
        <v>5</v>
      </c>
      <c r="BV24" s="15">
        <f>BU24/BU35</f>
        <v>9.6899224806201549E-3</v>
      </c>
      <c r="BW24" s="14">
        <f t="shared" si="0"/>
        <v>223</v>
      </c>
      <c r="BX24" s="15">
        <f>BW24/BW35</f>
        <v>1.0589296737736835E-2</v>
      </c>
      <c r="BY24" s="14">
        <f t="shared" si="13"/>
        <v>9</v>
      </c>
      <c r="BZ24" s="15">
        <f>BY24/BY35</f>
        <v>5.0391937290033594E-3</v>
      </c>
      <c r="CA24" s="17">
        <f t="shared" si="14"/>
        <v>232</v>
      </c>
      <c r="CB24" s="18">
        <f>CA24/CA35</f>
        <v>1.0155395053622236E-2</v>
      </c>
      <c r="CE24" s="14">
        <f t="shared" si="15"/>
        <v>223</v>
      </c>
      <c r="CF24" s="15">
        <f>CE24/CE35</f>
        <v>1.0589296737736835E-2</v>
      </c>
      <c r="CG24" s="14">
        <f t="shared" si="16"/>
        <v>332</v>
      </c>
      <c r="CH24" s="15">
        <f>CG24/CG35</f>
        <v>1.0995562032191826E-2</v>
      </c>
      <c r="CI24" s="17">
        <v>555</v>
      </c>
      <c r="CJ24" s="18">
        <v>1.0828634421399723E-2</v>
      </c>
    </row>
    <row r="25" spans="1:88" x14ac:dyDescent="0.25">
      <c r="A25" s="2" t="s">
        <v>127</v>
      </c>
      <c r="B25" s="3" t="s">
        <v>125</v>
      </c>
      <c r="C25" s="14">
        <v>18</v>
      </c>
      <c r="D25" s="15">
        <f>C25/C35</f>
        <v>6.0606060606060608E-2</v>
      </c>
      <c r="E25" s="14">
        <f t="shared" si="1"/>
        <v>0</v>
      </c>
      <c r="F25" s="15"/>
      <c r="G25" s="14">
        <v>18</v>
      </c>
      <c r="H25" s="15">
        <f>G25/G35</f>
        <v>6.0606060606060608E-2</v>
      </c>
      <c r="I25" s="14">
        <v>169</v>
      </c>
      <c r="J25" s="15">
        <f>I25/I35</f>
        <v>4.7821165817770232E-2</v>
      </c>
      <c r="K25" s="14">
        <f t="shared" si="2"/>
        <v>14</v>
      </c>
      <c r="L25" s="15">
        <f>K25/K35</f>
        <v>2.8806584362139918E-2</v>
      </c>
      <c r="M25" s="14">
        <v>183</v>
      </c>
      <c r="N25" s="15">
        <f>M25/M35</f>
        <v>4.5522388059701491E-2</v>
      </c>
      <c r="O25" s="14">
        <v>7</v>
      </c>
      <c r="P25" s="15">
        <f>O25/O35</f>
        <v>7.8651685393258425E-2</v>
      </c>
      <c r="Q25" s="14">
        <f t="shared" si="3"/>
        <v>0</v>
      </c>
      <c r="R25" s="15"/>
      <c r="S25" s="14">
        <v>7</v>
      </c>
      <c r="T25" s="15">
        <f>S25/S35</f>
        <v>7.8651685393258425E-2</v>
      </c>
      <c r="U25" s="14">
        <v>80</v>
      </c>
      <c r="V25" s="15">
        <f>U25/U35</f>
        <v>4.4667783361250699E-2</v>
      </c>
      <c r="W25" s="14">
        <f t="shared" si="4"/>
        <v>5</v>
      </c>
      <c r="X25" s="15">
        <f>W25/W35</f>
        <v>4.9019607843137254E-2</v>
      </c>
      <c r="Y25" s="14">
        <v>85</v>
      </c>
      <c r="Z25" s="15">
        <f>Y25/Y35</f>
        <v>4.490227152667723E-2</v>
      </c>
      <c r="AA25" s="14">
        <v>4</v>
      </c>
      <c r="AB25" s="15">
        <f>AA25/AA35</f>
        <v>5.8823529411764705E-2</v>
      </c>
      <c r="AC25" s="14">
        <f t="shared" si="5"/>
        <v>0</v>
      </c>
      <c r="AD25" s="15"/>
      <c r="AE25" s="14">
        <v>4</v>
      </c>
      <c r="AF25" s="15">
        <f>AE25/AE35</f>
        <v>5.8823529411764705E-2</v>
      </c>
      <c r="AG25" s="14">
        <v>56</v>
      </c>
      <c r="AH25" s="15">
        <f>AG25/AG35</f>
        <v>5.128205128205128E-2</v>
      </c>
      <c r="AI25" s="14">
        <f t="shared" si="6"/>
        <v>1</v>
      </c>
      <c r="AJ25" s="15">
        <f>AI25/AI35</f>
        <v>2.2727272727272728E-2</v>
      </c>
      <c r="AK25" s="14">
        <v>57</v>
      </c>
      <c r="AL25" s="15">
        <f>AK25/AK35</f>
        <v>5.0176056338028172E-2</v>
      </c>
      <c r="AM25" s="14">
        <v>103</v>
      </c>
      <c r="AN25" s="15">
        <f>AM25/AM35</f>
        <v>4.7247706422018351E-2</v>
      </c>
      <c r="AO25" s="14">
        <f t="shared" si="7"/>
        <v>1</v>
      </c>
      <c r="AP25" s="15">
        <f>AO25/AO35</f>
        <v>0.01</v>
      </c>
      <c r="AQ25" s="14">
        <v>104</v>
      </c>
      <c r="AR25" s="15">
        <f>AQ25/AQ35</f>
        <v>4.5614035087719301E-2</v>
      </c>
      <c r="AS25" s="14">
        <v>297</v>
      </c>
      <c r="AT25" s="15">
        <f>AS25/AS35</f>
        <v>2.6882693700217234E-2</v>
      </c>
      <c r="AU25" s="14">
        <f t="shared" si="8"/>
        <v>24</v>
      </c>
      <c r="AV25" s="15">
        <f>AU25/AU35</f>
        <v>2.3166023166023165E-2</v>
      </c>
      <c r="AW25" s="14">
        <v>321</v>
      </c>
      <c r="AX25" s="15">
        <f>AW25/AW35</f>
        <v>2.6564051638530289E-2</v>
      </c>
      <c r="AY25" s="14">
        <v>1</v>
      </c>
      <c r="AZ25" s="15">
        <f>AY25/AY35</f>
        <v>4.3478260869565216E-2</v>
      </c>
      <c r="BA25" s="14">
        <f t="shared" si="9"/>
        <v>0</v>
      </c>
      <c r="BB25" s="15"/>
      <c r="BC25" s="14">
        <v>1</v>
      </c>
      <c r="BD25" s="15">
        <f>BC25/BC35</f>
        <v>4.3478260869565216E-2</v>
      </c>
      <c r="BE25" s="14">
        <v>8</v>
      </c>
      <c r="BF25" s="15">
        <f>BE25/BE35</f>
        <v>2.0253164556962026E-2</v>
      </c>
      <c r="BG25" s="14">
        <f t="shared" si="10"/>
        <v>0</v>
      </c>
      <c r="BH25" s="15">
        <f>BG25/BG35</f>
        <v>0</v>
      </c>
      <c r="BI25" s="14">
        <v>8</v>
      </c>
      <c r="BJ25" s="15">
        <f>BI25/BI35</f>
        <v>1.9370460048426151E-2</v>
      </c>
      <c r="BK25" s="14">
        <v>0</v>
      </c>
      <c r="BL25" s="15">
        <f>BK25/BK35</f>
        <v>0</v>
      </c>
      <c r="BM25" s="14">
        <f t="shared" si="11"/>
        <v>0</v>
      </c>
      <c r="BN25" s="15"/>
      <c r="BO25" s="14">
        <v>0</v>
      </c>
      <c r="BP25" s="15">
        <f>BO25/BO35</f>
        <v>0</v>
      </c>
      <c r="BQ25" s="14">
        <v>22</v>
      </c>
      <c r="BR25" s="15">
        <f>BQ25/BQ35</f>
        <v>4.2635658914728682E-2</v>
      </c>
      <c r="BS25" s="14">
        <f t="shared" si="12"/>
        <v>0</v>
      </c>
      <c r="BT25" s="15"/>
      <c r="BU25" s="14">
        <v>22</v>
      </c>
      <c r="BV25" s="15">
        <f>BU25/BU35</f>
        <v>4.2635658914728682E-2</v>
      </c>
      <c r="BW25" s="14">
        <f t="shared" si="0"/>
        <v>765</v>
      </c>
      <c r="BX25" s="15">
        <f>BW25/BW35</f>
        <v>3.6326511230352819E-2</v>
      </c>
      <c r="BY25" s="14">
        <f t="shared" si="13"/>
        <v>45</v>
      </c>
      <c r="BZ25" s="15">
        <f>BY25/BY35</f>
        <v>2.5195968645016796E-2</v>
      </c>
      <c r="CA25" s="17">
        <f t="shared" si="14"/>
        <v>810</v>
      </c>
      <c r="CB25" s="18">
        <f>CA25/CA35</f>
        <v>3.545633617859488E-2</v>
      </c>
      <c r="CE25" s="14">
        <f t="shared" si="15"/>
        <v>765</v>
      </c>
      <c r="CF25" s="15">
        <f>CE25/CE35</f>
        <v>3.6326511230352819E-2</v>
      </c>
      <c r="CG25" s="14">
        <f t="shared" si="16"/>
        <v>1567</v>
      </c>
      <c r="CH25" s="15">
        <f>CG25/CG35</f>
        <v>5.1897728025435519E-2</v>
      </c>
      <c r="CI25" s="17">
        <v>2332</v>
      </c>
      <c r="CJ25" s="18">
        <v>4.549977562289037E-2</v>
      </c>
    </row>
    <row r="26" spans="1:88" x14ac:dyDescent="0.25">
      <c r="A26" s="19" t="s">
        <v>139</v>
      </c>
      <c r="B26" s="27"/>
      <c r="C26" s="20">
        <f>SUM(C23:C25)</f>
        <v>37</v>
      </c>
      <c r="D26" s="21">
        <f>C26/C35</f>
        <v>0.12457912457912458</v>
      </c>
      <c r="E26" s="20">
        <f t="shared" si="1"/>
        <v>0</v>
      </c>
      <c r="F26" s="21"/>
      <c r="G26" s="20">
        <f>SUBTOTAL(9,G23:G25)</f>
        <v>37</v>
      </c>
      <c r="H26" s="21">
        <f>G26/G35</f>
        <v>0.12457912457912458</v>
      </c>
      <c r="I26" s="20">
        <f>SUM(I23:I25)</f>
        <v>285</v>
      </c>
      <c r="J26" s="21">
        <f>I26/I35</f>
        <v>8.0645161290322578E-2</v>
      </c>
      <c r="K26" s="20">
        <f t="shared" si="2"/>
        <v>18</v>
      </c>
      <c r="L26" s="21">
        <f>K26/K35</f>
        <v>3.7037037037037035E-2</v>
      </c>
      <c r="M26" s="20">
        <f>SUBTOTAL(9,M23:M25)</f>
        <v>303</v>
      </c>
      <c r="N26" s="21">
        <f>M26/M35</f>
        <v>7.537313432835821E-2</v>
      </c>
      <c r="O26" s="20">
        <f>SUM(O23:O25)</f>
        <v>13</v>
      </c>
      <c r="P26" s="21">
        <f>O26/O35</f>
        <v>0.14606741573033707</v>
      </c>
      <c r="Q26" s="20">
        <f t="shared" si="3"/>
        <v>0</v>
      </c>
      <c r="R26" s="21"/>
      <c r="S26" s="20">
        <f>SUBTOTAL(9,S23:S25)</f>
        <v>13</v>
      </c>
      <c r="T26" s="21">
        <f>S26/S35</f>
        <v>0.14606741573033707</v>
      </c>
      <c r="U26" s="20">
        <f>SUM(U23:U25)</f>
        <v>136</v>
      </c>
      <c r="V26" s="21">
        <f>U26/U35</f>
        <v>7.5935231714126181E-2</v>
      </c>
      <c r="W26" s="20">
        <f t="shared" si="4"/>
        <v>8</v>
      </c>
      <c r="X26" s="21">
        <f>W26/W35</f>
        <v>7.8431372549019607E-2</v>
      </c>
      <c r="Y26" s="20">
        <f>SUBTOTAL(9,Y23:Y25)</f>
        <v>144</v>
      </c>
      <c r="Z26" s="21">
        <f>Y26/Y35</f>
        <v>7.6069730586370843E-2</v>
      </c>
      <c r="AA26" s="20">
        <f>SUM(AA23:AA25)</f>
        <v>6</v>
      </c>
      <c r="AB26" s="21">
        <f>AA26/AA35</f>
        <v>8.8235294117647065E-2</v>
      </c>
      <c r="AC26" s="20">
        <f t="shared" si="5"/>
        <v>0</v>
      </c>
      <c r="AD26" s="21"/>
      <c r="AE26" s="20">
        <f>SUBTOTAL(9,AE23:AE25)</f>
        <v>6</v>
      </c>
      <c r="AF26" s="21">
        <f>AE26/AE35</f>
        <v>8.8235294117647065E-2</v>
      </c>
      <c r="AG26" s="20">
        <f>SUM(AG23:AG25)</f>
        <v>90</v>
      </c>
      <c r="AH26" s="21">
        <f>AG26/AG35</f>
        <v>8.2417582417582416E-2</v>
      </c>
      <c r="AI26" s="20">
        <f t="shared" si="6"/>
        <v>1</v>
      </c>
      <c r="AJ26" s="21">
        <f>AI26/AI35</f>
        <v>2.2727272727272728E-2</v>
      </c>
      <c r="AK26" s="20">
        <f>SUBTOTAL(9,AK23:AK25)</f>
        <v>91</v>
      </c>
      <c r="AL26" s="21">
        <f>AK26/AK35</f>
        <v>8.0105633802816906E-2</v>
      </c>
      <c r="AM26" s="20">
        <f>SUM(AM23:AM25)</f>
        <v>172</v>
      </c>
      <c r="AN26" s="21">
        <f>AM26/AM35</f>
        <v>7.8899082568807344E-2</v>
      </c>
      <c r="AO26" s="20">
        <f t="shared" si="7"/>
        <v>5</v>
      </c>
      <c r="AP26" s="21">
        <f>AO26/AO35</f>
        <v>0.05</v>
      </c>
      <c r="AQ26" s="20">
        <f>SUBTOTAL(9,AQ23:AQ25)</f>
        <v>177</v>
      </c>
      <c r="AR26" s="21">
        <f>AQ26/AQ35</f>
        <v>7.7631578947368426E-2</v>
      </c>
      <c r="AS26" s="20">
        <f>SUM(AS23:AS25)</f>
        <v>512</v>
      </c>
      <c r="AT26" s="21">
        <f>AS26/AS35</f>
        <v>4.6343229543808831E-2</v>
      </c>
      <c r="AU26" s="20">
        <f t="shared" si="8"/>
        <v>41</v>
      </c>
      <c r="AV26" s="21">
        <f>AU26/AU35</f>
        <v>3.9575289575289573E-2</v>
      </c>
      <c r="AW26" s="20">
        <f>SUBTOTAL(9,AW23:AW25)</f>
        <v>553</v>
      </c>
      <c r="AX26" s="21">
        <f>AW26/AW35</f>
        <v>4.5762992386626948E-2</v>
      </c>
      <c r="AY26" s="20">
        <f>SUM(AY23:AY25)</f>
        <v>4</v>
      </c>
      <c r="AZ26" s="21">
        <f>AY26/AY35</f>
        <v>0.17391304347826086</v>
      </c>
      <c r="BA26" s="20">
        <f t="shared" si="9"/>
        <v>0</v>
      </c>
      <c r="BB26" s="21"/>
      <c r="BC26" s="20">
        <f>SUBTOTAL(9,BC23:BC25)</f>
        <v>4</v>
      </c>
      <c r="BD26" s="21">
        <f>BC26/BC35</f>
        <v>0.17391304347826086</v>
      </c>
      <c r="BE26" s="20">
        <f>SUM(BE23:BE25)</f>
        <v>22</v>
      </c>
      <c r="BF26" s="21">
        <f>BE26/BE35</f>
        <v>5.5696202531645568E-2</v>
      </c>
      <c r="BG26" s="20">
        <f t="shared" si="10"/>
        <v>0</v>
      </c>
      <c r="BH26" s="21">
        <f>BG26/BG35</f>
        <v>0</v>
      </c>
      <c r="BI26" s="20">
        <f>SUBTOTAL(9,BI23:BI25)</f>
        <v>22</v>
      </c>
      <c r="BJ26" s="21">
        <f>BI26/BI35</f>
        <v>5.3268765133171914E-2</v>
      </c>
      <c r="BK26" s="20">
        <f>SUM(BK23:BK25)</f>
        <v>2</v>
      </c>
      <c r="BL26" s="21">
        <f>BK26/BK35</f>
        <v>7.6923076923076927E-2</v>
      </c>
      <c r="BM26" s="20">
        <f t="shared" si="11"/>
        <v>0</v>
      </c>
      <c r="BN26" s="21"/>
      <c r="BO26" s="20">
        <f>SUBTOTAL(9,BO23:BO25)</f>
        <v>2</v>
      </c>
      <c r="BP26" s="21">
        <f>BO26/BO35</f>
        <v>7.6923076923076927E-2</v>
      </c>
      <c r="BQ26" s="20">
        <f>SUM(BQ23:BQ25)</f>
        <v>37</v>
      </c>
      <c r="BR26" s="21">
        <f>BQ26/BQ35</f>
        <v>7.170542635658915E-2</v>
      </c>
      <c r="BS26" s="20">
        <f t="shared" si="12"/>
        <v>0</v>
      </c>
      <c r="BT26" s="21"/>
      <c r="BU26" s="20">
        <f>SUBTOTAL(9,BU23:BU25)</f>
        <v>37</v>
      </c>
      <c r="BV26" s="21">
        <f>BU26/BU35</f>
        <v>7.170542635658915E-2</v>
      </c>
      <c r="BW26" s="20">
        <f t="shared" si="0"/>
        <v>1316</v>
      </c>
      <c r="BX26" s="21">
        <f>BW26/BW35</f>
        <v>6.2491096443325893E-2</v>
      </c>
      <c r="BY26" s="20">
        <f t="shared" si="13"/>
        <v>73</v>
      </c>
      <c r="BZ26" s="21">
        <f>BY26/BY35</f>
        <v>4.0873460246360585E-2</v>
      </c>
      <c r="CA26" s="20">
        <f t="shared" si="14"/>
        <v>1389</v>
      </c>
      <c r="CB26" s="21">
        <f>CA26/CA35</f>
        <v>6.0801050558108999E-2</v>
      </c>
      <c r="CE26" s="20">
        <f t="shared" si="15"/>
        <v>1316</v>
      </c>
      <c r="CF26" s="21">
        <f>CE26/CE35</f>
        <v>6.2491096443325893E-2</v>
      </c>
      <c r="CG26" s="20">
        <f t="shared" si="16"/>
        <v>2318</v>
      </c>
      <c r="CH26" s="21">
        <f>CG26/CG35</f>
        <v>7.6770219248857394E-2</v>
      </c>
      <c r="CI26" s="20">
        <v>3634</v>
      </c>
      <c r="CJ26" s="21">
        <v>7.0903166643903767E-2</v>
      </c>
    </row>
    <row r="27" spans="1:88" x14ac:dyDescent="0.25">
      <c r="A27" s="2" t="s">
        <v>128</v>
      </c>
      <c r="B27" s="3" t="s">
        <v>129</v>
      </c>
      <c r="C27" s="14">
        <v>6</v>
      </c>
      <c r="D27" s="15">
        <f>C27/C35</f>
        <v>2.0202020202020204E-2</v>
      </c>
      <c r="E27" s="14">
        <f t="shared" si="1"/>
        <v>0</v>
      </c>
      <c r="F27" s="15"/>
      <c r="G27" s="14">
        <v>6</v>
      </c>
      <c r="H27" s="15">
        <f>G27/G35</f>
        <v>2.0202020202020204E-2</v>
      </c>
      <c r="I27" s="14">
        <v>69</v>
      </c>
      <c r="J27" s="15">
        <f>I27/I35</f>
        <v>1.9524617996604415E-2</v>
      </c>
      <c r="K27" s="14">
        <f t="shared" si="2"/>
        <v>3</v>
      </c>
      <c r="L27" s="15">
        <f>K27/K35</f>
        <v>6.1728395061728392E-3</v>
      </c>
      <c r="M27" s="14">
        <v>72</v>
      </c>
      <c r="N27" s="15">
        <f>M27/M35</f>
        <v>1.7910447761194031E-2</v>
      </c>
      <c r="O27" s="14">
        <v>0</v>
      </c>
      <c r="P27" s="15">
        <f>O27/O35</f>
        <v>0</v>
      </c>
      <c r="Q27" s="14">
        <f t="shared" si="3"/>
        <v>0</v>
      </c>
      <c r="R27" s="15"/>
      <c r="S27" s="14">
        <v>0</v>
      </c>
      <c r="T27" s="15">
        <f>S27/S35</f>
        <v>0</v>
      </c>
      <c r="U27" s="14">
        <v>33</v>
      </c>
      <c r="V27" s="15">
        <f>U27/U35</f>
        <v>1.8425460636515914E-2</v>
      </c>
      <c r="W27" s="14">
        <f t="shared" si="4"/>
        <v>4</v>
      </c>
      <c r="X27" s="15">
        <f>W27/W35</f>
        <v>3.9215686274509803E-2</v>
      </c>
      <c r="Y27" s="14">
        <v>37</v>
      </c>
      <c r="Z27" s="15">
        <f>Y27/Y35</f>
        <v>1.9545694664553619E-2</v>
      </c>
      <c r="AA27" s="14">
        <v>0</v>
      </c>
      <c r="AB27" s="15">
        <f>AA27/AA35</f>
        <v>0</v>
      </c>
      <c r="AC27" s="14">
        <f t="shared" si="5"/>
        <v>0</v>
      </c>
      <c r="AD27" s="15"/>
      <c r="AE27" s="14">
        <v>0</v>
      </c>
      <c r="AF27" s="15">
        <f>AE27/AE35</f>
        <v>0</v>
      </c>
      <c r="AG27" s="14">
        <v>18</v>
      </c>
      <c r="AH27" s="15">
        <f>AG27/AG35</f>
        <v>1.6483516483516484E-2</v>
      </c>
      <c r="AI27" s="14">
        <f t="shared" si="6"/>
        <v>1</v>
      </c>
      <c r="AJ27" s="15">
        <f>AI27/AI35</f>
        <v>2.2727272727272728E-2</v>
      </c>
      <c r="AK27" s="14">
        <v>19</v>
      </c>
      <c r="AL27" s="15">
        <f>AK27/AK35</f>
        <v>1.6725352112676055E-2</v>
      </c>
      <c r="AM27" s="14">
        <v>50</v>
      </c>
      <c r="AN27" s="15">
        <f>AM27/AM35</f>
        <v>2.2935779816513763E-2</v>
      </c>
      <c r="AO27" s="14">
        <f t="shared" si="7"/>
        <v>4</v>
      </c>
      <c r="AP27" s="15">
        <f>AO27/AO35</f>
        <v>0.04</v>
      </c>
      <c r="AQ27" s="14">
        <v>54</v>
      </c>
      <c r="AR27" s="15">
        <f>AQ27/AQ35</f>
        <v>2.368421052631579E-2</v>
      </c>
      <c r="AS27" s="14">
        <v>188</v>
      </c>
      <c r="AT27" s="15">
        <f>AS27/AS35</f>
        <v>1.7016654598117305E-2</v>
      </c>
      <c r="AU27" s="14">
        <f t="shared" si="8"/>
        <v>19</v>
      </c>
      <c r="AV27" s="15">
        <f>AU27/AU35</f>
        <v>1.8339768339768341E-2</v>
      </c>
      <c r="AW27" s="14">
        <v>207</v>
      </c>
      <c r="AX27" s="15">
        <f>AW27/AW35</f>
        <v>1.7130089374379345E-2</v>
      </c>
      <c r="AY27" s="14">
        <v>2</v>
      </c>
      <c r="AZ27" s="15">
        <f>AY27/AY35</f>
        <v>8.6956521739130432E-2</v>
      </c>
      <c r="BA27" s="14">
        <f t="shared" si="9"/>
        <v>0</v>
      </c>
      <c r="BB27" s="15"/>
      <c r="BC27" s="14">
        <v>2</v>
      </c>
      <c r="BD27" s="15">
        <f>BC27/BC35</f>
        <v>8.6956521739130432E-2</v>
      </c>
      <c r="BE27" s="14">
        <v>8</v>
      </c>
      <c r="BF27" s="15">
        <f>BE27/BE35</f>
        <v>2.0253164556962026E-2</v>
      </c>
      <c r="BG27" s="14">
        <f t="shared" si="10"/>
        <v>0</v>
      </c>
      <c r="BH27" s="15">
        <f>BG27/BG35</f>
        <v>0</v>
      </c>
      <c r="BI27" s="14">
        <v>8</v>
      </c>
      <c r="BJ27" s="15">
        <f>BI27/BI35</f>
        <v>1.9370460048426151E-2</v>
      </c>
      <c r="BK27" s="14">
        <v>1</v>
      </c>
      <c r="BL27" s="15">
        <f>BK27/BK35</f>
        <v>3.8461538461538464E-2</v>
      </c>
      <c r="BM27" s="14">
        <f t="shared" si="11"/>
        <v>0</v>
      </c>
      <c r="BN27" s="15"/>
      <c r="BO27" s="14">
        <v>1</v>
      </c>
      <c r="BP27" s="15">
        <f>BO27/BO35</f>
        <v>3.8461538461538464E-2</v>
      </c>
      <c r="BQ27" s="14">
        <v>8</v>
      </c>
      <c r="BR27" s="15">
        <f>BQ27/BQ35</f>
        <v>1.5503875968992248E-2</v>
      </c>
      <c r="BS27" s="14">
        <f t="shared" si="12"/>
        <v>0</v>
      </c>
      <c r="BT27" s="15"/>
      <c r="BU27" s="14">
        <v>8</v>
      </c>
      <c r="BV27" s="15">
        <f>BU27/BU35</f>
        <v>1.5503875968992248E-2</v>
      </c>
      <c r="BW27" s="14">
        <f t="shared" si="0"/>
        <v>383</v>
      </c>
      <c r="BX27" s="15">
        <f>BW27/BW35</f>
        <v>1.8186998432974024E-2</v>
      </c>
      <c r="BY27" s="14">
        <f t="shared" si="13"/>
        <v>31</v>
      </c>
      <c r="BZ27" s="15">
        <f>BY27/BY35</f>
        <v>1.7357222844344905E-2</v>
      </c>
      <c r="CA27" s="17">
        <f t="shared" si="14"/>
        <v>414</v>
      </c>
      <c r="CB27" s="18">
        <f>CA27/CA35</f>
        <v>1.8122127380170716E-2</v>
      </c>
      <c r="CE27" s="14">
        <f t="shared" si="15"/>
        <v>383</v>
      </c>
      <c r="CF27" s="15">
        <f>CE27/CE35</f>
        <v>1.8186998432974024E-2</v>
      </c>
      <c r="CG27" s="14">
        <f t="shared" si="16"/>
        <v>672</v>
      </c>
      <c r="CH27" s="15">
        <f>CG27/CG35</f>
        <v>2.2256077366364178E-2</v>
      </c>
      <c r="CI27" s="17">
        <v>1055</v>
      </c>
      <c r="CJ27" s="18">
        <v>2.0584160927165238E-2</v>
      </c>
    </row>
    <row r="28" spans="1:88" x14ac:dyDescent="0.25">
      <c r="A28" s="2" t="s">
        <v>130</v>
      </c>
      <c r="B28" s="3" t="s">
        <v>129</v>
      </c>
      <c r="C28" s="14">
        <v>6</v>
      </c>
      <c r="D28" s="15">
        <f>C28/C35</f>
        <v>2.0202020202020204E-2</v>
      </c>
      <c r="E28" s="14">
        <f t="shared" si="1"/>
        <v>0</v>
      </c>
      <c r="F28" s="15"/>
      <c r="G28" s="14">
        <v>6</v>
      </c>
      <c r="H28" s="15">
        <f>G28/G35</f>
        <v>2.0202020202020204E-2</v>
      </c>
      <c r="I28" s="14">
        <v>63</v>
      </c>
      <c r="J28" s="15">
        <f>I28/I35</f>
        <v>1.7826825127334467E-2</v>
      </c>
      <c r="K28" s="14">
        <f t="shared" si="2"/>
        <v>9</v>
      </c>
      <c r="L28" s="15">
        <f>K28/K35</f>
        <v>1.8518518518518517E-2</v>
      </c>
      <c r="M28" s="14">
        <v>72</v>
      </c>
      <c r="N28" s="15">
        <f>M28/M35</f>
        <v>1.7910447761194031E-2</v>
      </c>
      <c r="O28" s="14">
        <v>2</v>
      </c>
      <c r="P28" s="15">
        <f>O28/O35</f>
        <v>2.247191011235955E-2</v>
      </c>
      <c r="Q28" s="14">
        <f t="shared" si="3"/>
        <v>0</v>
      </c>
      <c r="R28" s="15"/>
      <c r="S28" s="14">
        <v>2</v>
      </c>
      <c r="T28" s="15">
        <f>S28/S35</f>
        <v>2.247191011235955E-2</v>
      </c>
      <c r="U28" s="14">
        <v>24</v>
      </c>
      <c r="V28" s="15">
        <f>U28/U35</f>
        <v>1.340033500837521E-2</v>
      </c>
      <c r="W28" s="14">
        <f t="shared" si="4"/>
        <v>0</v>
      </c>
      <c r="X28" s="15">
        <f>W28/W35</f>
        <v>0</v>
      </c>
      <c r="Y28" s="14">
        <v>24</v>
      </c>
      <c r="Z28" s="15">
        <f>Y28/Y35</f>
        <v>1.2678288431061807E-2</v>
      </c>
      <c r="AA28" s="14">
        <v>3</v>
      </c>
      <c r="AB28" s="15">
        <f>AA28/AA35</f>
        <v>4.4117647058823532E-2</v>
      </c>
      <c r="AC28" s="14">
        <f t="shared" si="5"/>
        <v>0</v>
      </c>
      <c r="AD28" s="15"/>
      <c r="AE28" s="14">
        <v>3</v>
      </c>
      <c r="AF28" s="15">
        <f>AE28/AE35</f>
        <v>4.4117647058823532E-2</v>
      </c>
      <c r="AG28" s="14">
        <v>17</v>
      </c>
      <c r="AH28" s="15">
        <f>AG28/AG35</f>
        <v>1.5567765567765568E-2</v>
      </c>
      <c r="AI28" s="14">
        <f t="shared" si="6"/>
        <v>1</v>
      </c>
      <c r="AJ28" s="15">
        <f>AI28/AI35</f>
        <v>2.2727272727272728E-2</v>
      </c>
      <c r="AK28" s="14">
        <v>18</v>
      </c>
      <c r="AL28" s="15">
        <f>AK28/AK35</f>
        <v>1.5845070422535211E-2</v>
      </c>
      <c r="AM28" s="14">
        <v>41</v>
      </c>
      <c r="AN28" s="15">
        <f>AM28/AM35</f>
        <v>1.8807339449541285E-2</v>
      </c>
      <c r="AO28" s="14">
        <f t="shared" si="7"/>
        <v>0</v>
      </c>
      <c r="AP28" s="15">
        <f>AO28/AO35</f>
        <v>0</v>
      </c>
      <c r="AQ28" s="14">
        <v>41</v>
      </c>
      <c r="AR28" s="15">
        <f>AQ28/AQ35</f>
        <v>1.7982456140350878E-2</v>
      </c>
      <c r="AS28" s="14">
        <v>183</v>
      </c>
      <c r="AT28" s="15">
        <f>AS28/AS35</f>
        <v>1.6564083997103549E-2</v>
      </c>
      <c r="AU28" s="14">
        <f t="shared" si="8"/>
        <v>19</v>
      </c>
      <c r="AV28" s="15">
        <f>AU28/AU35</f>
        <v>1.8339768339768341E-2</v>
      </c>
      <c r="AW28" s="14">
        <v>202</v>
      </c>
      <c r="AX28" s="15">
        <f>AW28/AW35</f>
        <v>1.6716319099635883E-2</v>
      </c>
      <c r="AY28" s="14">
        <v>1</v>
      </c>
      <c r="AZ28" s="15">
        <f>AY28/AY35</f>
        <v>4.3478260869565216E-2</v>
      </c>
      <c r="BA28" s="14">
        <f t="shared" si="9"/>
        <v>0</v>
      </c>
      <c r="BB28" s="15"/>
      <c r="BC28" s="14">
        <v>1</v>
      </c>
      <c r="BD28" s="15">
        <f>BC28/BC35</f>
        <v>4.3478260869565216E-2</v>
      </c>
      <c r="BE28" s="14">
        <v>15</v>
      </c>
      <c r="BF28" s="15">
        <f>BE28/BE35</f>
        <v>3.7974683544303799E-2</v>
      </c>
      <c r="BG28" s="14">
        <f t="shared" si="10"/>
        <v>0</v>
      </c>
      <c r="BH28" s="15">
        <f>BG28/BG35</f>
        <v>0</v>
      </c>
      <c r="BI28" s="14">
        <v>15</v>
      </c>
      <c r="BJ28" s="15">
        <f>BI28/BI35</f>
        <v>3.6319612590799029E-2</v>
      </c>
      <c r="BK28" s="14">
        <v>3</v>
      </c>
      <c r="BL28" s="15">
        <f>BK28/BK35</f>
        <v>0.11538461538461539</v>
      </c>
      <c r="BM28" s="14">
        <f t="shared" si="11"/>
        <v>0</v>
      </c>
      <c r="BN28" s="15"/>
      <c r="BO28" s="14">
        <v>3</v>
      </c>
      <c r="BP28" s="15">
        <f>BO28/BO35</f>
        <v>0.11538461538461539</v>
      </c>
      <c r="BQ28" s="14">
        <v>10</v>
      </c>
      <c r="BR28" s="15">
        <f>BQ28/BQ35</f>
        <v>1.937984496124031E-2</v>
      </c>
      <c r="BS28" s="14">
        <f t="shared" si="12"/>
        <v>0</v>
      </c>
      <c r="BT28" s="15"/>
      <c r="BU28" s="14">
        <v>10</v>
      </c>
      <c r="BV28" s="15">
        <f>BU28/BU35</f>
        <v>1.937984496124031E-2</v>
      </c>
      <c r="BW28" s="14">
        <f t="shared" si="0"/>
        <v>368</v>
      </c>
      <c r="BX28" s="15">
        <f>BW28/BW35</f>
        <v>1.7474713899045539E-2</v>
      </c>
      <c r="BY28" s="14">
        <f t="shared" si="13"/>
        <v>29</v>
      </c>
      <c r="BZ28" s="15">
        <f>BY28/BY35</f>
        <v>1.6237402015677492E-2</v>
      </c>
      <c r="CA28" s="17">
        <f t="shared" si="14"/>
        <v>397</v>
      </c>
      <c r="CB28" s="18">
        <f>CA28/CA35</f>
        <v>1.7377982052965639E-2</v>
      </c>
      <c r="CE28" s="14">
        <f t="shared" si="15"/>
        <v>368</v>
      </c>
      <c r="CF28" s="15">
        <f>CE28/CE35</f>
        <v>1.7474713899045539E-2</v>
      </c>
      <c r="CG28" s="14">
        <f t="shared" si="16"/>
        <v>611</v>
      </c>
      <c r="CH28" s="15">
        <f>CG28/CG35</f>
        <v>2.023580843876267E-2</v>
      </c>
      <c r="CI28" s="17">
        <v>979</v>
      </c>
      <c r="CJ28" s="18">
        <v>1.9101320898288882E-2</v>
      </c>
    </row>
    <row r="29" spans="1:88" x14ac:dyDescent="0.25">
      <c r="A29" s="19" t="s">
        <v>139</v>
      </c>
      <c r="B29" s="27"/>
      <c r="C29" s="20">
        <f t="shared" ref="C29" si="17">SUM(C27:C28)</f>
        <v>12</v>
      </c>
      <c r="D29" s="21">
        <f>C29/C35</f>
        <v>4.0404040404040407E-2</v>
      </c>
      <c r="E29" s="20">
        <f t="shared" si="1"/>
        <v>0</v>
      </c>
      <c r="F29" s="21"/>
      <c r="G29" s="20">
        <f>SUBTOTAL(9,G27:G28)</f>
        <v>12</v>
      </c>
      <c r="H29" s="21">
        <f>G29/G35</f>
        <v>4.0404040404040407E-2</v>
      </c>
      <c r="I29" s="20">
        <f>SUM(I27:I28)</f>
        <v>132</v>
      </c>
      <c r="J29" s="21">
        <f>I29/I35</f>
        <v>3.7351443123938878E-2</v>
      </c>
      <c r="K29" s="20">
        <f t="shared" si="2"/>
        <v>12</v>
      </c>
      <c r="L29" s="21">
        <f>K29/K35</f>
        <v>2.4691358024691357E-2</v>
      </c>
      <c r="M29" s="20">
        <f>SUBTOTAL(9,M27:M28)</f>
        <v>144</v>
      </c>
      <c r="N29" s="21">
        <f>M29/M35</f>
        <v>3.5820895522388062E-2</v>
      </c>
      <c r="O29" s="20">
        <f>SUM(O27:O28)</f>
        <v>2</v>
      </c>
      <c r="P29" s="21">
        <f>O29/O35</f>
        <v>2.247191011235955E-2</v>
      </c>
      <c r="Q29" s="20">
        <f t="shared" si="3"/>
        <v>0</v>
      </c>
      <c r="R29" s="21"/>
      <c r="S29" s="20">
        <f>SUBTOTAL(9,S27:S28)</f>
        <v>2</v>
      </c>
      <c r="T29" s="21">
        <f>S29/S35</f>
        <v>2.247191011235955E-2</v>
      </c>
      <c r="U29" s="20">
        <f>SUM(U27:U28)</f>
        <v>57</v>
      </c>
      <c r="V29" s="21">
        <f>U29/U35</f>
        <v>3.1825795644891124E-2</v>
      </c>
      <c r="W29" s="20">
        <f t="shared" si="4"/>
        <v>4</v>
      </c>
      <c r="X29" s="21">
        <f>W29/W35</f>
        <v>3.9215686274509803E-2</v>
      </c>
      <c r="Y29" s="20">
        <f>SUBTOTAL(9,Y27:Y28)</f>
        <v>61</v>
      </c>
      <c r="Z29" s="21">
        <f>Y29/Y35</f>
        <v>3.2223983095615423E-2</v>
      </c>
      <c r="AA29" s="20">
        <f>SUM(AA27:AA28)</f>
        <v>3</v>
      </c>
      <c r="AB29" s="21">
        <f>AA29/AA35</f>
        <v>4.4117647058823532E-2</v>
      </c>
      <c r="AC29" s="20">
        <f t="shared" si="5"/>
        <v>0</v>
      </c>
      <c r="AD29" s="21"/>
      <c r="AE29" s="20">
        <f>SUBTOTAL(9,AE27:AE28)</f>
        <v>3</v>
      </c>
      <c r="AF29" s="21">
        <f>AE29/AE35</f>
        <v>4.4117647058823532E-2</v>
      </c>
      <c r="AG29" s="20">
        <f>SUM(AG27:AG28)</f>
        <v>35</v>
      </c>
      <c r="AH29" s="21">
        <f>AG29/AG35</f>
        <v>3.2051282051282048E-2</v>
      </c>
      <c r="AI29" s="20">
        <f t="shared" si="6"/>
        <v>2</v>
      </c>
      <c r="AJ29" s="21">
        <f>AI29/AI35</f>
        <v>4.5454545454545456E-2</v>
      </c>
      <c r="AK29" s="20">
        <f>SUBTOTAL(9,AK27:AK28)</f>
        <v>37</v>
      </c>
      <c r="AL29" s="21">
        <f>AK29/AK35</f>
        <v>3.2570422535211266E-2</v>
      </c>
      <c r="AM29" s="20">
        <f>SUM(AM27:AM28)</f>
        <v>91</v>
      </c>
      <c r="AN29" s="21">
        <f>AM29/AM35</f>
        <v>4.1743119266055048E-2</v>
      </c>
      <c r="AO29" s="20">
        <f t="shared" si="7"/>
        <v>4</v>
      </c>
      <c r="AP29" s="21">
        <f>AO29/AO35</f>
        <v>0.04</v>
      </c>
      <c r="AQ29" s="20">
        <f>SUBTOTAL(9,AQ27:AQ28)</f>
        <v>95</v>
      </c>
      <c r="AR29" s="21">
        <f>AQ29/AQ35</f>
        <v>4.1666666666666664E-2</v>
      </c>
      <c r="AS29" s="20">
        <f>SUM(AS27:AS28)</f>
        <v>371</v>
      </c>
      <c r="AT29" s="21">
        <f>AS29/AS35</f>
        <v>3.3580738595220858E-2</v>
      </c>
      <c r="AU29" s="20">
        <f t="shared" si="8"/>
        <v>38</v>
      </c>
      <c r="AV29" s="21">
        <f>AU29/AU35</f>
        <v>3.6679536679536683E-2</v>
      </c>
      <c r="AW29" s="20">
        <f>SUBTOTAL(9,AW27:AW28)</f>
        <v>409</v>
      </c>
      <c r="AX29" s="21">
        <f>AW29/AW35</f>
        <v>3.3846408474015224E-2</v>
      </c>
      <c r="AY29" s="20">
        <f>SUM(AY27:AY28)</f>
        <v>3</v>
      </c>
      <c r="AZ29" s="21">
        <f>AY29/AY35</f>
        <v>0.13043478260869565</v>
      </c>
      <c r="BA29" s="20">
        <f t="shared" si="9"/>
        <v>0</v>
      </c>
      <c r="BB29" s="21"/>
      <c r="BC29" s="20">
        <f>SUBTOTAL(9,BC27:BC28)</f>
        <v>3</v>
      </c>
      <c r="BD29" s="21">
        <f>BC29/BC35</f>
        <v>0.13043478260869565</v>
      </c>
      <c r="BE29" s="20">
        <f>SUM(BE27:BE28)</f>
        <v>23</v>
      </c>
      <c r="BF29" s="21">
        <f>BE29/BE35</f>
        <v>5.8227848101265821E-2</v>
      </c>
      <c r="BG29" s="20">
        <f t="shared" si="10"/>
        <v>0</v>
      </c>
      <c r="BH29" s="21">
        <f>BG29/BG35</f>
        <v>0</v>
      </c>
      <c r="BI29" s="20">
        <f>SUBTOTAL(9,BI27:BI28)</f>
        <v>23</v>
      </c>
      <c r="BJ29" s="21">
        <f>BI29/BI35</f>
        <v>5.569007263922518E-2</v>
      </c>
      <c r="BK29" s="20">
        <f>SUM(BK27:BK28)</f>
        <v>4</v>
      </c>
      <c r="BL29" s="21">
        <f>BK29/BK35</f>
        <v>0.15384615384615385</v>
      </c>
      <c r="BM29" s="20">
        <f t="shared" si="11"/>
        <v>0</v>
      </c>
      <c r="BN29" s="21"/>
      <c r="BO29" s="20">
        <f>SUBTOTAL(9,BO27:BO28)</f>
        <v>4</v>
      </c>
      <c r="BP29" s="21">
        <f>BO29/BO35</f>
        <v>0.15384615384615385</v>
      </c>
      <c r="BQ29" s="20">
        <f>SUM(BQ27:BQ28)</f>
        <v>18</v>
      </c>
      <c r="BR29" s="21">
        <f>BQ29/BQ35</f>
        <v>3.4883720930232558E-2</v>
      </c>
      <c r="BS29" s="20">
        <f t="shared" si="12"/>
        <v>0</v>
      </c>
      <c r="BT29" s="21"/>
      <c r="BU29" s="20">
        <f>SUBTOTAL(9,BU27:BU28)</f>
        <v>18</v>
      </c>
      <c r="BV29" s="21">
        <f>BU29/BU35</f>
        <v>3.4883720930232558E-2</v>
      </c>
      <c r="BW29" s="20">
        <f t="shared" si="0"/>
        <v>751</v>
      </c>
      <c r="BX29" s="21">
        <f>BW29/BW35</f>
        <v>3.5661712332019563E-2</v>
      </c>
      <c r="BY29" s="20">
        <f t="shared" si="13"/>
        <v>60</v>
      </c>
      <c r="BZ29" s="21">
        <f>BY29/BY35</f>
        <v>3.3594624860022397E-2</v>
      </c>
      <c r="CA29" s="20">
        <f t="shared" si="14"/>
        <v>811</v>
      </c>
      <c r="CB29" s="21">
        <f>CA29/CA35</f>
        <v>3.5500109433136355E-2</v>
      </c>
      <c r="CE29" s="20">
        <f t="shared" si="15"/>
        <v>751</v>
      </c>
      <c r="CF29" s="21">
        <f>CE29/CE35</f>
        <v>3.5661712332019563E-2</v>
      </c>
      <c r="CG29" s="20">
        <f t="shared" si="16"/>
        <v>1283</v>
      </c>
      <c r="CH29" s="21">
        <f>CG29/CG35</f>
        <v>4.2491885805126847E-2</v>
      </c>
      <c r="CI29" s="20">
        <v>2034</v>
      </c>
      <c r="CJ29" s="21">
        <v>3.9685481825454116E-2</v>
      </c>
    </row>
    <row r="30" spans="1:88" x14ac:dyDescent="0.25">
      <c r="A30" s="2" t="s">
        <v>131</v>
      </c>
      <c r="B30" s="3" t="s">
        <v>132</v>
      </c>
      <c r="C30" s="14">
        <v>1</v>
      </c>
      <c r="D30" s="15">
        <f>C30/C35</f>
        <v>3.3670033670033669E-3</v>
      </c>
      <c r="E30" s="14">
        <f t="shared" si="1"/>
        <v>0</v>
      </c>
      <c r="F30" s="15"/>
      <c r="G30" s="14">
        <v>1</v>
      </c>
      <c r="H30" s="15">
        <f>G30/G35</f>
        <v>3.3670033670033669E-3</v>
      </c>
      <c r="I30" s="14">
        <v>22</v>
      </c>
      <c r="J30" s="15">
        <f>I30/I35</f>
        <v>6.2252405206564797E-3</v>
      </c>
      <c r="K30" s="14">
        <f t="shared" si="2"/>
        <v>8</v>
      </c>
      <c r="L30" s="15">
        <f>K30/K35</f>
        <v>1.646090534979424E-2</v>
      </c>
      <c r="M30" s="14">
        <v>30</v>
      </c>
      <c r="N30" s="15">
        <f>M30/M35</f>
        <v>7.462686567164179E-3</v>
      </c>
      <c r="O30" s="14">
        <v>2</v>
      </c>
      <c r="P30" s="15">
        <f>O30/O35</f>
        <v>2.247191011235955E-2</v>
      </c>
      <c r="Q30" s="14">
        <f t="shared" si="3"/>
        <v>0</v>
      </c>
      <c r="R30" s="15"/>
      <c r="S30" s="14">
        <v>2</v>
      </c>
      <c r="T30" s="15">
        <f>S30/S35</f>
        <v>2.247191011235955E-2</v>
      </c>
      <c r="U30" s="14">
        <v>15</v>
      </c>
      <c r="V30" s="15">
        <f>U30/U35</f>
        <v>8.3752093802345051E-3</v>
      </c>
      <c r="W30" s="14">
        <f t="shared" si="4"/>
        <v>1</v>
      </c>
      <c r="X30" s="15">
        <f>W30/W35</f>
        <v>9.8039215686274508E-3</v>
      </c>
      <c r="Y30" s="14">
        <v>16</v>
      </c>
      <c r="Z30" s="15">
        <f>Y30/Y35</f>
        <v>8.4521922873745381E-3</v>
      </c>
      <c r="AA30" s="14">
        <v>1</v>
      </c>
      <c r="AB30" s="15">
        <f>AA30/AA35</f>
        <v>1.4705882352941176E-2</v>
      </c>
      <c r="AC30" s="14">
        <f t="shared" si="5"/>
        <v>0</v>
      </c>
      <c r="AD30" s="15"/>
      <c r="AE30" s="14">
        <v>1</v>
      </c>
      <c r="AF30" s="15">
        <f>AE30/AE35</f>
        <v>1.4705882352941176E-2</v>
      </c>
      <c r="AG30" s="14">
        <v>9</v>
      </c>
      <c r="AH30" s="15">
        <f>AG30/AG35</f>
        <v>8.241758241758242E-3</v>
      </c>
      <c r="AI30" s="14">
        <f t="shared" si="6"/>
        <v>2</v>
      </c>
      <c r="AJ30" s="15">
        <f>AI30/AI35</f>
        <v>4.5454545454545456E-2</v>
      </c>
      <c r="AK30" s="14">
        <v>11</v>
      </c>
      <c r="AL30" s="15">
        <f>AK30/AK35</f>
        <v>9.683098591549295E-3</v>
      </c>
      <c r="AM30" s="14">
        <v>21</v>
      </c>
      <c r="AN30" s="15">
        <f>AM30/AM35</f>
        <v>9.6330275229357804E-3</v>
      </c>
      <c r="AO30" s="14">
        <f t="shared" si="7"/>
        <v>2</v>
      </c>
      <c r="AP30" s="15">
        <f>AO30/AO35</f>
        <v>0.02</v>
      </c>
      <c r="AQ30" s="14">
        <v>23</v>
      </c>
      <c r="AR30" s="15">
        <f>AQ30/AQ35</f>
        <v>1.0087719298245614E-2</v>
      </c>
      <c r="AS30" s="14">
        <v>82</v>
      </c>
      <c r="AT30" s="15">
        <f>AS30/AS35</f>
        <v>7.4221578566256337E-3</v>
      </c>
      <c r="AU30" s="14">
        <f t="shared" si="8"/>
        <v>3</v>
      </c>
      <c r="AV30" s="15">
        <f>AU30/AU35</f>
        <v>2.8957528957528956E-3</v>
      </c>
      <c r="AW30" s="14">
        <v>85</v>
      </c>
      <c r="AX30" s="15">
        <f>AW30/AW35</f>
        <v>7.0340946706388616E-3</v>
      </c>
      <c r="AY30" s="14">
        <v>1</v>
      </c>
      <c r="AZ30" s="15">
        <f>AY30/AY35</f>
        <v>4.3478260869565216E-2</v>
      </c>
      <c r="BA30" s="14">
        <f t="shared" si="9"/>
        <v>0</v>
      </c>
      <c r="BB30" s="15"/>
      <c r="BC30" s="14">
        <v>1</v>
      </c>
      <c r="BD30" s="15">
        <f>BC30/BC35</f>
        <v>4.3478260869565216E-2</v>
      </c>
      <c r="BE30" s="14">
        <v>4</v>
      </c>
      <c r="BF30" s="15">
        <f>BE30/BE35</f>
        <v>1.0126582278481013E-2</v>
      </c>
      <c r="BG30" s="14">
        <f t="shared" si="10"/>
        <v>0</v>
      </c>
      <c r="BH30" s="15">
        <f>BG30/BG35</f>
        <v>0</v>
      </c>
      <c r="BI30" s="14">
        <v>4</v>
      </c>
      <c r="BJ30" s="15">
        <f>BI30/BI35</f>
        <v>9.6852300242130755E-3</v>
      </c>
      <c r="BK30" s="14">
        <v>0</v>
      </c>
      <c r="BL30" s="15">
        <f>BK30/BK35</f>
        <v>0</v>
      </c>
      <c r="BM30" s="14">
        <f t="shared" si="11"/>
        <v>0</v>
      </c>
      <c r="BN30" s="15"/>
      <c r="BO30" s="14">
        <v>0</v>
      </c>
      <c r="BP30" s="15">
        <f>BO30/BO35</f>
        <v>0</v>
      </c>
      <c r="BQ30" s="14">
        <v>8</v>
      </c>
      <c r="BR30" s="15">
        <f>BQ30/BQ35</f>
        <v>1.5503875968992248E-2</v>
      </c>
      <c r="BS30" s="14">
        <f t="shared" si="12"/>
        <v>0</v>
      </c>
      <c r="BT30" s="15"/>
      <c r="BU30" s="14">
        <v>8</v>
      </c>
      <c r="BV30" s="15">
        <f>BU30/BU35</f>
        <v>1.5503875968992248E-2</v>
      </c>
      <c r="BW30" s="14">
        <f t="shared" si="0"/>
        <v>166</v>
      </c>
      <c r="BX30" s="15">
        <f>BW30/BW35</f>
        <v>7.8826155088085846E-3</v>
      </c>
      <c r="BY30" s="14">
        <f t="shared" si="13"/>
        <v>16</v>
      </c>
      <c r="BZ30" s="15">
        <f>BY30/BY35</f>
        <v>8.9585666293393058E-3</v>
      </c>
      <c r="CA30" s="17">
        <f t="shared" si="14"/>
        <v>182</v>
      </c>
      <c r="CB30" s="18">
        <f>CA30/CA35</f>
        <v>7.9667323265484782E-3</v>
      </c>
      <c r="CE30" s="14">
        <f t="shared" si="15"/>
        <v>166</v>
      </c>
      <c r="CF30" s="15">
        <f>CE30/CE35</f>
        <v>7.8826155088085846E-3</v>
      </c>
      <c r="CG30" s="14">
        <f t="shared" si="16"/>
        <v>292</v>
      </c>
      <c r="CH30" s="15">
        <f>CG30/CG35</f>
        <v>9.6707955222891974E-3</v>
      </c>
      <c r="CI30" s="17">
        <v>458</v>
      </c>
      <c r="CJ30" s="18">
        <v>8.9360622792812126E-3</v>
      </c>
    </row>
    <row r="31" spans="1:88" x14ac:dyDescent="0.25">
      <c r="A31" s="19" t="s">
        <v>139</v>
      </c>
      <c r="B31" s="27"/>
      <c r="C31" s="20">
        <f>SUM(C30)</f>
        <v>1</v>
      </c>
      <c r="D31" s="21">
        <f>C31/C35</f>
        <v>3.3670033670033669E-3</v>
      </c>
      <c r="E31" s="20">
        <f t="shared" si="1"/>
        <v>0</v>
      </c>
      <c r="F31" s="21"/>
      <c r="G31" s="20">
        <f>SUBTOTAL(9,G30:G30)</f>
        <v>1</v>
      </c>
      <c r="H31" s="21">
        <f>G31/G35</f>
        <v>3.3670033670033669E-3</v>
      </c>
      <c r="I31" s="20">
        <f>SUM(I30)</f>
        <v>22</v>
      </c>
      <c r="J31" s="21">
        <f>I31/I35</f>
        <v>6.2252405206564797E-3</v>
      </c>
      <c r="K31" s="20">
        <f t="shared" si="2"/>
        <v>8</v>
      </c>
      <c r="L31" s="21">
        <f>K31/K35</f>
        <v>1.646090534979424E-2</v>
      </c>
      <c r="M31" s="20">
        <f>SUBTOTAL(9,M30:M30)</f>
        <v>30</v>
      </c>
      <c r="N31" s="21">
        <f>M31/M35</f>
        <v>7.462686567164179E-3</v>
      </c>
      <c r="O31" s="20">
        <f>SUM(O30)</f>
        <v>2</v>
      </c>
      <c r="P31" s="21">
        <f>O31/O35</f>
        <v>2.247191011235955E-2</v>
      </c>
      <c r="Q31" s="20">
        <f t="shared" si="3"/>
        <v>0</v>
      </c>
      <c r="R31" s="21"/>
      <c r="S31" s="20">
        <f>SUBTOTAL(9,S30:S30)</f>
        <v>2</v>
      </c>
      <c r="T31" s="21">
        <f>S31/S35</f>
        <v>2.247191011235955E-2</v>
      </c>
      <c r="U31" s="20">
        <f>SUM(U30)</f>
        <v>15</v>
      </c>
      <c r="V31" s="21">
        <f>U31/U35</f>
        <v>8.3752093802345051E-3</v>
      </c>
      <c r="W31" s="20">
        <f t="shared" si="4"/>
        <v>1</v>
      </c>
      <c r="X31" s="21">
        <f>W31/W35</f>
        <v>9.8039215686274508E-3</v>
      </c>
      <c r="Y31" s="20">
        <f>SUBTOTAL(9,Y30:Y30)</f>
        <v>16</v>
      </c>
      <c r="Z31" s="21">
        <f>Y31/Y35</f>
        <v>8.4521922873745381E-3</v>
      </c>
      <c r="AA31" s="20">
        <f>SUM(AA30)</f>
        <v>1</v>
      </c>
      <c r="AB31" s="21">
        <f>AA31/AA35</f>
        <v>1.4705882352941176E-2</v>
      </c>
      <c r="AC31" s="20">
        <f t="shared" si="5"/>
        <v>0</v>
      </c>
      <c r="AD31" s="21"/>
      <c r="AE31" s="20">
        <f>SUBTOTAL(9,AE30:AE30)</f>
        <v>1</v>
      </c>
      <c r="AF31" s="21">
        <f>AE31/AE35</f>
        <v>1.4705882352941176E-2</v>
      </c>
      <c r="AG31" s="20">
        <f>SUM(AG30)</f>
        <v>9</v>
      </c>
      <c r="AH31" s="21">
        <f>AG31/AG35</f>
        <v>8.241758241758242E-3</v>
      </c>
      <c r="AI31" s="20">
        <f t="shared" si="6"/>
        <v>2</v>
      </c>
      <c r="AJ31" s="21">
        <f>AI31/AI35</f>
        <v>4.5454545454545456E-2</v>
      </c>
      <c r="AK31" s="20">
        <f>SUBTOTAL(9,AK30:AK30)</f>
        <v>11</v>
      </c>
      <c r="AL31" s="21">
        <f>AK31/AK35</f>
        <v>9.683098591549295E-3</v>
      </c>
      <c r="AM31" s="20">
        <f>SUM(AM30)</f>
        <v>21</v>
      </c>
      <c r="AN31" s="21">
        <f>AM31/AM35</f>
        <v>9.6330275229357804E-3</v>
      </c>
      <c r="AO31" s="20">
        <f t="shared" si="7"/>
        <v>2</v>
      </c>
      <c r="AP31" s="21">
        <f>AO31/AO35</f>
        <v>0.02</v>
      </c>
      <c r="AQ31" s="20">
        <f>SUBTOTAL(9,AQ30:AQ30)</f>
        <v>23</v>
      </c>
      <c r="AR31" s="21">
        <f>AQ31/AQ35</f>
        <v>1.0087719298245614E-2</v>
      </c>
      <c r="AS31" s="20">
        <f>SUM(AS30)</f>
        <v>82</v>
      </c>
      <c r="AT31" s="21">
        <f>AS31/AS35</f>
        <v>7.4221578566256337E-3</v>
      </c>
      <c r="AU31" s="20">
        <f t="shared" si="8"/>
        <v>3</v>
      </c>
      <c r="AV31" s="21">
        <f>AU31/AU35</f>
        <v>2.8957528957528956E-3</v>
      </c>
      <c r="AW31" s="20">
        <f>SUBTOTAL(9,AW30:AW30)</f>
        <v>85</v>
      </c>
      <c r="AX31" s="21">
        <f>AW31/AW35</f>
        <v>7.0340946706388616E-3</v>
      </c>
      <c r="AY31" s="20">
        <f>SUM(AY30)</f>
        <v>1</v>
      </c>
      <c r="AZ31" s="21">
        <f>AY31/AY35</f>
        <v>4.3478260869565216E-2</v>
      </c>
      <c r="BA31" s="20">
        <f t="shared" si="9"/>
        <v>0</v>
      </c>
      <c r="BB31" s="21"/>
      <c r="BC31" s="20">
        <f>SUBTOTAL(9,BC30:BC30)</f>
        <v>1</v>
      </c>
      <c r="BD31" s="21">
        <f>BC31/BC35</f>
        <v>4.3478260869565216E-2</v>
      </c>
      <c r="BE31" s="20">
        <f>SUM(BE30)</f>
        <v>4</v>
      </c>
      <c r="BF31" s="21">
        <f>BE31/BE35</f>
        <v>1.0126582278481013E-2</v>
      </c>
      <c r="BG31" s="20">
        <f t="shared" si="10"/>
        <v>0</v>
      </c>
      <c r="BH31" s="21">
        <f>BG31/BG35</f>
        <v>0</v>
      </c>
      <c r="BI31" s="20">
        <f>SUBTOTAL(9,BI30:BI30)</f>
        <v>4</v>
      </c>
      <c r="BJ31" s="21">
        <f>BI31/BI35</f>
        <v>9.6852300242130755E-3</v>
      </c>
      <c r="BK31" s="20">
        <f>SUM(BK30)</f>
        <v>0</v>
      </c>
      <c r="BL31" s="21">
        <f>BK31/BK35</f>
        <v>0</v>
      </c>
      <c r="BM31" s="20">
        <f t="shared" si="11"/>
        <v>0</v>
      </c>
      <c r="BN31" s="21"/>
      <c r="BO31" s="20">
        <f>SUBTOTAL(9,BO30:BO30)</f>
        <v>0</v>
      </c>
      <c r="BP31" s="21">
        <f>BO31/BO35</f>
        <v>0</v>
      </c>
      <c r="BQ31" s="20">
        <f>SUM(BQ30)</f>
        <v>8</v>
      </c>
      <c r="BR31" s="21">
        <f>BQ31/BQ35</f>
        <v>1.5503875968992248E-2</v>
      </c>
      <c r="BS31" s="20">
        <f t="shared" si="12"/>
        <v>0</v>
      </c>
      <c r="BT31" s="21"/>
      <c r="BU31" s="20">
        <f>SUBTOTAL(9,BU30:BU30)</f>
        <v>8</v>
      </c>
      <c r="BV31" s="21">
        <f>BU31/BU35</f>
        <v>1.5503875968992248E-2</v>
      </c>
      <c r="BW31" s="20">
        <f t="shared" si="0"/>
        <v>166</v>
      </c>
      <c r="BX31" s="21">
        <f>BW31/BW35</f>
        <v>7.8826155088085846E-3</v>
      </c>
      <c r="BY31" s="20">
        <f t="shared" si="13"/>
        <v>16</v>
      </c>
      <c r="BZ31" s="21">
        <f>BY31/BY35</f>
        <v>8.9585666293393058E-3</v>
      </c>
      <c r="CA31" s="20">
        <f t="shared" si="14"/>
        <v>182</v>
      </c>
      <c r="CB31" s="21">
        <f>CA31/CA35</f>
        <v>7.9667323265484782E-3</v>
      </c>
      <c r="CE31" s="20">
        <f t="shared" si="15"/>
        <v>166</v>
      </c>
      <c r="CF31" s="21">
        <f>CE31/CE35</f>
        <v>7.8826155088085846E-3</v>
      </c>
      <c r="CG31" s="20">
        <f t="shared" si="16"/>
        <v>292</v>
      </c>
      <c r="CH31" s="21">
        <f>CG31/CG35</f>
        <v>9.6707955222891974E-3</v>
      </c>
      <c r="CI31" s="20">
        <v>458</v>
      </c>
      <c r="CJ31" s="21">
        <v>8.9360622792812126E-3</v>
      </c>
    </row>
    <row r="32" spans="1:88" x14ac:dyDescent="0.25">
      <c r="A32" s="2" t="s">
        <v>133</v>
      </c>
      <c r="B32" s="3" t="s">
        <v>134</v>
      </c>
      <c r="C32" s="14">
        <v>1</v>
      </c>
      <c r="D32" s="15">
        <f>C32/C35</f>
        <v>3.3670033670033669E-3</v>
      </c>
      <c r="E32" s="14">
        <f t="shared" si="1"/>
        <v>0</v>
      </c>
      <c r="F32" s="15"/>
      <c r="G32" s="14">
        <v>1</v>
      </c>
      <c r="H32" s="15">
        <f>G32/G35</f>
        <v>3.3670033670033669E-3</v>
      </c>
      <c r="I32" s="14">
        <v>21</v>
      </c>
      <c r="J32" s="15">
        <f>I32/I35</f>
        <v>5.9422750424448214E-3</v>
      </c>
      <c r="K32" s="14">
        <f t="shared" si="2"/>
        <v>3</v>
      </c>
      <c r="L32" s="15">
        <f>K32/K35</f>
        <v>6.1728395061728392E-3</v>
      </c>
      <c r="M32" s="14">
        <v>24</v>
      </c>
      <c r="N32" s="15">
        <f>M32/M35</f>
        <v>5.9701492537313433E-3</v>
      </c>
      <c r="O32" s="14">
        <v>2</v>
      </c>
      <c r="P32" s="15">
        <f>O32/O35</f>
        <v>2.247191011235955E-2</v>
      </c>
      <c r="Q32" s="14">
        <f t="shared" si="3"/>
        <v>0</v>
      </c>
      <c r="R32" s="15"/>
      <c r="S32" s="14">
        <v>2</v>
      </c>
      <c r="T32" s="15">
        <f>S32/S35</f>
        <v>2.247191011235955E-2</v>
      </c>
      <c r="U32" s="14">
        <v>4</v>
      </c>
      <c r="V32" s="15">
        <f>U32/U35</f>
        <v>2.2333891680625349E-3</v>
      </c>
      <c r="W32" s="14">
        <f t="shared" si="4"/>
        <v>1</v>
      </c>
      <c r="X32" s="15">
        <f>W32/W35</f>
        <v>9.8039215686274508E-3</v>
      </c>
      <c r="Y32" s="14">
        <v>5</v>
      </c>
      <c r="Z32" s="15">
        <f>Y32/Y35</f>
        <v>2.6413100898045432E-3</v>
      </c>
      <c r="AA32" s="14">
        <v>2</v>
      </c>
      <c r="AB32" s="15">
        <f>AA32/AA35</f>
        <v>2.9411764705882353E-2</v>
      </c>
      <c r="AC32" s="14">
        <f t="shared" si="5"/>
        <v>0</v>
      </c>
      <c r="AD32" s="15"/>
      <c r="AE32" s="14">
        <v>2</v>
      </c>
      <c r="AF32" s="15">
        <f>AE32/AE35</f>
        <v>2.9411764705882353E-2</v>
      </c>
      <c r="AG32" s="14">
        <v>3</v>
      </c>
      <c r="AH32" s="15">
        <f>AG32/AG35</f>
        <v>2.7472527472527475E-3</v>
      </c>
      <c r="AI32" s="14">
        <f t="shared" si="6"/>
        <v>0</v>
      </c>
      <c r="AJ32" s="15">
        <f>AI32/AI35</f>
        <v>0</v>
      </c>
      <c r="AK32" s="14">
        <v>3</v>
      </c>
      <c r="AL32" s="15">
        <f>AK32/AK35</f>
        <v>2.6408450704225352E-3</v>
      </c>
      <c r="AM32" s="14">
        <v>5</v>
      </c>
      <c r="AN32" s="15">
        <f>AM32/AM35</f>
        <v>2.2935779816513763E-3</v>
      </c>
      <c r="AO32" s="14">
        <f t="shared" si="7"/>
        <v>0</v>
      </c>
      <c r="AP32" s="15">
        <f>AO32/AO35</f>
        <v>0</v>
      </c>
      <c r="AQ32" s="14">
        <v>5</v>
      </c>
      <c r="AR32" s="15">
        <f>AQ32/AQ35</f>
        <v>2.1929824561403508E-3</v>
      </c>
      <c r="AS32" s="14">
        <v>41</v>
      </c>
      <c r="AT32" s="15">
        <f>AS32/AS35</f>
        <v>3.7110789283128168E-3</v>
      </c>
      <c r="AU32" s="14">
        <f t="shared" si="8"/>
        <v>3</v>
      </c>
      <c r="AV32" s="15">
        <f>AU32/AU35</f>
        <v>2.8957528957528956E-3</v>
      </c>
      <c r="AW32" s="14">
        <v>44</v>
      </c>
      <c r="AX32" s="15">
        <f>AW32/AW35</f>
        <v>3.6411784177424692E-3</v>
      </c>
      <c r="AY32" s="14">
        <v>0</v>
      </c>
      <c r="AZ32" s="15">
        <f>AY32/AY35</f>
        <v>0</v>
      </c>
      <c r="BA32" s="14">
        <f t="shared" si="9"/>
        <v>0</v>
      </c>
      <c r="BB32" s="15"/>
      <c r="BC32" s="14">
        <v>0</v>
      </c>
      <c r="BD32" s="15">
        <f>BC32/BC35</f>
        <v>0</v>
      </c>
      <c r="BE32" s="14">
        <v>0</v>
      </c>
      <c r="BF32" s="15">
        <f>BE32/BE35</f>
        <v>0</v>
      </c>
      <c r="BG32" s="14">
        <f t="shared" si="10"/>
        <v>0</v>
      </c>
      <c r="BH32" s="15">
        <f>BG32/BG35</f>
        <v>0</v>
      </c>
      <c r="BI32" s="14">
        <v>0</v>
      </c>
      <c r="BJ32" s="15">
        <f>BI32/BI35</f>
        <v>0</v>
      </c>
      <c r="BK32" s="14">
        <v>0</v>
      </c>
      <c r="BL32" s="15">
        <f>BK32/BK35</f>
        <v>0</v>
      </c>
      <c r="BM32" s="14">
        <f t="shared" si="11"/>
        <v>0</v>
      </c>
      <c r="BN32" s="15"/>
      <c r="BO32" s="14">
        <v>0</v>
      </c>
      <c r="BP32" s="15">
        <f>BO32/BO35</f>
        <v>0</v>
      </c>
      <c r="BQ32" s="14">
        <v>2</v>
      </c>
      <c r="BR32" s="15">
        <f>BQ32/BQ35</f>
        <v>3.875968992248062E-3</v>
      </c>
      <c r="BS32" s="14">
        <f t="shared" si="12"/>
        <v>0</v>
      </c>
      <c r="BT32" s="15"/>
      <c r="BU32" s="14">
        <v>2</v>
      </c>
      <c r="BV32" s="15">
        <f>BU32/BU35</f>
        <v>3.875968992248062E-3</v>
      </c>
      <c r="BW32" s="14">
        <f t="shared" si="0"/>
        <v>81</v>
      </c>
      <c r="BX32" s="15">
        <f>BW32/BW35</f>
        <v>3.846336483213828E-3</v>
      </c>
      <c r="BY32" s="14">
        <f t="shared" si="13"/>
        <v>7</v>
      </c>
      <c r="BZ32" s="15">
        <f>BY32/BY35</f>
        <v>3.9193729003359464E-3</v>
      </c>
      <c r="CA32" s="17">
        <f t="shared" si="14"/>
        <v>88</v>
      </c>
      <c r="CB32" s="18">
        <f>CA32/CA35</f>
        <v>3.8520463996498141E-3</v>
      </c>
      <c r="CE32" s="14">
        <f t="shared" si="15"/>
        <v>81</v>
      </c>
      <c r="CF32" s="15">
        <f>CE32/CE35</f>
        <v>3.846336483213828E-3</v>
      </c>
      <c r="CG32" s="14">
        <f t="shared" si="16"/>
        <v>174</v>
      </c>
      <c r="CH32" s="15">
        <f>CG32/CG35</f>
        <v>5.7627343180764387E-3</v>
      </c>
      <c r="CI32" s="17">
        <v>255</v>
      </c>
      <c r="CJ32" s="18">
        <v>4.9753185179404131E-3</v>
      </c>
    </row>
    <row r="33" spans="1:88" x14ac:dyDescent="0.25">
      <c r="A33" s="2" t="s">
        <v>135</v>
      </c>
      <c r="B33" s="3" t="s">
        <v>134</v>
      </c>
      <c r="C33" s="14">
        <v>2</v>
      </c>
      <c r="D33" s="15">
        <f>C33/C35</f>
        <v>6.7340067340067337E-3</v>
      </c>
      <c r="E33" s="14">
        <f t="shared" si="1"/>
        <v>0</v>
      </c>
      <c r="F33" s="15"/>
      <c r="G33" s="14">
        <v>2</v>
      </c>
      <c r="H33" s="15">
        <f>G33/G35</f>
        <v>6.7340067340067337E-3</v>
      </c>
      <c r="I33" s="14">
        <v>71</v>
      </c>
      <c r="J33" s="15">
        <f>I33/I35</f>
        <v>2.0090548953027729E-2</v>
      </c>
      <c r="K33" s="14">
        <f t="shared" si="2"/>
        <v>12</v>
      </c>
      <c r="L33" s="15">
        <f>K33/K35</f>
        <v>2.4691358024691357E-2</v>
      </c>
      <c r="M33" s="14">
        <v>83</v>
      </c>
      <c r="N33" s="15">
        <f>M33/M35</f>
        <v>2.0646766169154229E-2</v>
      </c>
      <c r="O33" s="14">
        <v>1</v>
      </c>
      <c r="P33" s="15">
        <f>O33/O35</f>
        <v>1.1235955056179775E-2</v>
      </c>
      <c r="Q33" s="14">
        <f t="shared" si="3"/>
        <v>0</v>
      </c>
      <c r="R33" s="15"/>
      <c r="S33" s="14">
        <v>1</v>
      </c>
      <c r="T33" s="15">
        <f>S33/S35</f>
        <v>1.1235955056179775E-2</v>
      </c>
      <c r="U33" s="14">
        <v>34</v>
      </c>
      <c r="V33" s="15">
        <f>U33/U35</f>
        <v>1.8983807928531545E-2</v>
      </c>
      <c r="W33" s="14">
        <f t="shared" si="4"/>
        <v>0</v>
      </c>
      <c r="X33" s="15">
        <f>W33/W35</f>
        <v>0</v>
      </c>
      <c r="Y33" s="14">
        <v>34</v>
      </c>
      <c r="Z33" s="15">
        <f>Y33/Y35</f>
        <v>1.7960908610670893E-2</v>
      </c>
      <c r="AA33" s="14">
        <v>1</v>
      </c>
      <c r="AB33" s="15">
        <f>AA33/AA35</f>
        <v>1.4705882352941176E-2</v>
      </c>
      <c r="AC33" s="14">
        <f t="shared" si="5"/>
        <v>0</v>
      </c>
      <c r="AD33" s="15"/>
      <c r="AE33" s="14">
        <v>1</v>
      </c>
      <c r="AF33" s="15">
        <f>AE33/AE35</f>
        <v>1.4705882352941176E-2</v>
      </c>
      <c r="AG33" s="14">
        <v>30</v>
      </c>
      <c r="AH33" s="15">
        <f>AG33/AG35</f>
        <v>2.7472527472527472E-2</v>
      </c>
      <c r="AI33" s="14">
        <f t="shared" si="6"/>
        <v>1</v>
      </c>
      <c r="AJ33" s="15">
        <f>AI33/AI35</f>
        <v>2.2727272727272728E-2</v>
      </c>
      <c r="AK33" s="14">
        <v>31</v>
      </c>
      <c r="AL33" s="15">
        <f>AK33/AK35</f>
        <v>2.7288732394366196E-2</v>
      </c>
      <c r="AM33" s="14">
        <v>40</v>
      </c>
      <c r="AN33" s="15">
        <f>AM33/AM35</f>
        <v>1.834862385321101E-2</v>
      </c>
      <c r="AO33" s="14">
        <f t="shared" si="7"/>
        <v>3</v>
      </c>
      <c r="AP33" s="15">
        <f>AO33/AO35</f>
        <v>0.03</v>
      </c>
      <c r="AQ33" s="14">
        <v>43</v>
      </c>
      <c r="AR33" s="15">
        <f>AQ33/AQ35</f>
        <v>1.8859649122807017E-2</v>
      </c>
      <c r="AS33" s="14">
        <v>237</v>
      </c>
      <c r="AT33" s="15">
        <f>AS33/AS35</f>
        <v>2.1451846488052137E-2</v>
      </c>
      <c r="AU33" s="14">
        <f t="shared" si="8"/>
        <v>12</v>
      </c>
      <c r="AV33" s="15">
        <f>AU33/AU35</f>
        <v>1.1583011583011582E-2</v>
      </c>
      <c r="AW33" s="14">
        <v>249</v>
      </c>
      <c r="AX33" s="15">
        <f>AW33/AW35</f>
        <v>2.0605759682224428E-2</v>
      </c>
      <c r="AY33" s="14">
        <v>0</v>
      </c>
      <c r="AZ33" s="15">
        <f>AY33/AY35</f>
        <v>0</v>
      </c>
      <c r="BA33" s="14">
        <f t="shared" si="9"/>
        <v>0</v>
      </c>
      <c r="BB33" s="15"/>
      <c r="BC33" s="14">
        <v>0</v>
      </c>
      <c r="BD33" s="15">
        <f>BC33/BC35</f>
        <v>0</v>
      </c>
      <c r="BE33" s="14">
        <v>7</v>
      </c>
      <c r="BF33" s="15">
        <f>BE33/BE35</f>
        <v>1.7721518987341773E-2</v>
      </c>
      <c r="BG33" s="14">
        <f t="shared" si="10"/>
        <v>0</v>
      </c>
      <c r="BH33" s="15">
        <f>BG33/BG35</f>
        <v>0</v>
      </c>
      <c r="BI33" s="14">
        <v>7</v>
      </c>
      <c r="BJ33" s="15">
        <f>BI33/BI35</f>
        <v>1.6949152542372881E-2</v>
      </c>
      <c r="BK33" s="14">
        <v>1</v>
      </c>
      <c r="BL33" s="15">
        <f>BK33/BK35</f>
        <v>3.8461538461538464E-2</v>
      </c>
      <c r="BM33" s="14">
        <f t="shared" si="11"/>
        <v>0</v>
      </c>
      <c r="BN33" s="15"/>
      <c r="BO33" s="14">
        <v>1</v>
      </c>
      <c r="BP33" s="15">
        <f>BO33/BO35</f>
        <v>3.8461538461538464E-2</v>
      </c>
      <c r="BQ33" s="14">
        <v>15</v>
      </c>
      <c r="BR33" s="15">
        <f>BQ33/BQ35</f>
        <v>2.9069767441860465E-2</v>
      </c>
      <c r="BS33" s="14">
        <f t="shared" si="12"/>
        <v>0</v>
      </c>
      <c r="BT33" s="15"/>
      <c r="BU33" s="14">
        <v>15</v>
      </c>
      <c r="BV33" s="15">
        <f>BU33/BU35</f>
        <v>2.9069767441860465E-2</v>
      </c>
      <c r="BW33" s="14">
        <f t="shared" si="0"/>
        <v>439</v>
      </c>
      <c r="BX33" s="15">
        <f>BW33/BW35</f>
        <v>2.0846194026307042E-2</v>
      </c>
      <c r="BY33" s="14">
        <f t="shared" si="13"/>
        <v>28</v>
      </c>
      <c r="BZ33" s="15">
        <f>BY33/BY35</f>
        <v>1.5677491601343786E-2</v>
      </c>
      <c r="CA33" s="17">
        <f t="shared" si="14"/>
        <v>467</v>
      </c>
      <c r="CB33" s="18">
        <f>CA33/CA35</f>
        <v>2.0442109870868898E-2</v>
      </c>
      <c r="CE33" s="14">
        <f t="shared" si="15"/>
        <v>439</v>
      </c>
      <c r="CF33" s="15">
        <f>CE33/CE35</f>
        <v>2.0846194026307042E-2</v>
      </c>
      <c r="CG33" s="14">
        <f t="shared" si="16"/>
        <v>772</v>
      </c>
      <c r="CH33" s="15">
        <f>CG33/CG35</f>
        <v>2.5567993641120751E-2</v>
      </c>
      <c r="CI33" s="17">
        <v>1211</v>
      </c>
      <c r="CJ33" s="18">
        <v>2.3627885196964082E-2</v>
      </c>
    </row>
    <row r="34" spans="1:88" x14ac:dyDescent="0.25">
      <c r="A34" s="19" t="s">
        <v>139</v>
      </c>
      <c r="B34" s="27"/>
      <c r="C34" s="20">
        <f>SUM(C32:C33)</f>
        <v>3</v>
      </c>
      <c r="D34" s="21">
        <f>C34/C35</f>
        <v>1.0101010101010102E-2</v>
      </c>
      <c r="E34" s="20">
        <f t="shared" si="1"/>
        <v>0</v>
      </c>
      <c r="F34" s="21"/>
      <c r="G34" s="20">
        <f>SUBTOTAL(9,G32:G33)</f>
        <v>3</v>
      </c>
      <c r="H34" s="21">
        <f>G34/G35</f>
        <v>1.0101010101010102E-2</v>
      </c>
      <c r="I34" s="20">
        <f>SUM(I32:I33)</f>
        <v>92</v>
      </c>
      <c r="J34" s="21">
        <f>I34/I35</f>
        <v>2.6032823995472552E-2</v>
      </c>
      <c r="K34" s="20">
        <f t="shared" si="2"/>
        <v>15</v>
      </c>
      <c r="L34" s="21">
        <f>K34/K35</f>
        <v>3.0864197530864196E-2</v>
      </c>
      <c r="M34" s="20">
        <f>SUBTOTAL(9,M32:M33)</f>
        <v>107</v>
      </c>
      <c r="N34" s="21">
        <f>M34/M35</f>
        <v>2.6616915422885572E-2</v>
      </c>
      <c r="O34" s="20">
        <f>SUM(O32:O33)</f>
        <v>3</v>
      </c>
      <c r="P34" s="21">
        <f>O34/O35</f>
        <v>3.3707865168539325E-2</v>
      </c>
      <c r="Q34" s="20">
        <f t="shared" si="3"/>
        <v>0</v>
      </c>
      <c r="R34" s="21"/>
      <c r="S34" s="20">
        <f>SUBTOTAL(9,S32:S33)</f>
        <v>3</v>
      </c>
      <c r="T34" s="21">
        <f>S34/S35</f>
        <v>3.3707865168539325E-2</v>
      </c>
      <c r="U34" s="20">
        <f>SUM(U32:U33)</f>
        <v>38</v>
      </c>
      <c r="V34" s="21">
        <f>U34/U35</f>
        <v>2.121719709659408E-2</v>
      </c>
      <c r="W34" s="20">
        <f t="shared" si="4"/>
        <v>1</v>
      </c>
      <c r="X34" s="21">
        <f>W34/W35</f>
        <v>9.8039215686274508E-3</v>
      </c>
      <c r="Y34" s="20">
        <f>SUBTOTAL(9,Y32:Y33)</f>
        <v>39</v>
      </c>
      <c r="Z34" s="21">
        <f>Y34/Y35</f>
        <v>2.0602218700475437E-2</v>
      </c>
      <c r="AA34" s="20">
        <f>SUM(AA32:AA33)</f>
        <v>3</v>
      </c>
      <c r="AB34" s="21">
        <f>AA34/AA35</f>
        <v>4.4117647058823532E-2</v>
      </c>
      <c r="AC34" s="20">
        <f t="shared" si="5"/>
        <v>0</v>
      </c>
      <c r="AD34" s="21"/>
      <c r="AE34" s="20">
        <f>SUBTOTAL(9,AE32:AE33)</f>
        <v>3</v>
      </c>
      <c r="AF34" s="21">
        <f>AE34/AE35</f>
        <v>4.4117647058823532E-2</v>
      </c>
      <c r="AG34" s="20">
        <f>SUM(AG32:AG33)</f>
        <v>33</v>
      </c>
      <c r="AH34" s="21">
        <f>AG34/AG35</f>
        <v>3.021978021978022E-2</v>
      </c>
      <c r="AI34" s="20">
        <f t="shared" si="6"/>
        <v>1</v>
      </c>
      <c r="AJ34" s="21">
        <f>AI34/AI35</f>
        <v>2.2727272727272728E-2</v>
      </c>
      <c r="AK34" s="20">
        <f>SUBTOTAL(9,AK32:AK33)</f>
        <v>34</v>
      </c>
      <c r="AL34" s="21">
        <f>AK34/AK35</f>
        <v>2.9929577464788731E-2</v>
      </c>
      <c r="AM34" s="20">
        <f>SUM(AM32:AM33)</f>
        <v>45</v>
      </c>
      <c r="AN34" s="21">
        <f>AM34/AM35</f>
        <v>2.0642201834862386E-2</v>
      </c>
      <c r="AO34" s="20">
        <f t="shared" si="7"/>
        <v>3</v>
      </c>
      <c r="AP34" s="21">
        <f>AO34/AO35</f>
        <v>0.03</v>
      </c>
      <c r="AQ34" s="20">
        <f>SUBTOTAL(9,AQ32:AQ33)</f>
        <v>48</v>
      </c>
      <c r="AR34" s="21">
        <f>AQ34/AQ35</f>
        <v>2.1052631578947368E-2</v>
      </c>
      <c r="AS34" s="20">
        <f>SUM(AS32:AS33)</f>
        <v>278</v>
      </c>
      <c r="AT34" s="21">
        <f>AS34/AS35</f>
        <v>2.5162925416364952E-2</v>
      </c>
      <c r="AU34" s="20">
        <f t="shared" si="8"/>
        <v>15</v>
      </c>
      <c r="AV34" s="21">
        <f>AU34/AU35</f>
        <v>1.4478764478764479E-2</v>
      </c>
      <c r="AW34" s="20">
        <f>SUBTOTAL(9,AW32:AW33)</f>
        <v>293</v>
      </c>
      <c r="AX34" s="21">
        <f>AW34/AW35</f>
        <v>2.4246938099966898E-2</v>
      </c>
      <c r="AY34" s="20">
        <f>SUM(AY32:AY33)</f>
        <v>0</v>
      </c>
      <c r="AZ34" s="21">
        <f>AY34/AY35</f>
        <v>0</v>
      </c>
      <c r="BA34" s="20">
        <f t="shared" si="9"/>
        <v>0</v>
      </c>
      <c r="BB34" s="21"/>
      <c r="BC34" s="20">
        <f>SUBTOTAL(9,BC32:BC33)</f>
        <v>0</v>
      </c>
      <c r="BD34" s="21">
        <f>BC34/BC35</f>
        <v>0</v>
      </c>
      <c r="BE34" s="20">
        <f>SUM(BE32:BE33)</f>
        <v>7</v>
      </c>
      <c r="BF34" s="21">
        <f>BE34/BE35</f>
        <v>1.7721518987341773E-2</v>
      </c>
      <c r="BG34" s="20">
        <f t="shared" si="10"/>
        <v>0</v>
      </c>
      <c r="BH34" s="21">
        <f>BG34/BG35</f>
        <v>0</v>
      </c>
      <c r="BI34" s="20">
        <f>SUBTOTAL(9,BI32:BI33)</f>
        <v>7</v>
      </c>
      <c r="BJ34" s="21">
        <f>BI34/BI35</f>
        <v>1.6949152542372881E-2</v>
      </c>
      <c r="BK34" s="20">
        <f>SUM(BK32:BK33)</f>
        <v>1</v>
      </c>
      <c r="BL34" s="21">
        <f>BK34/BK35</f>
        <v>3.8461538461538464E-2</v>
      </c>
      <c r="BM34" s="20">
        <f t="shared" si="11"/>
        <v>0</v>
      </c>
      <c r="BN34" s="21"/>
      <c r="BO34" s="20">
        <f>SUBTOTAL(9,BO32:BO33)</f>
        <v>1</v>
      </c>
      <c r="BP34" s="21">
        <f>BO34/BO35</f>
        <v>3.8461538461538464E-2</v>
      </c>
      <c r="BQ34" s="20">
        <f>SUM(BQ32:BQ33)</f>
        <v>17</v>
      </c>
      <c r="BR34" s="21">
        <f>BQ34/BQ35</f>
        <v>3.294573643410853E-2</v>
      </c>
      <c r="BS34" s="20">
        <f t="shared" si="12"/>
        <v>0</v>
      </c>
      <c r="BT34" s="21"/>
      <c r="BU34" s="20">
        <f>SUBTOTAL(9,BU32:BU33)</f>
        <v>17</v>
      </c>
      <c r="BV34" s="21">
        <f>BU34/BU35</f>
        <v>3.294573643410853E-2</v>
      </c>
      <c r="BW34" s="20">
        <f t="shared" si="0"/>
        <v>520</v>
      </c>
      <c r="BX34" s="21">
        <f>BW34/BW35</f>
        <v>2.4692530509520871E-2</v>
      </c>
      <c r="BY34" s="20">
        <f t="shared" si="13"/>
        <v>35</v>
      </c>
      <c r="BZ34" s="21">
        <f>BY34/BY35</f>
        <v>1.9596864501679731E-2</v>
      </c>
      <c r="CA34" s="20">
        <f t="shared" si="14"/>
        <v>555</v>
      </c>
      <c r="CB34" s="21">
        <f>CA34/CA35</f>
        <v>2.4294156270518712E-2</v>
      </c>
      <c r="CE34" s="20">
        <f t="shared" si="15"/>
        <v>520</v>
      </c>
      <c r="CF34" s="21">
        <f>CE34/CE35</f>
        <v>2.4692530509520871E-2</v>
      </c>
      <c r="CG34" s="20">
        <f t="shared" si="16"/>
        <v>946</v>
      </c>
      <c r="CH34" s="21">
        <f>CG34/CG35</f>
        <v>3.133072795919719E-2</v>
      </c>
      <c r="CI34" s="20">
        <v>1466</v>
      </c>
      <c r="CJ34" s="21">
        <v>2.8603203714904494E-2</v>
      </c>
    </row>
    <row r="35" spans="1:88" x14ac:dyDescent="0.25">
      <c r="A35" s="2" t="s">
        <v>137</v>
      </c>
      <c r="B35" s="3"/>
      <c r="C35" s="14">
        <v>297</v>
      </c>
      <c r="D35" s="15">
        <f>C35/C37</f>
        <v>0.96116504854368934</v>
      </c>
      <c r="E35" s="14">
        <f t="shared" si="1"/>
        <v>0</v>
      </c>
      <c r="F35" s="15"/>
      <c r="G35" s="14">
        <f>SUBTOTAL(9,G1:G33)</f>
        <v>297</v>
      </c>
      <c r="H35" s="15">
        <f>G35/G37</f>
        <v>0.96116504854368934</v>
      </c>
      <c r="I35" s="14">
        <v>3534</v>
      </c>
      <c r="J35" s="15">
        <f>I35/I37</f>
        <v>0.98303198887343535</v>
      </c>
      <c r="K35" s="14">
        <f t="shared" si="2"/>
        <v>486</v>
      </c>
      <c r="L35" s="15">
        <f>K35/K37</f>
        <v>0.94003868471953578</v>
      </c>
      <c r="M35" s="14">
        <f>SUBTOTAL(9,M1:M33)</f>
        <v>4020</v>
      </c>
      <c r="N35" s="15">
        <f>M35/M37</f>
        <v>0.97762645914396884</v>
      </c>
      <c r="O35" s="14">
        <v>89</v>
      </c>
      <c r="P35" s="15">
        <f>O35/O37</f>
        <v>1</v>
      </c>
      <c r="Q35" s="14">
        <f t="shared" si="3"/>
        <v>0</v>
      </c>
      <c r="R35" s="15"/>
      <c r="S35" s="14">
        <f>SUBTOTAL(9,S1:S33)</f>
        <v>89</v>
      </c>
      <c r="T35" s="15">
        <f>S35/S37</f>
        <v>1</v>
      </c>
      <c r="U35" s="14">
        <v>1791</v>
      </c>
      <c r="V35" s="15">
        <f>U35/U37</f>
        <v>0.99169435215946844</v>
      </c>
      <c r="W35" s="14">
        <f t="shared" si="4"/>
        <v>102</v>
      </c>
      <c r="X35" s="15">
        <f>W35/W37</f>
        <v>0.91891891891891897</v>
      </c>
      <c r="Y35" s="14">
        <f>SUBTOTAL(9,Y1:Y33)</f>
        <v>1893</v>
      </c>
      <c r="Z35" s="15">
        <f>Y35/Y37</f>
        <v>0.98748043818466358</v>
      </c>
      <c r="AA35" s="14">
        <v>68</v>
      </c>
      <c r="AB35" s="15">
        <f>AA35/AA37</f>
        <v>1</v>
      </c>
      <c r="AC35" s="14">
        <f t="shared" si="5"/>
        <v>0</v>
      </c>
      <c r="AD35" s="15"/>
      <c r="AE35" s="14">
        <f>SUBTOTAL(9,AE1:AE33)</f>
        <v>68</v>
      </c>
      <c r="AF35" s="15">
        <f>AE35/AE37</f>
        <v>1</v>
      </c>
      <c r="AG35" s="14">
        <v>1092</v>
      </c>
      <c r="AH35" s="15">
        <f>AG35/AG37</f>
        <v>0.99002719854941068</v>
      </c>
      <c r="AI35" s="14">
        <f t="shared" si="6"/>
        <v>44</v>
      </c>
      <c r="AJ35" s="15">
        <f>AI35/AI37</f>
        <v>0.95652173913043481</v>
      </c>
      <c r="AK35" s="14">
        <f>SUBTOTAL(9,AK1:AK33)</f>
        <v>1136</v>
      </c>
      <c r="AL35" s="15">
        <f>AK35/AK37</f>
        <v>0.98868581375108788</v>
      </c>
      <c r="AM35" s="14">
        <v>2180</v>
      </c>
      <c r="AN35" s="15">
        <f>AM35/AM37</f>
        <v>0.99090909090909096</v>
      </c>
      <c r="AO35" s="14">
        <f t="shared" si="7"/>
        <v>100</v>
      </c>
      <c r="AP35" s="15">
        <f>AO35/AO37</f>
        <v>0.90090090090090091</v>
      </c>
      <c r="AQ35" s="14">
        <f>SUBTOTAL(9,AQ1:AQ33)</f>
        <v>2280</v>
      </c>
      <c r="AR35" s="15">
        <f>AQ35/AQ37</f>
        <v>0.98658589355257464</v>
      </c>
      <c r="AS35" s="14">
        <v>11048</v>
      </c>
      <c r="AT35" s="15">
        <f>AS35/AS37</f>
        <v>0.98960945897527763</v>
      </c>
      <c r="AU35" s="14">
        <f t="shared" si="8"/>
        <v>1036</v>
      </c>
      <c r="AV35" s="15">
        <f>AU35/AU37</f>
        <v>0.95308187672493105</v>
      </c>
      <c r="AW35" s="14">
        <f>SUBTOTAL(9,AW1:AW33)</f>
        <v>12084</v>
      </c>
      <c r="AX35" s="15">
        <f>AW35/AW37</f>
        <v>0.98636845971757403</v>
      </c>
      <c r="AY35" s="14">
        <v>23</v>
      </c>
      <c r="AZ35" s="15">
        <f>AY35/AY37</f>
        <v>0.95833333333333337</v>
      </c>
      <c r="BA35" s="14">
        <f t="shared" si="9"/>
        <v>0</v>
      </c>
      <c r="BB35" s="15"/>
      <c r="BC35" s="14">
        <f>SUBTOTAL(9,BC1:BC33)</f>
        <v>23</v>
      </c>
      <c r="BD35" s="15">
        <f>BC35/BC37</f>
        <v>0.95833333333333337</v>
      </c>
      <c r="BE35" s="14">
        <v>395</v>
      </c>
      <c r="BF35" s="15">
        <f>BE35/BE37</f>
        <v>0.9899749373433584</v>
      </c>
      <c r="BG35" s="14">
        <f t="shared" si="10"/>
        <v>18</v>
      </c>
      <c r="BH35" s="15">
        <f>BG35/BG37</f>
        <v>0.81818181818181823</v>
      </c>
      <c r="BI35" s="14">
        <f>SUBTOTAL(9,BI1:BI33)</f>
        <v>413</v>
      </c>
      <c r="BJ35" s="15">
        <f>BI35/BI37</f>
        <v>0.98099762470308793</v>
      </c>
      <c r="BK35" s="14">
        <v>26</v>
      </c>
      <c r="BL35" s="15">
        <f>BK35/BK37</f>
        <v>1</v>
      </c>
      <c r="BM35" s="14">
        <f t="shared" si="11"/>
        <v>0</v>
      </c>
      <c r="BN35" s="15"/>
      <c r="BO35" s="14">
        <f>SUBTOTAL(9,BO1:BO33)</f>
        <v>26</v>
      </c>
      <c r="BP35" s="15">
        <f>BO35/BO37</f>
        <v>1</v>
      </c>
      <c r="BQ35" s="14">
        <v>516</v>
      </c>
      <c r="BR35" s="15">
        <f>BQ35/BQ37</f>
        <v>0.98098859315589348</v>
      </c>
      <c r="BS35" s="14">
        <f t="shared" si="12"/>
        <v>0</v>
      </c>
      <c r="BT35" s="15"/>
      <c r="BU35" s="14">
        <f>SUBTOTAL(9,BU1:BU33)</f>
        <v>516</v>
      </c>
      <c r="BV35" s="15">
        <f>BU35/BU37</f>
        <v>0.98098859315589348</v>
      </c>
      <c r="BW35" s="14">
        <f t="shared" si="0"/>
        <v>21059</v>
      </c>
      <c r="BX35" s="15">
        <f>BW35/BW37</f>
        <v>0.98826786803697964</v>
      </c>
      <c r="BY35" s="14">
        <f t="shared" si="13"/>
        <v>1786</v>
      </c>
      <c r="BZ35" s="15">
        <f>BY35/BY37</f>
        <v>0.94297782470960934</v>
      </c>
      <c r="CA35" s="17">
        <f t="shared" si="14"/>
        <v>22845</v>
      </c>
      <c r="CB35" s="18">
        <f>CA35/CA37</f>
        <v>0.98457096065163985</v>
      </c>
      <c r="CE35" s="14">
        <f t="shared" si="15"/>
        <v>21059</v>
      </c>
      <c r="CF35" s="15">
        <f>CE35/CE37</f>
        <v>0.98826786803697964</v>
      </c>
      <c r="CG35" s="14">
        <f t="shared" si="16"/>
        <v>30194</v>
      </c>
      <c r="CH35" s="15">
        <f>CG35/CG37</f>
        <v>0.96803565130967262</v>
      </c>
      <c r="CI35" s="17">
        <v>51253</v>
      </c>
      <c r="CJ35" s="18">
        <v>0.97624761904761903</v>
      </c>
    </row>
    <row r="36" spans="1:88" x14ac:dyDescent="0.25">
      <c r="A36" s="2" t="s">
        <v>136</v>
      </c>
      <c r="B36" s="3"/>
      <c r="C36" s="14">
        <v>12</v>
      </c>
      <c r="D36" s="15">
        <f>C36/C37</f>
        <v>3.8834951456310676E-2</v>
      </c>
      <c r="E36" s="14">
        <f t="shared" si="1"/>
        <v>0</v>
      </c>
      <c r="F36" s="15"/>
      <c r="G36" s="14">
        <v>12</v>
      </c>
      <c r="H36" s="15">
        <f>G36/G37</f>
        <v>3.8834951456310676E-2</v>
      </c>
      <c r="I36" s="14">
        <v>61</v>
      </c>
      <c r="J36" s="15">
        <f>I36/I37</f>
        <v>1.6968011126564674E-2</v>
      </c>
      <c r="K36" s="14">
        <f t="shared" si="2"/>
        <v>31</v>
      </c>
      <c r="L36" s="15">
        <f>K36/K37</f>
        <v>5.9961315280464215E-2</v>
      </c>
      <c r="M36" s="14">
        <v>92</v>
      </c>
      <c r="N36" s="15">
        <f>M36/M37</f>
        <v>2.2373540856031129E-2</v>
      </c>
      <c r="O36" s="14">
        <v>0</v>
      </c>
      <c r="P36" s="15">
        <f>O36/O37</f>
        <v>0</v>
      </c>
      <c r="Q36" s="14">
        <f t="shared" si="3"/>
        <v>0</v>
      </c>
      <c r="R36" s="15"/>
      <c r="S36" s="14">
        <v>0</v>
      </c>
      <c r="T36" s="15">
        <f>S36/S37</f>
        <v>0</v>
      </c>
      <c r="U36" s="14">
        <v>15</v>
      </c>
      <c r="V36" s="15">
        <f>U36/U37</f>
        <v>8.3056478405315621E-3</v>
      </c>
      <c r="W36" s="14">
        <f t="shared" si="4"/>
        <v>9</v>
      </c>
      <c r="X36" s="15">
        <f>W36/W37</f>
        <v>8.1081081081081086E-2</v>
      </c>
      <c r="Y36" s="14">
        <v>24</v>
      </c>
      <c r="Z36" s="15">
        <f>Y36/Y37</f>
        <v>1.2519561815336464E-2</v>
      </c>
      <c r="AA36" s="14">
        <v>0</v>
      </c>
      <c r="AB36" s="15">
        <f>AA36/AA37</f>
        <v>0</v>
      </c>
      <c r="AC36" s="14">
        <f t="shared" si="5"/>
        <v>0</v>
      </c>
      <c r="AD36" s="15"/>
      <c r="AE36" s="14">
        <v>0</v>
      </c>
      <c r="AF36" s="15">
        <f>AE36/AE37</f>
        <v>0</v>
      </c>
      <c r="AG36" s="14">
        <v>11</v>
      </c>
      <c r="AH36" s="15">
        <f>AG36/AG37</f>
        <v>9.9728014505893019E-3</v>
      </c>
      <c r="AI36" s="14">
        <f t="shared" si="6"/>
        <v>2</v>
      </c>
      <c r="AJ36" s="15">
        <f>AI36/AI37</f>
        <v>4.3478260869565216E-2</v>
      </c>
      <c r="AK36" s="14">
        <v>13</v>
      </c>
      <c r="AL36" s="15">
        <f>AK36/AK37</f>
        <v>1.1314186248912098E-2</v>
      </c>
      <c r="AM36" s="14">
        <v>20</v>
      </c>
      <c r="AN36" s="15">
        <f>AM36/AM37</f>
        <v>9.0909090909090905E-3</v>
      </c>
      <c r="AO36" s="14">
        <f t="shared" si="7"/>
        <v>11</v>
      </c>
      <c r="AP36" s="15">
        <f>AO36/AO37</f>
        <v>9.90990990990991E-2</v>
      </c>
      <c r="AQ36" s="14">
        <v>31</v>
      </c>
      <c r="AR36" s="15">
        <f>AQ36/AQ37</f>
        <v>1.3414106447425357E-2</v>
      </c>
      <c r="AS36" s="14">
        <v>116</v>
      </c>
      <c r="AT36" s="15">
        <f>AS36/AS37</f>
        <v>1.0390541024722321E-2</v>
      </c>
      <c r="AU36" s="14">
        <f t="shared" si="8"/>
        <v>51</v>
      </c>
      <c r="AV36" s="15">
        <f>AU36/AU37</f>
        <v>4.6918123275068994E-2</v>
      </c>
      <c r="AW36" s="14">
        <v>167</v>
      </c>
      <c r="AX36" s="15">
        <f>AW36/AW37</f>
        <v>1.3631540282425924E-2</v>
      </c>
      <c r="AY36" s="14">
        <v>1</v>
      </c>
      <c r="AZ36" s="15">
        <f>AY36/AY37</f>
        <v>4.1666666666666664E-2</v>
      </c>
      <c r="BA36" s="14">
        <f t="shared" si="9"/>
        <v>0</v>
      </c>
      <c r="BB36" s="15"/>
      <c r="BC36" s="14">
        <v>1</v>
      </c>
      <c r="BD36" s="15">
        <f>BC36/BC37</f>
        <v>4.1666666666666664E-2</v>
      </c>
      <c r="BE36" s="14">
        <v>4</v>
      </c>
      <c r="BF36" s="15">
        <f>BE36/BE37</f>
        <v>1.0025062656641603E-2</v>
      </c>
      <c r="BG36" s="14">
        <f t="shared" si="10"/>
        <v>4</v>
      </c>
      <c r="BH36" s="15">
        <f>BG36/BG37</f>
        <v>0.18181818181818182</v>
      </c>
      <c r="BI36" s="14">
        <v>8</v>
      </c>
      <c r="BJ36" s="15">
        <f>BI36/BI37</f>
        <v>1.9002375296912115E-2</v>
      </c>
      <c r="BK36" s="14">
        <v>0</v>
      </c>
      <c r="BL36" s="15">
        <f>BK36/BK37</f>
        <v>0</v>
      </c>
      <c r="BM36" s="14">
        <f t="shared" si="11"/>
        <v>0</v>
      </c>
      <c r="BN36" s="15"/>
      <c r="BO36" s="14">
        <v>0</v>
      </c>
      <c r="BP36" s="15">
        <f>BO36/BO37</f>
        <v>0</v>
      </c>
      <c r="BQ36" s="14">
        <v>10</v>
      </c>
      <c r="BR36" s="15">
        <f>BQ36/BQ37</f>
        <v>1.9011406844106463E-2</v>
      </c>
      <c r="BS36" s="14">
        <f t="shared" si="12"/>
        <v>0</v>
      </c>
      <c r="BT36" s="15"/>
      <c r="BU36" s="14">
        <v>10</v>
      </c>
      <c r="BV36" s="15">
        <f>BU36/BU37</f>
        <v>1.9011406844106463E-2</v>
      </c>
      <c r="BW36" s="14">
        <f t="shared" si="0"/>
        <v>250</v>
      </c>
      <c r="BX36" s="15">
        <f>BW36/BW37</f>
        <v>1.173213196302032E-2</v>
      </c>
      <c r="BY36" s="14">
        <f t="shared" si="13"/>
        <v>108</v>
      </c>
      <c r="BZ36" s="15">
        <f>BY36/BY37</f>
        <v>5.7022175290390706E-2</v>
      </c>
      <c r="CA36" s="17">
        <f t="shared" si="14"/>
        <v>358</v>
      </c>
      <c r="CB36" s="18">
        <f>CA36/CA37</f>
        <v>1.5429039348360126E-2</v>
      </c>
      <c r="CE36" s="14">
        <f t="shared" si="15"/>
        <v>250</v>
      </c>
      <c r="CF36" s="15">
        <f>CE36/CE37</f>
        <v>1.173213196302032E-2</v>
      </c>
      <c r="CG36" s="14">
        <f t="shared" si="16"/>
        <v>997</v>
      </c>
      <c r="CH36" s="15">
        <f>CG36/CG37</f>
        <v>3.196434869032734E-2</v>
      </c>
      <c r="CI36" s="17">
        <v>1247</v>
      </c>
      <c r="CJ36" s="18">
        <v>2.3752380952380952E-2</v>
      </c>
    </row>
    <row r="37" spans="1:88" x14ac:dyDescent="0.25">
      <c r="A37" s="4" t="s">
        <v>138</v>
      </c>
      <c r="B37" s="5"/>
      <c r="C37" s="23">
        <f t="shared" ref="C37" si="18">C35+C36</f>
        <v>309</v>
      </c>
      <c r="D37" s="24">
        <f>C37/YerrTotal</f>
        <v>5.8857142857142858E-3</v>
      </c>
      <c r="E37" s="23">
        <f t="shared" ref="E37" si="19">E35+E36</f>
        <v>0</v>
      </c>
      <c r="F37" s="24">
        <f>E37/YerrTotal</f>
        <v>0</v>
      </c>
      <c r="G37" s="23">
        <f t="shared" ref="G37:BO37" si="20">G35+G36</f>
        <v>309</v>
      </c>
      <c r="H37" s="24">
        <f>G37/YerrTotal</f>
        <v>5.8857142857142858E-3</v>
      </c>
      <c r="I37" s="23">
        <f t="shared" ref="I37:BQ37" si="21">I35+I36</f>
        <v>3595</v>
      </c>
      <c r="J37" s="24">
        <f>I37/YerrTotal</f>
        <v>6.8476190476190482E-2</v>
      </c>
      <c r="K37" s="23">
        <f t="shared" si="20"/>
        <v>517</v>
      </c>
      <c r="L37" s="24">
        <f>K37/YerrTotal</f>
        <v>9.8476190476190478E-3</v>
      </c>
      <c r="M37" s="23">
        <f t="shared" si="21"/>
        <v>4112</v>
      </c>
      <c r="N37" s="24">
        <f>M37/YerrTotal</f>
        <v>7.8323809523809518E-2</v>
      </c>
      <c r="O37" s="23">
        <f t="shared" si="20"/>
        <v>89</v>
      </c>
      <c r="P37" s="24">
        <f>O37/YerrTotal</f>
        <v>1.6952380952380951E-3</v>
      </c>
      <c r="Q37" s="23">
        <f t="shared" si="21"/>
        <v>0</v>
      </c>
      <c r="R37" s="24">
        <f>Q37/YerrTotal</f>
        <v>0</v>
      </c>
      <c r="S37" s="23">
        <f t="shared" si="20"/>
        <v>89</v>
      </c>
      <c r="T37" s="24">
        <f>S37/YerrTotal</f>
        <v>1.6952380952380951E-3</v>
      </c>
      <c r="U37" s="23">
        <f t="shared" si="21"/>
        <v>1806</v>
      </c>
      <c r="V37" s="24">
        <f>U37/YerrTotal</f>
        <v>3.44E-2</v>
      </c>
      <c r="W37" s="23">
        <f t="shared" si="20"/>
        <v>111</v>
      </c>
      <c r="X37" s="24">
        <f>W37/YerrTotal</f>
        <v>2.1142857142857144E-3</v>
      </c>
      <c r="Y37" s="23">
        <f t="shared" si="21"/>
        <v>1917</v>
      </c>
      <c r="Z37" s="24">
        <f>Y37/YerrTotal</f>
        <v>3.6514285714285714E-2</v>
      </c>
      <c r="AA37" s="23">
        <f t="shared" si="20"/>
        <v>68</v>
      </c>
      <c r="AB37" s="24">
        <f>AA37/YerrTotal</f>
        <v>1.2952380952380952E-3</v>
      </c>
      <c r="AC37" s="23">
        <f t="shared" si="21"/>
        <v>0</v>
      </c>
      <c r="AD37" s="24">
        <f>AC37/YerrTotal</f>
        <v>0</v>
      </c>
      <c r="AE37" s="23">
        <f t="shared" si="20"/>
        <v>68</v>
      </c>
      <c r="AF37" s="24">
        <f>AE37/YerrTotal</f>
        <v>1.2952380952380952E-3</v>
      </c>
      <c r="AG37" s="23">
        <f t="shared" si="21"/>
        <v>1103</v>
      </c>
      <c r="AH37" s="24">
        <f>AG37/YerrTotal</f>
        <v>2.1009523809523808E-2</v>
      </c>
      <c r="AI37" s="23">
        <f t="shared" si="20"/>
        <v>46</v>
      </c>
      <c r="AJ37" s="24">
        <f>AI37/YerrTotal</f>
        <v>8.7619047619047616E-4</v>
      </c>
      <c r="AK37" s="23">
        <f t="shared" si="21"/>
        <v>1149</v>
      </c>
      <c r="AL37" s="24">
        <f>AK37/YerrTotal</f>
        <v>2.1885714285714286E-2</v>
      </c>
      <c r="AM37" s="23">
        <f t="shared" si="20"/>
        <v>2200</v>
      </c>
      <c r="AN37" s="24">
        <f>AM37/YerrTotal</f>
        <v>4.1904761904761903E-2</v>
      </c>
      <c r="AO37" s="23">
        <f t="shared" si="21"/>
        <v>111</v>
      </c>
      <c r="AP37" s="24">
        <f>AO37/YerrTotal</f>
        <v>2.1142857142857144E-3</v>
      </c>
      <c r="AQ37" s="23">
        <f t="shared" si="20"/>
        <v>2311</v>
      </c>
      <c r="AR37" s="24">
        <f>AQ37/YerrTotal</f>
        <v>4.4019047619047617E-2</v>
      </c>
      <c r="AS37" s="23">
        <f t="shared" si="21"/>
        <v>11164</v>
      </c>
      <c r="AT37" s="24">
        <f>AS37/YerrTotal</f>
        <v>0.21264761904761906</v>
      </c>
      <c r="AU37" s="23">
        <f t="shared" si="20"/>
        <v>1087</v>
      </c>
      <c r="AV37" s="24">
        <f>AU37/YerrTotal</f>
        <v>2.0704761904761906E-2</v>
      </c>
      <c r="AW37" s="23">
        <f t="shared" si="21"/>
        <v>12251</v>
      </c>
      <c r="AX37" s="24">
        <f>AW37/YerrTotal</f>
        <v>0.23335238095238095</v>
      </c>
      <c r="AY37" s="23">
        <f t="shared" si="20"/>
        <v>24</v>
      </c>
      <c r="AZ37" s="24">
        <f>AY37/YerrTotal</f>
        <v>4.5714285714285713E-4</v>
      </c>
      <c r="BA37" s="23">
        <f t="shared" si="21"/>
        <v>0</v>
      </c>
      <c r="BB37" s="24">
        <f>BA37/YerrTotal</f>
        <v>0</v>
      </c>
      <c r="BC37" s="23">
        <f t="shared" si="20"/>
        <v>24</v>
      </c>
      <c r="BD37" s="24">
        <f>BC37/YerrTotal</f>
        <v>4.5714285714285713E-4</v>
      </c>
      <c r="BE37" s="23">
        <f t="shared" si="21"/>
        <v>399</v>
      </c>
      <c r="BF37" s="24">
        <f>BE37/YerrTotal</f>
        <v>7.6E-3</v>
      </c>
      <c r="BG37" s="23">
        <f t="shared" si="20"/>
        <v>22</v>
      </c>
      <c r="BH37" s="24">
        <f>BG37/YerrTotal</f>
        <v>4.1904761904761902E-4</v>
      </c>
      <c r="BI37" s="23">
        <f t="shared" si="21"/>
        <v>421</v>
      </c>
      <c r="BJ37" s="24">
        <f>BI37/YerrTotal</f>
        <v>8.0190476190476184E-3</v>
      </c>
      <c r="BK37" s="23">
        <f t="shared" si="20"/>
        <v>26</v>
      </c>
      <c r="BL37" s="24">
        <f>BK37/YerrTotal</f>
        <v>4.9523809523809525E-4</v>
      </c>
      <c r="BM37" s="23">
        <f t="shared" si="21"/>
        <v>0</v>
      </c>
      <c r="BN37" s="24">
        <f>BM37/YerrTotal</f>
        <v>0</v>
      </c>
      <c r="BO37" s="23">
        <f t="shared" si="20"/>
        <v>26</v>
      </c>
      <c r="BP37" s="24">
        <f>BO37/YerrTotal</f>
        <v>4.9523809523809525E-4</v>
      </c>
      <c r="BQ37" s="23">
        <f t="shared" si="21"/>
        <v>526</v>
      </c>
      <c r="BR37" s="24">
        <f>BQ37/YerrTotal</f>
        <v>1.0019047619047618E-2</v>
      </c>
      <c r="BS37" s="23">
        <f t="shared" ref="BS37" si="22">BS35+BS36</f>
        <v>0</v>
      </c>
      <c r="BT37" s="24">
        <f>BS37/YerrTotal</f>
        <v>0</v>
      </c>
      <c r="BU37" s="23">
        <f t="shared" ref="BU37" si="23">BU35+BU36</f>
        <v>526</v>
      </c>
      <c r="BV37" s="24">
        <f>BU37/YerrTotal</f>
        <v>1.0019047619047618E-2</v>
      </c>
      <c r="BW37" s="23">
        <f t="shared" si="0"/>
        <v>21309</v>
      </c>
      <c r="BX37" s="24">
        <f>BW37/CA37</f>
        <v>0.91837262422962551</v>
      </c>
      <c r="BY37" s="23">
        <f t="shared" si="13"/>
        <v>1894</v>
      </c>
      <c r="BZ37" s="24">
        <f>BY37/CA37</f>
        <v>8.1627375770374516E-2</v>
      </c>
      <c r="CA37" s="23">
        <f t="shared" si="14"/>
        <v>23203</v>
      </c>
      <c r="CB37" s="24">
        <f>CA37/58895</f>
        <v>0.39397232362679346</v>
      </c>
      <c r="CE37" s="23">
        <f t="shared" si="15"/>
        <v>21309</v>
      </c>
      <c r="CF37" s="24">
        <f>CE37/YerrTotal</f>
        <v>0.40588571428571429</v>
      </c>
      <c r="CG37" s="23">
        <f t="shared" si="16"/>
        <v>31191</v>
      </c>
      <c r="CH37" s="24">
        <f>CG37/YerrTotal</f>
        <v>0.59411428571428571</v>
      </c>
      <c r="CI37" s="23">
        <v>52500</v>
      </c>
      <c r="CJ37" s="24">
        <v>0.89141692843195519</v>
      </c>
    </row>
  </sheetData>
  <mergeCells count="42">
    <mergeCell ref="CI1:CJ1"/>
    <mergeCell ref="BK1:BL1"/>
    <mergeCell ref="BM1:BN1"/>
    <mergeCell ref="BO1:BP1"/>
    <mergeCell ref="BQ1:BR1"/>
    <mergeCell ref="BS1:BT1"/>
    <mergeCell ref="BU1:BV1"/>
    <mergeCell ref="BW1:BX1"/>
    <mergeCell ref="BY1:BZ1"/>
    <mergeCell ref="CA1:CB1"/>
    <mergeCell ref="CE1:CF1"/>
    <mergeCell ref="CG1:CH1"/>
    <mergeCell ref="BI1:BJ1"/>
    <mergeCell ref="AM1:AN1"/>
    <mergeCell ref="AO1:AP1"/>
    <mergeCell ref="AQ1:AR1"/>
    <mergeCell ref="AS1:AT1"/>
    <mergeCell ref="AU1:AV1"/>
    <mergeCell ref="AW1:AX1"/>
    <mergeCell ref="AY1:AZ1"/>
    <mergeCell ref="BA1:BB1"/>
    <mergeCell ref="BC1:BD1"/>
    <mergeCell ref="BE1:BF1"/>
    <mergeCell ref="BG1:BH1"/>
    <mergeCell ref="AK1:AL1"/>
    <mergeCell ref="O1:P1"/>
    <mergeCell ref="Q1:R1"/>
    <mergeCell ref="S1:T1"/>
    <mergeCell ref="U1:V1"/>
    <mergeCell ref="W1:X1"/>
    <mergeCell ref="Y1:Z1"/>
    <mergeCell ref="AA1:AB1"/>
    <mergeCell ref="AC1:AD1"/>
    <mergeCell ref="AE1:AF1"/>
    <mergeCell ref="AG1:AH1"/>
    <mergeCell ref="AI1:AJ1"/>
    <mergeCell ref="M1:N1"/>
    <mergeCell ref="C1:D1"/>
    <mergeCell ref="E1:F1"/>
    <mergeCell ref="G1:H1"/>
    <mergeCell ref="I1:J1"/>
    <mergeCell ref="K1:L1"/>
  </mergeCells>
  <printOptions horizontalCentered="1"/>
  <pageMargins left="0.3968253968253968" right="0.3968253968253968" top="0.99206349206349187" bottom="0.59523809523809523" header="0.3" footer="0.3"/>
  <pageSetup paperSize="9" scale="80" fitToWidth="90" orientation="landscape" r:id="rId1"/>
  <headerFooter>
    <oddHeader xml:space="preserve">&amp;C&amp;"Tahoma"&amp;9 ACT Legislative Assembly Election — 15 October 2016_x000D_
&amp;"Tahoma,Bold"&amp;11Table 2.5 First preference votes by polling place: Yerrabi_x000D_
</oddHeader>
    <oddFooter>&amp;C&amp;"Tahoma"&amp;9 ACT Electoral Commission — 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34</vt:i4>
      </vt:variant>
    </vt:vector>
  </HeadingPairs>
  <TitlesOfParts>
    <vt:vector size="65" baseType="lpstr">
      <vt:lpstr>Contents</vt:lpstr>
      <vt:lpstr>Abbreviations</vt:lpstr>
      <vt:lpstr>Percentages</vt:lpstr>
      <vt:lpstr>VoteTypes</vt:lpstr>
      <vt:lpstr>Enrolment</vt:lpstr>
      <vt:lpstr>Summary</vt:lpstr>
      <vt:lpstr>Swing</vt:lpstr>
      <vt:lpstr>Voter turnout</vt:lpstr>
      <vt:lpstr>PartySum</vt:lpstr>
      <vt:lpstr>BrinPartySum</vt:lpstr>
      <vt:lpstr>GinnPartySum</vt:lpstr>
      <vt:lpstr>KurrPartySum</vt:lpstr>
      <vt:lpstr>MurrPartySum</vt:lpstr>
      <vt:lpstr>YerrPartySum</vt:lpstr>
      <vt:lpstr>BrinCanSum</vt:lpstr>
      <vt:lpstr>GinnCanSum</vt:lpstr>
      <vt:lpstr>KurrCanSum</vt:lpstr>
      <vt:lpstr>MurrCanSum</vt:lpstr>
      <vt:lpstr>YerrCanSum</vt:lpstr>
      <vt:lpstr>BrinPP</vt:lpstr>
      <vt:lpstr>GinnPP</vt:lpstr>
      <vt:lpstr>KurrPP</vt:lpstr>
      <vt:lpstr>MurrPP</vt:lpstr>
      <vt:lpstr>YerrPP</vt:lpstr>
      <vt:lpstr>Under20</vt:lpstr>
      <vt:lpstr>PartySum electronic</vt:lpstr>
      <vt:lpstr>BrinPP - electronic</vt:lpstr>
      <vt:lpstr>GinnPP - electronic</vt:lpstr>
      <vt:lpstr>KurrPP - electronic</vt:lpstr>
      <vt:lpstr>MurrPP - electronic</vt:lpstr>
      <vt:lpstr>YerrPP - electronic</vt:lpstr>
      <vt:lpstr>BrinTotal</vt:lpstr>
      <vt:lpstr>GinnTotal</vt:lpstr>
      <vt:lpstr>KurrTotal</vt:lpstr>
      <vt:lpstr>MurrTotal</vt:lpstr>
      <vt:lpstr>'BrinPP - electronic'!Print_Area</vt:lpstr>
      <vt:lpstr>'GinnPP - electronic'!Print_Area</vt:lpstr>
      <vt:lpstr>'KurrPP - electronic'!Print_Area</vt:lpstr>
      <vt:lpstr>'MurrPP - electronic'!Print_Area</vt:lpstr>
      <vt:lpstr>'YerrPP - electronic'!Print_Area</vt:lpstr>
      <vt:lpstr>BrinCanSum!Print_Titles</vt:lpstr>
      <vt:lpstr>BrinPartySum!Print_Titles</vt:lpstr>
      <vt:lpstr>BrinPP!Print_Titles</vt:lpstr>
      <vt:lpstr>'BrinPP - electronic'!Print_Titles</vt:lpstr>
      <vt:lpstr>GinnCanSum!Print_Titles</vt:lpstr>
      <vt:lpstr>GinnPartySum!Print_Titles</vt:lpstr>
      <vt:lpstr>GinnPP!Print_Titles</vt:lpstr>
      <vt:lpstr>'GinnPP - electronic'!Print_Titles</vt:lpstr>
      <vt:lpstr>KurrCanSum!Print_Titles</vt:lpstr>
      <vt:lpstr>KurrPartySum!Print_Titles</vt:lpstr>
      <vt:lpstr>KurrPP!Print_Titles</vt:lpstr>
      <vt:lpstr>'KurrPP - electronic'!Print_Titles</vt:lpstr>
      <vt:lpstr>MurrCanSum!Print_Titles</vt:lpstr>
      <vt:lpstr>MurrPartySum!Print_Titles</vt:lpstr>
      <vt:lpstr>MurrPP!Print_Titles</vt:lpstr>
      <vt:lpstr>'MurrPP - electronic'!Print_Titles</vt:lpstr>
      <vt:lpstr>PartySum!Print_Titles</vt:lpstr>
      <vt:lpstr>'PartySum electronic'!Print_Titles</vt:lpstr>
      <vt:lpstr>Summary!Print_Titles</vt:lpstr>
      <vt:lpstr>Under20!Print_Titles</vt:lpstr>
      <vt:lpstr>YerrCanSum!Print_Titles</vt:lpstr>
      <vt:lpstr>YerrPartySum!Print_Titles</vt:lpstr>
      <vt:lpstr>YerrPP!Print_Titles</vt:lpstr>
      <vt:lpstr>'YerrPP - electronic'!Print_Titles</vt:lpstr>
      <vt:lpstr>YerrTotal</vt:lpstr>
    </vt:vector>
  </TitlesOfParts>
  <Company>ACT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Spence</dc:creator>
  <cp:lastModifiedBy>Markus Mannheim</cp:lastModifiedBy>
  <cp:lastPrinted>2017-01-13T00:39:54Z</cp:lastPrinted>
  <dcterms:created xsi:type="dcterms:W3CDTF">2016-11-22T04:50:50Z</dcterms:created>
  <dcterms:modified xsi:type="dcterms:W3CDTF">2020-09-11T01:17:17Z</dcterms:modified>
</cp:coreProperties>
</file>