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8595" windowHeight="7740" activeTab="1"/>
  </bookViews>
  <sheets>
    <sheet name="1 Phase" sheetId="1" r:id="rId1"/>
    <sheet name="2 Phase" sheetId="2" r:id="rId2"/>
    <sheet name="3-4 Phase" sheetId="3" r:id="rId3"/>
  </sheets>
  <calcPr calcId="145621"/>
</workbook>
</file>

<file path=xl/calcChain.xml><?xml version="1.0" encoding="utf-8"?>
<calcChain xmlns="http://schemas.openxmlformats.org/spreadsheetml/2006/main">
  <c r="F6" i="1" l="1"/>
  <c r="F5" i="1"/>
  <c r="F7" i="1" s="1"/>
  <c r="F6" i="2"/>
  <c r="F5" i="2"/>
  <c r="F4" i="2"/>
  <c r="F3" i="2"/>
  <c r="F7" i="2" s="1"/>
  <c r="F4" i="3"/>
  <c r="F6" i="3"/>
  <c r="F8" i="3" s="1"/>
  <c r="H24" i="3" s="1"/>
  <c r="F5" i="3"/>
  <c r="F3" i="3"/>
  <c r="I14" i="3"/>
  <c r="F7" i="3" l="1"/>
  <c r="H22" i="3" s="1"/>
</calcChain>
</file>

<file path=xl/sharedStrings.xml><?xml version="1.0" encoding="utf-8"?>
<sst xmlns="http://schemas.openxmlformats.org/spreadsheetml/2006/main" count="142" uniqueCount="101">
  <si>
    <t>PM</t>
  </si>
  <si>
    <t>Project Planning</t>
  </si>
  <si>
    <t>Leassons learned</t>
  </si>
  <si>
    <t>Time</t>
  </si>
  <si>
    <t>PM + Assistant</t>
  </si>
  <si>
    <t>Assistant</t>
  </si>
  <si>
    <t>Consultant</t>
  </si>
  <si>
    <t>Assistent</t>
  </si>
  <si>
    <t>IT Spec.</t>
  </si>
  <si>
    <t>all</t>
  </si>
  <si>
    <t>3 Consultants</t>
  </si>
  <si>
    <t>8 Consultants + 2 It Specialist</t>
  </si>
  <si>
    <t>2 Month</t>
  </si>
  <si>
    <t>3 Month</t>
  </si>
  <si>
    <t>1 Month</t>
  </si>
  <si>
    <t>Functional Requirements</t>
  </si>
  <si>
    <t xml:space="preserve">Project charter </t>
  </si>
  <si>
    <t xml:space="preserve">Staffing   </t>
  </si>
  <si>
    <t>Risk analysis</t>
  </si>
  <si>
    <t>Milestone Planning</t>
  </si>
  <si>
    <t xml:space="preserve">Resource allocation </t>
  </si>
  <si>
    <t>Budget Planning</t>
  </si>
  <si>
    <t>Project Initiationsphase</t>
  </si>
  <si>
    <t>Resources</t>
  </si>
  <si>
    <t>Days</t>
  </si>
  <si>
    <t>Assistant 20</t>
  </si>
  <si>
    <t>Stakeholderanalysis</t>
  </si>
  <si>
    <t>Sum</t>
  </si>
  <si>
    <t xml:space="preserve">Please choose the correct
 amount of euro. </t>
  </si>
  <si>
    <t>Price per Day</t>
  </si>
  <si>
    <t>PM          40</t>
  </si>
  <si>
    <t>x             1200€</t>
  </si>
  <si>
    <t>x               600€</t>
  </si>
  <si>
    <t>=</t>
  </si>
  <si>
    <t>RESULT = 60 000€</t>
  </si>
  <si>
    <t>60 000€</t>
  </si>
  <si>
    <t>40 000€</t>
  </si>
  <si>
    <t>80 000€</t>
  </si>
  <si>
    <t xml:space="preserve">Identify Work packages </t>
  </si>
  <si>
    <t>Create work breakdown structure</t>
  </si>
  <si>
    <t>Change Management</t>
  </si>
  <si>
    <t>Customer Analysis</t>
  </si>
  <si>
    <t>Sales force analysis</t>
  </si>
  <si>
    <t>Process Analysis</t>
  </si>
  <si>
    <t>Data Analysis</t>
  </si>
  <si>
    <t>Target State Analysis</t>
  </si>
  <si>
    <t>Prozess adaption</t>
  </si>
  <si>
    <t>Data model Creation</t>
  </si>
  <si>
    <t>Creation of Migrationconcept</t>
  </si>
  <si>
    <t>Requirements Specification</t>
  </si>
  <si>
    <t>Customizing</t>
  </si>
  <si>
    <t>Everyone</t>
  </si>
  <si>
    <t>13 Consultants</t>
  </si>
  <si>
    <t>PM + 13 Consultants</t>
  </si>
  <si>
    <t>3 Consultants + 3 IT Specialists</t>
  </si>
  <si>
    <t>4 Consultants + 2 IT Specialists</t>
  </si>
  <si>
    <t>4 Consultants</t>
  </si>
  <si>
    <t>3 Consultants + 1 IT Specialists</t>
  </si>
  <si>
    <t>2 Consultants + 2 IT Specialists</t>
  </si>
  <si>
    <t>5 IT Specialists</t>
  </si>
  <si>
    <t xml:space="preserve">PM            60 </t>
  </si>
  <si>
    <t xml:space="preserve">Assistant  30 </t>
  </si>
  <si>
    <t>5 IT Specialists 60 (300)</t>
  </si>
  <si>
    <t>13 Consultans 60 (780)</t>
  </si>
  <si>
    <t>x               900€</t>
  </si>
  <si>
    <t>RESULT = 10 620 000€</t>
  </si>
  <si>
    <t>Design Customer Relationship Strategy</t>
  </si>
  <si>
    <t>10 000 000€</t>
  </si>
  <si>
    <t>10 620 000€</t>
  </si>
  <si>
    <t>10 144 000€</t>
  </si>
  <si>
    <t>Project Executionphase</t>
  </si>
  <si>
    <t>Development in India</t>
  </si>
  <si>
    <t xml:space="preserve">Data Migration </t>
  </si>
  <si>
    <t>Pilot running</t>
  </si>
  <si>
    <t>Training</t>
  </si>
  <si>
    <t>1 IT Specialist</t>
  </si>
  <si>
    <t>1 Consultants + 2 IT Specialists</t>
  </si>
  <si>
    <t>3 IT Specialists</t>
  </si>
  <si>
    <t>PM             60</t>
  </si>
  <si>
    <t>Consultants 60 (780 days)</t>
  </si>
  <si>
    <t xml:space="preserve">Assistant 30 </t>
  </si>
  <si>
    <t>IT Specialists 60 (300 days)</t>
  </si>
  <si>
    <t>Project Closingphase</t>
  </si>
  <si>
    <t>Approval</t>
  </si>
  <si>
    <t xml:space="preserve">Assitant 10 </t>
  </si>
  <si>
    <t xml:space="preserve">PM 20 </t>
  </si>
  <si>
    <t>Consultants - IT Specialists (360)</t>
  </si>
  <si>
    <t>RESULT 324000</t>
  </si>
  <si>
    <t>5 Consultants + 2 IT Specialists</t>
  </si>
  <si>
    <t>324 000€</t>
  </si>
  <si>
    <t>402 500€</t>
  </si>
  <si>
    <t>297 400€</t>
  </si>
  <si>
    <t>21 624 000€</t>
  </si>
  <si>
    <r>
      <rPr>
        <sz val="7"/>
        <color indexed="8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Kick-Off Meeting </t>
    </r>
  </si>
  <si>
    <r>
      <rPr>
        <sz val="7"/>
        <color indexed="8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Detailed Time Planning/ Milestone Planning</t>
    </r>
  </si>
  <si>
    <r>
      <rPr>
        <sz val="7"/>
        <color indexed="8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Determination mobile devices</t>
    </r>
  </si>
  <si>
    <r>
      <rPr>
        <sz val="7"/>
        <color indexed="8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Actual State Analysis</t>
    </r>
  </si>
  <si>
    <r>
      <rPr>
        <sz val="7"/>
        <color indexed="8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Implementation (testing environment)</t>
    </r>
  </si>
  <si>
    <r>
      <rPr>
        <sz val="7"/>
        <color indexed="8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Testing</t>
    </r>
  </si>
  <si>
    <r>
      <rPr>
        <sz val="7"/>
        <color indexed="8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Implementation (live system)</t>
    </r>
  </si>
  <si>
    <r>
      <rPr>
        <sz val="7"/>
        <color indexed="8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Rollout of the CRM System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</si>
</sst>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€&quot;;[Red]\-#,##0\ &quot;€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gency FB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double">
        <color theme="1"/>
      </bottom>
      <diagonal/>
    </border>
  </borders>
  <cellStyleXfs count="4">
    <xf numFmtId="0" fontId="0" fillId="0" borderId="0"/>
    <xf numFmtId="0" fontId="1" fillId="4" borderId="0" applyNumberFormat="0" applyBorder="0" applyAlignment="0" applyProtection="0"/>
    <xf numFmtId="0" fontId="3" fillId="3" borderId="1" applyNumberFormat="0" applyAlignment="0" applyProtection="0"/>
    <xf numFmtId="0" fontId="2" fillId="2" borderId="0" applyNumberFormat="0" applyBorder="0" applyAlignment="0" applyProtection="0"/>
  </cellStyleXfs>
  <cellXfs count="35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/>
    <xf numFmtId="0" fontId="4" fillId="4" borderId="0" xfId="1" applyFont="1"/>
    <xf numFmtId="0" fontId="0" fillId="0" borderId="2" xfId="0" applyFont="1" applyBorder="1" applyAlignment="1">
      <alignment horizontal="left"/>
    </xf>
    <xf numFmtId="6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6" fontId="0" fillId="0" borderId="3" xfId="0" applyNumberFormat="1" applyFont="1" applyBorder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0" xfId="0" applyFont="1" applyBorder="1"/>
    <xf numFmtId="0" fontId="0" fillId="0" borderId="0" xfId="0" applyFont="1" applyAlignment="1"/>
    <xf numFmtId="0" fontId="4" fillId="4" borderId="0" xfId="1" applyFont="1" applyAlignment="1">
      <alignment vertical="center"/>
    </xf>
    <xf numFmtId="0" fontId="0" fillId="0" borderId="0" xfId="0" applyFont="1" applyAlignment="1">
      <alignment horizontal="left" indent="2"/>
    </xf>
    <xf numFmtId="0" fontId="0" fillId="0" borderId="4" xfId="0" applyFont="1" applyBorder="1"/>
    <xf numFmtId="0" fontId="0" fillId="0" borderId="0" xfId="0" applyFont="1" applyAlignment="1">
      <alignment horizontal="left" indent="5"/>
    </xf>
    <xf numFmtId="0" fontId="0" fillId="0" borderId="0" xfId="0" applyFont="1" applyAlignment="1">
      <alignment horizontal="left" indent="7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3"/>
    </xf>
    <xf numFmtId="0" fontId="4" fillId="0" borderId="4" xfId="0" applyFont="1" applyBorder="1"/>
    <xf numFmtId="0" fontId="0" fillId="5" borderId="0" xfId="1" applyFont="1" applyFill="1" applyAlignment="1">
      <alignment horizontal="center" vertical="center" textRotation="90"/>
    </xf>
    <xf numFmtId="0" fontId="3" fillId="3" borderId="1" xfId="2" applyFont="1"/>
    <xf numFmtId="0" fontId="4" fillId="4" borderId="0" xfId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4" borderId="0" xfId="1" applyFont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0" xfId="3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4">
    <cellStyle name="20 % - Akzent1" xfId="1" builtinId="30"/>
    <cellStyle name="Berechnung" xfId="2" builtinId="22"/>
    <cellStyle name="Gut" xfId="3" builtinId="26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3" zoomScale="110" zoomScaleNormal="110" workbookViewId="0">
      <selection activeCell="F7" sqref="F7"/>
    </sheetView>
  </sheetViews>
  <sheetFormatPr baseColWidth="10" defaultColWidth="9.140625" defaultRowHeight="15" x14ac:dyDescent="0.25"/>
  <cols>
    <col min="1" max="1" width="10.5703125" style="4" customWidth="1"/>
    <col min="2" max="2" width="24.5703125" style="4" customWidth="1"/>
    <col min="3" max="3" width="15.7109375" style="4" customWidth="1"/>
    <col min="4" max="4" width="12.7109375" style="4" customWidth="1"/>
    <col min="5" max="5" width="14.5703125" style="4" customWidth="1"/>
    <col min="6" max="6" width="11" style="4" customWidth="1"/>
    <col min="7" max="8" width="8.7109375" style="4" customWidth="1"/>
    <col min="9" max="9" width="14.7109375" style="4" customWidth="1"/>
    <col min="10" max="10" width="9.140625" style="4" hidden="1" customWidth="1"/>
    <col min="11" max="11" width="17" style="4" customWidth="1"/>
    <col min="12" max="12" width="14.5703125" style="4" customWidth="1"/>
    <col min="13" max="13" width="9.140625" style="4" hidden="1" customWidth="1"/>
    <col min="14" max="14" width="13" style="4" customWidth="1"/>
    <col min="15" max="15" width="7.7109375" style="4" customWidth="1"/>
    <col min="16" max="16" width="12.140625" style="4" customWidth="1"/>
    <col min="17" max="16384" width="9.140625" style="4"/>
  </cols>
  <sheetData>
    <row r="1" spans="1:14" x14ac:dyDescent="0.25">
      <c r="C1" s="1"/>
      <c r="D1" s="1"/>
      <c r="E1" s="1"/>
      <c r="F1" s="1"/>
      <c r="G1" s="1"/>
      <c r="H1" s="1"/>
      <c r="I1" s="1"/>
      <c r="K1" s="4" t="s">
        <v>7</v>
      </c>
      <c r="L1" s="4" t="s">
        <v>0</v>
      </c>
      <c r="M1" s="4" t="s">
        <v>6</v>
      </c>
      <c r="N1" s="4" t="s">
        <v>8</v>
      </c>
    </row>
    <row r="2" spans="1:14" x14ac:dyDescent="0.25">
      <c r="K2" s="4">
        <v>600</v>
      </c>
      <c r="L2" s="4">
        <v>1200</v>
      </c>
      <c r="M2" s="4">
        <v>900</v>
      </c>
      <c r="N2" s="4">
        <v>900</v>
      </c>
    </row>
    <row r="3" spans="1:14" x14ac:dyDescent="0.25">
      <c r="K3" s="4">
        <v>1</v>
      </c>
      <c r="L3" s="4">
        <v>1</v>
      </c>
      <c r="M3" s="4">
        <v>13</v>
      </c>
      <c r="N3" s="4">
        <v>5</v>
      </c>
    </row>
    <row r="4" spans="1:14" x14ac:dyDescent="0.25">
      <c r="A4" s="5" t="s">
        <v>3</v>
      </c>
      <c r="B4" s="1" t="s">
        <v>22</v>
      </c>
      <c r="C4" s="1" t="s">
        <v>23</v>
      </c>
      <c r="D4" s="1" t="s">
        <v>24</v>
      </c>
      <c r="E4" s="1" t="s">
        <v>29</v>
      </c>
      <c r="F4" s="1" t="s">
        <v>27</v>
      </c>
      <c r="G4" s="25" t="s">
        <v>34</v>
      </c>
      <c r="H4" s="25"/>
      <c r="I4" s="25"/>
    </row>
    <row r="5" spans="1:14" x14ac:dyDescent="0.25">
      <c r="A5" s="26" t="s">
        <v>12</v>
      </c>
      <c r="B5" s="4" t="s">
        <v>16</v>
      </c>
      <c r="C5" s="4" t="s">
        <v>0</v>
      </c>
      <c r="D5" s="6" t="s">
        <v>30</v>
      </c>
      <c r="E5" s="7" t="s">
        <v>31</v>
      </c>
      <c r="F5" s="4">
        <f>40*1200</f>
        <v>48000</v>
      </c>
      <c r="G5" s="25"/>
      <c r="H5" s="25"/>
      <c r="I5" s="25"/>
    </row>
    <row r="6" spans="1:14" ht="15.75" thickBot="1" x14ac:dyDescent="0.3">
      <c r="A6" s="26"/>
      <c r="B6" s="4" t="s">
        <v>15</v>
      </c>
      <c r="C6" s="4" t="s">
        <v>0</v>
      </c>
      <c r="D6" s="8" t="s">
        <v>25</v>
      </c>
      <c r="E6" s="9" t="s">
        <v>32</v>
      </c>
      <c r="F6" s="10">
        <f>20*600</f>
        <v>12000</v>
      </c>
      <c r="G6" s="25"/>
      <c r="H6" s="25"/>
      <c r="I6" s="25"/>
    </row>
    <row r="7" spans="1:14" ht="15.75" customHeight="1" thickTop="1" x14ac:dyDescent="0.25">
      <c r="A7" s="26"/>
      <c r="B7" s="4" t="s">
        <v>17</v>
      </c>
      <c r="C7" s="4" t="s">
        <v>0</v>
      </c>
      <c r="D7" s="11"/>
      <c r="E7" s="12"/>
      <c r="F7" s="11">
        <f>SUM(F5:F6)</f>
        <v>60000</v>
      </c>
    </row>
    <row r="8" spans="1:14" ht="15.75" customHeight="1" x14ac:dyDescent="0.25">
      <c r="A8" s="26"/>
      <c r="B8" s="4" t="s">
        <v>26</v>
      </c>
      <c r="C8" s="4" t="s">
        <v>4</v>
      </c>
      <c r="D8" s="24" t="s">
        <v>28</v>
      </c>
      <c r="E8" s="24"/>
      <c r="F8" s="24"/>
    </row>
    <row r="9" spans="1:14" ht="15" customHeight="1" x14ac:dyDescent="0.25">
      <c r="A9" s="26"/>
      <c r="B9" s="4" t="s">
        <v>18</v>
      </c>
      <c r="C9" s="4" t="s">
        <v>4</v>
      </c>
      <c r="D9" s="24"/>
      <c r="E9" s="24"/>
      <c r="F9" s="24"/>
    </row>
    <row r="10" spans="1:14" x14ac:dyDescent="0.25">
      <c r="A10" s="26"/>
      <c r="B10" s="4" t="s">
        <v>19</v>
      </c>
      <c r="C10" s="4" t="s">
        <v>4</v>
      </c>
      <c r="D10" s="24"/>
      <c r="E10" s="24"/>
      <c r="F10" s="24"/>
    </row>
    <row r="11" spans="1:14" x14ac:dyDescent="0.25">
      <c r="A11" s="26"/>
      <c r="B11" s="4" t="s">
        <v>20</v>
      </c>
      <c r="C11" s="4" t="s">
        <v>4</v>
      </c>
      <c r="D11" s="24"/>
      <c r="E11" s="24"/>
      <c r="F11" s="24"/>
    </row>
    <row r="12" spans="1:14" x14ac:dyDescent="0.25">
      <c r="A12" s="26"/>
      <c r="B12" s="4" t="s">
        <v>21</v>
      </c>
      <c r="C12" s="4" t="s">
        <v>4</v>
      </c>
      <c r="D12" s="24"/>
      <c r="E12" s="24"/>
      <c r="F12" s="24"/>
    </row>
    <row r="13" spans="1:14" x14ac:dyDescent="0.25">
      <c r="H13" s="1"/>
    </row>
    <row r="16" spans="1:14" ht="15.75" x14ac:dyDescent="0.25">
      <c r="A16" s="27" t="s">
        <v>37</v>
      </c>
      <c r="B16" s="27"/>
      <c r="C16" s="3"/>
      <c r="D16" s="27" t="s">
        <v>36</v>
      </c>
      <c r="E16" s="27"/>
      <c r="F16" s="27"/>
      <c r="G16" s="3"/>
      <c r="H16" s="27" t="s">
        <v>35</v>
      </c>
      <c r="I16" s="27"/>
      <c r="J16" s="27"/>
      <c r="K16" s="27"/>
    </row>
    <row r="17" spans="1:11" ht="15.75" x14ac:dyDescent="0.25">
      <c r="A17" s="27"/>
      <c r="B17" s="27"/>
      <c r="C17" s="3"/>
      <c r="D17" s="27"/>
      <c r="E17" s="27"/>
      <c r="F17" s="27"/>
      <c r="G17" s="3"/>
      <c r="H17" s="27"/>
      <c r="I17" s="27"/>
      <c r="J17" s="27"/>
      <c r="K17" s="27"/>
    </row>
    <row r="18" spans="1:11" ht="15.75" x14ac:dyDescent="0.25">
      <c r="A18" s="27"/>
      <c r="B18" s="27"/>
      <c r="C18" s="3"/>
      <c r="D18" s="27"/>
      <c r="E18" s="27"/>
      <c r="F18" s="27"/>
      <c r="G18" s="3"/>
      <c r="H18" s="27"/>
      <c r="I18" s="27"/>
      <c r="J18" s="27"/>
      <c r="K18" s="27"/>
    </row>
    <row r="19" spans="1:11" ht="15.75" x14ac:dyDescent="0.25">
      <c r="A19" s="27"/>
      <c r="B19" s="27"/>
      <c r="C19" s="3"/>
      <c r="D19" s="27"/>
      <c r="E19" s="27"/>
      <c r="F19" s="27"/>
      <c r="G19" s="3"/>
      <c r="H19" s="27"/>
      <c r="I19" s="27"/>
      <c r="J19" s="27"/>
      <c r="K19" s="27"/>
    </row>
    <row r="20" spans="1:11" x14ac:dyDescent="0.25">
      <c r="A20" s="13"/>
      <c r="B20" s="13"/>
      <c r="D20" s="13"/>
      <c r="E20" s="13"/>
      <c r="F20" s="13"/>
      <c r="H20" s="13"/>
      <c r="I20" s="13"/>
      <c r="J20" s="13"/>
      <c r="K20" s="13"/>
    </row>
    <row r="47" ht="17.25" customHeight="1" x14ac:dyDescent="0.25"/>
    <row r="48" ht="17.25" customHeight="1" x14ac:dyDescent="0.25"/>
  </sheetData>
  <mergeCells count="6">
    <mergeCell ref="D8:F12"/>
    <mergeCell ref="G4:I6"/>
    <mergeCell ref="A5:A12"/>
    <mergeCell ref="A16:B19"/>
    <mergeCell ref="D16:F19"/>
    <mergeCell ref="H16:K19"/>
  </mergeCells>
  <pageMargins left="0.70866141732283472" right="0.70866141732283472" top="0.74803149606299213" bottom="0.74803149606299213" header="0.31496062992125984" footer="0.31496062992125984"/>
  <pageSetup paperSize="9" orientation="landscape" verticalDpi="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G9" sqref="G9"/>
    </sheetView>
  </sheetViews>
  <sheetFormatPr baseColWidth="10" defaultColWidth="9.140625" defaultRowHeight="15" x14ac:dyDescent="0.25"/>
  <cols>
    <col min="1" max="1" width="7.42578125" customWidth="1"/>
    <col min="2" max="2" width="46.42578125" customWidth="1"/>
    <col min="3" max="3" width="30" customWidth="1"/>
    <col min="4" max="4" width="23" customWidth="1"/>
    <col min="5" max="5" width="14.7109375" customWidth="1"/>
    <col min="6" max="6" width="8.85546875" customWidth="1"/>
  </cols>
  <sheetData>
    <row r="1" spans="1:13" x14ac:dyDescent="0.25">
      <c r="A1" s="4"/>
      <c r="B1" s="4"/>
      <c r="C1" s="4"/>
      <c r="D1" s="4"/>
      <c r="E1" s="4"/>
      <c r="F1" s="4"/>
      <c r="G1" s="4"/>
      <c r="H1" s="4"/>
      <c r="I1" s="4"/>
      <c r="J1" s="4" t="s">
        <v>7</v>
      </c>
      <c r="K1" s="4" t="s">
        <v>0</v>
      </c>
      <c r="L1" s="4" t="s">
        <v>6</v>
      </c>
      <c r="M1" s="4" t="s">
        <v>8</v>
      </c>
    </row>
    <row r="2" spans="1:13" ht="15" customHeight="1" x14ac:dyDescent="0.25">
      <c r="A2" s="14" t="s">
        <v>3</v>
      </c>
      <c r="B2" s="1" t="s">
        <v>1</v>
      </c>
      <c r="C2" s="1" t="s">
        <v>23</v>
      </c>
      <c r="D2" s="1" t="s">
        <v>24</v>
      </c>
      <c r="E2" s="1" t="s">
        <v>29</v>
      </c>
      <c r="F2" s="1" t="s">
        <v>27</v>
      </c>
      <c r="G2" s="1"/>
      <c r="H2" s="4"/>
      <c r="I2" s="4"/>
      <c r="J2" s="4">
        <v>600</v>
      </c>
      <c r="K2" s="4">
        <v>1200</v>
      </c>
      <c r="L2" s="4">
        <v>900</v>
      </c>
      <c r="M2" s="4">
        <v>900</v>
      </c>
    </row>
    <row r="3" spans="1:13" x14ac:dyDescent="0.25">
      <c r="A3" s="26" t="s">
        <v>13</v>
      </c>
      <c r="B3" s="15" t="s">
        <v>93</v>
      </c>
      <c r="C3" s="4" t="s">
        <v>51</v>
      </c>
      <c r="D3" s="4" t="s">
        <v>60</v>
      </c>
      <c r="E3" s="7" t="s">
        <v>31</v>
      </c>
      <c r="F3">
        <f>60*1200</f>
        <v>72000</v>
      </c>
      <c r="G3" s="28" t="s">
        <v>65</v>
      </c>
      <c r="H3" s="28"/>
      <c r="I3" s="28"/>
      <c r="J3" s="4">
        <v>1</v>
      </c>
      <c r="K3" s="4">
        <v>1</v>
      </c>
      <c r="L3" s="4">
        <v>13</v>
      </c>
      <c r="M3" s="4">
        <v>5</v>
      </c>
    </row>
    <row r="4" spans="1:13" x14ac:dyDescent="0.25">
      <c r="A4" s="26"/>
      <c r="B4" s="15" t="s">
        <v>38</v>
      </c>
      <c r="C4" s="4" t="s">
        <v>4</v>
      </c>
      <c r="D4" s="4" t="s">
        <v>61</v>
      </c>
      <c r="E4" s="9" t="s">
        <v>32</v>
      </c>
      <c r="F4" s="4">
        <f>30*600</f>
        <v>18000</v>
      </c>
      <c r="G4" s="28"/>
      <c r="H4" s="28"/>
      <c r="I4" s="28"/>
      <c r="J4" s="4"/>
      <c r="K4" s="4"/>
      <c r="L4" s="4"/>
      <c r="M4" s="4"/>
    </row>
    <row r="5" spans="1:13" x14ac:dyDescent="0.25">
      <c r="A5" s="26"/>
      <c r="B5" s="15" t="s">
        <v>39</v>
      </c>
      <c r="C5" s="4" t="s">
        <v>4</v>
      </c>
      <c r="D5" s="4" t="s">
        <v>63</v>
      </c>
      <c r="E5" s="9" t="s">
        <v>64</v>
      </c>
      <c r="F5" s="4">
        <f>780*900</f>
        <v>702000</v>
      </c>
      <c r="G5" s="28"/>
      <c r="H5" s="28"/>
      <c r="I5" s="28"/>
      <c r="J5" s="4"/>
      <c r="K5" s="4"/>
      <c r="L5" s="4"/>
      <c r="M5" s="4"/>
    </row>
    <row r="6" spans="1:13" ht="15.75" thickBot="1" x14ac:dyDescent="0.3">
      <c r="A6" s="26"/>
      <c r="B6" s="15" t="s">
        <v>94</v>
      </c>
      <c r="C6" s="4" t="s">
        <v>4</v>
      </c>
      <c r="D6" s="4" t="s">
        <v>62</v>
      </c>
      <c r="E6" s="9" t="s">
        <v>64</v>
      </c>
      <c r="F6" s="16">
        <f>300*900</f>
        <v>270000</v>
      </c>
      <c r="G6" s="4"/>
      <c r="H6" s="4"/>
      <c r="I6" s="4"/>
      <c r="J6" s="4"/>
      <c r="K6" s="4"/>
      <c r="L6" s="4"/>
      <c r="M6" s="4"/>
    </row>
    <row r="7" spans="1:13" ht="15.75" thickTop="1" x14ac:dyDescent="0.25">
      <c r="A7" s="26"/>
      <c r="B7" s="15" t="s">
        <v>95</v>
      </c>
      <c r="C7" s="4" t="s">
        <v>5</v>
      </c>
      <c r="D7" s="4"/>
      <c r="E7" s="4"/>
      <c r="F7" s="1">
        <f>SUM(F3:F6)</f>
        <v>1062000</v>
      </c>
      <c r="G7" s="4"/>
      <c r="H7" s="4"/>
      <c r="I7" s="4"/>
      <c r="J7" s="4"/>
      <c r="K7" s="4"/>
      <c r="L7" s="4"/>
      <c r="M7" s="4"/>
    </row>
    <row r="8" spans="1:13" x14ac:dyDescent="0.25">
      <c r="A8" s="26"/>
      <c r="B8" s="15" t="s">
        <v>40</v>
      </c>
      <c r="C8" s="4" t="s">
        <v>53</v>
      </c>
      <c r="D8" s="24" t="s">
        <v>28</v>
      </c>
      <c r="E8" s="24"/>
      <c r="F8" s="24"/>
      <c r="G8" s="4"/>
      <c r="H8" s="4"/>
      <c r="I8" s="4"/>
      <c r="J8" s="4"/>
      <c r="K8" s="4"/>
      <c r="L8" s="4"/>
      <c r="M8" s="4"/>
    </row>
    <row r="9" spans="1:13" x14ac:dyDescent="0.25">
      <c r="A9" s="26"/>
      <c r="B9" s="15"/>
      <c r="C9" s="4"/>
      <c r="D9" s="24"/>
      <c r="E9" s="24"/>
      <c r="F9" s="24"/>
      <c r="G9" s="4"/>
      <c r="H9" s="4"/>
      <c r="I9" s="4"/>
      <c r="J9" s="4"/>
      <c r="K9" s="4"/>
      <c r="L9" s="4"/>
      <c r="M9" s="4"/>
    </row>
    <row r="10" spans="1:13" x14ac:dyDescent="0.25">
      <c r="A10" s="26"/>
      <c r="B10" s="15" t="s">
        <v>96</v>
      </c>
      <c r="C10" s="4"/>
      <c r="D10" s="24"/>
      <c r="E10" s="24"/>
      <c r="F10" s="24"/>
      <c r="G10" s="4"/>
      <c r="H10" s="4"/>
      <c r="I10" s="4"/>
      <c r="J10" s="4"/>
      <c r="K10" s="4"/>
      <c r="L10" s="4"/>
      <c r="M10" s="4"/>
    </row>
    <row r="11" spans="1:13" x14ac:dyDescent="0.25">
      <c r="A11" s="26"/>
      <c r="B11" s="17" t="s">
        <v>41</v>
      </c>
      <c r="C11" s="4" t="s">
        <v>10</v>
      </c>
      <c r="D11" s="24"/>
      <c r="E11" s="24"/>
      <c r="F11" s="24"/>
      <c r="G11" s="4"/>
      <c r="H11" s="4"/>
      <c r="I11" s="4"/>
      <c r="J11" s="4"/>
      <c r="K11" s="4"/>
      <c r="L11" s="4"/>
      <c r="M11" s="4"/>
    </row>
    <row r="12" spans="1:13" x14ac:dyDescent="0.25">
      <c r="A12" s="26"/>
      <c r="B12" s="17" t="s">
        <v>42</v>
      </c>
      <c r="C12" s="4" t="s">
        <v>10</v>
      </c>
      <c r="D12" s="24"/>
      <c r="E12" s="24"/>
      <c r="F12" s="24"/>
      <c r="G12" s="4"/>
      <c r="H12" s="4"/>
      <c r="I12" s="4"/>
      <c r="J12" s="4"/>
      <c r="K12" s="4"/>
      <c r="L12" s="4"/>
      <c r="M12" s="4"/>
    </row>
    <row r="13" spans="1:13" x14ac:dyDescent="0.25">
      <c r="A13" s="26"/>
      <c r="B13" s="17" t="s">
        <v>43</v>
      </c>
      <c r="C13" s="4" t="s">
        <v>54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26"/>
      <c r="B14" s="17" t="s">
        <v>44</v>
      </c>
      <c r="C14" s="4" t="s">
        <v>55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26"/>
      <c r="B15" s="18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26"/>
      <c r="B16" s="15" t="s">
        <v>45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26"/>
      <c r="B17" s="18" t="s">
        <v>66</v>
      </c>
      <c r="C17" s="4" t="s">
        <v>56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26"/>
      <c r="B18" s="18" t="s">
        <v>46</v>
      </c>
      <c r="C18" s="4" t="s">
        <v>57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26"/>
      <c r="B19" s="18" t="s">
        <v>47</v>
      </c>
      <c r="C19" s="4" t="s">
        <v>55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26"/>
      <c r="B20" s="18" t="s">
        <v>48</v>
      </c>
      <c r="C20" s="4" t="s">
        <v>58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26"/>
      <c r="B21" s="18" t="s">
        <v>49</v>
      </c>
      <c r="C21" s="19" t="s">
        <v>52</v>
      </c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26"/>
      <c r="B22" s="15" t="s">
        <v>50</v>
      </c>
      <c r="C22" s="19" t="s">
        <v>59</v>
      </c>
      <c r="D22" s="4"/>
      <c r="E22" s="4"/>
      <c r="F22" s="4"/>
      <c r="G22" s="4"/>
      <c r="H22" s="4"/>
      <c r="I22" s="4"/>
      <c r="J22" s="4"/>
      <c r="K22" s="4"/>
      <c r="L22" s="4"/>
      <c r="M22" s="4"/>
    </row>
    <row r="26" spans="1:13" ht="15" customHeight="1" x14ac:dyDescent="0.25">
      <c r="B26" s="27" t="s">
        <v>67</v>
      </c>
      <c r="C26" s="3" t="s">
        <v>68</v>
      </c>
      <c r="D26" s="27" t="s">
        <v>69</v>
      </c>
      <c r="E26" s="27"/>
      <c r="F26" s="2"/>
      <c r="G26" s="2"/>
      <c r="H26" s="2"/>
    </row>
    <row r="27" spans="1:13" ht="15" customHeight="1" x14ac:dyDescent="0.25">
      <c r="B27" s="27"/>
      <c r="C27" s="3"/>
      <c r="D27" s="27"/>
      <c r="E27" s="27"/>
      <c r="F27" s="2"/>
      <c r="G27" s="2"/>
      <c r="H27" s="2"/>
    </row>
    <row r="28" spans="1:13" ht="15" customHeight="1" x14ac:dyDescent="0.25">
      <c r="B28" s="27"/>
      <c r="C28" s="3"/>
      <c r="D28" s="27"/>
      <c r="E28" s="27"/>
      <c r="F28" s="2"/>
      <c r="G28" s="2"/>
      <c r="H28" s="2"/>
    </row>
    <row r="29" spans="1:13" ht="15" customHeight="1" x14ac:dyDescent="0.25">
      <c r="B29" s="27"/>
      <c r="C29" s="3"/>
      <c r="D29" s="27"/>
      <c r="E29" s="27"/>
      <c r="F29" s="2"/>
      <c r="G29" s="2"/>
      <c r="H29" s="2"/>
    </row>
  </sheetData>
  <mergeCells count="5">
    <mergeCell ref="B26:B29"/>
    <mergeCell ref="D26:E29"/>
    <mergeCell ref="A3:A22"/>
    <mergeCell ref="D8:F12"/>
    <mergeCell ref="G3:I5"/>
  </mergeCells>
  <pageMargins left="0.70866141732283472" right="0.70866141732283472" top="0.74803149606299213" bottom="0.74803149606299213" header="0.31496062992125984" footer="0.31496062992125984"/>
  <pageSetup paperSize="9" orientation="landscape" verticalDpi="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workbookViewId="0">
      <selection activeCell="H24" sqref="H24"/>
    </sheetView>
  </sheetViews>
  <sheetFormatPr baseColWidth="10" defaultColWidth="9.140625" defaultRowHeight="15" x14ac:dyDescent="0.25"/>
  <cols>
    <col min="1" max="1" width="7.5703125" style="4" customWidth="1"/>
    <col min="2" max="2" width="41.5703125" style="4" customWidth="1"/>
    <col min="3" max="3" width="30.140625" style="4" customWidth="1"/>
    <col min="4" max="4" width="26.85546875" style="4" customWidth="1"/>
    <col min="5" max="5" width="15.5703125" style="4" customWidth="1"/>
    <col min="6" max="16" width="9.140625" style="4"/>
    <col min="17" max="17" width="26.85546875" style="4" customWidth="1"/>
    <col min="18" max="16384" width="9.140625" style="4"/>
  </cols>
  <sheetData>
    <row r="2" spans="1:17" ht="15" customHeight="1" x14ac:dyDescent="0.25">
      <c r="A2" s="5" t="s">
        <v>3</v>
      </c>
      <c r="B2" s="1" t="s">
        <v>70</v>
      </c>
      <c r="C2" s="1" t="s">
        <v>23</v>
      </c>
      <c r="D2" s="1" t="s">
        <v>24</v>
      </c>
      <c r="E2" s="1" t="s">
        <v>29</v>
      </c>
      <c r="F2" s="1" t="s">
        <v>27</v>
      </c>
    </row>
    <row r="3" spans="1:17" x14ac:dyDescent="0.25">
      <c r="A3" s="26" t="s">
        <v>13</v>
      </c>
      <c r="B3" s="20" t="s">
        <v>71</v>
      </c>
      <c r="C3" s="4" t="s">
        <v>75</v>
      </c>
      <c r="D3" s="4" t="s">
        <v>78</v>
      </c>
      <c r="E3" s="7" t="s">
        <v>31</v>
      </c>
      <c r="F3" s="4">
        <f>60*1200</f>
        <v>72000</v>
      </c>
      <c r="J3" s="32"/>
      <c r="K3" s="33"/>
      <c r="L3" s="33"/>
      <c r="M3" s="33"/>
      <c r="N3" s="33"/>
      <c r="O3" s="33"/>
      <c r="P3" s="33"/>
      <c r="Q3" s="33"/>
    </row>
    <row r="4" spans="1:17" x14ac:dyDescent="0.25">
      <c r="A4" s="26"/>
      <c r="B4" s="20" t="s">
        <v>72</v>
      </c>
      <c r="C4" s="4" t="s">
        <v>76</v>
      </c>
      <c r="D4" s="4" t="s">
        <v>80</v>
      </c>
      <c r="E4" s="9" t="s">
        <v>32</v>
      </c>
      <c r="F4" s="4">
        <f>30*600</f>
        <v>18000</v>
      </c>
      <c r="J4" s="33"/>
      <c r="K4" s="33"/>
      <c r="L4" s="33"/>
      <c r="M4" s="33"/>
      <c r="N4" s="33"/>
      <c r="O4" s="33"/>
      <c r="P4" s="33"/>
      <c r="Q4" s="33"/>
    </row>
    <row r="5" spans="1:17" x14ac:dyDescent="0.25">
      <c r="A5" s="26"/>
      <c r="B5" s="20" t="s">
        <v>73</v>
      </c>
      <c r="C5" s="4" t="s">
        <v>88</v>
      </c>
      <c r="D5" s="4" t="s">
        <v>79</v>
      </c>
      <c r="E5" s="9" t="s">
        <v>64</v>
      </c>
      <c r="F5" s="4">
        <f>780*900</f>
        <v>702000</v>
      </c>
      <c r="J5" s="33"/>
      <c r="K5" s="33"/>
      <c r="L5" s="33"/>
      <c r="M5" s="33"/>
      <c r="N5" s="33"/>
      <c r="O5" s="33"/>
      <c r="P5" s="33"/>
      <c r="Q5" s="33"/>
    </row>
    <row r="6" spans="1:17" x14ac:dyDescent="0.25">
      <c r="A6" s="26"/>
      <c r="B6" s="17" t="s">
        <v>97</v>
      </c>
      <c r="D6" s="4" t="s">
        <v>81</v>
      </c>
      <c r="E6" s="9" t="s">
        <v>64</v>
      </c>
      <c r="F6" s="4">
        <f>300*900</f>
        <v>270000</v>
      </c>
      <c r="J6" s="33"/>
      <c r="K6" s="33"/>
      <c r="L6" s="33"/>
      <c r="M6" s="33"/>
      <c r="N6" s="33"/>
      <c r="O6" s="33"/>
      <c r="P6" s="33"/>
      <c r="Q6" s="33"/>
    </row>
    <row r="7" spans="1:17" ht="15.75" thickBot="1" x14ac:dyDescent="0.3">
      <c r="A7" s="26"/>
      <c r="B7" s="17" t="s">
        <v>98</v>
      </c>
      <c r="F7" s="21">
        <f>1062000</f>
        <v>1062000</v>
      </c>
      <c r="H7" s="1"/>
      <c r="J7" s="33"/>
      <c r="K7" s="33"/>
      <c r="L7" s="33"/>
      <c r="M7" s="33"/>
      <c r="N7" s="33"/>
      <c r="O7" s="33"/>
      <c r="P7" s="33"/>
      <c r="Q7" s="33"/>
    </row>
    <row r="8" spans="1:17" ht="15.75" thickTop="1" x14ac:dyDescent="0.25">
      <c r="A8" s="26"/>
      <c r="B8" s="20" t="s">
        <v>99</v>
      </c>
      <c r="C8" s="4" t="s">
        <v>77</v>
      </c>
      <c r="F8" s="4">
        <f>SUM(F3:F6)</f>
        <v>1062000</v>
      </c>
      <c r="J8" s="33"/>
      <c r="K8" s="33"/>
      <c r="L8" s="33"/>
      <c r="M8" s="33"/>
      <c r="N8" s="33"/>
      <c r="O8" s="33"/>
      <c r="P8" s="33"/>
      <c r="Q8" s="33"/>
    </row>
    <row r="9" spans="1:17" x14ac:dyDescent="0.25">
      <c r="A9" s="26"/>
      <c r="B9" s="20" t="s">
        <v>74</v>
      </c>
      <c r="C9" s="4" t="s">
        <v>10</v>
      </c>
      <c r="J9" s="33"/>
      <c r="K9" s="33"/>
      <c r="L9" s="33"/>
      <c r="M9" s="33"/>
      <c r="N9" s="33"/>
      <c r="O9" s="33"/>
      <c r="P9" s="33"/>
      <c r="Q9" s="33"/>
    </row>
    <row r="10" spans="1:17" x14ac:dyDescent="0.25">
      <c r="A10" s="26"/>
      <c r="B10" s="20" t="s">
        <v>100</v>
      </c>
      <c r="C10" s="4" t="s">
        <v>11</v>
      </c>
      <c r="J10" s="33"/>
      <c r="K10" s="33"/>
      <c r="L10" s="33"/>
      <c r="M10" s="33"/>
      <c r="N10" s="33"/>
      <c r="O10" s="33"/>
      <c r="P10" s="33"/>
      <c r="Q10" s="33"/>
    </row>
    <row r="11" spans="1:17" x14ac:dyDescent="0.25">
      <c r="A11" s="26"/>
      <c r="B11" s="17"/>
    </row>
    <row r="12" spans="1:17" x14ac:dyDescent="0.25">
      <c r="A12" s="26"/>
    </row>
    <row r="14" spans="1:17" x14ac:dyDescent="0.25">
      <c r="A14" s="14" t="s">
        <v>3</v>
      </c>
      <c r="B14" s="1" t="s">
        <v>82</v>
      </c>
      <c r="I14" s="4">
        <f>20*1200+10*600+360*900</f>
        <v>354000</v>
      </c>
    </row>
    <row r="15" spans="1:17" x14ac:dyDescent="0.25">
      <c r="A15" s="26" t="s">
        <v>14</v>
      </c>
      <c r="B15" s="20" t="s">
        <v>83</v>
      </c>
      <c r="C15" s="4" t="s">
        <v>4</v>
      </c>
      <c r="D15" s="4" t="s">
        <v>85</v>
      </c>
      <c r="E15" s="7" t="s">
        <v>31</v>
      </c>
    </row>
    <row r="16" spans="1:17" ht="15" customHeight="1" x14ac:dyDescent="0.25">
      <c r="A16" s="26"/>
      <c r="B16" s="20" t="s">
        <v>2</v>
      </c>
      <c r="C16" s="4" t="s">
        <v>9</v>
      </c>
      <c r="D16" s="4" t="s">
        <v>84</v>
      </c>
      <c r="E16" s="9" t="s">
        <v>32</v>
      </c>
      <c r="G16" s="30" t="s">
        <v>87</v>
      </c>
      <c r="H16" s="31"/>
      <c r="I16" s="31"/>
    </row>
    <row r="17" spans="1:9" x14ac:dyDescent="0.25">
      <c r="A17" s="26"/>
      <c r="D17" s="4" t="s">
        <v>86</v>
      </c>
      <c r="E17" s="9" t="s">
        <v>64</v>
      </c>
      <c r="G17" s="31"/>
      <c r="H17" s="31"/>
      <c r="I17" s="31"/>
    </row>
    <row r="18" spans="1:9" ht="15.75" thickBot="1" x14ac:dyDescent="0.3">
      <c r="A18" s="26"/>
      <c r="F18" s="16" t="s">
        <v>33</v>
      </c>
      <c r="G18" s="31"/>
      <c r="H18" s="31"/>
      <c r="I18" s="31"/>
    </row>
    <row r="19" spans="1:9" ht="15.75" thickTop="1" x14ac:dyDescent="0.25">
      <c r="A19" s="22"/>
      <c r="F19" s="12"/>
    </row>
    <row r="21" spans="1:9" x14ac:dyDescent="0.25">
      <c r="B21" s="34" t="s">
        <v>89</v>
      </c>
      <c r="C21" s="34" t="s">
        <v>90</v>
      </c>
      <c r="D21" s="34" t="s">
        <v>91</v>
      </c>
      <c r="E21" s="34"/>
      <c r="H21" s="1"/>
    </row>
    <row r="22" spans="1:9" x14ac:dyDescent="0.25">
      <c r="B22" s="34"/>
      <c r="C22" s="34"/>
      <c r="D22" s="34"/>
      <c r="E22" s="34"/>
      <c r="H22" s="23">
        <f>F7+I14+10620000+60000</f>
        <v>12096000</v>
      </c>
    </row>
    <row r="23" spans="1:9" x14ac:dyDescent="0.25">
      <c r="B23" s="34"/>
      <c r="C23" s="34"/>
      <c r="D23" s="34"/>
      <c r="E23" s="34"/>
    </row>
    <row r="24" spans="1:9" x14ac:dyDescent="0.25">
      <c r="H24" s="4">
        <f>F8+I14+'2 Phase'!F7+'1 Phase'!F7</f>
        <v>2538000</v>
      </c>
    </row>
    <row r="26" spans="1:9" x14ac:dyDescent="0.25">
      <c r="B26" s="29" t="s">
        <v>92</v>
      </c>
      <c r="C26" s="29"/>
    </row>
    <row r="27" spans="1:9" x14ac:dyDescent="0.25">
      <c r="B27" s="29"/>
      <c r="C27" s="29"/>
    </row>
    <row r="28" spans="1:9" x14ac:dyDescent="0.25">
      <c r="B28" s="29"/>
      <c r="C28" s="29"/>
    </row>
    <row r="29" spans="1:9" x14ac:dyDescent="0.25">
      <c r="B29" s="29"/>
      <c r="C29" s="29"/>
    </row>
    <row r="30" spans="1:9" x14ac:dyDescent="0.25">
      <c r="B30" s="29"/>
      <c r="C30" s="29"/>
    </row>
  </sheetData>
  <mergeCells count="8">
    <mergeCell ref="B26:C30"/>
    <mergeCell ref="G16:I18"/>
    <mergeCell ref="J3:Q10"/>
    <mergeCell ref="A3:A12"/>
    <mergeCell ref="A15:A18"/>
    <mergeCell ref="B21:B23"/>
    <mergeCell ref="C21:C23"/>
    <mergeCell ref="D21:E23"/>
  </mergeCells>
  <pageMargins left="0.70866141732283472" right="0.70866141732283472" top="0.74803149606299213" bottom="0.74803149606299213" header="0.31496062992125984" footer="0.31496062992125984"/>
  <pageSetup paperSize="9" orientation="landscape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 Phase</vt:lpstr>
      <vt:lpstr>2 Phase</vt:lpstr>
      <vt:lpstr>3-4 Phase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IBM_ADMIN</dc:creator>
  <cp:lastModifiedBy>MST</cp:lastModifiedBy>
  <cp:lastPrinted>2014-04-19T13:30:58Z</cp:lastPrinted>
  <dcterms:created xsi:type="dcterms:W3CDTF">2014-04-11T08:15:44Z</dcterms:created>
  <dcterms:modified xsi:type="dcterms:W3CDTF">2014-06-05T09:45:13Z</dcterms:modified>
</cp:coreProperties>
</file>