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1315" windowHeight="10050" activeTab="1"/>
  </bookViews>
  <sheets>
    <sheet name="Phase 1" sheetId="1" r:id="rId1"/>
    <sheet name="Phase 2" sheetId="2" r:id="rId2"/>
    <sheet name="Phase 3" sheetId="3" r:id="rId3"/>
    <sheet name="Phase 4" sheetId="5" r:id="rId4"/>
    <sheet name="Zusammenfassung" sheetId="4" r:id="rId5"/>
  </sheets>
  <calcPr calcId="145621"/>
</workbook>
</file>

<file path=xl/calcChain.xml><?xml version="1.0" encoding="utf-8"?>
<calcChain xmlns="http://schemas.openxmlformats.org/spreadsheetml/2006/main">
  <c r="M4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M7" i="5" l="1"/>
  <c r="L8" i="3"/>
  <c r="F14" i="2"/>
  <c r="F15" i="2"/>
  <c r="F16" i="2"/>
  <c r="F17" i="2"/>
  <c r="F19" i="2"/>
  <c r="F20" i="2"/>
  <c r="F21" i="2"/>
  <c r="F22" i="2"/>
  <c r="M7" i="2"/>
  <c r="M6" i="2"/>
  <c r="K2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J2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L6" i="5" l="1"/>
  <c r="H4" i="5"/>
  <c r="H3" i="5"/>
  <c r="I4" i="5"/>
  <c r="I3" i="5"/>
  <c r="I5" i="5" s="1"/>
  <c r="L8" i="5" s="1"/>
  <c r="D5" i="5"/>
  <c r="E5" i="5"/>
  <c r="C5" i="5"/>
  <c r="I13" i="3"/>
  <c r="H13" i="3"/>
  <c r="H5" i="5" l="1"/>
  <c r="L9" i="5" s="1"/>
  <c r="G4" i="3"/>
  <c r="G5" i="3"/>
  <c r="G6" i="3"/>
  <c r="G7" i="3"/>
  <c r="G8" i="3"/>
  <c r="G9" i="3"/>
  <c r="G10" i="3"/>
  <c r="G11" i="3"/>
  <c r="G12" i="3"/>
  <c r="F4" i="3"/>
  <c r="F5" i="3"/>
  <c r="F6" i="3"/>
  <c r="F7" i="3"/>
  <c r="F8" i="3"/>
  <c r="F9" i="3"/>
  <c r="F10" i="3"/>
  <c r="F11" i="3"/>
  <c r="F12" i="3"/>
  <c r="G3" i="3"/>
  <c r="F3" i="3"/>
  <c r="G13" i="3" l="1"/>
  <c r="F13" i="3"/>
  <c r="E13" i="3"/>
  <c r="N7" i="2"/>
  <c r="N6" i="2"/>
  <c r="N5" i="2"/>
  <c r="N4" i="2"/>
  <c r="G3" i="2"/>
  <c r="G24" i="2" s="1"/>
  <c r="F24" i="2"/>
  <c r="E24" i="2"/>
  <c r="D14" i="1"/>
  <c r="M5" i="2" l="1"/>
  <c r="O4" i="2"/>
  <c r="L7" i="3"/>
  <c r="I24" i="2"/>
  <c r="O7" i="2" s="1"/>
  <c r="H24" i="2"/>
  <c r="O6" i="2" s="1"/>
  <c r="N7" i="5"/>
  <c r="N8" i="5"/>
  <c r="N9" i="5"/>
  <c r="N6" i="5"/>
  <c r="N6" i="3"/>
  <c r="N7" i="3"/>
  <c r="N8" i="3"/>
  <c r="O5" i="2"/>
  <c r="N5" i="3"/>
  <c r="N13" i="5" l="1"/>
  <c r="B6" i="4" s="1"/>
  <c r="N12" i="3"/>
  <c r="B5" i="4" s="1"/>
  <c r="O11" i="2"/>
  <c r="B4" i="4" s="1"/>
  <c r="G7" i="1"/>
  <c r="H7" i="1" s="1"/>
  <c r="G8" i="1"/>
  <c r="H8" i="1" s="1"/>
  <c r="G9" i="1"/>
  <c r="G10" i="1"/>
  <c r="H13" i="1" l="1"/>
  <c r="B3" i="4" s="1"/>
  <c r="B8" i="4" s="1"/>
</calcChain>
</file>

<file path=xl/sharedStrings.xml><?xml version="1.0" encoding="utf-8"?>
<sst xmlns="http://schemas.openxmlformats.org/spreadsheetml/2006/main" count="173" uniqueCount="99">
  <si>
    <t>Initiationphase</t>
  </si>
  <si>
    <t>Duration: 2 Months</t>
  </si>
  <si>
    <t>Resources</t>
  </si>
  <si>
    <t xml:space="preserve">Project charter </t>
  </si>
  <si>
    <t xml:space="preserve">Staffing   </t>
  </si>
  <si>
    <t>Stakeholderanalysis</t>
  </si>
  <si>
    <t>Risk analysis</t>
  </si>
  <si>
    <t>Milestone Planning</t>
  </si>
  <si>
    <t xml:space="preserve">Resource allocation </t>
  </si>
  <si>
    <t>Budget Planning</t>
  </si>
  <si>
    <t>Project manager</t>
  </si>
  <si>
    <t>Assistant</t>
  </si>
  <si>
    <t>Cost of ressource per day:</t>
  </si>
  <si>
    <t>Cost per day</t>
  </si>
  <si>
    <t>Duration in days</t>
  </si>
  <si>
    <t>Consultants</t>
  </si>
  <si>
    <t>-</t>
  </si>
  <si>
    <t>IT Specialists</t>
  </si>
  <si>
    <t>total cost:</t>
  </si>
  <si>
    <t>Cost per Ressource</t>
  </si>
  <si>
    <t>Project Planning</t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</si>
  <si>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Kick-Off Meeting </t>
    </r>
  </si>
  <si>
    <t>Everyone</t>
  </si>
  <si>
    <t xml:space="preserve">Identify Work packages </t>
  </si>
  <si>
    <t>PM + Assistant</t>
  </si>
  <si>
    <t>Create work breakdown structure</t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</si>
  <si>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Detailed Time Planning/ Milestone Planning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</si>
  <si>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Determination mobile devices</t>
    </r>
  </si>
  <si>
    <t>Change Management</t>
  </si>
  <si>
    <t>PM + 13 Consultants</t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</si>
  <si>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Actual State Analysis</t>
    </r>
  </si>
  <si>
    <t>Customer Analysis</t>
  </si>
  <si>
    <t>3 Consultants</t>
  </si>
  <si>
    <t>Sales force analysis</t>
  </si>
  <si>
    <t>Process Analysis</t>
  </si>
  <si>
    <t>3 Consultants + 3 IT Specialists</t>
  </si>
  <si>
    <t>Data Analysis</t>
  </si>
  <si>
    <t>4 Consultants + 2 IT Specialists</t>
  </si>
  <si>
    <t>Target State Analysis</t>
  </si>
  <si>
    <t>Design Customer Relationship Strategy</t>
  </si>
  <si>
    <t>4 Consultants</t>
  </si>
  <si>
    <t>Prozess adaption</t>
  </si>
  <si>
    <t>3 Consultants + 1 IT Specialists</t>
  </si>
  <si>
    <t>Data model Creation</t>
  </si>
  <si>
    <t>Creation of Migrationconcept</t>
  </si>
  <si>
    <t>2 Consultants + 2 IT Specialists</t>
  </si>
  <si>
    <t>13 Consultants</t>
  </si>
  <si>
    <t>Customizing</t>
  </si>
  <si>
    <t>5 IT Specialists</t>
  </si>
  <si>
    <t>Planning</t>
  </si>
  <si>
    <t>Project Initiation</t>
  </si>
  <si>
    <t>Cost of initiation:</t>
  </si>
  <si>
    <t>Cost ofplanning:</t>
  </si>
  <si>
    <t>Price per day</t>
  </si>
  <si>
    <t xml:space="preserve">total cost </t>
  </si>
  <si>
    <t>Project execution</t>
  </si>
  <si>
    <t>Execution</t>
  </si>
  <si>
    <t>Development in India</t>
  </si>
  <si>
    <t xml:space="preserve">Data Migration </t>
  </si>
  <si>
    <t>Pilot running</t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</si>
  <si>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Implementation (testing environment)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</si>
  <si>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Testing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</si>
  <si>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Implementation (live system)</t>
    </r>
  </si>
  <si>
    <t>Training</t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</si>
  <si>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Rollout of the CRM System</t>
    </r>
  </si>
  <si>
    <t>1 IT Specialist</t>
  </si>
  <si>
    <t>1 Consultants + 2 IT Specialists</t>
  </si>
  <si>
    <t>5 Consultants + 2 IT Specialists</t>
  </si>
  <si>
    <t>3 IT Specialists</t>
  </si>
  <si>
    <t>8 Consultants + 2 It Specialist</t>
  </si>
  <si>
    <t>Project closing</t>
  </si>
  <si>
    <t>Approval</t>
  </si>
  <si>
    <t>Leassons learned</t>
  </si>
  <si>
    <t>days</t>
  </si>
  <si>
    <t>requirement specification</t>
  </si>
  <si>
    <t>functional requirements</t>
  </si>
  <si>
    <t>PM</t>
  </si>
  <si>
    <t>IT-specialists</t>
  </si>
  <si>
    <t>con</t>
  </si>
  <si>
    <t>it</t>
  </si>
  <si>
    <t>workdays in period</t>
  </si>
  <si>
    <t>Duaration of phase</t>
  </si>
  <si>
    <t>Duration of Task</t>
  </si>
  <si>
    <t>count of it-specialists</t>
  </si>
  <si>
    <t>count of consultants</t>
  </si>
  <si>
    <t>workingdays it-specialists</t>
  </si>
  <si>
    <t>workingdays consoltants</t>
  </si>
  <si>
    <t>it-specialist</t>
  </si>
  <si>
    <t>consultant</t>
  </si>
  <si>
    <t>workingdays it</t>
  </si>
  <si>
    <t>workingdays constultant</t>
  </si>
  <si>
    <t>Gesamtkosten</t>
  </si>
  <si>
    <t>Kosten</t>
  </si>
  <si>
    <t>P1</t>
  </si>
  <si>
    <t>P2</t>
  </si>
  <si>
    <t>P3</t>
  </si>
  <si>
    <t>P4</t>
  </si>
  <si>
    <t>Consultant-days</t>
  </si>
  <si>
    <t>it-specialist-days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</si>
</sst>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7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3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3"/>
    </xf>
    <xf numFmtId="0" fontId="0" fillId="0" borderId="0" xfId="0"/>
    <xf numFmtId="0" fontId="0" fillId="0" borderId="0" xfId="0" applyFont="1" applyAlignment="1">
      <alignment horizontal="left" indent="3"/>
    </xf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1" fillId="2" borderId="0" xfId="0" applyFont="1" applyFill="1"/>
    <xf numFmtId="164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/>
    <xf numFmtId="6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G32" sqref="G32"/>
    </sheetView>
  </sheetViews>
  <sheetFormatPr baseColWidth="10" defaultRowHeight="15" x14ac:dyDescent="0.25"/>
  <cols>
    <col min="1" max="1" width="24" bestFit="1" customWidth="1"/>
    <col min="2" max="2" width="17.7109375" customWidth="1"/>
    <col min="3" max="4" width="15.42578125" bestFit="1" customWidth="1"/>
    <col min="5" max="5" width="16.42578125" bestFit="1" customWidth="1"/>
    <col min="6" max="7" width="15.28515625" bestFit="1" customWidth="1"/>
    <col min="9" max="9" width="17.85546875" bestFit="1" customWidth="1"/>
  </cols>
  <sheetData>
    <row r="1" spans="1:8" x14ac:dyDescent="0.25">
      <c r="A1" t="s">
        <v>0</v>
      </c>
    </row>
    <row r="3" spans="1:8" x14ac:dyDescent="0.25">
      <c r="A3" t="s">
        <v>1</v>
      </c>
    </row>
    <row r="5" spans="1:8" x14ac:dyDescent="0.25">
      <c r="A5" s="4" t="s">
        <v>50</v>
      </c>
      <c r="B5" s="2" t="s">
        <v>2</v>
      </c>
      <c r="C5" s="2"/>
      <c r="D5" s="17" t="s">
        <v>73</v>
      </c>
      <c r="E5" s="3" t="s">
        <v>51</v>
      </c>
      <c r="F5" s="3"/>
      <c r="G5" s="3"/>
    </row>
    <row r="6" spans="1:8" x14ac:dyDescent="0.25">
      <c r="A6" s="5" t="s">
        <v>3</v>
      </c>
      <c r="B6" s="5" t="s">
        <v>10</v>
      </c>
      <c r="C6" s="3"/>
      <c r="D6" s="21">
        <v>5</v>
      </c>
      <c r="E6" s="3"/>
      <c r="F6" s="3" t="s">
        <v>14</v>
      </c>
      <c r="G6" s="3" t="s">
        <v>13</v>
      </c>
      <c r="H6" t="s">
        <v>19</v>
      </c>
    </row>
    <row r="7" spans="1:8" x14ac:dyDescent="0.25">
      <c r="A7" s="20" t="s">
        <v>74</v>
      </c>
      <c r="B7" s="5" t="s">
        <v>10</v>
      </c>
      <c r="C7" s="3"/>
      <c r="D7" s="21">
        <v>8</v>
      </c>
      <c r="E7" s="3" t="s">
        <v>10</v>
      </c>
      <c r="F7" s="3">
        <v>40</v>
      </c>
      <c r="G7" s="1">
        <f>VLOOKUP(E7,B19:C22,2,FALSE)</f>
        <v>1200</v>
      </c>
      <c r="H7" s="1">
        <f>F7*G7</f>
        <v>48000</v>
      </c>
    </row>
    <row r="8" spans="1:8" x14ac:dyDescent="0.25">
      <c r="A8" s="5" t="s">
        <v>4</v>
      </c>
      <c r="B8" s="5" t="s">
        <v>10</v>
      </c>
      <c r="C8" s="3"/>
      <c r="D8" s="21">
        <v>7</v>
      </c>
      <c r="E8" s="3" t="s">
        <v>11</v>
      </c>
      <c r="F8" s="3">
        <v>20</v>
      </c>
      <c r="G8" s="1">
        <f>VLOOKUP(E8,B20:C23,2,FALSE)</f>
        <v>600</v>
      </c>
      <c r="H8" s="1">
        <f>F8*G8</f>
        <v>12000</v>
      </c>
    </row>
    <row r="9" spans="1:8" x14ac:dyDescent="0.25">
      <c r="A9" s="5" t="s">
        <v>5</v>
      </c>
      <c r="B9" s="5" t="s">
        <v>10</v>
      </c>
      <c r="C9" s="3" t="s">
        <v>11</v>
      </c>
      <c r="D9" s="21">
        <v>3</v>
      </c>
      <c r="E9" s="3" t="s">
        <v>15</v>
      </c>
      <c r="F9" s="3" t="s">
        <v>16</v>
      </c>
      <c r="G9" s="1">
        <f>VLOOKUP(E9,B21:C24,2,FALSE)</f>
        <v>900</v>
      </c>
      <c r="H9" s="1"/>
    </row>
    <row r="10" spans="1:8" x14ac:dyDescent="0.25">
      <c r="A10" s="5" t="s">
        <v>6</v>
      </c>
      <c r="B10" s="5" t="s">
        <v>10</v>
      </c>
      <c r="C10" s="3" t="s">
        <v>11</v>
      </c>
      <c r="D10" s="21">
        <v>4</v>
      </c>
      <c r="E10" s="3" t="s">
        <v>17</v>
      </c>
      <c r="F10" s="3" t="s">
        <v>16</v>
      </c>
      <c r="G10" s="1">
        <f>VLOOKUP(E10,B22:C25,2,FALSE)</f>
        <v>900</v>
      </c>
      <c r="H10" s="1"/>
    </row>
    <row r="11" spans="1:8" x14ac:dyDescent="0.25">
      <c r="A11" s="5" t="s">
        <v>7</v>
      </c>
      <c r="B11" s="5" t="s">
        <v>10</v>
      </c>
      <c r="C11" s="3" t="s">
        <v>11</v>
      </c>
      <c r="D11" s="21">
        <v>4</v>
      </c>
      <c r="E11" s="3"/>
      <c r="F11" s="3"/>
      <c r="G11" s="3"/>
    </row>
    <row r="12" spans="1:8" x14ac:dyDescent="0.25">
      <c r="A12" s="5" t="s">
        <v>8</v>
      </c>
      <c r="B12" s="5" t="s">
        <v>10</v>
      </c>
      <c r="C12" s="3" t="s">
        <v>11</v>
      </c>
      <c r="D12" s="21">
        <v>4</v>
      </c>
      <c r="E12" s="3"/>
      <c r="F12" s="3"/>
      <c r="G12" s="3"/>
    </row>
    <row r="13" spans="1:8" x14ac:dyDescent="0.25">
      <c r="A13" s="5" t="s">
        <v>9</v>
      </c>
      <c r="B13" s="5" t="s">
        <v>10</v>
      </c>
      <c r="C13" s="3" t="s">
        <v>11</v>
      </c>
      <c r="D13" s="21">
        <v>5</v>
      </c>
      <c r="E13" s="3"/>
      <c r="F13" s="3"/>
      <c r="G13" s="3" t="s">
        <v>18</v>
      </c>
      <c r="H13" s="27">
        <f>SUM(H7,H8,H9,H10)</f>
        <v>60000</v>
      </c>
    </row>
    <row r="14" spans="1:8" x14ac:dyDescent="0.25">
      <c r="D14" s="25">
        <f>SUM(D6:D13)</f>
        <v>40</v>
      </c>
    </row>
    <row r="18" spans="1:3" x14ac:dyDescent="0.25">
      <c r="A18" t="s">
        <v>12</v>
      </c>
    </row>
    <row r="19" spans="1:3" x14ac:dyDescent="0.25">
      <c r="B19" t="s">
        <v>10</v>
      </c>
      <c r="C19" s="1">
        <v>1200</v>
      </c>
    </row>
    <row r="20" spans="1:3" x14ac:dyDescent="0.25">
      <c r="B20" t="s">
        <v>11</v>
      </c>
      <c r="C20" s="1">
        <v>600</v>
      </c>
    </row>
    <row r="21" spans="1:3" x14ac:dyDescent="0.25">
      <c r="B21" s="3" t="s">
        <v>15</v>
      </c>
      <c r="C21" s="1">
        <v>900</v>
      </c>
    </row>
    <row r="22" spans="1:3" x14ac:dyDescent="0.25">
      <c r="B22" s="3" t="s">
        <v>17</v>
      </c>
      <c r="C22" s="1">
        <v>900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B1" workbookViewId="0">
      <selection activeCell="N19" sqref="N19"/>
    </sheetView>
  </sheetViews>
  <sheetFormatPr baseColWidth="10" defaultRowHeight="15" x14ac:dyDescent="0.25"/>
  <cols>
    <col min="1" max="1" width="45.140625" bestFit="1" customWidth="1"/>
    <col min="2" max="2" width="31.85546875" customWidth="1"/>
    <col min="3" max="4" width="12.85546875" style="17" customWidth="1"/>
    <col min="5" max="5" width="17.85546875" bestFit="1" customWidth="1"/>
    <col min="7" max="9" width="11.42578125" style="17"/>
    <col min="10" max="10" width="15.28515625" bestFit="1" customWidth="1"/>
    <col min="11" max="11" width="16.140625" bestFit="1" customWidth="1"/>
    <col min="12" max="12" width="15.42578125" bestFit="1" customWidth="1"/>
    <col min="13" max="13" width="18" bestFit="1" customWidth="1"/>
    <col min="14" max="14" width="12.42578125" bestFit="1" customWidth="1"/>
    <col min="15" max="15" width="14.140625" customWidth="1"/>
  </cols>
  <sheetData>
    <row r="1" spans="1:15" x14ac:dyDescent="0.25">
      <c r="A1" t="s">
        <v>49</v>
      </c>
      <c r="C1" s="17" t="s">
        <v>78</v>
      </c>
      <c r="D1" s="17" t="s">
        <v>79</v>
      </c>
      <c r="E1" s="17" t="s">
        <v>82</v>
      </c>
      <c r="F1" s="17" t="s">
        <v>11</v>
      </c>
      <c r="G1" s="17" t="s">
        <v>76</v>
      </c>
      <c r="H1" s="17" t="s">
        <v>15</v>
      </c>
      <c r="I1" s="17" t="s">
        <v>77</v>
      </c>
      <c r="J1" t="s">
        <v>97</v>
      </c>
      <c r="K1" t="s">
        <v>98</v>
      </c>
    </row>
    <row r="2" spans="1:15" x14ac:dyDescent="0.25">
      <c r="A2" s="4" t="s">
        <v>20</v>
      </c>
      <c r="B2" s="4" t="s">
        <v>2</v>
      </c>
      <c r="C2" s="13"/>
      <c r="D2" s="13"/>
      <c r="L2" s="3" t="s">
        <v>52</v>
      </c>
      <c r="M2" s="3"/>
    </row>
    <row r="3" spans="1:15" x14ac:dyDescent="0.25">
      <c r="A3" s="6" t="s">
        <v>21</v>
      </c>
      <c r="B3" s="5" t="s">
        <v>22</v>
      </c>
      <c r="C3" s="14"/>
      <c r="D3" s="14"/>
      <c r="E3">
        <v>2</v>
      </c>
      <c r="G3" s="17">
        <f>E3</f>
        <v>2</v>
      </c>
      <c r="H3" s="17">
        <v>13</v>
      </c>
      <c r="I3" s="17">
        <v>5</v>
      </c>
      <c r="J3">
        <f>H3*E3</f>
        <v>26</v>
      </c>
      <c r="K3">
        <f>I3*E3</f>
        <v>10</v>
      </c>
      <c r="L3" s="3"/>
      <c r="M3" s="17" t="s">
        <v>80</v>
      </c>
      <c r="N3" t="s">
        <v>53</v>
      </c>
      <c r="O3" t="s">
        <v>54</v>
      </c>
    </row>
    <row r="4" spans="1:15" x14ac:dyDescent="0.25">
      <c r="A4" s="6" t="s">
        <v>23</v>
      </c>
      <c r="B4" s="5" t="s">
        <v>24</v>
      </c>
      <c r="C4" s="14"/>
      <c r="D4" s="14"/>
      <c r="E4">
        <v>3</v>
      </c>
      <c r="F4" s="17"/>
      <c r="G4" s="17">
        <f t="shared" ref="G4:G22" si="0">E4</f>
        <v>3</v>
      </c>
      <c r="H4" s="17">
        <v>13</v>
      </c>
      <c r="I4" s="17">
        <v>5</v>
      </c>
      <c r="J4" s="17">
        <f t="shared" ref="J4:J22" si="1">H4*E4</f>
        <v>39</v>
      </c>
      <c r="K4" s="17">
        <f t="shared" ref="K4:K22" si="2">I4*E4</f>
        <v>15</v>
      </c>
      <c r="L4" s="3" t="s">
        <v>10</v>
      </c>
      <c r="M4" s="3">
        <f>G24</f>
        <v>60</v>
      </c>
      <c r="N4" s="1">
        <f>E27</f>
        <v>1200</v>
      </c>
      <c r="O4" s="24">
        <f>M4*N4</f>
        <v>72000</v>
      </c>
    </row>
    <row r="5" spans="1:15" x14ac:dyDescent="0.25">
      <c r="A5" s="6" t="s">
        <v>25</v>
      </c>
      <c r="B5" s="5" t="s">
        <v>24</v>
      </c>
      <c r="C5" s="14"/>
      <c r="D5" s="14"/>
      <c r="E5">
        <v>6</v>
      </c>
      <c r="F5" s="17"/>
      <c r="G5" s="17">
        <f t="shared" si="0"/>
        <v>6</v>
      </c>
      <c r="H5" s="17">
        <v>13</v>
      </c>
      <c r="I5" s="17">
        <v>5</v>
      </c>
      <c r="J5" s="17">
        <f t="shared" si="1"/>
        <v>78</v>
      </c>
      <c r="K5" s="17">
        <f t="shared" si="2"/>
        <v>30</v>
      </c>
      <c r="L5" s="3" t="s">
        <v>11</v>
      </c>
      <c r="M5" s="3">
        <f>F24</f>
        <v>30</v>
      </c>
      <c r="N5" s="1">
        <f>E28</f>
        <v>600</v>
      </c>
      <c r="O5" s="24">
        <f t="shared" ref="O5:O7" si="3">M5*N5</f>
        <v>18000</v>
      </c>
    </row>
    <row r="6" spans="1:15" x14ac:dyDescent="0.25">
      <c r="A6" s="6" t="s">
        <v>26</v>
      </c>
      <c r="B6" s="5" t="s">
        <v>24</v>
      </c>
      <c r="C6" s="14"/>
      <c r="D6" s="14"/>
      <c r="E6">
        <v>2</v>
      </c>
      <c r="F6" s="17"/>
      <c r="G6" s="17">
        <f t="shared" si="0"/>
        <v>2</v>
      </c>
      <c r="H6" s="17">
        <v>13</v>
      </c>
      <c r="I6" s="17">
        <v>5</v>
      </c>
      <c r="J6" s="17">
        <f t="shared" si="1"/>
        <v>26</v>
      </c>
      <c r="K6" s="17">
        <f t="shared" si="2"/>
        <v>10</v>
      </c>
      <c r="L6" s="3" t="s">
        <v>15</v>
      </c>
      <c r="M6" s="3">
        <f>J24</f>
        <v>780</v>
      </c>
      <c r="N6" s="1">
        <f>E29</f>
        <v>900</v>
      </c>
      <c r="O6" s="24">
        <f t="shared" si="3"/>
        <v>702000</v>
      </c>
    </row>
    <row r="7" spans="1:15" x14ac:dyDescent="0.25">
      <c r="A7" s="6" t="s">
        <v>27</v>
      </c>
      <c r="B7" s="5" t="s">
        <v>11</v>
      </c>
      <c r="C7" s="14"/>
      <c r="D7" s="14"/>
      <c r="E7">
        <v>2</v>
      </c>
      <c r="F7" s="17"/>
      <c r="G7" s="17">
        <f t="shared" si="0"/>
        <v>2</v>
      </c>
      <c r="H7" s="17">
        <v>13</v>
      </c>
      <c r="I7" s="17">
        <v>5</v>
      </c>
      <c r="J7" s="17">
        <f t="shared" si="1"/>
        <v>26</v>
      </c>
      <c r="K7" s="17">
        <f t="shared" si="2"/>
        <v>10</v>
      </c>
      <c r="L7" s="3" t="s">
        <v>17</v>
      </c>
      <c r="M7" s="3">
        <f>K24</f>
        <v>300</v>
      </c>
      <c r="N7" s="1">
        <f>E30</f>
        <v>900</v>
      </c>
      <c r="O7" s="24">
        <f t="shared" si="3"/>
        <v>270000</v>
      </c>
    </row>
    <row r="8" spans="1:15" x14ac:dyDescent="0.25">
      <c r="A8" s="6" t="s">
        <v>28</v>
      </c>
      <c r="B8" s="5" t="s">
        <v>29</v>
      </c>
      <c r="C8" s="14">
        <v>13</v>
      </c>
      <c r="D8" s="14"/>
      <c r="E8">
        <v>3</v>
      </c>
      <c r="F8" s="17"/>
      <c r="G8" s="17">
        <f t="shared" si="0"/>
        <v>3</v>
      </c>
      <c r="H8" s="17">
        <v>13</v>
      </c>
      <c r="I8" s="17">
        <v>5</v>
      </c>
      <c r="J8" s="17">
        <f t="shared" si="1"/>
        <v>39</v>
      </c>
      <c r="K8" s="17">
        <f t="shared" si="2"/>
        <v>15</v>
      </c>
      <c r="L8" s="3"/>
      <c r="M8" s="3"/>
    </row>
    <row r="9" spans="1:15" x14ac:dyDescent="0.25">
      <c r="A9" s="6"/>
      <c r="B9" s="5"/>
      <c r="C9" s="14"/>
      <c r="D9" s="14"/>
      <c r="E9" s="3"/>
      <c r="F9" s="17"/>
      <c r="G9" s="17">
        <f t="shared" si="0"/>
        <v>0</v>
      </c>
      <c r="H9" s="17">
        <v>13</v>
      </c>
      <c r="I9" s="17">
        <v>5</v>
      </c>
      <c r="J9" s="17">
        <f t="shared" si="1"/>
        <v>0</v>
      </c>
      <c r="K9" s="17">
        <f t="shared" si="2"/>
        <v>0</v>
      </c>
    </row>
    <row r="10" spans="1:15" x14ac:dyDescent="0.25">
      <c r="A10" s="6" t="s">
        <v>30</v>
      </c>
      <c r="B10" s="5"/>
      <c r="C10" s="14"/>
      <c r="D10" s="14"/>
      <c r="E10" s="3"/>
      <c r="F10" s="17"/>
      <c r="G10" s="17">
        <f t="shared" si="0"/>
        <v>0</v>
      </c>
      <c r="H10" s="17">
        <v>13</v>
      </c>
      <c r="I10" s="17">
        <v>5</v>
      </c>
      <c r="J10" s="17">
        <f t="shared" si="1"/>
        <v>0</v>
      </c>
      <c r="K10" s="17">
        <f t="shared" si="2"/>
        <v>0</v>
      </c>
    </row>
    <row r="11" spans="1:15" x14ac:dyDescent="0.25">
      <c r="A11" s="7" t="s">
        <v>31</v>
      </c>
      <c r="B11" s="5" t="s">
        <v>32</v>
      </c>
      <c r="C11" s="14">
        <v>3</v>
      </c>
      <c r="D11" s="14"/>
      <c r="E11">
        <v>4</v>
      </c>
      <c r="F11" s="17"/>
      <c r="G11" s="17">
        <f t="shared" si="0"/>
        <v>4</v>
      </c>
      <c r="H11" s="17">
        <v>13</v>
      </c>
      <c r="I11" s="17">
        <v>5</v>
      </c>
      <c r="J11" s="17">
        <f t="shared" si="1"/>
        <v>52</v>
      </c>
      <c r="K11" s="17">
        <f t="shared" si="2"/>
        <v>20</v>
      </c>
      <c r="M11" t="s">
        <v>18</v>
      </c>
      <c r="O11" s="26">
        <f>SUM(O4:O7)</f>
        <v>1062000</v>
      </c>
    </row>
    <row r="12" spans="1:15" x14ac:dyDescent="0.25">
      <c r="A12" s="7" t="s">
        <v>33</v>
      </c>
      <c r="B12" s="5" t="s">
        <v>32</v>
      </c>
      <c r="C12" s="14">
        <v>3</v>
      </c>
      <c r="D12" s="14"/>
      <c r="E12">
        <v>3</v>
      </c>
      <c r="F12" s="17">
        <v>3</v>
      </c>
      <c r="G12" s="17">
        <f t="shared" si="0"/>
        <v>3</v>
      </c>
      <c r="H12" s="17">
        <v>13</v>
      </c>
      <c r="I12" s="17">
        <v>5</v>
      </c>
      <c r="J12" s="17">
        <f t="shared" si="1"/>
        <v>39</v>
      </c>
      <c r="K12" s="17">
        <f t="shared" si="2"/>
        <v>15</v>
      </c>
    </row>
    <row r="13" spans="1:15" x14ac:dyDescent="0.25">
      <c r="A13" s="7" t="s">
        <v>34</v>
      </c>
      <c r="B13" s="5" t="s">
        <v>35</v>
      </c>
      <c r="C13" s="14">
        <v>3</v>
      </c>
      <c r="D13" s="14">
        <v>3</v>
      </c>
      <c r="E13">
        <v>4</v>
      </c>
      <c r="F13" s="17"/>
      <c r="G13" s="17">
        <f t="shared" si="0"/>
        <v>4</v>
      </c>
      <c r="H13" s="17">
        <v>13</v>
      </c>
      <c r="I13" s="17">
        <v>5</v>
      </c>
      <c r="J13" s="17">
        <f t="shared" si="1"/>
        <v>52</v>
      </c>
      <c r="K13" s="17">
        <f t="shared" si="2"/>
        <v>20</v>
      </c>
    </row>
    <row r="14" spans="1:15" x14ac:dyDescent="0.25">
      <c r="A14" s="7" t="s">
        <v>36</v>
      </c>
      <c r="B14" s="5" t="s">
        <v>37</v>
      </c>
      <c r="C14" s="14">
        <v>4</v>
      </c>
      <c r="D14" s="14">
        <v>2</v>
      </c>
      <c r="E14">
        <v>6</v>
      </c>
      <c r="F14" s="17">
        <f t="shared" ref="F4:F22" si="4">E14</f>
        <v>6</v>
      </c>
      <c r="G14" s="17">
        <f t="shared" si="0"/>
        <v>6</v>
      </c>
      <c r="H14" s="17">
        <v>13</v>
      </c>
      <c r="I14" s="17">
        <v>5</v>
      </c>
      <c r="J14" s="17">
        <f t="shared" si="1"/>
        <v>78</v>
      </c>
      <c r="K14" s="17">
        <f t="shared" si="2"/>
        <v>30</v>
      </c>
    </row>
    <row r="15" spans="1:15" x14ac:dyDescent="0.25">
      <c r="A15" s="8"/>
      <c r="B15" s="5"/>
      <c r="C15" s="14"/>
      <c r="D15" s="14"/>
      <c r="F15" s="17">
        <f t="shared" si="4"/>
        <v>0</v>
      </c>
      <c r="G15" s="17">
        <f t="shared" si="0"/>
        <v>0</v>
      </c>
      <c r="H15" s="17">
        <v>13</v>
      </c>
      <c r="I15" s="17">
        <v>5</v>
      </c>
      <c r="J15" s="17">
        <f t="shared" si="1"/>
        <v>0</v>
      </c>
      <c r="K15" s="17">
        <f t="shared" si="2"/>
        <v>0</v>
      </c>
    </row>
    <row r="16" spans="1:15" x14ac:dyDescent="0.25">
      <c r="A16" s="6" t="s">
        <v>38</v>
      </c>
      <c r="B16" s="5"/>
      <c r="C16" s="14"/>
      <c r="D16" s="14"/>
      <c r="F16" s="17">
        <f t="shared" si="4"/>
        <v>0</v>
      </c>
      <c r="G16" s="17">
        <f t="shared" si="0"/>
        <v>0</v>
      </c>
      <c r="H16" s="17">
        <v>13</v>
      </c>
      <c r="I16" s="17">
        <v>5</v>
      </c>
      <c r="J16" s="17">
        <f t="shared" si="1"/>
        <v>0</v>
      </c>
      <c r="K16" s="17">
        <f t="shared" si="2"/>
        <v>0</v>
      </c>
    </row>
    <row r="17" spans="1:11" x14ac:dyDescent="0.25">
      <c r="A17" s="8" t="s">
        <v>39</v>
      </c>
      <c r="B17" s="5" t="s">
        <v>40</v>
      </c>
      <c r="C17" s="14">
        <v>4</v>
      </c>
      <c r="D17" s="14"/>
      <c r="E17">
        <v>3</v>
      </c>
      <c r="F17" s="17">
        <f t="shared" si="4"/>
        <v>3</v>
      </c>
      <c r="G17" s="17">
        <f t="shared" si="0"/>
        <v>3</v>
      </c>
      <c r="H17" s="17">
        <v>13</v>
      </c>
      <c r="I17" s="17">
        <v>5</v>
      </c>
      <c r="J17" s="17">
        <f t="shared" si="1"/>
        <v>39</v>
      </c>
      <c r="K17" s="17">
        <f t="shared" si="2"/>
        <v>15</v>
      </c>
    </row>
    <row r="18" spans="1:11" x14ac:dyDescent="0.25">
      <c r="A18" s="8" t="s">
        <v>41</v>
      </c>
      <c r="B18" s="5" t="s">
        <v>42</v>
      </c>
      <c r="C18" s="14">
        <v>3</v>
      </c>
      <c r="D18" s="14">
        <v>1</v>
      </c>
      <c r="E18">
        <v>4</v>
      </c>
      <c r="F18" s="17"/>
      <c r="G18" s="17">
        <f t="shared" si="0"/>
        <v>4</v>
      </c>
      <c r="H18" s="17">
        <v>13</v>
      </c>
      <c r="I18" s="17">
        <v>5</v>
      </c>
      <c r="J18" s="17">
        <f t="shared" si="1"/>
        <v>52</v>
      </c>
      <c r="K18" s="17">
        <f t="shared" si="2"/>
        <v>20</v>
      </c>
    </row>
    <row r="19" spans="1:11" x14ac:dyDescent="0.25">
      <c r="A19" s="8" t="s">
        <v>43</v>
      </c>
      <c r="B19" s="5" t="s">
        <v>37</v>
      </c>
      <c r="C19" s="14">
        <v>4</v>
      </c>
      <c r="D19" s="14">
        <v>2</v>
      </c>
      <c r="E19">
        <v>3</v>
      </c>
      <c r="F19" s="17">
        <f t="shared" si="4"/>
        <v>3</v>
      </c>
      <c r="G19" s="17">
        <f t="shared" si="0"/>
        <v>3</v>
      </c>
      <c r="H19" s="17">
        <v>13</v>
      </c>
      <c r="I19" s="17">
        <v>5</v>
      </c>
      <c r="J19" s="17">
        <f t="shared" si="1"/>
        <v>39</v>
      </c>
      <c r="K19" s="17">
        <f t="shared" si="2"/>
        <v>15</v>
      </c>
    </row>
    <row r="20" spans="1:11" x14ac:dyDescent="0.25">
      <c r="A20" s="8" t="s">
        <v>44</v>
      </c>
      <c r="B20" s="5" t="s">
        <v>45</v>
      </c>
      <c r="C20" s="14">
        <v>2</v>
      </c>
      <c r="D20" s="14">
        <v>2</v>
      </c>
      <c r="E20">
        <v>3</v>
      </c>
      <c r="F20" s="17">
        <f t="shared" si="4"/>
        <v>3</v>
      </c>
      <c r="G20" s="17">
        <f t="shared" si="0"/>
        <v>3</v>
      </c>
      <c r="H20" s="17">
        <v>13</v>
      </c>
      <c r="I20" s="17">
        <v>5</v>
      </c>
      <c r="J20" s="17">
        <f t="shared" si="1"/>
        <v>39</v>
      </c>
      <c r="K20" s="17">
        <f t="shared" si="2"/>
        <v>15</v>
      </c>
    </row>
    <row r="21" spans="1:11" x14ac:dyDescent="0.25">
      <c r="A21" s="19" t="s">
        <v>75</v>
      </c>
      <c r="B21" s="9" t="s">
        <v>46</v>
      </c>
      <c r="C21" s="22">
        <v>13</v>
      </c>
      <c r="D21" s="14"/>
      <c r="E21">
        <v>5</v>
      </c>
      <c r="F21" s="17">
        <f t="shared" si="4"/>
        <v>5</v>
      </c>
      <c r="G21" s="17">
        <f t="shared" si="0"/>
        <v>5</v>
      </c>
      <c r="H21" s="17">
        <v>13</v>
      </c>
      <c r="I21" s="17">
        <v>5</v>
      </c>
      <c r="J21" s="17">
        <f t="shared" si="1"/>
        <v>65</v>
      </c>
      <c r="K21" s="17">
        <f t="shared" si="2"/>
        <v>25</v>
      </c>
    </row>
    <row r="22" spans="1:11" x14ac:dyDescent="0.25">
      <c r="A22" s="6" t="s">
        <v>47</v>
      </c>
      <c r="B22" s="9" t="s">
        <v>48</v>
      </c>
      <c r="C22" s="9"/>
      <c r="D22" s="14">
        <v>5</v>
      </c>
      <c r="E22">
        <v>7</v>
      </c>
      <c r="F22" s="17">
        <f t="shared" si="4"/>
        <v>7</v>
      </c>
      <c r="G22" s="17">
        <f t="shared" si="0"/>
        <v>7</v>
      </c>
      <c r="H22" s="17">
        <v>13</v>
      </c>
      <c r="I22" s="17">
        <v>5</v>
      </c>
      <c r="J22" s="17">
        <f t="shared" si="1"/>
        <v>91</v>
      </c>
      <c r="K22" s="17">
        <f t="shared" si="2"/>
        <v>35</v>
      </c>
    </row>
    <row r="23" spans="1:11" x14ac:dyDescent="0.25">
      <c r="D23" s="14"/>
      <c r="E23" s="20" t="s">
        <v>81</v>
      </c>
    </row>
    <row r="24" spans="1:11" x14ac:dyDescent="0.25">
      <c r="D24" s="14"/>
      <c r="E24" s="23">
        <f t="shared" ref="E24:K24" si="5">SUM(E3:E22)</f>
        <v>60</v>
      </c>
      <c r="F24" s="13">
        <f t="shared" si="5"/>
        <v>30</v>
      </c>
      <c r="G24" s="13">
        <f t="shared" si="5"/>
        <v>60</v>
      </c>
      <c r="H24" s="13">
        <f t="shared" si="5"/>
        <v>260</v>
      </c>
      <c r="I24" s="13">
        <f t="shared" si="5"/>
        <v>100</v>
      </c>
      <c r="J24" s="13">
        <f t="shared" si="5"/>
        <v>780</v>
      </c>
      <c r="K24" s="13">
        <f t="shared" si="5"/>
        <v>300</v>
      </c>
    </row>
    <row r="25" spans="1:11" x14ac:dyDescent="0.25">
      <c r="D25" s="14"/>
    </row>
    <row r="26" spans="1:11" x14ac:dyDescent="0.25">
      <c r="A26" s="3" t="s">
        <v>12</v>
      </c>
      <c r="B26" s="3"/>
      <c r="E26" s="3"/>
    </row>
    <row r="27" spans="1:11" x14ac:dyDescent="0.25">
      <c r="A27" s="3"/>
      <c r="B27" s="3" t="s">
        <v>10</v>
      </c>
      <c r="E27" s="1">
        <v>1200</v>
      </c>
    </row>
    <row r="28" spans="1:11" x14ac:dyDescent="0.25">
      <c r="A28" s="3"/>
      <c r="B28" s="3" t="s">
        <v>11</v>
      </c>
      <c r="E28" s="1">
        <v>600</v>
      </c>
    </row>
    <row r="29" spans="1:11" x14ac:dyDescent="0.25">
      <c r="A29" s="3"/>
      <c r="B29" s="3" t="s">
        <v>15</v>
      </c>
      <c r="E29" s="1">
        <v>900</v>
      </c>
    </row>
    <row r="30" spans="1:11" x14ac:dyDescent="0.25">
      <c r="A30" s="3"/>
      <c r="B30" s="3" t="s">
        <v>17</v>
      </c>
      <c r="E30" s="1">
        <v>900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C1" workbookViewId="0">
      <selection activeCell="M25" sqref="M25"/>
    </sheetView>
  </sheetViews>
  <sheetFormatPr baseColWidth="10" defaultRowHeight="15" x14ac:dyDescent="0.25"/>
  <cols>
    <col min="1" max="1" width="34" customWidth="1"/>
    <col min="2" max="2" width="22.140625" customWidth="1"/>
    <col min="3" max="3" width="10.85546875" style="17" customWidth="1"/>
    <col min="4" max="4" width="10.7109375" style="17" customWidth="1"/>
    <col min="5" max="5" width="7" bestFit="1" customWidth="1"/>
    <col min="6" max="6" width="12.42578125" customWidth="1"/>
    <col min="7" max="7" width="11.5703125" customWidth="1"/>
    <col min="8" max="8" width="4" style="17" bestFit="1" customWidth="1"/>
    <col min="9" max="9" width="9" bestFit="1" customWidth="1"/>
    <col min="14" max="14" width="13.140625" bestFit="1" customWidth="1"/>
  </cols>
  <sheetData>
    <row r="1" spans="1:15" x14ac:dyDescent="0.25">
      <c r="A1" s="3" t="s">
        <v>56</v>
      </c>
      <c r="B1" s="3"/>
      <c r="E1" s="3"/>
      <c r="F1" s="3"/>
      <c r="G1" s="3"/>
      <c r="I1" s="3"/>
    </row>
    <row r="2" spans="1:15" x14ac:dyDescent="0.25">
      <c r="A2" s="4" t="s">
        <v>55</v>
      </c>
      <c r="B2" s="4" t="s">
        <v>2</v>
      </c>
      <c r="C2" s="13" t="s">
        <v>83</v>
      </c>
      <c r="D2" s="13" t="s">
        <v>84</v>
      </c>
      <c r="E2" s="13" t="s">
        <v>73</v>
      </c>
      <c r="F2" s="13" t="s">
        <v>85</v>
      </c>
      <c r="G2" s="13" t="s">
        <v>86</v>
      </c>
      <c r="H2" s="13" t="s">
        <v>76</v>
      </c>
      <c r="I2" s="13" t="s">
        <v>11</v>
      </c>
    </row>
    <row r="3" spans="1:15" x14ac:dyDescent="0.25">
      <c r="A3" s="11" t="s">
        <v>57</v>
      </c>
      <c r="B3" s="14" t="s">
        <v>65</v>
      </c>
      <c r="C3" s="14">
        <v>5</v>
      </c>
      <c r="D3" s="14">
        <v>13</v>
      </c>
      <c r="E3" s="3">
        <v>20</v>
      </c>
      <c r="F3" s="3">
        <f>C3*E3</f>
        <v>100</v>
      </c>
      <c r="G3" s="3">
        <f>D3*E3</f>
        <v>260</v>
      </c>
      <c r="H3" s="14">
        <v>20</v>
      </c>
      <c r="I3" s="14">
        <v>10</v>
      </c>
      <c r="K3" s="12" t="s">
        <v>52</v>
      </c>
      <c r="L3" s="12"/>
      <c r="M3" s="12"/>
      <c r="N3" s="12"/>
      <c r="O3" s="12"/>
    </row>
    <row r="4" spans="1:15" x14ac:dyDescent="0.25">
      <c r="A4" s="11" t="s">
        <v>58</v>
      </c>
      <c r="B4" s="14" t="s">
        <v>66</v>
      </c>
      <c r="C4" s="14">
        <v>5</v>
      </c>
      <c r="D4" s="14">
        <v>13</v>
      </c>
      <c r="E4" s="3">
        <v>7</v>
      </c>
      <c r="F4" s="17">
        <f t="shared" ref="F4:F12" si="0">C4*E4</f>
        <v>35</v>
      </c>
      <c r="G4" s="17">
        <f t="shared" ref="G4:G12" si="1">D4*E4</f>
        <v>91</v>
      </c>
      <c r="H4" s="14">
        <v>7</v>
      </c>
      <c r="I4" s="14">
        <v>7</v>
      </c>
      <c r="K4" s="12"/>
      <c r="L4" s="12" t="s">
        <v>14</v>
      </c>
      <c r="M4" s="12" t="s">
        <v>53</v>
      </c>
      <c r="N4" s="12" t="s">
        <v>54</v>
      </c>
      <c r="O4" s="12"/>
    </row>
    <row r="5" spans="1:15" x14ac:dyDescent="0.25">
      <c r="A5" s="11" t="s">
        <v>59</v>
      </c>
      <c r="B5" s="14" t="s">
        <v>67</v>
      </c>
      <c r="C5" s="14">
        <v>5</v>
      </c>
      <c r="D5" s="14">
        <v>13</v>
      </c>
      <c r="E5" s="3">
        <v>5</v>
      </c>
      <c r="F5" s="17">
        <f t="shared" si="0"/>
        <v>25</v>
      </c>
      <c r="G5" s="17">
        <f t="shared" si="1"/>
        <v>65</v>
      </c>
      <c r="H5" s="14">
        <v>5</v>
      </c>
      <c r="I5" s="14"/>
      <c r="K5" s="12" t="s">
        <v>10</v>
      </c>
      <c r="L5" s="12">
        <v>60</v>
      </c>
      <c r="M5" s="12">
        <v>1200</v>
      </c>
      <c r="N5" s="24">
        <f>L5*M5</f>
        <v>72000</v>
      </c>
      <c r="O5" s="12"/>
    </row>
    <row r="6" spans="1:15" x14ac:dyDescent="0.25">
      <c r="A6" s="10" t="s">
        <v>60</v>
      </c>
      <c r="B6" s="12"/>
      <c r="C6" s="14">
        <v>5</v>
      </c>
      <c r="D6" s="14">
        <v>13</v>
      </c>
      <c r="E6" s="3"/>
      <c r="F6" s="17">
        <f t="shared" si="0"/>
        <v>0</v>
      </c>
      <c r="G6" s="17">
        <f t="shared" si="1"/>
        <v>0</v>
      </c>
      <c r="I6" s="17"/>
      <c r="K6" s="12" t="s">
        <v>11</v>
      </c>
      <c r="L6" s="12">
        <v>30</v>
      </c>
      <c r="M6" s="12">
        <v>600</v>
      </c>
      <c r="N6" s="24">
        <f t="shared" ref="N6:N8" si="2">L6*M6</f>
        <v>18000</v>
      </c>
      <c r="O6" s="12"/>
    </row>
    <row r="7" spans="1:15" x14ac:dyDescent="0.25">
      <c r="A7" s="10" t="s">
        <v>61</v>
      </c>
      <c r="B7" s="12"/>
      <c r="C7" s="14">
        <v>5</v>
      </c>
      <c r="D7" s="14">
        <v>13</v>
      </c>
      <c r="E7" s="3"/>
      <c r="F7" s="17">
        <f t="shared" si="0"/>
        <v>0</v>
      </c>
      <c r="G7" s="17">
        <f t="shared" si="1"/>
        <v>0</v>
      </c>
      <c r="I7" s="17"/>
      <c r="K7" s="12" t="s">
        <v>15</v>
      </c>
      <c r="L7" s="12">
        <f>G13</f>
        <v>780</v>
      </c>
      <c r="M7" s="12">
        <v>900</v>
      </c>
      <c r="N7" s="24">
        <f t="shared" si="2"/>
        <v>702000</v>
      </c>
      <c r="O7" s="12"/>
    </row>
    <row r="8" spans="1:15" x14ac:dyDescent="0.25">
      <c r="A8" s="11" t="s">
        <v>62</v>
      </c>
      <c r="B8" s="14" t="s">
        <v>68</v>
      </c>
      <c r="C8" s="14">
        <v>5</v>
      </c>
      <c r="D8" s="14">
        <v>13</v>
      </c>
      <c r="E8" s="3">
        <v>12</v>
      </c>
      <c r="F8" s="17">
        <f t="shared" si="0"/>
        <v>60</v>
      </c>
      <c r="G8" s="17">
        <f t="shared" si="1"/>
        <v>156</v>
      </c>
      <c r="H8" s="14">
        <v>12</v>
      </c>
      <c r="I8" s="14">
        <v>6</v>
      </c>
      <c r="K8" s="12" t="s">
        <v>17</v>
      </c>
      <c r="L8" s="12">
        <f>F13</f>
        <v>300</v>
      </c>
      <c r="M8" s="12">
        <v>900</v>
      </c>
      <c r="N8" s="24">
        <f t="shared" si="2"/>
        <v>270000</v>
      </c>
      <c r="O8" s="12"/>
    </row>
    <row r="9" spans="1:15" x14ac:dyDescent="0.25">
      <c r="A9" s="11" t="s">
        <v>63</v>
      </c>
      <c r="B9" s="14" t="s">
        <v>32</v>
      </c>
      <c r="C9" s="14">
        <v>5</v>
      </c>
      <c r="D9" s="14">
        <v>13</v>
      </c>
      <c r="E9" s="3">
        <v>13</v>
      </c>
      <c r="F9" s="17">
        <f t="shared" si="0"/>
        <v>65</v>
      </c>
      <c r="G9" s="17">
        <f t="shared" si="1"/>
        <v>169</v>
      </c>
      <c r="H9" s="14">
        <v>13</v>
      </c>
      <c r="I9" s="14">
        <v>6</v>
      </c>
      <c r="K9" s="12"/>
      <c r="L9" s="12"/>
      <c r="M9" s="12"/>
      <c r="N9" s="24"/>
      <c r="O9" s="12"/>
    </row>
    <row r="10" spans="1:15" x14ac:dyDescent="0.25">
      <c r="A10" s="11" t="s">
        <v>64</v>
      </c>
      <c r="B10" s="14" t="s">
        <v>69</v>
      </c>
      <c r="C10" s="14">
        <v>5</v>
      </c>
      <c r="D10" s="14">
        <v>13</v>
      </c>
      <c r="E10" s="3">
        <v>3</v>
      </c>
      <c r="F10" s="17">
        <f t="shared" si="0"/>
        <v>15</v>
      </c>
      <c r="G10" s="17">
        <f t="shared" si="1"/>
        <v>39</v>
      </c>
      <c r="H10" s="14">
        <v>3</v>
      </c>
      <c r="I10" s="14">
        <v>1</v>
      </c>
      <c r="K10" s="12"/>
      <c r="L10" s="12"/>
      <c r="M10" s="12"/>
      <c r="N10" s="24"/>
      <c r="O10" s="12"/>
    </row>
    <row r="11" spans="1:15" x14ac:dyDescent="0.25">
      <c r="A11" s="7"/>
      <c r="B11" s="5"/>
      <c r="C11" s="14">
        <v>5</v>
      </c>
      <c r="D11" s="14">
        <v>13</v>
      </c>
      <c r="E11" s="3"/>
      <c r="F11" s="17">
        <f t="shared" si="0"/>
        <v>0</v>
      </c>
      <c r="G11" s="17">
        <f t="shared" si="1"/>
        <v>0</v>
      </c>
      <c r="H11" s="14"/>
      <c r="I11" s="14"/>
      <c r="K11" s="12"/>
      <c r="L11" s="12"/>
      <c r="M11" s="12"/>
      <c r="N11" s="24"/>
      <c r="O11" s="12"/>
    </row>
    <row r="12" spans="1:15" x14ac:dyDescent="0.25">
      <c r="A12" s="7"/>
      <c r="B12" s="5"/>
      <c r="C12" s="14">
        <v>5</v>
      </c>
      <c r="D12" s="14">
        <v>13</v>
      </c>
      <c r="E12" s="3"/>
      <c r="F12" s="17">
        <f t="shared" si="0"/>
        <v>0</v>
      </c>
      <c r="G12" s="17">
        <f t="shared" si="1"/>
        <v>0</v>
      </c>
      <c r="H12" s="14"/>
      <c r="I12" s="14"/>
      <c r="K12" s="12"/>
      <c r="L12" s="12" t="s">
        <v>18</v>
      </c>
      <c r="M12" s="12"/>
      <c r="N12" s="26">
        <f>SUM(N5:N8)</f>
        <v>1062000</v>
      </c>
      <c r="O12" s="12"/>
    </row>
    <row r="13" spans="1:15" x14ac:dyDescent="0.25">
      <c r="A13" s="7"/>
      <c r="B13" s="5"/>
      <c r="C13" s="14"/>
      <c r="D13" s="14"/>
      <c r="E13" s="3">
        <f>SUM(E3:E10)</f>
        <v>60</v>
      </c>
      <c r="F13" s="3">
        <f>SUM(F3:F12)</f>
        <v>300</v>
      </c>
      <c r="G13" s="3">
        <f>SUM(G3:G12)</f>
        <v>780</v>
      </c>
      <c r="H13" s="14">
        <f>SUM(H3:H10)</f>
        <v>60</v>
      </c>
      <c r="I13" s="14">
        <f>SUM(I3:I10)</f>
        <v>30</v>
      </c>
      <c r="K13" s="3"/>
      <c r="L13" s="3"/>
    </row>
    <row r="14" spans="1:15" x14ac:dyDescent="0.25">
      <c r="A14" s="7"/>
      <c r="B14" s="5"/>
      <c r="C14" s="14"/>
      <c r="D14" s="14"/>
      <c r="E14" s="3">
        <v>60</v>
      </c>
      <c r="F14" s="3"/>
      <c r="G14" s="3"/>
      <c r="I14" s="3"/>
    </row>
    <row r="15" spans="1:15" x14ac:dyDescent="0.25">
      <c r="A15" s="8"/>
      <c r="B15" s="5"/>
      <c r="C15" s="14"/>
      <c r="D15" s="14"/>
      <c r="E15" s="3"/>
      <c r="F15" s="3"/>
      <c r="G15" s="3"/>
      <c r="I15" s="3"/>
    </row>
    <row r="16" spans="1:15" x14ac:dyDescent="0.25">
      <c r="A16" s="6"/>
      <c r="B16" s="5"/>
      <c r="C16" s="14"/>
      <c r="D16" s="14"/>
      <c r="E16" s="3"/>
      <c r="F16" s="3"/>
      <c r="G16" s="3"/>
      <c r="I16" s="3"/>
    </row>
    <row r="17" spans="1:9" x14ac:dyDescent="0.25">
      <c r="A17" s="8"/>
      <c r="B17" s="5"/>
      <c r="C17" s="14"/>
      <c r="D17" s="14"/>
      <c r="E17" s="3"/>
      <c r="F17" s="3"/>
      <c r="G17" s="3"/>
      <c r="I17" s="3"/>
    </row>
    <row r="18" spans="1:9" x14ac:dyDescent="0.25">
      <c r="A18" s="8"/>
      <c r="B18" s="5"/>
      <c r="C18" s="14"/>
      <c r="D18" s="14"/>
      <c r="E18" s="3"/>
      <c r="F18" s="3"/>
      <c r="G18" s="3"/>
      <c r="I18" s="3"/>
    </row>
    <row r="19" spans="1:9" x14ac:dyDescent="0.25">
      <c r="A19" s="8"/>
      <c r="B19" s="5"/>
      <c r="C19" s="14"/>
      <c r="D19" s="14"/>
      <c r="E19" s="3"/>
      <c r="F19" s="3"/>
      <c r="G19" s="3"/>
      <c r="I19" s="3"/>
    </row>
    <row r="20" spans="1:9" x14ac:dyDescent="0.25">
      <c r="A20" s="8"/>
      <c r="B20" s="5"/>
      <c r="C20" s="14"/>
      <c r="D20" s="14"/>
      <c r="E20" s="3"/>
      <c r="F20" s="3"/>
      <c r="G20" s="3"/>
      <c r="I20" s="3"/>
    </row>
    <row r="21" spans="1:9" x14ac:dyDescent="0.25">
      <c r="A21" s="8"/>
      <c r="B21" s="9"/>
      <c r="C21" s="9"/>
      <c r="D21" s="9"/>
      <c r="E21" s="3"/>
      <c r="F21" s="3"/>
      <c r="G21" s="3"/>
      <c r="I21" s="3"/>
    </row>
    <row r="22" spans="1:9" x14ac:dyDescent="0.25">
      <c r="B22" s="12" t="s">
        <v>10</v>
      </c>
      <c r="E22" s="1">
        <v>1200</v>
      </c>
      <c r="F22" s="3"/>
      <c r="G22" s="3"/>
      <c r="I22" s="3"/>
    </row>
    <row r="23" spans="1:9" x14ac:dyDescent="0.25">
      <c r="B23" s="12" t="s">
        <v>11</v>
      </c>
      <c r="E23" s="1">
        <v>600</v>
      </c>
    </row>
    <row r="24" spans="1:9" x14ac:dyDescent="0.25">
      <c r="B24" s="12" t="s">
        <v>15</v>
      </c>
      <c r="E24" s="1">
        <v>900</v>
      </c>
    </row>
    <row r="25" spans="1:9" x14ac:dyDescent="0.25">
      <c r="B25" s="12" t="s">
        <v>17</v>
      </c>
      <c r="E25" s="1">
        <v>900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L8" sqref="L8"/>
    </sheetView>
  </sheetViews>
  <sheetFormatPr baseColWidth="10" defaultRowHeight="15" x14ac:dyDescent="0.25"/>
  <cols>
    <col min="1" max="1" width="20.140625" customWidth="1"/>
    <col min="2" max="2" width="22.140625" customWidth="1"/>
    <col min="3" max="3" width="6.42578125" style="17" customWidth="1"/>
    <col min="6" max="6" width="8.140625" customWidth="1"/>
    <col min="9" max="9" width="8.28515625" style="17" customWidth="1"/>
    <col min="10" max="10" width="11.42578125" style="17"/>
  </cols>
  <sheetData>
    <row r="1" spans="1:14" x14ac:dyDescent="0.25">
      <c r="A1" s="3"/>
      <c r="B1" s="3"/>
      <c r="D1" s="3"/>
      <c r="E1" s="3"/>
      <c r="F1" s="3"/>
      <c r="G1" s="3"/>
      <c r="H1" s="3"/>
      <c r="K1" s="3"/>
      <c r="L1" s="3"/>
      <c r="M1" s="3"/>
    </row>
    <row r="2" spans="1:14" x14ac:dyDescent="0.25">
      <c r="A2" s="13" t="s">
        <v>70</v>
      </c>
      <c r="B2" s="13" t="s">
        <v>2</v>
      </c>
      <c r="C2" s="13" t="s">
        <v>73</v>
      </c>
      <c r="D2" s="17" t="s">
        <v>76</v>
      </c>
      <c r="E2" s="17" t="s">
        <v>11</v>
      </c>
      <c r="F2" s="17" t="s">
        <v>87</v>
      </c>
      <c r="G2" s="17" t="s">
        <v>88</v>
      </c>
      <c r="H2" s="17" t="s">
        <v>89</v>
      </c>
      <c r="I2" s="17" t="s">
        <v>90</v>
      </c>
      <c r="K2" s="3"/>
      <c r="L2" s="3"/>
      <c r="M2" s="3"/>
    </row>
    <row r="3" spans="1:14" x14ac:dyDescent="0.25">
      <c r="A3" s="18" t="s">
        <v>71</v>
      </c>
      <c r="B3" s="14" t="s">
        <v>65</v>
      </c>
      <c r="C3" s="14">
        <v>5</v>
      </c>
      <c r="D3" s="12">
        <v>5</v>
      </c>
      <c r="E3" s="3">
        <v>5</v>
      </c>
      <c r="F3" s="3">
        <v>5</v>
      </c>
      <c r="G3" s="3">
        <v>13</v>
      </c>
      <c r="H3" s="3">
        <f>F3*C3</f>
        <v>25</v>
      </c>
      <c r="I3" s="17">
        <f>G3*C3</f>
        <v>65</v>
      </c>
      <c r="K3" s="3"/>
      <c r="L3" s="3"/>
      <c r="M3" s="3"/>
    </row>
    <row r="4" spans="1:14" x14ac:dyDescent="0.25">
      <c r="A4" s="18" t="s">
        <v>72</v>
      </c>
      <c r="B4" s="14" t="s">
        <v>66</v>
      </c>
      <c r="C4" s="14">
        <v>15</v>
      </c>
      <c r="D4" s="12">
        <v>15</v>
      </c>
      <c r="E4" s="3">
        <v>15</v>
      </c>
      <c r="F4" s="3">
        <v>5</v>
      </c>
      <c r="G4" s="3">
        <v>13</v>
      </c>
      <c r="H4" s="17">
        <f>F4*C4</f>
        <v>75</v>
      </c>
      <c r="I4" s="17">
        <f>G4*C4</f>
        <v>195</v>
      </c>
      <c r="K4" s="17" t="s">
        <v>52</v>
      </c>
      <c r="L4" s="17"/>
      <c r="M4" s="17"/>
      <c r="N4" s="17"/>
    </row>
    <row r="5" spans="1:14" x14ac:dyDescent="0.25">
      <c r="A5" s="16"/>
      <c r="B5" s="14"/>
      <c r="C5" s="14">
        <f>SUM(C3:C4)</f>
        <v>20</v>
      </c>
      <c r="D5" s="14">
        <f t="shared" ref="D5:E5" si="0">SUM(D3:D4)</f>
        <v>20</v>
      </c>
      <c r="E5" s="14">
        <f t="shared" si="0"/>
        <v>20</v>
      </c>
      <c r="F5" s="3"/>
      <c r="G5" s="3"/>
      <c r="H5" s="3">
        <f>SUM(H3:H4)</f>
        <v>100</v>
      </c>
      <c r="I5" s="17">
        <f>SUM(I3:I4)</f>
        <v>260</v>
      </c>
      <c r="K5" s="17"/>
      <c r="L5" s="17" t="s">
        <v>14</v>
      </c>
      <c r="M5" s="17" t="s">
        <v>53</v>
      </c>
      <c r="N5" s="17" t="s">
        <v>54</v>
      </c>
    </row>
    <row r="6" spans="1:14" x14ac:dyDescent="0.25">
      <c r="A6" s="15"/>
      <c r="B6" s="12"/>
      <c r="D6" s="12"/>
      <c r="E6" s="3"/>
      <c r="F6" s="3"/>
      <c r="G6" s="3"/>
      <c r="H6" s="3"/>
      <c r="K6" s="17" t="s">
        <v>10</v>
      </c>
      <c r="L6" s="17">
        <f>D5</f>
        <v>20</v>
      </c>
      <c r="M6" s="17">
        <v>1200</v>
      </c>
      <c r="N6" s="24">
        <f>L6*M6</f>
        <v>24000</v>
      </c>
    </row>
    <row r="7" spans="1:14" x14ac:dyDescent="0.25">
      <c r="A7" s="15"/>
      <c r="B7" s="12"/>
      <c r="D7" s="12"/>
      <c r="E7" s="3"/>
      <c r="F7" s="3"/>
      <c r="G7" s="3"/>
      <c r="H7" s="3"/>
      <c r="K7" s="17" t="s">
        <v>11</v>
      </c>
      <c r="L7" s="17">
        <v>10</v>
      </c>
      <c r="M7" s="17">
        <f>600</f>
        <v>600</v>
      </c>
      <c r="N7" s="24">
        <f t="shared" ref="N7:N9" si="1">L7*M7</f>
        <v>6000</v>
      </c>
    </row>
    <row r="8" spans="1:14" x14ac:dyDescent="0.25">
      <c r="A8" s="16"/>
      <c r="B8" s="14"/>
      <c r="C8" s="14"/>
      <c r="D8" s="12"/>
      <c r="E8" s="3"/>
      <c r="F8" s="3"/>
      <c r="G8" s="3"/>
      <c r="H8" s="3"/>
      <c r="K8" s="17" t="s">
        <v>15</v>
      </c>
      <c r="L8" s="17">
        <f>I5</f>
        <v>260</v>
      </c>
      <c r="M8" s="17">
        <v>900</v>
      </c>
      <c r="N8" s="24">
        <f t="shared" si="1"/>
        <v>234000</v>
      </c>
    </row>
    <row r="9" spans="1:14" x14ac:dyDescent="0.25">
      <c r="A9" s="16"/>
      <c r="B9" s="14"/>
      <c r="C9" s="14"/>
      <c r="D9" s="12"/>
      <c r="E9" s="3"/>
      <c r="F9" s="3"/>
      <c r="G9" s="3"/>
      <c r="H9" s="3"/>
      <c r="K9" s="17" t="s">
        <v>17</v>
      </c>
      <c r="L9" s="17">
        <f>H5</f>
        <v>100</v>
      </c>
      <c r="M9" s="17">
        <v>900</v>
      </c>
      <c r="N9" s="24">
        <f t="shared" si="1"/>
        <v>90000</v>
      </c>
    </row>
    <row r="10" spans="1:14" x14ac:dyDescent="0.25">
      <c r="A10" s="16"/>
      <c r="B10" s="14"/>
      <c r="C10" s="14"/>
      <c r="D10" s="12"/>
      <c r="E10" s="3"/>
      <c r="F10" s="3"/>
      <c r="G10" s="3"/>
      <c r="H10" s="3"/>
      <c r="K10" s="17"/>
      <c r="L10" s="17"/>
      <c r="M10" s="17"/>
      <c r="N10" s="24"/>
    </row>
    <row r="11" spans="1:14" x14ac:dyDescent="0.25">
      <c r="A11" s="3"/>
      <c r="B11" s="3"/>
      <c r="D11" s="3"/>
      <c r="E11" s="3"/>
      <c r="F11" s="3"/>
      <c r="G11" s="3"/>
      <c r="H11" s="3"/>
      <c r="K11" s="17"/>
      <c r="L11" s="17"/>
      <c r="M11" s="17"/>
      <c r="N11" s="24"/>
    </row>
    <row r="12" spans="1:14" x14ac:dyDescent="0.25">
      <c r="A12" s="3"/>
      <c r="B12" s="3"/>
      <c r="D12" s="3"/>
      <c r="E12" s="3"/>
      <c r="F12" s="3"/>
      <c r="G12" s="3"/>
      <c r="H12" s="3"/>
      <c r="K12" s="17"/>
      <c r="L12" s="17"/>
      <c r="M12" s="17"/>
      <c r="N12" s="24"/>
    </row>
    <row r="13" spans="1:14" x14ac:dyDescent="0.25">
      <c r="A13" s="3"/>
      <c r="B13" s="3"/>
      <c r="D13" s="3"/>
      <c r="E13" s="3"/>
      <c r="F13" s="3"/>
      <c r="G13" s="3"/>
      <c r="H13" s="3"/>
      <c r="K13" s="17"/>
      <c r="L13" s="17" t="s">
        <v>18</v>
      </c>
      <c r="M13" s="17"/>
      <c r="N13" s="26">
        <f>SUM(N6:N9)</f>
        <v>354000</v>
      </c>
    </row>
    <row r="14" spans="1:14" x14ac:dyDescent="0.25">
      <c r="A14" s="3"/>
      <c r="B14" s="3"/>
      <c r="D14" s="3"/>
      <c r="E14" s="3"/>
      <c r="F14" s="3"/>
      <c r="G14" s="3"/>
      <c r="H14" s="3"/>
      <c r="K14" s="3"/>
      <c r="L14" s="3"/>
      <c r="M14" s="3"/>
    </row>
    <row r="15" spans="1:14" x14ac:dyDescent="0.25">
      <c r="A15" s="3"/>
      <c r="B15" s="3"/>
      <c r="D15" s="3"/>
      <c r="E15" s="3"/>
      <c r="F15" s="3"/>
      <c r="G15" s="3"/>
      <c r="H15" s="3"/>
      <c r="K15" s="3"/>
      <c r="L15" s="3"/>
      <c r="M15" s="3"/>
    </row>
    <row r="16" spans="1:14" x14ac:dyDescent="0.25">
      <c r="A16" s="3"/>
      <c r="B16" s="3"/>
      <c r="D16" s="3"/>
      <c r="E16" s="3"/>
      <c r="F16" s="3"/>
      <c r="G16" s="3"/>
      <c r="H16" s="3"/>
      <c r="K16" s="3"/>
      <c r="L16" s="3"/>
      <c r="M16" s="3"/>
    </row>
    <row r="17" spans="1:13" x14ac:dyDescent="0.25">
      <c r="A17" s="3"/>
      <c r="B17" s="3"/>
      <c r="D17" s="3"/>
      <c r="E17" s="3"/>
      <c r="F17" s="3"/>
      <c r="G17" s="3"/>
      <c r="H17" s="3"/>
      <c r="K17" s="3"/>
      <c r="L17" s="3"/>
      <c r="M17" s="3"/>
    </row>
    <row r="18" spans="1:13" x14ac:dyDescent="0.25">
      <c r="A18" s="3"/>
      <c r="B18" s="3"/>
      <c r="D18" s="3"/>
      <c r="E18" s="3"/>
      <c r="F18" s="3"/>
      <c r="G18" s="3"/>
      <c r="H18" s="3"/>
      <c r="K18" s="3"/>
      <c r="L18" s="3"/>
      <c r="M18" s="3"/>
    </row>
    <row r="19" spans="1:13" x14ac:dyDescent="0.25">
      <c r="A19" s="3" t="s">
        <v>12</v>
      </c>
      <c r="B19" s="3"/>
      <c r="D19" s="3"/>
      <c r="E19" s="3"/>
      <c r="F19" s="3"/>
      <c r="G19" s="3"/>
      <c r="H19" s="3"/>
      <c r="K19" s="3"/>
      <c r="L19" s="3"/>
      <c r="M19" s="3"/>
    </row>
    <row r="20" spans="1:13" x14ac:dyDescent="0.25">
      <c r="A20" s="3"/>
      <c r="B20" s="3" t="s">
        <v>10</v>
      </c>
      <c r="D20" s="1">
        <v>1200</v>
      </c>
      <c r="E20" s="3"/>
      <c r="F20" s="3"/>
      <c r="G20" s="3"/>
      <c r="H20" s="3"/>
      <c r="K20" s="3"/>
      <c r="L20" s="3"/>
      <c r="M20" s="3"/>
    </row>
    <row r="21" spans="1:13" x14ac:dyDescent="0.25">
      <c r="A21" s="3"/>
      <c r="B21" s="3" t="s">
        <v>11</v>
      </c>
      <c r="D21" s="1">
        <v>600</v>
      </c>
      <c r="E21" s="3"/>
      <c r="F21" s="3"/>
      <c r="G21" s="3"/>
      <c r="H21" s="3"/>
      <c r="K21" s="3"/>
      <c r="L21" s="3"/>
      <c r="M21" s="3"/>
    </row>
    <row r="22" spans="1:13" x14ac:dyDescent="0.25">
      <c r="A22" s="3"/>
      <c r="B22" s="3" t="s">
        <v>15</v>
      </c>
      <c r="D22" s="1">
        <v>900</v>
      </c>
      <c r="E22" s="3"/>
      <c r="F22" s="3"/>
      <c r="G22" s="3"/>
      <c r="H22" s="3"/>
      <c r="K22" s="3"/>
      <c r="L22" s="3"/>
      <c r="M22" s="3"/>
    </row>
    <row r="23" spans="1:13" x14ac:dyDescent="0.25">
      <c r="A23" s="3"/>
      <c r="B23" s="3" t="s">
        <v>17</v>
      </c>
      <c r="D23" s="1">
        <v>900</v>
      </c>
      <c r="E23" s="3"/>
      <c r="F23" s="3"/>
      <c r="G23" s="3"/>
      <c r="H23" s="3"/>
      <c r="K23" s="3"/>
      <c r="L23" s="3"/>
      <c r="M23" s="3"/>
    </row>
    <row r="24" spans="1:13" x14ac:dyDescent="0.25">
      <c r="A24" s="3"/>
      <c r="B24" s="3"/>
      <c r="D24" s="3"/>
      <c r="E24" s="3"/>
      <c r="F24" s="3"/>
      <c r="G24" s="3"/>
      <c r="H24" s="3"/>
      <c r="K24" s="3"/>
      <c r="L24" s="3"/>
      <c r="M24" s="3"/>
    </row>
    <row r="25" spans="1:13" x14ac:dyDescent="0.25">
      <c r="A25" s="3"/>
      <c r="B25" s="3"/>
      <c r="D25" s="3"/>
      <c r="E25" s="3"/>
      <c r="F25" s="3"/>
      <c r="G25" s="3"/>
      <c r="H25" s="3"/>
      <c r="K25" s="3"/>
      <c r="L25" s="3"/>
      <c r="M25" s="3"/>
    </row>
    <row r="26" spans="1:13" x14ac:dyDescent="0.25">
      <c r="A26" s="3"/>
      <c r="B26" s="3"/>
      <c r="D26" s="3"/>
      <c r="E26" s="3"/>
      <c r="F26" s="3"/>
      <c r="G26" s="3"/>
      <c r="H26" s="3"/>
      <c r="K26" s="3"/>
      <c r="L26" s="3"/>
      <c r="M26" s="3"/>
    </row>
    <row r="27" spans="1:13" x14ac:dyDescent="0.25">
      <c r="A27" s="3"/>
      <c r="B27" s="3"/>
      <c r="D27" s="3"/>
      <c r="E27" s="3"/>
      <c r="F27" s="3"/>
      <c r="G27" s="3"/>
      <c r="H27" s="3"/>
      <c r="K27" s="3"/>
      <c r="L27" s="3"/>
      <c r="M27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zoomScale="80" zoomScaleNormal="80" workbookViewId="0">
      <selection activeCell="D15" sqref="D15"/>
    </sheetView>
  </sheetViews>
  <sheetFormatPr baseColWidth="10" defaultRowHeight="15" x14ac:dyDescent="0.25"/>
  <cols>
    <col min="1" max="1" width="15.28515625" bestFit="1" customWidth="1"/>
  </cols>
  <sheetData>
    <row r="2" spans="1:2" x14ac:dyDescent="0.25">
      <c r="A2" s="17" t="s">
        <v>92</v>
      </c>
    </row>
    <row r="3" spans="1:2" x14ac:dyDescent="0.25">
      <c r="A3" s="17" t="s">
        <v>93</v>
      </c>
      <c r="B3" s="1">
        <f>'Phase 1'!H13</f>
        <v>60000</v>
      </c>
    </row>
    <row r="4" spans="1:2" x14ac:dyDescent="0.25">
      <c r="A4" s="17" t="s">
        <v>94</v>
      </c>
      <c r="B4">
        <f>'Phase 2'!O11</f>
        <v>1062000</v>
      </c>
    </row>
    <row r="5" spans="1:2" x14ac:dyDescent="0.25">
      <c r="A5" s="17" t="s">
        <v>95</v>
      </c>
      <c r="B5">
        <f>'Phase 3'!N12</f>
        <v>1062000</v>
      </c>
    </row>
    <row r="6" spans="1:2" x14ac:dyDescent="0.25">
      <c r="A6" s="17" t="s">
        <v>96</v>
      </c>
      <c r="B6">
        <f>'Phase 4'!N13</f>
        <v>354000</v>
      </c>
    </row>
    <row r="8" spans="1:2" x14ac:dyDescent="0.25">
      <c r="A8" s="17" t="s">
        <v>91</v>
      </c>
      <c r="B8" s="27">
        <f>SUM(B3:B6)</f>
        <v>2538000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Phase 1</vt:lpstr>
      <vt:lpstr>Phase 2</vt:lpstr>
      <vt:lpstr>Phase 3</vt:lpstr>
      <vt:lpstr>Phase 4</vt:lpstr>
      <vt:lpstr>Zusammenfassung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</dc:creator>
  <cp:lastModifiedBy>MST</cp:lastModifiedBy>
  <dcterms:created xsi:type="dcterms:W3CDTF">2014-05-15T14:16:24Z</dcterms:created>
  <dcterms:modified xsi:type="dcterms:W3CDTF">2014-05-19T08:58:01Z</dcterms:modified>
</cp:coreProperties>
</file>