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MQL With Buckets\ATR Breakout with Buckets\"/>
    </mc:Choice>
  </mc:AlternateContent>
  <xr:revisionPtr revIDLastSave="0" documentId="13_ncr:1_{69D16AEA-601B-4E52-A929-5FBBE226444B}" xr6:coauthVersionLast="45" xr6:coauthVersionMax="45" xr10:uidLastSave="{00000000-0000-0000-0000-000000000000}"/>
  <bookViews>
    <workbookView xWindow="-120" yWindow="-120" windowWidth="20730" windowHeight="11760" xr2:uid="{6B8A0F7E-8736-475E-BAD0-96A2C62FFCFC}"/>
  </bookViews>
  <sheets>
    <sheet name="1 Year 27 Spread" sheetId="1" r:id="rId1"/>
    <sheet name="1 Year, 27 Spread, Prof Desc" sheetId="7" r:id="rId2"/>
    <sheet name="1 Year 14 Spread" sheetId="2" r:id="rId3"/>
    <sheet name="1 Year, 14 Spread, PPT Desc" sheetId="8" r:id="rId4"/>
    <sheet name="63 Day 27 Spread" sheetId="3" r:id="rId5"/>
    <sheet name="63 Day, 27 Spread, Prof Desc" sheetId="9" r:id="rId6"/>
  </sheets>
  <externalReferences>
    <externalReference r:id="rId7"/>
  </externalReferences>
  <definedNames>
    <definedName name="_Operators">'[1]Front End'!$XFB$2:$XFB$7</definedName>
    <definedName name="_SortOperator">'[1]Front End'!$XFB$9:$XFB$10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3" i="3" l="1"/>
  <c r="H81" i="3"/>
  <c r="H42" i="1"/>
  <c r="T42" i="2"/>
  <c r="X35" i="3" l="1"/>
  <c r="X36" i="3"/>
  <c r="X37" i="3"/>
  <c r="X38" i="3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34" i="3"/>
  <c r="X33" i="3"/>
  <c r="L35" i="3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34" i="3"/>
  <c r="L33" i="3"/>
  <c r="X35" i="2"/>
  <c r="X36" i="2" s="1"/>
  <c r="X37" i="2" s="1"/>
  <c r="X38" i="2" s="1"/>
  <c r="X39" i="2" s="1"/>
  <c r="X40" i="2" s="1"/>
  <c r="X33" i="2"/>
  <c r="X34" i="2" s="1"/>
  <c r="L35" i="2"/>
  <c r="L36" i="2" s="1"/>
  <c r="L37" i="2" s="1"/>
  <c r="L38" i="2" s="1"/>
  <c r="L39" i="2" s="1"/>
  <c r="L40" i="2" s="1"/>
  <c r="L34" i="2"/>
  <c r="L33" i="2"/>
  <c r="X35" i="1"/>
  <c r="X36" i="1" s="1"/>
  <c r="X37" i="1" s="1"/>
  <c r="X38" i="1" s="1"/>
  <c r="X39" i="1" s="1"/>
  <c r="X40" i="1" s="1"/>
  <c r="X34" i="1"/>
  <c r="X33" i="1"/>
  <c r="L35" i="1"/>
  <c r="L36" i="1"/>
  <c r="L37" i="1" s="1"/>
  <c r="L38" i="1" s="1"/>
  <c r="L39" i="1" s="1"/>
  <c r="L40" i="1" s="1"/>
  <c r="L34" i="1"/>
  <c r="L33" i="1"/>
  <c r="W80" i="3" l="1"/>
  <c r="V80" i="3"/>
  <c r="K80" i="3"/>
  <c r="J80" i="3"/>
  <c r="W41" i="2"/>
  <c r="V41" i="2"/>
  <c r="K41" i="2"/>
  <c r="J41" i="2"/>
  <c r="W41" i="1"/>
  <c r="V41" i="1"/>
  <c r="K41" i="1"/>
  <c r="J41" i="1"/>
</calcChain>
</file>

<file path=xl/sharedStrings.xml><?xml version="1.0" encoding="utf-8"?>
<sst xmlns="http://schemas.openxmlformats.org/spreadsheetml/2006/main" count="495" uniqueCount="168">
  <si>
    <t>Opt File</t>
  </si>
  <si>
    <t>I_ATRPeriod</t>
  </si>
  <si>
    <t>I_ReversionPercent</t>
  </si>
  <si>
    <t>I_StoplossATRMultiplier</t>
  </si>
  <si>
    <t>I_RiskRewardRatio</t>
  </si>
  <si>
    <t>I_LimitStopOrderExpiryMins</t>
  </si>
  <si>
    <t>OptNoTrades</t>
  </si>
  <si>
    <t>WF File</t>
  </si>
  <si>
    <t>WFNoTrades</t>
  </si>
  <si>
    <t>Profit</t>
  </si>
  <si>
    <t>bucket_3_to_10.csv</t>
  </si>
  <si>
    <t>bucket_11_to_11.csv</t>
  </si>
  <si>
    <t>bucket_4_to_11.csv</t>
  </si>
  <si>
    <t>bucket_12_to_12.csv</t>
  </si>
  <si>
    <t>bucket_5_to_12.csv</t>
  </si>
  <si>
    <t>bucket_13_to_13.csv</t>
  </si>
  <si>
    <t>bucket_6_to_13.csv</t>
  </si>
  <si>
    <t>bucket_14_to_14.csv</t>
  </si>
  <si>
    <t>bucket_7_to_14.csv</t>
  </si>
  <si>
    <t>bucket_15_to_15.csv</t>
  </si>
  <si>
    <t>bucket_8_to_15.csv</t>
  </si>
  <si>
    <t>bucket_16_to_16.csv</t>
  </si>
  <si>
    <t>bucket_9_to_16.csv</t>
  </si>
  <si>
    <t>bucket_17_to_17.csv</t>
  </si>
  <si>
    <t>bucket_10_to_17.csv</t>
  </si>
  <si>
    <t>bucket_18_to_18.csv</t>
  </si>
  <si>
    <t>RESULTS OF WFA</t>
  </si>
  <si>
    <t>NoPosConBuckets</t>
  </si>
  <si>
    <t>&lt;</t>
  </si>
  <si>
    <t>ProfitPerTrade</t>
  </si>
  <si>
    <t>NoTrades</t>
  </si>
  <si>
    <t>Row's Removed</t>
  </si>
  <si>
    <t>Descending</t>
  </si>
  <si>
    <t>When working out which parameters to use in the optimization, we remove any rows where the number of trades is less than 200, the number</t>
  </si>
  <si>
    <t>of consistent buckets at the end of the backtest is less than 5 and where the profit per trade is less than 2.   I chose a value of 2 because roughly</t>
  </si>
  <si>
    <t>4 out of 5 people loose money when trading CFD's and I guessed that the average risk free rate was roughly 2%.</t>
  </si>
  <si>
    <t>Sort Criterea</t>
  </si>
  <si>
    <t>This method of selecting the optimization parameter is very similar, but sort's by ProfitPerTrade before selecting</t>
  </si>
  <si>
    <t>which set of parameters to use.</t>
  </si>
  <si>
    <t>INPUT PARAMETERS TO EA</t>
  </si>
  <si>
    <t>Start Date</t>
  </si>
  <si>
    <t>End Date</t>
  </si>
  <si>
    <t>Spread</t>
  </si>
  <si>
    <t>2020.01.01</t>
  </si>
  <si>
    <t>2002.01.01</t>
  </si>
  <si>
    <t>ATR Period</t>
  </si>
  <si>
    <t>AT Risk</t>
  </si>
  <si>
    <t>20 GBP</t>
  </si>
  <si>
    <t>4 to 6, step 1</t>
  </si>
  <si>
    <t>StopLoss Calc</t>
  </si>
  <si>
    <t>ATRMult</t>
  </si>
  <si>
    <t>Reversion</t>
  </si>
  <si>
    <t>-90 to 50, step 10</t>
  </si>
  <si>
    <t>ATRMult for SL</t>
  </si>
  <si>
    <t>1 to 4, step 0.5</t>
  </si>
  <si>
    <t>Typical Spread</t>
  </si>
  <si>
    <t>Max Lot Size</t>
  </si>
  <si>
    <t>5 (as I have neg bal protection)</t>
  </si>
  <si>
    <t>Risk/Reward</t>
  </si>
  <si>
    <t>1.5 to 4.0, step 0.5</t>
  </si>
  <si>
    <t>Lim/Stop Duration</t>
  </si>
  <si>
    <t>60 to 180, step 60</t>
  </si>
  <si>
    <t>Start Hour</t>
  </si>
  <si>
    <t>End Hour</t>
  </si>
  <si>
    <t>Max Drawdown</t>
  </si>
  <si>
    <t>Spread Simulation Amt</t>
  </si>
  <si>
    <t>0.0, ie off</t>
  </si>
  <si>
    <t>Bucket Start Date</t>
  </si>
  <si>
    <t>No Buckets</t>
  </si>
  <si>
    <t>No Days in Bucket</t>
  </si>
  <si>
    <t>WALK FORWARD SELECTION CRITERIA 1</t>
  </si>
  <si>
    <t>WALK FORWARD SELECTION CRITERIA 2</t>
  </si>
  <si>
    <t>2002.01.05</t>
  </si>
  <si>
    <t>of consistent buckets at the end of the backtest is less than 1 and where the profit per trade is less than 2.   I chose a value of 2 because roughly</t>
  </si>
  <si>
    <t>bucket_10_to_57.csv</t>
  </si>
  <si>
    <t>bucket_58_to_58.csv</t>
  </si>
  <si>
    <t>bucket_11_to_58.csv</t>
  </si>
  <si>
    <t>bucket_59_to_59.csv</t>
  </si>
  <si>
    <t>bucket_12_to_59.csv</t>
  </si>
  <si>
    <t>bucket_60_to_60.csv</t>
  </si>
  <si>
    <t>bucket_13_to_60.csv</t>
  </si>
  <si>
    <t>bucket_61_to_61.csv</t>
  </si>
  <si>
    <t>bucket_14_to_61.csv</t>
  </si>
  <si>
    <t>bucket_62_to_62.csv</t>
  </si>
  <si>
    <t>bucket_15_to_62.csv</t>
  </si>
  <si>
    <t>bucket_63_to_63.csv</t>
  </si>
  <si>
    <t>bucket_16_to_63.csv</t>
  </si>
  <si>
    <t>bucket_64_to_64.csv</t>
  </si>
  <si>
    <t>bucket_17_to_64.csv</t>
  </si>
  <si>
    <t>bucket_65_to_65.csv</t>
  </si>
  <si>
    <t>bucket_18_to_65.csv</t>
  </si>
  <si>
    <t>bucket_66_to_66.csv</t>
  </si>
  <si>
    <t>bucket_19_to_66.csv</t>
  </si>
  <si>
    <t>bucket_67_to_67.csv</t>
  </si>
  <si>
    <t>bucket_20_to_67.csv</t>
  </si>
  <si>
    <t>bucket_68_to_68.csv</t>
  </si>
  <si>
    <t>bucket_21_to_68.csv</t>
  </si>
  <si>
    <t>bucket_69_to_69.csv</t>
  </si>
  <si>
    <t>bucket_22_to_69.csv</t>
  </si>
  <si>
    <t>bucket_70_to_70.csv</t>
  </si>
  <si>
    <t>bucket_23_to_70.csv</t>
  </si>
  <si>
    <t>bucket_71_to_71.csv</t>
  </si>
  <si>
    <t>bucket_24_to_71.csv</t>
  </si>
  <si>
    <t>bucket_72_to_72.csv</t>
  </si>
  <si>
    <t>bucket_25_to_72.csv</t>
  </si>
  <si>
    <t>bucket_73_to_73.csv</t>
  </si>
  <si>
    <t>bucket_26_to_73.csv</t>
  </si>
  <si>
    <t>bucket_74_to_74.csv</t>
  </si>
  <si>
    <t>bucket_27_to_74.csv</t>
  </si>
  <si>
    <t>bucket_75_to_75.csv</t>
  </si>
  <si>
    <t>bucket_28_to_75.csv</t>
  </si>
  <si>
    <t>bucket_76_to_76.csv</t>
  </si>
  <si>
    <t>bucket_29_to_76.csv</t>
  </si>
  <si>
    <t>bucket_77_to_77.csv</t>
  </si>
  <si>
    <t>bucket_30_to_77.csv</t>
  </si>
  <si>
    <t>bucket_78_to_78.csv</t>
  </si>
  <si>
    <t>bucket_31_to_78.csv</t>
  </si>
  <si>
    <t>bucket_79_to_79.csv</t>
  </si>
  <si>
    <t>bucket_32_to_79.csv</t>
  </si>
  <si>
    <t>bucket_80_to_80.csv</t>
  </si>
  <si>
    <t>bucket_33_to_80.csv</t>
  </si>
  <si>
    <t>bucket_81_to_81.csv</t>
  </si>
  <si>
    <t>bucket_34_to_81.csv</t>
  </si>
  <si>
    <t>bucket_82_to_82.csv</t>
  </si>
  <si>
    <t>bucket_35_to_82.csv</t>
  </si>
  <si>
    <t>bucket_83_to_83.csv</t>
  </si>
  <si>
    <t>bucket_36_to_83.csv</t>
  </si>
  <si>
    <t>bucket_84_to_84.csv</t>
  </si>
  <si>
    <t>bucket_37_to_84.csv</t>
  </si>
  <si>
    <t>bucket_85_to_85.csv</t>
  </si>
  <si>
    <t>bucket_38_to_85.csv</t>
  </si>
  <si>
    <t>bucket_86_to_86.csv</t>
  </si>
  <si>
    <t>bucket_39_to_86.csv</t>
  </si>
  <si>
    <t>bucket_87_to_87.csv</t>
  </si>
  <si>
    <t>bucket_40_to_87.csv</t>
  </si>
  <si>
    <t>bucket_88_to_88.csv</t>
  </si>
  <si>
    <t>bucket_41_to_88.csv</t>
  </si>
  <si>
    <t>bucket_89_to_89.csv</t>
  </si>
  <si>
    <t>bucket_42_to_89.csv</t>
  </si>
  <si>
    <t>bucket_90_to_90.csv</t>
  </si>
  <si>
    <t>bucket_43_to_90.csv</t>
  </si>
  <si>
    <t>bucket_91_to_91.csv</t>
  </si>
  <si>
    <t>bucket_44_to_91.csv</t>
  </si>
  <si>
    <t>bucket_92_to_92.csv</t>
  </si>
  <si>
    <t>bucket_45_to_92.csv</t>
  </si>
  <si>
    <t>bucket_93_to_93.csv</t>
  </si>
  <si>
    <t>bucket_46_to_93.csv</t>
  </si>
  <si>
    <t>bucket_94_to_94.csv</t>
  </si>
  <si>
    <t>bucket_47_to_94.csv</t>
  </si>
  <si>
    <t>bucket_95_to_95.csv</t>
  </si>
  <si>
    <t>bucket_48_to_95.csv</t>
  </si>
  <si>
    <t>bucket_96_to_96.csv</t>
  </si>
  <si>
    <t>bucket_49_to_96.csv</t>
  </si>
  <si>
    <t>bucket_97_to_97.csv</t>
  </si>
  <si>
    <t>bucket_50_to_97.csv</t>
  </si>
  <si>
    <t>bucket_98_to_98.csv</t>
  </si>
  <si>
    <t>bucket_51_to_98.csv</t>
  </si>
  <si>
    <t>bucket_99_to_99.csv</t>
  </si>
  <si>
    <t>bucket_52_to_99.csv</t>
  </si>
  <si>
    <t>bucket_100_to_100.csv</t>
  </si>
  <si>
    <t>bucket_53_to_100.csv</t>
  </si>
  <si>
    <t>bucket_101_to_101.csv</t>
  </si>
  <si>
    <t>bucket_54_to_101.csv</t>
  </si>
  <si>
    <t>bucket_102_to_102.csv</t>
  </si>
  <si>
    <t>bucket_55_to_102.csv</t>
  </si>
  <si>
    <t>bucket_103_to_103.csv</t>
  </si>
  <si>
    <t>bucket_56_to_103.csv</t>
  </si>
  <si>
    <t>bucket_104_to_104.csv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</si>
</sst>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2" borderId="0" xfId="0" applyFill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0" xfId="0" quotePrefix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externalLink" Target="externalLinks/externalLink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'1 Year 27 Spread'!$L$33:$L$40</c:f>
              <c:numCache>
                <c:formatCode>0.00</c:formatCode>
                <c:ptCount val="8"/>
                <c:pt idx="0">
                  <c:v>-281.85160000000002</c:v>
                </c:pt>
                <c:pt idx="1">
                  <c:v>224.3349</c:v>
                </c:pt>
                <c:pt idx="2">
                  <c:v>464.20029999999997</c:v>
                </c:pt>
                <c:pt idx="3">
                  <c:v>242.70869999999996</c:v>
                </c:pt>
                <c:pt idx="4">
                  <c:v>195.91899999999995</c:v>
                </c:pt>
                <c:pt idx="5">
                  <c:v>512.13979999999992</c:v>
                </c:pt>
                <c:pt idx="6">
                  <c:v>577.96239999999989</c:v>
                </c:pt>
                <c:pt idx="7">
                  <c:v>957.23129999999992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F-4E49-9379-9588F9AB4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820975"/>
        <c:axId val="1217054735"/>
      </c:lineChart>
      <c:catAx>
        <c:axId val="1137820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054735"/>
        <c:crosses val="autoZero"/>
        <c:auto val="1"/>
        <c:lblAlgn val="ctr"/>
        <c:lblOffset val="100"/>
        <c:noMultiLvlLbl val="0"/>
      </c:catAx>
      <c:valAx>
        <c:axId val="121705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2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'1 Year 14 Spread'!$X$33:$X$40</c:f>
              <c:numCache>
                <c:formatCode>General</c:formatCode>
                <c:ptCount val="8"/>
                <c:pt idx="0">
                  <c:v>-61.741300000000003</c:v>
                </c:pt>
                <c:pt idx="1">
                  <c:v>696.58339999999998</c:v>
                </c:pt>
                <c:pt idx="2">
                  <c:v>669.73799999999994</c:v>
                </c:pt>
                <c:pt idx="3">
                  <c:v>1018.7636</c:v>
                </c:pt>
                <c:pt idx="4">
                  <c:v>975.48099999999999</c:v>
                </c:pt>
                <c:pt idx="5">
                  <c:v>1452.0859</c:v>
                </c:pt>
                <c:pt idx="6">
                  <c:v>1510.2454</c:v>
                </c:pt>
                <c:pt idx="7">
                  <c:v>2311.6886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6-4376-8B99-E61B4EA9F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2137423"/>
        <c:axId val="1217057647"/>
      </c:lineChart>
      <c:catAx>
        <c:axId val="1232137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057647"/>
        <c:crosses val="autoZero"/>
        <c:auto val="1"/>
        <c:lblAlgn val="ctr"/>
        <c:lblOffset val="100"/>
        <c:noMultiLvlLbl val="0"/>
      </c:catAx>
      <c:valAx>
        <c:axId val="121705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13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'63 Day 27 Spread'!$L$33:$L$79</c:f>
              <c:numCache>
                <c:formatCode>General</c:formatCode>
                <c:ptCount val="47"/>
                <c:pt idx="0">
                  <c:v>-41.198700000000002</c:v>
                </c:pt>
                <c:pt idx="1">
                  <c:v>-71.497799999999998</c:v>
                </c:pt>
                <c:pt idx="2">
                  <c:v>-168.34139999999999</c:v>
                </c:pt>
                <c:pt idx="3">
                  <c:v>-137.05189999999999</c:v>
                </c:pt>
                <c:pt idx="4">
                  <c:v>-374.62729999999999</c:v>
                </c:pt>
                <c:pt idx="5">
                  <c:v>-216.41049999999998</c:v>
                </c:pt>
                <c:pt idx="6">
                  <c:v>-135.43769999999998</c:v>
                </c:pt>
                <c:pt idx="7">
                  <c:v>-89.282199999999975</c:v>
                </c:pt>
                <c:pt idx="8">
                  <c:v>-287.06919999999997</c:v>
                </c:pt>
                <c:pt idx="9">
                  <c:v>-184.35889999999995</c:v>
                </c:pt>
                <c:pt idx="10">
                  <c:v>-70.144299999999944</c:v>
                </c:pt>
                <c:pt idx="11">
                  <c:v>179.52190000000007</c:v>
                </c:pt>
                <c:pt idx="12">
                  <c:v>304.21810000000005</c:v>
                </c:pt>
                <c:pt idx="13">
                  <c:v>343.90160000000003</c:v>
                </c:pt>
                <c:pt idx="14">
                  <c:v>413.55060000000003</c:v>
                </c:pt>
                <c:pt idx="15">
                  <c:v>423.46590000000003</c:v>
                </c:pt>
                <c:pt idx="16">
                  <c:v>189.50490000000002</c:v>
                </c:pt>
                <c:pt idx="17">
                  <c:v>189.31440000000003</c:v>
                </c:pt>
                <c:pt idx="18">
                  <c:v>246.26380000000003</c:v>
                </c:pt>
                <c:pt idx="19">
                  <c:v>134.97960000000003</c:v>
                </c:pt>
                <c:pt idx="20">
                  <c:v>196.67630000000003</c:v>
                </c:pt>
                <c:pt idx="21">
                  <c:v>54.398100000000028</c:v>
                </c:pt>
                <c:pt idx="22">
                  <c:v>-1.0897999999999755</c:v>
                </c:pt>
                <c:pt idx="23">
                  <c:v>-202.81559999999996</c:v>
                </c:pt>
                <c:pt idx="24">
                  <c:v>-115.67779999999996</c:v>
                </c:pt>
                <c:pt idx="25">
                  <c:v>-12.940599999999961</c:v>
                </c:pt>
                <c:pt idx="26">
                  <c:v>-61.327499999999958</c:v>
                </c:pt>
                <c:pt idx="27">
                  <c:v>92.742500000000035</c:v>
                </c:pt>
                <c:pt idx="28">
                  <c:v>10.766100000000037</c:v>
                </c:pt>
                <c:pt idx="29">
                  <c:v>44.957500000000039</c:v>
                </c:pt>
                <c:pt idx="30">
                  <c:v>-32.791099999999958</c:v>
                </c:pt>
                <c:pt idx="31">
                  <c:v>-120.14509999999996</c:v>
                </c:pt>
                <c:pt idx="32">
                  <c:v>86.723700000000036</c:v>
                </c:pt>
                <c:pt idx="33">
                  <c:v>17.216500000000039</c:v>
                </c:pt>
                <c:pt idx="34">
                  <c:v>121.79690000000004</c:v>
                </c:pt>
                <c:pt idx="35">
                  <c:v>110.88820000000004</c:v>
                </c:pt>
                <c:pt idx="36">
                  <c:v>199.44720000000004</c:v>
                </c:pt>
                <c:pt idx="37">
                  <c:v>285.01610000000005</c:v>
                </c:pt>
                <c:pt idx="38">
                  <c:v>296.73150000000004</c:v>
                </c:pt>
                <c:pt idx="39">
                  <c:v>317.79370000000006</c:v>
                </c:pt>
                <c:pt idx="40">
                  <c:v>150.15360000000007</c:v>
                </c:pt>
                <c:pt idx="41">
                  <c:v>146.92310000000006</c:v>
                </c:pt>
                <c:pt idx="42">
                  <c:v>180.00690000000006</c:v>
                </c:pt>
                <c:pt idx="43">
                  <c:v>172.67120000000006</c:v>
                </c:pt>
                <c:pt idx="44">
                  <c:v>185.97500000000005</c:v>
                </c:pt>
                <c:pt idx="45">
                  <c:v>470.65250000000003</c:v>
                </c:pt>
                <c:pt idx="46">
                  <c:v>556.27330000000006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B-452C-912A-1C5A23C60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820175"/>
        <c:axId val="1217046831"/>
      </c:lineChart>
      <c:catAx>
        <c:axId val="1137820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046831"/>
        <c:crosses val="autoZero"/>
        <c:auto val="1"/>
        <c:lblAlgn val="ctr"/>
        <c:lblOffset val="100"/>
        <c:noMultiLvlLbl val="0"/>
      </c:catAx>
      <c:valAx>
        <c:axId val="121704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2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8BABE6-3727-4A38-A49A-8F858DC87D7A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E0672F-7FFB-4650-96CD-E07B20F95244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5ADE7A-CC04-4D6F-B138-0970CCA9588A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64A2F-552A-489D-A8EC-4C8CA014B3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01F0C-06BE-43F7-87EF-DA8F4DC7B0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1F3A8B-C358-419F-B908-0E2CC87955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k/Desktop/WalkForwardAnalysi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Front End"/>
      <sheetName val="Results"/>
      <sheetName val="WFData"/>
      <sheetName val="OptData"/>
    </sheetNames>
    <sheetDataSet>
      <sheetData sheetId="0"/>
      <sheetData sheetId="1">
        <row r="2">
          <cell r="XFB2" t="str">
            <v>&lt;</v>
          </cell>
        </row>
        <row r="3">
          <cell r="XFB3" t="str">
            <v>&lt;=</v>
          </cell>
        </row>
        <row r="4">
          <cell r="XFB4" t="str">
            <v>=</v>
          </cell>
        </row>
        <row r="5">
          <cell r="XFB5" t="str">
            <v>&lt;&gt;</v>
          </cell>
        </row>
        <row r="6">
          <cell r="XFB6" t="str">
            <v>&gt;</v>
          </cell>
        </row>
        <row r="7">
          <cell r="XFB7" t="str">
            <v>&gt;=</v>
          </cell>
        </row>
        <row r="9">
          <cell r="XFB9" t="str">
            <v>Ascending</v>
          </cell>
        </row>
        <row r="10">
          <cell r="XFB10" t="str">
            <v>Descending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76AC-5C55-4DEC-928E-0AB7DD1ED9A5}">
  <sheetPr codeName="Sheet1"/>
  <dimension ref="B2:X42"/>
  <sheetViews>
    <sheetView tabSelected="1" workbookViewId="0">
      <selection activeCell="F40" sqref="F40"/>
    </sheetView>
  </sheetViews>
  <sheetFormatPr defaultRowHeight="15" x14ac:dyDescent="0.25"/>
  <cols>
    <col min="2" max="2" width="19.42578125" bestFit="1" customWidth="1"/>
    <col min="3" max="3" width="11.85546875" bestFit="1" customWidth="1"/>
    <col min="4" max="4" width="10.42578125" customWidth="1"/>
    <col min="5" max="5" width="12.7109375" customWidth="1"/>
    <col min="6" max="6" width="12" customWidth="1"/>
    <col min="7" max="7" width="12.7109375" customWidth="1"/>
    <col min="8" max="8" width="19.42578125" bestFit="1" customWidth="1"/>
    <col min="14" max="14" width="19.42578125" bestFit="1" customWidth="1"/>
  </cols>
  <sheetData>
    <row r="2" spans="2:23" x14ac:dyDescent="0.25">
      <c r="B2" s="1" t="s">
        <v>39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4" spans="2:23" x14ac:dyDescent="0.25">
      <c r="B4" s="11" t="s">
        <v>40</v>
      </c>
      <c r="C4" t="s">
        <v>44</v>
      </c>
    </row>
    <row r="5" spans="2:23" x14ac:dyDescent="0.25">
      <c r="B5" s="11" t="s">
        <v>41</v>
      </c>
      <c r="C5" t="s">
        <v>43</v>
      </c>
    </row>
    <row r="6" spans="2:23" x14ac:dyDescent="0.25">
      <c r="B6" s="11" t="s">
        <v>42</v>
      </c>
      <c r="C6">
        <v>27</v>
      </c>
    </row>
    <row r="8" spans="2:23" x14ac:dyDescent="0.25">
      <c r="B8" s="11" t="s">
        <v>45</v>
      </c>
      <c r="C8" t="s">
        <v>48</v>
      </c>
      <c r="F8" s="11" t="s">
        <v>58</v>
      </c>
      <c r="G8" t="s">
        <v>59</v>
      </c>
      <c r="I8" s="11" t="s">
        <v>67</v>
      </c>
      <c r="K8" t="s">
        <v>44</v>
      </c>
    </row>
    <row r="9" spans="2:23" x14ac:dyDescent="0.25">
      <c r="B9" s="11" t="s">
        <v>46</v>
      </c>
      <c r="C9" t="s">
        <v>47</v>
      </c>
      <c r="F9" s="11" t="s">
        <v>60</v>
      </c>
      <c r="G9" t="s">
        <v>61</v>
      </c>
      <c r="I9" s="11" t="s">
        <v>68</v>
      </c>
      <c r="K9">
        <v>18</v>
      </c>
    </row>
    <row r="10" spans="2:23" x14ac:dyDescent="0.25">
      <c r="B10" s="11" t="s">
        <v>49</v>
      </c>
      <c r="C10" t="s">
        <v>50</v>
      </c>
      <c r="F10" s="11" t="s">
        <v>62</v>
      </c>
      <c r="G10">
        <v>8</v>
      </c>
      <c r="I10" s="11" t="s">
        <v>69</v>
      </c>
      <c r="K10">
        <v>365</v>
      </c>
    </row>
    <row r="11" spans="2:23" x14ac:dyDescent="0.25">
      <c r="B11" s="11" t="s">
        <v>51</v>
      </c>
      <c r="C11" s="19" t="s">
        <v>52</v>
      </c>
      <c r="F11" s="11" t="s">
        <v>63</v>
      </c>
      <c r="G11">
        <v>19</v>
      </c>
    </row>
    <row r="12" spans="2:23" x14ac:dyDescent="0.25">
      <c r="B12" s="11" t="s">
        <v>53</v>
      </c>
      <c r="C12" t="s">
        <v>54</v>
      </c>
      <c r="F12" s="11" t="s">
        <v>64</v>
      </c>
      <c r="G12">
        <v>50000</v>
      </c>
    </row>
    <row r="13" spans="2:23" x14ac:dyDescent="0.25">
      <c r="B13" s="11" t="s">
        <v>55</v>
      </c>
      <c r="C13">
        <v>2.9999999999999997E-4</v>
      </c>
      <c r="F13" s="11" t="s">
        <v>65</v>
      </c>
      <c r="G13" t="s">
        <v>66</v>
      </c>
    </row>
    <row r="14" spans="2:23" x14ac:dyDescent="0.25">
      <c r="B14" s="11" t="s">
        <v>56</v>
      </c>
      <c r="C14" t="s">
        <v>57</v>
      </c>
    </row>
    <row r="16" spans="2:23" x14ac:dyDescent="0.25">
      <c r="B16" s="1" t="s">
        <v>70</v>
      </c>
      <c r="C16" s="5"/>
      <c r="D16" s="5"/>
      <c r="E16" s="5"/>
      <c r="F16" s="5"/>
      <c r="G16" s="5"/>
      <c r="H16" s="5"/>
      <c r="I16" s="5"/>
      <c r="J16" s="5"/>
      <c r="K16" s="5"/>
      <c r="L16" s="5"/>
      <c r="N16" s="1" t="s">
        <v>71</v>
      </c>
      <c r="O16" s="5"/>
      <c r="P16" s="5"/>
      <c r="Q16" s="5"/>
      <c r="R16" s="5"/>
      <c r="S16" s="5"/>
      <c r="T16" s="5"/>
      <c r="U16" s="5"/>
      <c r="V16" s="5"/>
      <c r="W16" s="5"/>
    </row>
    <row r="18" spans="2:24" x14ac:dyDescent="0.25">
      <c r="B18" s="1" t="s">
        <v>31</v>
      </c>
      <c r="C18" s="5"/>
      <c r="D18" s="5"/>
      <c r="E18" s="5"/>
      <c r="G18" s="5"/>
      <c r="H18" s="1" t="s">
        <v>36</v>
      </c>
      <c r="I18" s="5"/>
      <c r="J18" s="5"/>
      <c r="K18" s="5"/>
      <c r="L18" s="5"/>
      <c r="N18" s="1" t="s">
        <v>31</v>
      </c>
      <c r="O18" s="5"/>
      <c r="P18" s="5"/>
      <c r="Q18" s="5"/>
      <c r="S18" s="5"/>
      <c r="T18" s="1" t="s">
        <v>36</v>
      </c>
      <c r="U18" s="5"/>
      <c r="V18" s="5"/>
      <c r="W18" s="5"/>
    </row>
    <row r="20" spans="2:24" x14ac:dyDescent="0.25">
      <c r="B20" s="6" t="s">
        <v>27</v>
      </c>
      <c r="C20" s="7" t="s">
        <v>28</v>
      </c>
      <c r="D20" s="8">
        <v>5</v>
      </c>
      <c r="H20" s="12" t="s">
        <v>9</v>
      </c>
      <c r="I20" s="13"/>
      <c r="J20" s="13" t="s">
        <v>32</v>
      </c>
      <c r="K20" s="14"/>
      <c r="L20" s="20"/>
      <c r="N20" s="6" t="s">
        <v>27</v>
      </c>
      <c r="O20" s="7" t="s">
        <v>28</v>
      </c>
      <c r="P20" s="8">
        <v>5</v>
      </c>
      <c r="T20" s="12" t="s">
        <v>29</v>
      </c>
      <c r="U20" s="13"/>
      <c r="V20" s="13" t="s">
        <v>32</v>
      </c>
      <c r="W20" s="14"/>
    </row>
    <row r="21" spans="2:24" x14ac:dyDescent="0.25">
      <c r="B21" s="9" t="s">
        <v>29</v>
      </c>
      <c r="C21" s="15" t="s">
        <v>28</v>
      </c>
      <c r="D21" s="10">
        <v>2</v>
      </c>
      <c r="N21" s="9" t="s">
        <v>29</v>
      </c>
      <c r="O21" s="15" t="s">
        <v>28</v>
      </c>
      <c r="P21" s="10">
        <v>2</v>
      </c>
    </row>
    <row r="22" spans="2:24" x14ac:dyDescent="0.25">
      <c r="B22" s="16" t="s">
        <v>30</v>
      </c>
      <c r="C22" s="17" t="s">
        <v>28</v>
      </c>
      <c r="D22" s="18">
        <v>200</v>
      </c>
      <c r="N22" s="16" t="s">
        <v>30</v>
      </c>
      <c r="O22" s="17" t="s">
        <v>28</v>
      </c>
      <c r="P22" s="18">
        <v>200</v>
      </c>
    </row>
    <row r="24" spans="2:24" x14ac:dyDescent="0.25">
      <c r="B24" t="s">
        <v>33</v>
      </c>
      <c r="N24" t="s">
        <v>37</v>
      </c>
    </row>
    <row r="25" spans="2:24" x14ac:dyDescent="0.25">
      <c r="B25" t="s">
        <v>34</v>
      </c>
      <c r="N25" t="s">
        <v>38</v>
      </c>
    </row>
    <row r="26" spans="2:24" x14ac:dyDescent="0.25">
      <c r="B26" t="s">
        <v>35</v>
      </c>
    </row>
    <row r="30" spans="2:24" x14ac:dyDescent="0.25">
      <c r="B30" s="1" t="s">
        <v>26</v>
      </c>
      <c r="C30" s="5"/>
      <c r="D30" s="5"/>
      <c r="E30" s="5"/>
      <c r="F30" s="5"/>
      <c r="G30" s="5"/>
      <c r="H30" s="5"/>
      <c r="I30" s="5"/>
      <c r="J30" s="5"/>
      <c r="K30" s="5"/>
      <c r="L30" s="5"/>
      <c r="N30" s="1" t="s">
        <v>26</v>
      </c>
      <c r="O30" s="5"/>
      <c r="P30" s="5"/>
      <c r="Q30" s="5"/>
      <c r="R30" s="5"/>
      <c r="S30" s="5"/>
      <c r="T30" s="5"/>
      <c r="U30" s="5"/>
      <c r="V30" s="5"/>
      <c r="W30" s="5"/>
      <c r="X30" s="5"/>
    </row>
    <row r="32" spans="2:24" x14ac:dyDescent="0.25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/>
      <c r="N32" s="1" t="s">
        <v>0</v>
      </c>
      <c r="O32" s="1" t="s">
        <v>1</v>
      </c>
      <c r="P32" s="1" t="s">
        <v>2</v>
      </c>
      <c r="Q32" s="1" t="s">
        <v>3</v>
      </c>
      <c r="R32" s="1" t="s">
        <v>4</v>
      </c>
      <c r="S32" s="1" t="s">
        <v>5</v>
      </c>
      <c r="T32" s="1" t="s">
        <v>6</v>
      </c>
      <c r="U32" s="1" t="s">
        <v>7</v>
      </c>
      <c r="V32" s="1" t="s">
        <v>8</v>
      </c>
      <c r="W32" s="1" t="s">
        <v>9</v>
      </c>
      <c r="X32" s="5"/>
    </row>
    <row r="33" spans="2:24" x14ac:dyDescent="0.25">
      <c r="B33" t="s">
        <v>10</v>
      </c>
      <c r="C33">
        <v>6</v>
      </c>
      <c r="D33">
        <v>-40</v>
      </c>
      <c r="E33">
        <v>1.5</v>
      </c>
      <c r="F33">
        <v>4</v>
      </c>
      <c r="G33">
        <v>120</v>
      </c>
      <c r="H33">
        <v>367</v>
      </c>
      <c r="I33" t="s">
        <v>11</v>
      </c>
      <c r="J33">
        <v>68</v>
      </c>
      <c r="K33" s="3">
        <v>-281.85160000000002</v>
      </c>
      <c r="L33" s="3">
        <f>L32+K33</f>
        <v>-281.85160000000002</v>
      </c>
      <c r="N33" t="s">
        <v>10</v>
      </c>
      <c r="O33">
        <v>6</v>
      </c>
      <c r="P33">
        <v>-60</v>
      </c>
      <c r="Q33">
        <v>1.5</v>
      </c>
      <c r="R33">
        <v>3.5</v>
      </c>
      <c r="S33">
        <v>60</v>
      </c>
      <c r="T33">
        <v>216</v>
      </c>
      <c r="U33" t="s">
        <v>11</v>
      </c>
      <c r="V33">
        <v>35</v>
      </c>
      <c r="W33">
        <v>-179.346</v>
      </c>
      <c r="X33">
        <f>X32+W33</f>
        <v>-179.346</v>
      </c>
    </row>
    <row r="34" spans="2:24" x14ac:dyDescent="0.25">
      <c r="B34" t="s">
        <v>12</v>
      </c>
      <c r="C34">
        <v>6</v>
      </c>
      <c r="D34">
        <v>-50</v>
      </c>
      <c r="E34">
        <v>2.5</v>
      </c>
      <c r="F34">
        <v>4</v>
      </c>
      <c r="G34">
        <v>60</v>
      </c>
      <c r="H34">
        <v>258</v>
      </c>
      <c r="I34" t="s">
        <v>13</v>
      </c>
      <c r="J34">
        <v>46</v>
      </c>
      <c r="K34" s="3">
        <v>506.18650000000002</v>
      </c>
      <c r="L34" s="3">
        <f>L33+K34</f>
        <v>224.3349</v>
      </c>
      <c r="N34" t="s">
        <v>12</v>
      </c>
      <c r="O34">
        <v>6</v>
      </c>
      <c r="P34">
        <v>-60</v>
      </c>
      <c r="Q34">
        <v>3</v>
      </c>
      <c r="R34">
        <v>4</v>
      </c>
      <c r="S34">
        <v>60</v>
      </c>
      <c r="T34">
        <v>204</v>
      </c>
      <c r="U34" t="s">
        <v>13</v>
      </c>
      <c r="V34">
        <v>38</v>
      </c>
      <c r="W34">
        <v>417.63139999999999</v>
      </c>
      <c r="X34">
        <f>X33+W34</f>
        <v>238.28539999999998</v>
      </c>
    </row>
    <row r="35" spans="2:24" x14ac:dyDescent="0.25">
      <c r="B35" t="s">
        <v>14</v>
      </c>
      <c r="C35">
        <v>6</v>
      </c>
      <c r="D35">
        <v>-40</v>
      </c>
      <c r="E35">
        <v>1.5</v>
      </c>
      <c r="F35">
        <v>1.5</v>
      </c>
      <c r="G35">
        <v>180</v>
      </c>
      <c r="H35">
        <v>507</v>
      </c>
      <c r="I35" t="s">
        <v>15</v>
      </c>
      <c r="J35">
        <v>78</v>
      </c>
      <c r="K35" s="3">
        <v>239.86539999999999</v>
      </c>
      <c r="L35" s="3">
        <f t="shared" ref="L35:L40" si="0">L34+K35</f>
        <v>464.20029999999997</v>
      </c>
      <c r="N35" t="s">
        <v>14</v>
      </c>
      <c r="O35">
        <v>6</v>
      </c>
      <c r="P35">
        <v>-60</v>
      </c>
      <c r="Q35">
        <v>2.5</v>
      </c>
      <c r="R35">
        <v>3</v>
      </c>
      <c r="S35">
        <v>60</v>
      </c>
      <c r="T35">
        <v>226</v>
      </c>
      <c r="U35" t="s">
        <v>15</v>
      </c>
      <c r="V35">
        <v>38</v>
      </c>
      <c r="W35">
        <v>-172.73589999999999</v>
      </c>
      <c r="X35">
        <f t="shared" ref="X35:X40" si="1">X34+W35</f>
        <v>65.549499999999995</v>
      </c>
    </row>
    <row r="36" spans="2:24" x14ac:dyDescent="0.25">
      <c r="B36" t="s">
        <v>16</v>
      </c>
      <c r="C36">
        <v>6</v>
      </c>
      <c r="D36">
        <v>-40</v>
      </c>
      <c r="E36">
        <v>1.5</v>
      </c>
      <c r="F36">
        <v>1.5</v>
      </c>
      <c r="G36">
        <v>180</v>
      </c>
      <c r="H36">
        <v>538</v>
      </c>
      <c r="I36" t="s">
        <v>17</v>
      </c>
      <c r="J36">
        <v>95</v>
      </c>
      <c r="K36" s="3">
        <v>-221.49160000000001</v>
      </c>
      <c r="L36" s="3">
        <f t="shared" si="0"/>
        <v>242.70869999999996</v>
      </c>
      <c r="N36" t="s">
        <v>16</v>
      </c>
      <c r="O36">
        <v>6</v>
      </c>
      <c r="P36">
        <v>-90</v>
      </c>
      <c r="Q36">
        <v>2.5</v>
      </c>
      <c r="R36">
        <v>4</v>
      </c>
      <c r="S36">
        <v>180</v>
      </c>
      <c r="T36">
        <v>296</v>
      </c>
      <c r="U36" t="s">
        <v>17</v>
      </c>
      <c r="V36">
        <v>49</v>
      </c>
      <c r="W36">
        <v>-178.67439999999999</v>
      </c>
      <c r="X36">
        <f t="shared" si="1"/>
        <v>-113.1249</v>
      </c>
    </row>
    <row r="37" spans="2:24" x14ac:dyDescent="0.25">
      <c r="B37" t="s">
        <v>18</v>
      </c>
      <c r="C37">
        <v>6</v>
      </c>
      <c r="D37">
        <v>-70</v>
      </c>
      <c r="E37">
        <v>3.5</v>
      </c>
      <c r="F37">
        <v>4</v>
      </c>
      <c r="G37">
        <v>120</v>
      </c>
      <c r="H37">
        <v>300</v>
      </c>
      <c r="I37" t="s">
        <v>19</v>
      </c>
      <c r="J37">
        <v>34</v>
      </c>
      <c r="K37" s="3">
        <v>-46.789700000000003</v>
      </c>
      <c r="L37" s="3">
        <f t="shared" si="0"/>
        <v>195.91899999999995</v>
      </c>
      <c r="N37" t="s">
        <v>18</v>
      </c>
      <c r="O37">
        <v>4</v>
      </c>
      <c r="P37">
        <v>-70</v>
      </c>
      <c r="Q37">
        <v>2</v>
      </c>
      <c r="R37">
        <v>4</v>
      </c>
      <c r="S37">
        <v>120</v>
      </c>
      <c r="T37">
        <v>203</v>
      </c>
      <c r="U37" t="s">
        <v>19</v>
      </c>
      <c r="V37">
        <v>24</v>
      </c>
      <c r="W37">
        <v>-64.548199999999994</v>
      </c>
      <c r="X37">
        <f t="shared" si="1"/>
        <v>-177.67309999999998</v>
      </c>
    </row>
    <row r="38" spans="2:24" x14ac:dyDescent="0.25">
      <c r="B38" t="s">
        <v>20</v>
      </c>
      <c r="C38">
        <v>4</v>
      </c>
      <c r="D38">
        <v>-40</v>
      </c>
      <c r="E38">
        <v>1</v>
      </c>
      <c r="F38">
        <v>3</v>
      </c>
      <c r="G38">
        <v>120</v>
      </c>
      <c r="H38">
        <v>340</v>
      </c>
      <c r="I38" t="s">
        <v>21</v>
      </c>
      <c r="J38">
        <v>57</v>
      </c>
      <c r="K38" s="3">
        <v>316.2208</v>
      </c>
      <c r="L38" s="3">
        <f t="shared" si="0"/>
        <v>512.13979999999992</v>
      </c>
      <c r="N38" t="s">
        <v>20</v>
      </c>
      <c r="O38">
        <v>4</v>
      </c>
      <c r="P38">
        <v>-40</v>
      </c>
      <c r="Q38">
        <v>1</v>
      </c>
      <c r="R38">
        <v>3</v>
      </c>
      <c r="S38">
        <v>120</v>
      </c>
      <c r="T38">
        <v>340</v>
      </c>
      <c r="U38" t="s">
        <v>21</v>
      </c>
      <c r="V38">
        <v>57</v>
      </c>
      <c r="W38">
        <v>316.2208</v>
      </c>
      <c r="X38">
        <f t="shared" si="1"/>
        <v>138.54770000000002</v>
      </c>
    </row>
    <row r="39" spans="2:24" x14ac:dyDescent="0.25">
      <c r="B39" t="s">
        <v>22</v>
      </c>
      <c r="C39">
        <v>6</v>
      </c>
      <c r="D39">
        <v>-80</v>
      </c>
      <c r="E39">
        <v>1</v>
      </c>
      <c r="F39">
        <v>3.5</v>
      </c>
      <c r="G39">
        <v>180</v>
      </c>
      <c r="H39">
        <v>413</v>
      </c>
      <c r="I39" t="s">
        <v>23</v>
      </c>
      <c r="J39">
        <v>59</v>
      </c>
      <c r="K39" s="3">
        <v>65.822599999999994</v>
      </c>
      <c r="L39" s="3">
        <f t="shared" si="0"/>
        <v>577.96239999999989</v>
      </c>
      <c r="N39" t="s">
        <v>22</v>
      </c>
      <c r="O39">
        <v>4</v>
      </c>
      <c r="P39">
        <v>-70</v>
      </c>
      <c r="Q39">
        <v>1.5</v>
      </c>
      <c r="R39">
        <v>4</v>
      </c>
      <c r="S39">
        <v>120</v>
      </c>
      <c r="T39">
        <v>228</v>
      </c>
      <c r="U39" t="s">
        <v>23</v>
      </c>
      <c r="V39">
        <v>34</v>
      </c>
      <c r="W39">
        <v>-192.3339</v>
      </c>
      <c r="X39">
        <f t="shared" si="1"/>
        <v>-53.78619999999998</v>
      </c>
    </row>
    <row r="40" spans="2:24" x14ac:dyDescent="0.25">
      <c r="B40" t="s">
        <v>24</v>
      </c>
      <c r="C40">
        <v>6</v>
      </c>
      <c r="D40">
        <v>-90</v>
      </c>
      <c r="E40">
        <v>1</v>
      </c>
      <c r="F40">
        <v>2.5</v>
      </c>
      <c r="G40">
        <v>180</v>
      </c>
      <c r="H40">
        <v>383</v>
      </c>
      <c r="I40" t="s">
        <v>25</v>
      </c>
      <c r="J40">
        <v>66</v>
      </c>
      <c r="K40" s="3">
        <v>379.26889999999997</v>
      </c>
      <c r="L40" s="3">
        <f t="shared" si="0"/>
        <v>957.23129999999992</v>
      </c>
      <c r="N40" t="s">
        <v>24</v>
      </c>
      <c r="O40">
        <v>6</v>
      </c>
      <c r="P40">
        <v>-90</v>
      </c>
      <c r="Q40">
        <v>1</v>
      </c>
      <c r="R40">
        <v>2.5</v>
      </c>
      <c r="S40">
        <v>180</v>
      </c>
      <c r="T40">
        <v>383</v>
      </c>
      <c r="U40" t="s">
        <v>25</v>
      </c>
      <c r="V40">
        <v>66</v>
      </c>
      <c r="W40">
        <v>379.26889999999997</v>
      </c>
      <c r="X40">
        <f t="shared" si="1"/>
        <v>325.48270000000002</v>
      </c>
    </row>
    <row r="41" spans="2:24" ht="15.75" thickBot="1" x14ac:dyDescent="0.3">
      <c r="J41" s="2">
        <f>SUM(J33:J40)</f>
        <v>503</v>
      </c>
      <c r="K41" s="4">
        <f>SUM(K33:K40)</f>
        <v>957.23129999999992</v>
      </c>
      <c r="L41" s="21"/>
      <c r="V41" s="2">
        <f>SUM(V33:V40)</f>
        <v>341</v>
      </c>
      <c r="W41" s="2">
        <f>SUM(W33:W40)</f>
        <v>325.48270000000002</v>
      </c>
    </row>
    <row r="42" spans="2:24" ht="15.75" thickTop="1" x14ac:dyDescent="0.25">
      <c r="H42">
        <f>MIN(H33:H40)</f>
        <v>258</v>
      </c>
    </row>
  </sheetData>
  <dataValidations count="1">
    <dataValidation type="list" allowBlank="1" showInputMessage="1" showErrorMessage="1" sqref="C20:C22 O20:O22" xr:uid="{E6907446-5E09-48B8-987A-156FB4AA07FF}">
      <formula1>_Operators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F5C0-8645-4390-903C-80885442F6E8}">
  <sheetPr codeName="Sheet2"/>
  <dimension ref="B2:X42"/>
  <sheetViews>
    <sheetView topLeftCell="G15" workbookViewId="0">
      <selection activeCell="Q20" sqref="Q20"/>
    </sheetView>
  </sheetViews>
  <sheetFormatPr defaultRowHeight="15" x14ac:dyDescent="0.25"/>
  <sheetData>
    <row r="2" spans="2:23" x14ac:dyDescent="0.25">
      <c r="B2" s="1" t="s">
        <v>39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4" spans="2:23" x14ac:dyDescent="0.25">
      <c r="B4" s="11" t="s">
        <v>40</v>
      </c>
      <c r="C4" t="s">
        <v>44</v>
      </c>
    </row>
    <row r="5" spans="2:23" x14ac:dyDescent="0.25">
      <c r="B5" s="11" t="s">
        <v>41</v>
      </c>
      <c r="C5" t="s">
        <v>43</v>
      </c>
    </row>
    <row r="6" spans="2:23" x14ac:dyDescent="0.25">
      <c r="B6" s="11" t="s">
        <v>42</v>
      </c>
      <c r="C6">
        <v>27</v>
      </c>
    </row>
    <row r="8" spans="2:23" x14ac:dyDescent="0.25">
      <c r="B8" s="11" t="s">
        <v>45</v>
      </c>
      <c r="C8" t="s">
        <v>48</v>
      </c>
      <c r="F8" s="11" t="s">
        <v>58</v>
      </c>
      <c r="G8" t="s">
        <v>59</v>
      </c>
      <c r="I8" s="11" t="s">
        <v>67</v>
      </c>
      <c r="K8" t="s">
        <v>44</v>
      </c>
    </row>
    <row r="9" spans="2:23" x14ac:dyDescent="0.25">
      <c r="B9" s="11" t="s">
        <v>46</v>
      </c>
      <c r="C9" t="s">
        <v>47</v>
      </c>
      <c r="F9" s="11" t="s">
        <v>60</v>
      </c>
      <c r="G9" t="s">
        <v>61</v>
      </c>
      <c r="I9" s="11" t="s">
        <v>68</v>
      </c>
      <c r="K9">
        <v>18</v>
      </c>
    </row>
    <row r="10" spans="2:23" x14ac:dyDescent="0.25">
      <c r="B10" s="11" t="s">
        <v>49</v>
      </c>
      <c r="C10" t="s">
        <v>50</v>
      </c>
      <c r="F10" s="11" t="s">
        <v>62</v>
      </c>
      <c r="G10">
        <v>8</v>
      </c>
      <c r="I10" s="11" t="s">
        <v>69</v>
      </c>
      <c r="K10">
        <v>365</v>
      </c>
    </row>
    <row r="11" spans="2:23" x14ac:dyDescent="0.25">
      <c r="B11" s="11" t="s">
        <v>51</v>
      </c>
      <c r="C11" s="19" t="s">
        <v>52</v>
      </c>
      <c r="F11" s="11" t="s">
        <v>63</v>
      </c>
      <c r="G11">
        <v>19</v>
      </c>
    </row>
    <row r="12" spans="2:23" x14ac:dyDescent="0.25">
      <c r="B12" s="11" t="s">
        <v>53</v>
      </c>
      <c r="C12" t="s">
        <v>54</v>
      </c>
      <c r="F12" s="11" t="s">
        <v>64</v>
      </c>
      <c r="G12">
        <v>50000</v>
      </c>
    </row>
    <row r="13" spans="2:23" x14ac:dyDescent="0.25">
      <c r="B13" s="11" t="s">
        <v>55</v>
      </c>
      <c r="C13">
        <v>1.4999999999999999E-4</v>
      </c>
      <c r="F13" s="11" t="s">
        <v>65</v>
      </c>
      <c r="G13" t="s">
        <v>66</v>
      </c>
    </row>
    <row r="14" spans="2:23" x14ac:dyDescent="0.25">
      <c r="B14" s="11" t="s">
        <v>56</v>
      </c>
      <c r="C14" t="s">
        <v>57</v>
      </c>
    </row>
    <row r="16" spans="2:23" x14ac:dyDescent="0.25">
      <c r="B16" s="1" t="s">
        <v>70</v>
      </c>
      <c r="C16" s="5"/>
      <c r="D16" s="5"/>
      <c r="E16" s="5"/>
      <c r="F16" s="5"/>
      <c r="G16" s="5"/>
      <c r="H16" s="5"/>
      <c r="I16" s="5"/>
      <c r="J16" s="5"/>
      <c r="K16" s="5"/>
      <c r="L16" s="5"/>
      <c r="N16" s="1" t="s">
        <v>71</v>
      </c>
      <c r="O16" s="5"/>
      <c r="P16" s="5"/>
      <c r="Q16" s="5"/>
      <c r="R16" s="5"/>
      <c r="S16" s="5"/>
      <c r="T16" s="5"/>
      <c r="U16" s="5"/>
      <c r="V16" s="5"/>
      <c r="W16" s="5"/>
    </row>
    <row r="18" spans="2:24" x14ac:dyDescent="0.25">
      <c r="B18" s="1" t="s">
        <v>31</v>
      </c>
      <c r="C18" s="5"/>
      <c r="D18" s="5"/>
      <c r="E18" s="5"/>
      <c r="G18" s="5"/>
      <c r="H18" s="1" t="s">
        <v>36</v>
      </c>
      <c r="I18" s="5"/>
      <c r="J18" s="5"/>
      <c r="K18" s="5"/>
      <c r="L18" s="5"/>
      <c r="N18" s="1" t="s">
        <v>31</v>
      </c>
      <c r="O18" s="5"/>
      <c r="P18" s="5"/>
      <c r="Q18" s="5"/>
      <c r="S18" s="5"/>
      <c r="T18" s="1" t="s">
        <v>36</v>
      </c>
      <c r="U18" s="5"/>
      <c r="V18" s="5"/>
      <c r="W18" s="5"/>
    </row>
    <row r="20" spans="2:24" x14ac:dyDescent="0.25">
      <c r="B20" s="6" t="s">
        <v>27</v>
      </c>
      <c r="C20" s="7" t="s">
        <v>28</v>
      </c>
      <c r="D20" s="8">
        <v>5</v>
      </c>
      <c r="H20" s="12" t="s">
        <v>9</v>
      </c>
      <c r="I20" s="13"/>
      <c r="J20" s="13" t="s">
        <v>32</v>
      </c>
      <c r="K20" s="14"/>
      <c r="L20" s="20"/>
      <c r="N20" s="6" t="s">
        <v>27</v>
      </c>
      <c r="O20" s="7" t="s">
        <v>28</v>
      </c>
      <c r="P20" s="8">
        <v>5</v>
      </c>
      <c r="T20" s="12" t="s">
        <v>29</v>
      </c>
      <c r="U20" s="13"/>
      <c r="V20" s="13" t="s">
        <v>32</v>
      </c>
      <c r="W20" s="14"/>
    </row>
    <row r="21" spans="2:24" x14ac:dyDescent="0.25">
      <c r="B21" s="9" t="s">
        <v>29</v>
      </c>
      <c r="C21" s="15" t="s">
        <v>28</v>
      </c>
      <c r="D21" s="10">
        <v>2</v>
      </c>
      <c r="N21" s="9" t="s">
        <v>29</v>
      </c>
      <c r="O21" s="15" t="s">
        <v>28</v>
      </c>
      <c r="P21" s="10">
        <v>2</v>
      </c>
    </row>
    <row r="22" spans="2:24" x14ac:dyDescent="0.25">
      <c r="B22" s="16" t="s">
        <v>30</v>
      </c>
      <c r="C22" s="17" t="s">
        <v>28</v>
      </c>
      <c r="D22" s="18">
        <v>200</v>
      </c>
      <c r="N22" s="16" t="s">
        <v>30</v>
      </c>
      <c r="O22" s="17" t="s">
        <v>28</v>
      </c>
      <c r="P22" s="18">
        <v>200</v>
      </c>
    </row>
    <row r="24" spans="2:24" x14ac:dyDescent="0.25">
      <c r="B24" t="s">
        <v>33</v>
      </c>
      <c r="N24" t="s">
        <v>37</v>
      </c>
    </row>
    <row r="25" spans="2:24" x14ac:dyDescent="0.25">
      <c r="B25" t="s">
        <v>34</v>
      </c>
      <c r="N25" t="s">
        <v>38</v>
      </c>
    </row>
    <row r="26" spans="2:24" x14ac:dyDescent="0.25">
      <c r="B26" t="s">
        <v>35</v>
      </c>
    </row>
    <row r="30" spans="2:24" x14ac:dyDescent="0.25">
      <c r="B30" s="1" t="s">
        <v>26</v>
      </c>
      <c r="C30" s="5"/>
      <c r="D30" s="5"/>
      <c r="E30" s="5"/>
      <c r="F30" s="5"/>
      <c r="G30" s="5"/>
      <c r="H30" s="5"/>
      <c r="I30" s="5"/>
      <c r="J30" s="5"/>
      <c r="K30" s="5"/>
      <c r="L30" s="5"/>
      <c r="N30" s="1" t="s">
        <v>26</v>
      </c>
      <c r="O30" s="5"/>
      <c r="P30" s="5"/>
      <c r="Q30" s="5"/>
      <c r="R30" s="5"/>
      <c r="S30" s="5"/>
      <c r="T30" s="5"/>
      <c r="U30" s="5"/>
      <c r="V30" s="5"/>
      <c r="W30" s="5"/>
      <c r="X30" s="5"/>
    </row>
    <row r="32" spans="2:24" x14ac:dyDescent="0.25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/>
      <c r="N32" s="1" t="s">
        <v>0</v>
      </c>
      <c r="O32" s="1" t="s">
        <v>1</v>
      </c>
      <c r="P32" s="1" t="s">
        <v>2</v>
      </c>
      <c r="Q32" s="1" t="s">
        <v>3</v>
      </c>
      <c r="R32" s="1" t="s">
        <v>4</v>
      </c>
      <c r="S32" s="1" t="s">
        <v>5</v>
      </c>
      <c r="T32" s="1" t="s">
        <v>6</v>
      </c>
      <c r="U32" s="1" t="s">
        <v>7</v>
      </c>
      <c r="V32" s="1" t="s">
        <v>8</v>
      </c>
      <c r="W32" s="1" t="s">
        <v>9</v>
      </c>
      <c r="X32" s="5"/>
    </row>
    <row r="33" spans="2:24" x14ac:dyDescent="0.25">
      <c r="B33" t="s">
        <v>10</v>
      </c>
      <c r="C33">
        <v>6</v>
      </c>
      <c r="D33">
        <v>-30</v>
      </c>
      <c r="E33">
        <v>1</v>
      </c>
      <c r="F33">
        <v>3.5</v>
      </c>
      <c r="G33">
        <v>120</v>
      </c>
      <c r="H33">
        <v>462</v>
      </c>
      <c r="I33" t="s">
        <v>11</v>
      </c>
      <c r="J33">
        <v>86</v>
      </c>
      <c r="K33">
        <v>-306.26560000000001</v>
      </c>
      <c r="L33">
        <f>L32+K33</f>
        <v>-306.26560000000001</v>
      </c>
      <c r="N33" t="s">
        <v>10</v>
      </c>
      <c r="O33">
        <v>6</v>
      </c>
      <c r="P33">
        <v>-50</v>
      </c>
      <c r="Q33">
        <v>2</v>
      </c>
      <c r="R33">
        <v>4</v>
      </c>
      <c r="S33">
        <v>60</v>
      </c>
      <c r="T33">
        <v>226</v>
      </c>
      <c r="U33" t="s">
        <v>11</v>
      </c>
      <c r="V33">
        <v>39</v>
      </c>
      <c r="W33">
        <v>-61.741300000000003</v>
      </c>
      <c r="X33">
        <f>X32+W33</f>
        <v>-61.741300000000003</v>
      </c>
    </row>
    <row r="34" spans="2:24" x14ac:dyDescent="0.25">
      <c r="B34" t="s">
        <v>12</v>
      </c>
      <c r="C34">
        <v>6</v>
      </c>
      <c r="D34">
        <v>0</v>
      </c>
      <c r="E34">
        <v>1</v>
      </c>
      <c r="F34">
        <v>4</v>
      </c>
      <c r="G34">
        <v>60</v>
      </c>
      <c r="H34">
        <v>665</v>
      </c>
      <c r="I34" t="s">
        <v>13</v>
      </c>
      <c r="J34">
        <v>123</v>
      </c>
      <c r="K34">
        <v>-343.45890000000003</v>
      </c>
      <c r="L34">
        <f>L33+K34</f>
        <v>-649.72450000000003</v>
      </c>
      <c r="N34" t="s">
        <v>12</v>
      </c>
      <c r="O34">
        <v>6</v>
      </c>
      <c r="P34">
        <v>-50</v>
      </c>
      <c r="Q34">
        <v>2.5</v>
      </c>
      <c r="R34">
        <v>4</v>
      </c>
      <c r="S34">
        <v>60</v>
      </c>
      <c r="T34">
        <v>230</v>
      </c>
      <c r="U34" t="s">
        <v>13</v>
      </c>
      <c r="V34">
        <v>40</v>
      </c>
      <c r="W34">
        <v>758.32470000000001</v>
      </c>
      <c r="X34">
        <f>X33+W34</f>
        <v>696.58339999999998</v>
      </c>
    </row>
    <row r="35" spans="2:24" x14ac:dyDescent="0.25">
      <c r="B35" t="s">
        <v>14</v>
      </c>
      <c r="C35">
        <v>6</v>
      </c>
      <c r="D35">
        <v>-30</v>
      </c>
      <c r="E35">
        <v>1.5</v>
      </c>
      <c r="F35">
        <v>4</v>
      </c>
      <c r="G35">
        <v>180</v>
      </c>
      <c r="H35">
        <v>497</v>
      </c>
      <c r="I35" t="s">
        <v>15</v>
      </c>
      <c r="J35">
        <v>76</v>
      </c>
      <c r="K35">
        <v>254.65940000000001</v>
      </c>
      <c r="L35">
        <f t="shared" ref="L35:L40" si="0">L34+K35</f>
        <v>-395.06510000000003</v>
      </c>
      <c r="N35" t="s">
        <v>14</v>
      </c>
      <c r="O35">
        <v>4</v>
      </c>
      <c r="P35">
        <v>-40</v>
      </c>
      <c r="Q35">
        <v>1</v>
      </c>
      <c r="R35">
        <v>2.5</v>
      </c>
      <c r="S35">
        <v>60</v>
      </c>
      <c r="T35">
        <v>206</v>
      </c>
      <c r="U35" t="s">
        <v>15</v>
      </c>
      <c r="V35">
        <v>30</v>
      </c>
      <c r="W35">
        <v>-26.845400000000001</v>
      </c>
      <c r="X35">
        <f t="shared" ref="X35:X40" si="1">X34+W35</f>
        <v>669.73799999999994</v>
      </c>
    </row>
    <row r="36" spans="2:24" x14ac:dyDescent="0.25">
      <c r="B36" t="s">
        <v>16</v>
      </c>
      <c r="C36">
        <v>6</v>
      </c>
      <c r="D36">
        <v>-30</v>
      </c>
      <c r="E36">
        <v>1.5</v>
      </c>
      <c r="F36">
        <v>4</v>
      </c>
      <c r="G36">
        <v>180</v>
      </c>
      <c r="H36">
        <v>524</v>
      </c>
      <c r="I36" t="s">
        <v>17</v>
      </c>
      <c r="J36">
        <v>98</v>
      </c>
      <c r="K36">
        <v>-636.10649999999998</v>
      </c>
      <c r="L36">
        <f t="shared" si="0"/>
        <v>-1031.1716000000001</v>
      </c>
      <c r="N36" t="s">
        <v>16</v>
      </c>
      <c r="O36">
        <v>4</v>
      </c>
      <c r="P36">
        <v>-40</v>
      </c>
      <c r="Q36">
        <v>1</v>
      </c>
      <c r="R36">
        <v>3</v>
      </c>
      <c r="S36">
        <v>60</v>
      </c>
      <c r="T36">
        <v>214</v>
      </c>
      <c r="U36" t="s">
        <v>17</v>
      </c>
      <c r="V36">
        <v>41</v>
      </c>
      <c r="W36">
        <v>349.0256</v>
      </c>
      <c r="X36">
        <f t="shared" si="1"/>
        <v>1018.7636</v>
      </c>
    </row>
    <row r="37" spans="2:24" x14ac:dyDescent="0.25">
      <c r="B37" t="s">
        <v>18</v>
      </c>
      <c r="C37">
        <v>5</v>
      </c>
      <c r="D37">
        <v>-30</v>
      </c>
      <c r="E37">
        <v>1</v>
      </c>
      <c r="F37">
        <v>4</v>
      </c>
      <c r="G37">
        <v>180</v>
      </c>
      <c r="H37">
        <v>511</v>
      </c>
      <c r="I37" t="s">
        <v>19</v>
      </c>
      <c r="J37">
        <v>47</v>
      </c>
      <c r="K37">
        <v>-108.1177</v>
      </c>
      <c r="L37">
        <f t="shared" si="0"/>
        <v>-1139.2893000000001</v>
      </c>
      <c r="N37" t="s">
        <v>18</v>
      </c>
      <c r="O37">
        <v>4</v>
      </c>
      <c r="P37">
        <v>-40</v>
      </c>
      <c r="Q37">
        <v>1</v>
      </c>
      <c r="R37">
        <v>3</v>
      </c>
      <c r="S37">
        <v>60</v>
      </c>
      <c r="T37">
        <v>230</v>
      </c>
      <c r="U37" t="s">
        <v>19</v>
      </c>
      <c r="V37">
        <v>24</v>
      </c>
      <c r="W37">
        <v>-43.282600000000002</v>
      </c>
      <c r="X37">
        <f t="shared" si="1"/>
        <v>975.48099999999999</v>
      </c>
    </row>
    <row r="38" spans="2:24" x14ac:dyDescent="0.25">
      <c r="B38" t="s">
        <v>20</v>
      </c>
      <c r="C38">
        <v>4</v>
      </c>
      <c r="D38">
        <v>-40</v>
      </c>
      <c r="E38">
        <v>1</v>
      </c>
      <c r="F38">
        <v>3</v>
      </c>
      <c r="G38">
        <v>180</v>
      </c>
      <c r="H38">
        <v>354</v>
      </c>
      <c r="I38" t="s">
        <v>21</v>
      </c>
      <c r="J38">
        <v>58</v>
      </c>
      <c r="K38">
        <v>304.10070000000002</v>
      </c>
      <c r="L38">
        <f t="shared" si="0"/>
        <v>-835.18860000000018</v>
      </c>
      <c r="N38" t="s">
        <v>20</v>
      </c>
      <c r="O38">
        <v>4</v>
      </c>
      <c r="P38">
        <v>-40</v>
      </c>
      <c r="Q38">
        <v>1</v>
      </c>
      <c r="R38">
        <v>3</v>
      </c>
      <c r="S38">
        <v>120</v>
      </c>
      <c r="T38">
        <v>318</v>
      </c>
      <c r="U38" t="s">
        <v>21</v>
      </c>
      <c r="V38">
        <v>53</v>
      </c>
      <c r="W38">
        <v>476.60489999999999</v>
      </c>
      <c r="X38">
        <f t="shared" si="1"/>
        <v>1452.0859</v>
      </c>
    </row>
    <row r="39" spans="2:24" x14ac:dyDescent="0.25">
      <c r="B39" t="s">
        <v>22</v>
      </c>
      <c r="C39">
        <v>6</v>
      </c>
      <c r="D39">
        <v>-30</v>
      </c>
      <c r="E39">
        <v>1</v>
      </c>
      <c r="F39">
        <v>4</v>
      </c>
      <c r="G39">
        <v>180</v>
      </c>
      <c r="H39">
        <v>680</v>
      </c>
      <c r="I39" t="s">
        <v>23</v>
      </c>
      <c r="J39">
        <v>99</v>
      </c>
      <c r="K39">
        <v>205.4598</v>
      </c>
      <c r="L39">
        <f t="shared" si="0"/>
        <v>-629.72880000000021</v>
      </c>
      <c r="N39" t="s">
        <v>22</v>
      </c>
      <c r="O39">
        <v>5</v>
      </c>
      <c r="P39">
        <v>-80</v>
      </c>
      <c r="Q39">
        <v>1</v>
      </c>
      <c r="R39">
        <v>4</v>
      </c>
      <c r="S39">
        <v>180</v>
      </c>
      <c r="T39">
        <v>318</v>
      </c>
      <c r="U39" t="s">
        <v>23</v>
      </c>
      <c r="V39">
        <v>58</v>
      </c>
      <c r="W39">
        <v>58.159500000000001</v>
      </c>
      <c r="X39">
        <f t="shared" si="1"/>
        <v>1510.2454</v>
      </c>
    </row>
    <row r="40" spans="2:24" x14ac:dyDescent="0.25">
      <c r="B40" t="s">
        <v>24</v>
      </c>
      <c r="C40">
        <v>6</v>
      </c>
      <c r="D40">
        <v>-50</v>
      </c>
      <c r="E40">
        <v>1</v>
      </c>
      <c r="F40">
        <v>4</v>
      </c>
      <c r="G40">
        <v>180</v>
      </c>
      <c r="H40">
        <v>535</v>
      </c>
      <c r="I40" t="s">
        <v>25</v>
      </c>
      <c r="J40">
        <v>106</v>
      </c>
      <c r="K40">
        <v>951.6422</v>
      </c>
      <c r="L40">
        <f t="shared" si="0"/>
        <v>321.9133999999998</v>
      </c>
      <c r="N40" t="s">
        <v>24</v>
      </c>
      <c r="O40">
        <v>6</v>
      </c>
      <c r="P40">
        <v>-80</v>
      </c>
      <c r="Q40">
        <v>1</v>
      </c>
      <c r="R40">
        <v>3.5</v>
      </c>
      <c r="S40">
        <v>180</v>
      </c>
      <c r="T40">
        <v>390</v>
      </c>
      <c r="U40" t="s">
        <v>25</v>
      </c>
      <c r="V40">
        <v>73</v>
      </c>
      <c r="W40">
        <v>801.44320000000005</v>
      </c>
      <c r="X40">
        <f t="shared" si="1"/>
        <v>2311.6886</v>
      </c>
    </row>
    <row r="41" spans="2:24" ht="15.75" thickBot="1" x14ac:dyDescent="0.3">
      <c r="J41" s="2">
        <f>SUM(J33:J40)</f>
        <v>693</v>
      </c>
      <c r="K41" s="2">
        <f>SUM(K33:K40)</f>
        <v>321.9133999999998</v>
      </c>
      <c r="L41" s="20"/>
      <c r="V41" s="2">
        <f>SUM(V33:V40)</f>
        <v>358</v>
      </c>
      <c r="W41" s="2">
        <f>SUM(W33:W40)</f>
        <v>2311.6886</v>
      </c>
    </row>
    <row r="42" spans="2:24" ht="15.75" thickTop="1" x14ac:dyDescent="0.25">
      <c r="T42">
        <f>MIN(T33:T40)</f>
        <v>206</v>
      </c>
    </row>
  </sheetData>
  <dataValidations count="1">
    <dataValidation type="list" allowBlank="1" showInputMessage="1" showErrorMessage="1" sqref="C20:C22 O20:O22" xr:uid="{6F5E3AAF-5CA2-4629-AA9B-91547542DE14}">
      <formula1>_Operators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5F74-5DCA-4B61-8836-83DEE2F1E375}">
  <sheetPr codeName="Sheet3"/>
  <dimension ref="A2:X83"/>
  <sheetViews>
    <sheetView topLeftCell="A61" workbookViewId="0">
      <selection activeCell="E84" sqref="E84"/>
    </sheetView>
  </sheetViews>
  <sheetFormatPr defaultRowHeight="15" x14ac:dyDescent="0.25"/>
  <sheetData>
    <row r="2" spans="2:23" x14ac:dyDescent="0.25">
      <c r="B2" s="1" t="s">
        <v>39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4" spans="2:23" x14ac:dyDescent="0.25">
      <c r="B4" s="11" t="s">
        <v>40</v>
      </c>
      <c r="C4" t="s">
        <v>44</v>
      </c>
    </row>
    <row r="5" spans="2:23" x14ac:dyDescent="0.25">
      <c r="B5" s="11" t="s">
        <v>41</v>
      </c>
      <c r="C5" t="s">
        <v>43</v>
      </c>
    </row>
    <row r="6" spans="2:23" x14ac:dyDescent="0.25">
      <c r="B6" s="11" t="s">
        <v>42</v>
      </c>
      <c r="C6">
        <v>27</v>
      </c>
    </row>
    <row r="8" spans="2:23" x14ac:dyDescent="0.25">
      <c r="B8" s="11" t="s">
        <v>45</v>
      </c>
      <c r="C8" t="s">
        <v>48</v>
      </c>
      <c r="F8" s="11" t="s">
        <v>58</v>
      </c>
      <c r="G8" t="s">
        <v>59</v>
      </c>
      <c r="I8" s="11" t="s">
        <v>67</v>
      </c>
      <c r="K8" t="s">
        <v>72</v>
      </c>
    </row>
    <row r="9" spans="2:23" x14ac:dyDescent="0.25">
      <c r="B9" s="11" t="s">
        <v>46</v>
      </c>
      <c r="C9" t="s">
        <v>47</v>
      </c>
      <c r="F9" s="11" t="s">
        <v>60</v>
      </c>
      <c r="G9" t="s">
        <v>61</v>
      </c>
      <c r="I9" s="11" t="s">
        <v>68</v>
      </c>
      <c r="K9">
        <v>105</v>
      </c>
    </row>
    <row r="10" spans="2:23" x14ac:dyDescent="0.25">
      <c r="B10" s="11" t="s">
        <v>49</v>
      </c>
      <c r="C10" t="s">
        <v>50</v>
      </c>
      <c r="F10" s="11" t="s">
        <v>62</v>
      </c>
      <c r="G10">
        <v>8</v>
      </c>
      <c r="I10" s="11" t="s">
        <v>69</v>
      </c>
      <c r="K10">
        <v>63</v>
      </c>
    </row>
    <row r="11" spans="2:23" x14ac:dyDescent="0.25">
      <c r="B11" s="11" t="s">
        <v>51</v>
      </c>
      <c r="C11" s="19" t="s">
        <v>52</v>
      </c>
      <c r="F11" s="11" t="s">
        <v>63</v>
      </c>
      <c r="G11">
        <v>19</v>
      </c>
    </row>
    <row r="12" spans="2:23" x14ac:dyDescent="0.25">
      <c r="B12" s="11" t="s">
        <v>53</v>
      </c>
      <c r="C12" t="s">
        <v>54</v>
      </c>
      <c r="F12" s="11" t="s">
        <v>64</v>
      </c>
      <c r="G12">
        <v>50000</v>
      </c>
    </row>
    <row r="13" spans="2:23" x14ac:dyDescent="0.25">
      <c r="B13" s="11" t="s">
        <v>55</v>
      </c>
      <c r="C13">
        <v>2.9999999999999997E-4</v>
      </c>
      <c r="F13" s="11" t="s">
        <v>65</v>
      </c>
      <c r="G13" t="s">
        <v>66</v>
      </c>
    </row>
    <row r="14" spans="2:23" x14ac:dyDescent="0.25">
      <c r="B14" s="11" t="s">
        <v>56</v>
      </c>
      <c r="C14" t="s">
        <v>57</v>
      </c>
    </row>
    <row r="16" spans="2:23" x14ac:dyDescent="0.25">
      <c r="B16" s="1" t="s">
        <v>70</v>
      </c>
      <c r="C16" s="5"/>
      <c r="D16" s="5"/>
      <c r="E16" s="5"/>
      <c r="F16" s="5"/>
      <c r="G16" s="5"/>
      <c r="H16" s="5"/>
      <c r="I16" s="5"/>
      <c r="J16" s="5"/>
      <c r="K16" s="5"/>
      <c r="L16" s="5"/>
      <c r="N16" s="1" t="s">
        <v>71</v>
      </c>
      <c r="O16" s="5"/>
      <c r="P16" s="5"/>
      <c r="Q16" s="5"/>
      <c r="R16" s="5"/>
      <c r="S16" s="5"/>
      <c r="T16" s="5"/>
      <c r="U16" s="5"/>
      <c r="V16" s="5"/>
      <c r="W16" s="5"/>
    </row>
    <row r="18" spans="2:24" x14ac:dyDescent="0.25">
      <c r="B18" s="1" t="s">
        <v>31</v>
      </c>
      <c r="C18" s="5"/>
      <c r="D18" s="5"/>
      <c r="E18" s="5"/>
      <c r="G18" s="5"/>
      <c r="H18" s="1" t="s">
        <v>36</v>
      </c>
      <c r="I18" s="5"/>
      <c r="J18" s="5"/>
      <c r="K18" s="5"/>
      <c r="L18" s="5"/>
      <c r="N18" s="1" t="s">
        <v>31</v>
      </c>
      <c r="O18" s="5"/>
      <c r="P18" s="5"/>
      <c r="Q18" s="5"/>
      <c r="S18" s="5"/>
      <c r="T18" s="1" t="s">
        <v>36</v>
      </c>
      <c r="U18" s="5"/>
      <c r="V18" s="5"/>
      <c r="W18" s="5"/>
    </row>
    <row r="20" spans="2:24" x14ac:dyDescent="0.25">
      <c r="B20" s="6" t="s">
        <v>27</v>
      </c>
      <c r="C20" s="7" t="s">
        <v>28</v>
      </c>
      <c r="D20" s="8">
        <v>1</v>
      </c>
      <c r="H20" s="12" t="s">
        <v>9</v>
      </c>
      <c r="I20" s="13"/>
      <c r="J20" s="13" t="s">
        <v>32</v>
      </c>
      <c r="K20" s="14"/>
      <c r="L20" s="20"/>
      <c r="N20" s="6" t="s">
        <v>27</v>
      </c>
      <c r="O20" s="7" t="s">
        <v>28</v>
      </c>
      <c r="P20" s="8">
        <v>1</v>
      </c>
      <c r="T20" s="12" t="s">
        <v>29</v>
      </c>
      <c r="U20" s="13"/>
      <c r="V20" s="13" t="s">
        <v>32</v>
      </c>
      <c r="W20" s="14"/>
    </row>
    <row r="21" spans="2:24" x14ac:dyDescent="0.25">
      <c r="B21" s="9" t="s">
        <v>29</v>
      </c>
      <c r="C21" s="15" t="s">
        <v>28</v>
      </c>
      <c r="D21" s="10">
        <v>2</v>
      </c>
      <c r="N21" s="9" t="s">
        <v>29</v>
      </c>
      <c r="O21" s="15" t="s">
        <v>28</v>
      </c>
      <c r="P21" s="10">
        <v>2</v>
      </c>
    </row>
    <row r="22" spans="2:24" x14ac:dyDescent="0.25">
      <c r="B22" s="16" t="s">
        <v>30</v>
      </c>
      <c r="C22" s="17" t="s">
        <v>28</v>
      </c>
      <c r="D22" s="18">
        <v>200</v>
      </c>
      <c r="N22" s="16" t="s">
        <v>30</v>
      </c>
      <c r="O22" s="17" t="s">
        <v>28</v>
      </c>
      <c r="P22" s="18">
        <v>200</v>
      </c>
    </row>
    <row r="24" spans="2:24" x14ac:dyDescent="0.25">
      <c r="B24" t="s">
        <v>33</v>
      </c>
      <c r="N24" t="s">
        <v>37</v>
      </c>
    </row>
    <row r="25" spans="2:24" x14ac:dyDescent="0.25">
      <c r="B25" t="s">
        <v>73</v>
      </c>
      <c r="N25" t="s">
        <v>38</v>
      </c>
    </row>
    <row r="26" spans="2:24" x14ac:dyDescent="0.25">
      <c r="B26" t="s">
        <v>35</v>
      </c>
    </row>
    <row r="30" spans="2:24" x14ac:dyDescent="0.25">
      <c r="B30" s="1" t="s">
        <v>26</v>
      </c>
      <c r="C30" s="5"/>
      <c r="D30" s="5"/>
      <c r="E30" s="5"/>
      <c r="F30" s="5"/>
      <c r="G30" s="5"/>
      <c r="H30" s="5"/>
      <c r="I30" s="5"/>
      <c r="J30" s="5"/>
      <c r="K30" s="5"/>
      <c r="L30" s="5"/>
      <c r="N30" s="1" t="s">
        <v>26</v>
      </c>
      <c r="O30" s="5"/>
      <c r="P30" s="5"/>
      <c r="Q30" s="5"/>
      <c r="R30" s="5"/>
      <c r="S30" s="5"/>
      <c r="T30" s="5"/>
      <c r="U30" s="5"/>
      <c r="V30" s="5"/>
      <c r="W30" s="5"/>
      <c r="X30" s="5"/>
    </row>
    <row r="32" spans="2:24" x14ac:dyDescent="0.25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/>
      <c r="N32" s="1" t="s">
        <v>0</v>
      </c>
      <c r="O32" s="1" t="s">
        <v>1</v>
      </c>
      <c r="P32" s="1" t="s">
        <v>2</v>
      </c>
      <c r="Q32" s="1" t="s">
        <v>3</v>
      </c>
      <c r="R32" s="1" t="s">
        <v>4</v>
      </c>
      <c r="S32" s="1" t="s">
        <v>5</v>
      </c>
      <c r="T32" s="1" t="s">
        <v>6</v>
      </c>
      <c r="U32" s="1" t="s">
        <v>7</v>
      </c>
      <c r="V32" s="1" t="s">
        <v>8</v>
      </c>
      <c r="W32" s="1" t="s">
        <v>9</v>
      </c>
      <c r="X32" s="5"/>
    </row>
    <row r="33" spans="1:24" x14ac:dyDescent="0.25">
      <c r="A33">
        <v>1</v>
      </c>
      <c r="B33" t="s">
        <v>74</v>
      </c>
      <c r="C33">
        <v>6</v>
      </c>
      <c r="D33">
        <v>-40</v>
      </c>
      <c r="E33">
        <v>1.5</v>
      </c>
      <c r="F33">
        <v>4</v>
      </c>
      <c r="G33">
        <v>120</v>
      </c>
      <c r="H33">
        <v>384</v>
      </c>
      <c r="I33" t="s">
        <v>75</v>
      </c>
      <c r="J33">
        <v>7</v>
      </c>
      <c r="K33">
        <v>-41.198700000000002</v>
      </c>
      <c r="L33">
        <f>L32+K33</f>
        <v>-41.198700000000002</v>
      </c>
      <c r="N33" t="s">
        <v>74</v>
      </c>
      <c r="O33">
        <v>6</v>
      </c>
      <c r="P33">
        <v>-60</v>
      </c>
      <c r="Q33">
        <v>1.5</v>
      </c>
      <c r="R33">
        <v>4</v>
      </c>
      <c r="S33">
        <v>60</v>
      </c>
      <c r="T33">
        <v>218</v>
      </c>
      <c r="U33" t="s">
        <v>75</v>
      </c>
      <c r="V33">
        <v>5</v>
      </c>
      <c r="W33">
        <v>-3.3792</v>
      </c>
      <c r="X33">
        <f>X32+W33</f>
        <v>-3.3792</v>
      </c>
    </row>
    <row r="34" spans="1:24" x14ac:dyDescent="0.25">
      <c r="A34">
        <v>2</v>
      </c>
      <c r="B34" t="s">
        <v>76</v>
      </c>
      <c r="C34">
        <v>6</v>
      </c>
      <c r="D34">
        <v>-50</v>
      </c>
      <c r="E34">
        <v>1.5</v>
      </c>
      <c r="F34">
        <v>4</v>
      </c>
      <c r="G34">
        <v>60</v>
      </c>
      <c r="H34">
        <v>273</v>
      </c>
      <c r="I34" t="s">
        <v>77</v>
      </c>
      <c r="J34">
        <v>11</v>
      </c>
      <c r="K34">
        <v>-30.299099999999999</v>
      </c>
      <c r="L34">
        <f>L33+K34</f>
        <v>-71.497799999999998</v>
      </c>
      <c r="N34" t="s">
        <v>76</v>
      </c>
      <c r="O34">
        <v>6</v>
      </c>
      <c r="P34">
        <v>-50</v>
      </c>
      <c r="Q34">
        <v>1.5</v>
      </c>
      <c r="R34">
        <v>4</v>
      </c>
      <c r="S34">
        <v>60</v>
      </c>
      <c r="T34">
        <v>273</v>
      </c>
      <c r="U34" t="s">
        <v>77</v>
      </c>
      <c r="V34">
        <v>11</v>
      </c>
      <c r="W34">
        <v>-30.299099999999999</v>
      </c>
      <c r="X34">
        <f>X33+W34</f>
        <v>-33.6783</v>
      </c>
    </row>
    <row r="35" spans="1:24" x14ac:dyDescent="0.25">
      <c r="A35">
        <v>3</v>
      </c>
      <c r="B35" t="s">
        <v>78</v>
      </c>
      <c r="C35">
        <v>6</v>
      </c>
      <c r="D35">
        <v>-40</v>
      </c>
      <c r="E35">
        <v>1.5</v>
      </c>
      <c r="F35">
        <v>4</v>
      </c>
      <c r="G35">
        <v>60</v>
      </c>
      <c r="H35">
        <v>326</v>
      </c>
      <c r="I35" t="s">
        <v>79</v>
      </c>
      <c r="J35">
        <v>11</v>
      </c>
      <c r="K35">
        <v>-96.843599999999995</v>
      </c>
      <c r="L35">
        <f t="shared" ref="L35:L79" si="0">L34+K35</f>
        <v>-168.34139999999999</v>
      </c>
      <c r="N35" t="s">
        <v>78</v>
      </c>
      <c r="O35">
        <v>6</v>
      </c>
      <c r="P35">
        <v>-50</v>
      </c>
      <c r="Q35">
        <v>3</v>
      </c>
      <c r="R35">
        <v>4</v>
      </c>
      <c r="S35">
        <v>60</v>
      </c>
      <c r="T35">
        <v>249</v>
      </c>
      <c r="U35" t="s">
        <v>79</v>
      </c>
      <c r="V35">
        <v>6</v>
      </c>
      <c r="W35">
        <v>-83.164199999999994</v>
      </c>
      <c r="X35">
        <f t="shared" ref="X35:X79" si="1">X34+W35</f>
        <v>-116.8425</v>
      </c>
    </row>
    <row r="36" spans="1:24" x14ac:dyDescent="0.25">
      <c r="A36">
        <v>4</v>
      </c>
      <c r="B36" t="s">
        <v>80</v>
      </c>
      <c r="C36">
        <v>6</v>
      </c>
      <c r="D36">
        <v>-40</v>
      </c>
      <c r="E36">
        <v>1.5</v>
      </c>
      <c r="F36">
        <v>2</v>
      </c>
      <c r="G36">
        <v>120</v>
      </c>
      <c r="H36">
        <v>421</v>
      </c>
      <c r="I36" t="s">
        <v>81</v>
      </c>
      <c r="J36">
        <v>11</v>
      </c>
      <c r="K36">
        <v>31.2895</v>
      </c>
      <c r="L36">
        <f t="shared" si="0"/>
        <v>-137.05189999999999</v>
      </c>
      <c r="N36" t="s">
        <v>80</v>
      </c>
      <c r="O36">
        <v>6</v>
      </c>
      <c r="P36">
        <v>-40</v>
      </c>
      <c r="Q36">
        <v>1.5</v>
      </c>
      <c r="R36">
        <v>2</v>
      </c>
      <c r="S36">
        <v>120</v>
      </c>
      <c r="T36">
        <v>421</v>
      </c>
      <c r="U36" t="s">
        <v>81</v>
      </c>
      <c r="V36">
        <v>11</v>
      </c>
      <c r="W36">
        <v>31.2895</v>
      </c>
      <c r="X36">
        <f t="shared" si="1"/>
        <v>-85.552999999999997</v>
      </c>
    </row>
    <row r="37" spans="1:24" x14ac:dyDescent="0.25">
      <c r="A37">
        <v>5</v>
      </c>
      <c r="B37" t="s">
        <v>82</v>
      </c>
      <c r="C37">
        <v>6</v>
      </c>
      <c r="D37">
        <v>-20</v>
      </c>
      <c r="E37">
        <v>2.5</v>
      </c>
      <c r="F37">
        <v>3</v>
      </c>
      <c r="G37">
        <v>180</v>
      </c>
      <c r="H37">
        <v>456</v>
      </c>
      <c r="I37" t="s">
        <v>83</v>
      </c>
      <c r="J37">
        <v>21</v>
      </c>
      <c r="K37">
        <v>-237.5754</v>
      </c>
      <c r="L37">
        <f t="shared" si="0"/>
        <v>-374.62729999999999</v>
      </c>
      <c r="N37" t="s">
        <v>82</v>
      </c>
      <c r="O37">
        <v>6</v>
      </c>
      <c r="P37">
        <v>-50</v>
      </c>
      <c r="Q37">
        <v>4</v>
      </c>
      <c r="R37">
        <v>4</v>
      </c>
      <c r="S37">
        <v>60</v>
      </c>
      <c r="T37">
        <v>236</v>
      </c>
      <c r="U37" t="s">
        <v>83</v>
      </c>
      <c r="V37">
        <v>8</v>
      </c>
      <c r="W37">
        <v>57.098999999999997</v>
      </c>
      <c r="X37">
        <f t="shared" si="1"/>
        <v>-28.454000000000001</v>
      </c>
    </row>
    <row r="38" spans="1:24" x14ac:dyDescent="0.25">
      <c r="A38">
        <v>6</v>
      </c>
      <c r="B38" t="s">
        <v>84</v>
      </c>
      <c r="C38">
        <v>6</v>
      </c>
      <c r="D38">
        <v>-50</v>
      </c>
      <c r="E38">
        <v>1.5</v>
      </c>
      <c r="F38">
        <v>4</v>
      </c>
      <c r="G38">
        <v>60</v>
      </c>
      <c r="H38">
        <v>285</v>
      </c>
      <c r="I38" t="s">
        <v>85</v>
      </c>
      <c r="J38">
        <v>9</v>
      </c>
      <c r="K38">
        <v>158.21680000000001</v>
      </c>
      <c r="L38">
        <f t="shared" si="0"/>
        <v>-216.41049999999998</v>
      </c>
      <c r="N38" t="s">
        <v>84</v>
      </c>
      <c r="O38">
        <v>6</v>
      </c>
      <c r="P38">
        <v>-50</v>
      </c>
      <c r="Q38">
        <v>1.5</v>
      </c>
      <c r="R38">
        <v>4</v>
      </c>
      <c r="S38">
        <v>60</v>
      </c>
      <c r="T38">
        <v>285</v>
      </c>
      <c r="U38" t="s">
        <v>85</v>
      </c>
      <c r="V38">
        <v>9</v>
      </c>
      <c r="W38">
        <v>158.21680000000001</v>
      </c>
      <c r="X38">
        <f t="shared" si="1"/>
        <v>129.7628</v>
      </c>
    </row>
    <row r="39" spans="1:24" x14ac:dyDescent="0.25">
      <c r="A39">
        <v>7</v>
      </c>
      <c r="B39" t="s">
        <v>86</v>
      </c>
      <c r="C39">
        <v>6</v>
      </c>
      <c r="D39">
        <v>-40</v>
      </c>
      <c r="E39">
        <v>1.5</v>
      </c>
      <c r="F39">
        <v>4</v>
      </c>
      <c r="G39">
        <v>120</v>
      </c>
      <c r="H39">
        <v>401</v>
      </c>
      <c r="I39" t="s">
        <v>87</v>
      </c>
      <c r="J39">
        <v>6</v>
      </c>
      <c r="K39">
        <v>80.972800000000007</v>
      </c>
      <c r="L39">
        <f t="shared" si="0"/>
        <v>-135.43769999999998</v>
      </c>
      <c r="N39" t="s">
        <v>86</v>
      </c>
      <c r="O39">
        <v>6</v>
      </c>
      <c r="P39">
        <v>-50</v>
      </c>
      <c r="Q39">
        <v>1.5</v>
      </c>
      <c r="R39">
        <v>4</v>
      </c>
      <c r="S39">
        <v>60</v>
      </c>
      <c r="T39">
        <v>288</v>
      </c>
      <c r="U39" t="s">
        <v>87</v>
      </c>
      <c r="V39">
        <v>5</v>
      </c>
      <c r="W39">
        <v>4.4400000000000004</v>
      </c>
      <c r="X39">
        <f t="shared" si="1"/>
        <v>134.2028</v>
      </c>
    </row>
    <row r="40" spans="1:24" x14ac:dyDescent="0.25">
      <c r="A40">
        <v>8</v>
      </c>
      <c r="B40" t="s">
        <v>88</v>
      </c>
      <c r="C40">
        <v>6</v>
      </c>
      <c r="D40">
        <v>-40</v>
      </c>
      <c r="E40">
        <v>1.5</v>
      </c>
      <c r="F40">
        <v>4</v>
      </c>
      <c r="G40">
        <v>120</v>
      </c>
      <c r="H40">
        <v>396</v>
      </c>
      <c r="I40" t="s">
        <v>89</v>
      </c>
      <c r="J40">
        <v>11</v>
      </c>
      <c r="K40">
        <v>46.155500000000004</v>
      </c>
      <c r="L40">
        <f t="shared" si="0"/>
        <v>-89.282199999999975</v>
      </c>
      <c r="N40" t="s">
        <v>88</v>
      </c>
      <c r="O40">
        <v>6</v>
      </c>
      <c r="P40">
        <v>-50</v>
      </c>
      <c r="Q40">
        <v>4</v>
      </c>
      <c r="R40">
        <v>4</v>
      </c>
      <c r="S40">
        <v>60</v>
      </c>
      <c r="T40">
        <v>243</v>
      </c>
      <c r="U40" t="s">
        <v>89</v>
      </c>
      <c r="V40">
        <v>7</v>
      </c>
      <c r="W40">
        <v>59.0379</v>
      </c>
      <c r="X40">
        <f t="shared" si="1"/>
        <v>193.2407</v>
      </c>
    </row>
    <row r="41" spans="1:24" x14ac:dyDescent="0.25">
      <c r="A41">
        <v>9</v>
      </c>
      <c r="B41" t="s">
        <v>90</v>
      </c>
      <c r="C41">
        <v>6</v>
      </c>
      <c r="D41">
        <v>-20</v>
      </c>
      <c r="E41">
        <v>2.5</v>
      </c>
      <c r="F41">
        <v>4</v>
      </c>
      <c r="G41">
        <v>180</v>
      </c>
      <c r="H41">
        <v>451</v>
      </c>
      <c r="I41" t="s">
        <v>91</v>
      </c>
      <c r="J41">
        <v>21</v>
      </c>
      <c r="K41">
        <v>-197.78700000000001</v>
      </c>
      <c r="L41">
        <f t="shared" si="0"/>
        <v>-287.06919999999997</v>
      </c>
      <c r="N41" t="s">
        <v>90</v>
      </c>
      <c r="O41">
        <v>6</v>
      </c>
      <c r="P41">
        <v>-50</v>
      </c>
      <c r="Q41">
        <v>1.5</v>
      </c>
      <c r="R41">
        <v>4</v>
      </c>
      <c r="S41">
        <v>60</v>
      </c>
      <c r="T41">
        <v>282</v>
      </c>
      <c r="U41" t="s">
        <v>91</v>
      </c>
      <c r="V41">
        <v>9</v>
      </c>
      <c r="W41">
        <v>-53.488500000000002</v>
      </c>
      <c r="X41">
        <f t="shared" si="1"/>
        <v>139.75220000000002</v>
      </c>
    </row>
    <row r="42" spans="1:24" x14ac:dyDescent="0.25">
      <c r="A42">
        <v>10</v>
      </c>
      <c r="B42" t="s">
        <v>92</v>
      </c>
      <c r="C42">
        <v>6</v>
      </c>
      <c r="D42">
        <v>-50</v>
      </c>
      <c r="E42">
        <v>1.5</v>
      </c>
      <c r="F42">
        <v>3</v>
      </c>
      <c r="G42">
        <v>120</v>
      </c>
      <c r="H42">
        <v>386</v>
      </c>
      <c r="I42" t="s">
        <v>93</v>
      </c>
      <c r="J42">
        <v>16</v>
      </c>
      <c r="K42">
        <v>102.7103</v>
      </c>
      <c r="L42">
        <f t="shared" si="0"/>
        <v>-184.35889999999995</v>
      </c>
      <c r="N42" t="s">
        <v>92</v>
      </c>
      <c r="O42">
        <v>6</v>
      </c>
      <c r="P42">
        <v>-60</v>
      </c>
      <c r="Q42">
        <v>3</v>
      </c>
      <c r="R42">
        <v>4</v>
      </c>
      <c r="S42">
        <v>60</v>
      </c>
      <c r="T42">
        <v>216</v>
      </c>
      <c r="U42" t="s">
        <v>93</v>
      </c>
      <c r="V42">
        <v>9</v>
      </c>
      <c r="W42">
        <v>15.369</v>
      </c>
      <c r="X42">
        <f t="shared" si="1"/>
        <v>155.12120000000002</v>
      </c>
    </row>
    <row r="43" spans="1:24" x14ac:dyDescent="0.25">
      <c r="A43">
        <v>11</v>
      </c>
      <c r="B43" t="s">
        <v>94</v>
      </c>
      <c r="C43">
        <v>6</v>
      </c>
      <c r="D43">
        <v>-30</v>
      </c>
      <c r="E43">
        <v>2.5</v>
      </c>
      <c r="F43">
        <v>4</v>
      </c>
      <c r="G43">
        <v>180</v>
      </c>
      <c r="H43">
        <v>448</v>
      </c>
      <c r="I43" t="s">
        <v>95</v>
      </c>
      <c r="J43">
        <v>16</v>
      </c>
      <c r="K43">
        <v>114.2146</v>
      </c>
      <c r="L43">
        <f t="shared" si="0"/>
        <v>-70.144299999999944</v>
      </c>
      <c r="N43" t="s">
        <v>94</v>
      </c>
      <c r="O43">
        <v>6</v>
      </c>
      <c r="P43">
        <v>-60</v>
      </c>
      <c r="Q43">
        <v>1.5</v>
      </c>
      <c r="R43">
        <v>4</v>
      </c>
      <c r="S43">
        <v>60</v>
      </c>
      <c r="T43">
        <v>238</v>
      </c>
      <c r="U43" t="s">
        <v>95</v>
      </c>
      <c r="V43">
        <v>12</v>
      </c>
      <c r="W43">
        <v>109.1033</v>
      </c>
      <c r="X43">
        <f t="shared" si="1"/>
        <v>264.22450000000003</v>
      </c>
    </row>
    <row r="44" spans="1:24" x14ac:dyDescent="0.25">
      <c r="A44">
        <v>12</v>
      </c>
      <c r="B44" t="s">
        <v>96</v>
      </c>
      <c r="C44">
        <v>6</v>
      </c>
      <c r="D44">
        <v>-50</v>
      </c>
      <c r="E44">
        <v>1.5</v>
      </c>
      <c r="F44">
        <v>4</v>
      </c>
      <c r="G44">
        <v>120</v>
      </c>
      <c r="H44">
        <v>389</v>
      </c>
      <c r="I44" t="s">
        <v>97</v>
      </c>
      <c r="J44">
        <v>8</v>
      </c>
      <c r="K44">
        <v>249.6662</v>
      </c>
      <c r="L44">
        <f t="shared" si="0"/>
        <v>179.52190000000007</v>
      </c>
      <c r="N44" t="s">
        <v>96</v>
      </c>
      <c r="O44">
        <v>6</v>
      </c>
      <c r="P44">
        <v>-60</v>
      </c>
      <c r="Q44">
        <v>3</v>
      </c>
      <c r="R44">
        <v>4</v>
      </c>
      <c r="S44">
        <v>60</v>
      </c>
      <c r="T44">
        <v>226</v>
      </c>
      <c r="U44" t="s">
        <v>97</v>
      </c>
      <c r="V44">
        <v>5</v>
      </c>
      <c r="W44">
        <v>31.647099999999998</v>
      </c>
      <c r="X44">
        <f t="shared" si="1"/>
        <v>295.87160000000006</v>
      </c>
    </row>
    <row r="45" spans="1:24" x14ac:dyDescent="0.25">
      <c r="A45">
        <v>13</v>
      </c>
      <c r="B45" t="s">
        <v>98</v>
      </c>
      <c r="C45">
        <v>6</v>
      </c>
      <c r="D45">
        <v>-50</v>
      </c>
      <c r="E45">
        <v>1.5</v>
      </c>
      <c r="F45">
        <v>4</v>
      </c>
      <c r="G45">
        <v>120</v>
      </c>
      <c r="H45">
        <v>389</v>
      </c>
      <c r="I45" t="s">
        <v>99</v>
      </c>
      <c r="J45">
        <v>4</v>
      </c>
      <c r="K45">
        <v>124.6962</v>
      </c>
      <c r="L45">
        <f t="shared" si="0"/>
        <v>304.21810000000005</v>
      </c>
      <c r="N45" t="s">
        <v>98</v>
      </c>
      <c r="O45">
        <v>6</v>
      </c>
      <c r="P45">
        <v>-60</v>
      </c>
      <c r="Q45">
        <v>2.5</v>
      </c>
      <c r="R45">
        <v>3</v>
      </c>
      <c r="S45">
        <v>60</v>
      </c>
      <c r="T45">
        <v>233</v>
      </c>
      <c r="U45" t="s">
        <v>99</v>
      </c>
      <c r="V45">
        <v>3</v>
      </c>
      <c r="W45">
        <v>20.214700000000001</v>
      </c>
      <c r="X45">
        <f t="shared" si="1"/>
        <v>316.08630000000005</v>
      </c>
    </row>
    <row r="46" spans="1:24" x14ac:dyDescent="0.25">
      <c r="A46">
        <v>14</v>
      </c>
      <c r="B46" t="s">
        <v>100</v>
      </c>
      <c r="C46">
        <v>6</v>
      </c>
      <c r="D46">
        <v>-50</v>
      </c>
      <c r="E46">
        <v>1.5</v>
      </c>
      <c r="F46">
        <v>4</v>
      </c>
      <c r="G46">
        <v>120</v>
      </c>
      <c r="H46">
        <v>388</v>
      </c>
      <c r="I46" t="s">
        <v>101</v>
      </c>
      <c r="J46">
        <v>9</v>
      </c>
      <c r="K46">
        <v>39.683500000000002</v>
      </c>
      <c r="L46">
        <f t="shared" si="0"/>
        <v>343.90160000000003</v>
      </c>
      <c r="N46" t="s">
        <v>100</v>
      </c>
      <c r="O46">
        <v>6</v>
      </c>
      <c r="P46">
        <v>-60</v>
      </c>
      <c r="Q46">
        <v>2.5</v>
      </c>
      <c r="R46">
        <v>3</v>
      </c>
      <c r="S46">
        <v>60</v>
      </c>
      <c r="T46">
        <v>233</v>
      </c>
      <c r="U46" t="s">
        <v>101</v>
      </c>
      <c r="V46">
        <v>7</v>
      </c>
      <c r="W46">
        <v>-45.433900000000001</v>
      </c>
      <c r="X46">
        <f t="shared" si="1"/>
        <v>270.65240000000006</v>
      </c>
    </row>
    <row r="47" spans="1:24" x14ac:dyDescent="0.25">
      <c r="A47">
        <v>15</v>
      </c>
      <c r="B47" t="s">
        <v>102</v>
      </c>
      <c r="C47">
        <v>6</v>
      </c>
      <c r="D47">
        <v>-50</v>
      </c>
      <c r="E47">
        <v>1.5</v>
      </c>
      <c r="F47">
        <v>4</v>
      </c>
      <c r="G47">
        <v>120</v>
      </c>
      <c r="H47">
        <v>386</v>
      </c>
      <c r="I47" t="s">
        <v>103</v>
      </c>
      <c r="J47">
        <v>14</v>
      </c>
      <c r="K47">
        <v>69.649000000000001</v>
      </c>
      <c r="L47">
        <f t="shared" si="0"/>
        <v>413.55060000000003</v>
      </c>
      <c r="N47" t="s">
        <v>102</v>
      </c>
      <c r="O47">
        <v>6</v>
      </c>
      <c r="P47">
        <v>-60</v>
      </c>
      <c r="Q47">
        <v>1.5</v>
      </c>
      <c r="R47">
        <v>4</v>
      </c>
      <c r="S47">
        <v>60</v>
      </c>
      <c r="T47">
        <v>247</v>
      </c>
      <c r="U47" t="s">
        <v>103</v>
      </c>
      <c r="V47">
        <v>11</v>
      </c>
      <c r="W47">
        <v>93.599100000000007</v>
      </c>
      <c r="X47">
        <f t="shared" si="1"/>
        <v>364.25150000000008</v>
      </c>
    </row>
    <row r="48" spans="1:24" x14ac:dyDescent="0.25">
      <c r="A48">
        <v>16</v>
      </c>
      <c r="B48" t="s">
        <v>104</v>
      </c>
      <c r="C48">
        <v>6</v>
      </c>
      <c r="D48">
        <v>-50</v>
      </c>
      <c r="E48">
        <v>1.5</v>
      </c>
      <c r="F48">
        <v>4</v>
      </c>
      <c r="G48">
        <v>120</v>
      </c>
      <c r="H48">
        <v>395</v>
      </c>
      <c r="I48" t="s">
        <v>105</v>
      </c>
      <c r="J48">
        <v>7</v>
      </c>
      <c r="K48">
        <v>9.9153000000000002</v>
      </c>
      <c r="L48">
        <f t="shared" si="0"/>
        <v>423.46590000000003</v>
      </c>
      <c r="N48" t="s">
        <v>104</v>
      </c>
      <c r="O48">
        <v>6</v>
      </c>
      <c r="P48">
        <v>-70</v>
      </c>
      <c r="Q48">
        <v>1.5</v>
      </c>
      <c r="R48">
        <v>4</v>
      </c>
      <c r="S48">
        <v>60</v>
      </c>
      <c r="T48">
        <v>202</v>
      </c>
      <c r="U48" t="s">
        <v>105</v>
      </c>
      <c r="V48">
        <v>4</v>
      </c>
      <c r="W48">
        <v>-42.7151</v>
      </c>
      <c r="X48">
        <f t="shared" si="1"/>
        <v>321.53640000000007</v>
      </c>
    </row>
    <row r="49" spans="1:24" x14ac:dyDescent="0.25">
      <c r="A49">
        <v>17</v>
      </c>
      <c r="B49" t="s">
        <v>106</v>
      </c>
      <c r="C49">
        <v>6</v>
      </c>
      <c r="D49">
        <v>-50</v>
      </c>
      <c r="E49">
        <v>1.5</v>
      </c>
      <c r="F49">
        <v>4</v>
      </c>
      <c r="G49">
        <v>120</v>
      </c>
      <c r="H49">
        <v>399</v>
      </c>
      <c r="I49" t="s">
        <v>107</v>
      </c>
      <c r="J49">
        <v>14</v>
      </c>
      <c r="K49">
        <v>-233.96100000000001</v>
      </c>
      <c r="L49">
        <f t="shared" si="0"/>
        <v>189.50490000000002</v>
      </c>
      <c r="N49" t="s">
        <v>106</v>
      </c>
      <c r="O49">
        <v>6</v>
      </c>
      <c r="P49">
        <v>-50</v>
      </c>
      <c r="Q49">
        <v>1.5</v>
      </c>
      <c r="R49">
        <v>4</v>
      </c>
      <c r="S49">
        <v>60</v>
      </c>
      <c r="T49">
        <v>312</v>
      </c>
      <c r="U49" t="s">
        <v>107</v>
      </c>
      <c r="V49">
        <v>10</v>
      </c>
      <c r="W49">
        <v>-195.982</v>
      </c>
      <c r="X49">
        <f t="shared" si="1"/>
        <v>125.55440000000007</v>
      </c>
    </row>
    <row r="50" spans="1:24" x14ac:dyDescent="0.25">
      <c r="A50">
        <v>18</v>
      </c>
      <c r="B50" t="s">
        <v>108</v>
      </c>
      <c r="C50">
        <v>6</v>
      </c>
      <c r="D50">
        <v>-40</v>
      </c>
      <c r="E50">
        <v>1.5</v>
      </c>
      <c r="F50">
        <v>2</v>
      </c>
      <c r="G50">
        <v>120</v>
      </c>
      <c r="H50">
        <v>492</v>
      </c>
      <c r="I50" t="s">
        <v>109</v>
      </c>
      <c r="J50">
        <v>11</v>
      </c>
      <c r="K50">
        <v>-0.1905</v>
      </c>
      <c r="L50">
        <f t="shared" si="0"/>
        <v>189.31440000000003</v>
      </c>
      <c r="N50" t="s">
        <v>108</v>
      </c>
      <c r="O50">
        <v>6</v>
      </c>
      <c r="P50">
        <v>-70</v>
      </c>
      <c r="Q50">
        <v>3.5</v>
      </c>
      <c r="R50">
        <v>4</v>
      </c>
      <c r="S50">
        <v>120</v>
      </c>
      <c r="T50">
        <v>286</v>
      </c>
      <c r="U50" t="s">
        <v>109</v>
      </c>
      <c r="V50">
        <v>7</v>
      </c>
      <c r="W50">
        <v>-5.2679999999999998</v>
      </c>
      <c r="X50">
        <f t="shared" si="1"/>
        <v>120.28640000000007</v>
      </c>
    </row>
    <row r="51" spans="1:24" x14ac:dyDescent="0.25">
      <c r="A51">
        <v>19</v>
      </c>
      <c r="B51" t="s">
        <v>110</v>
      </c>
      <c r="C51">
        <v>6</v>
      </c>
      <c r="D51">
        <v>-30</v>
      </c>
      <c r="E51">
        <v>1</v>
      </c>
      <c r="F51">
        <v>4</v>
      </c>
      <c r="G51">
        <v>180</v>
      </c>
      <c r="H51">
        <v>629</v>
      </c>
      <c r="I51" t="s">
        <v>111</v>
      </c>
      <c r="J51">
        <v>12</v>
      </c>
      <c r="K51">
        <v>56.949399999999997</v>
      </c>
      <c r="L51">
        <f t="shared" si="0"/>
        <v>246.26380000000003</v>
      </c>
      <c r="N51" t="s">
        <v>110</v>
      </c>
      <c r="O51">
        <v>6</v>
      </c>
      <c r="P51">
        <v>-40</v>
      </c>
      <c r="Q51">
        <v>1.5</v>
      </c>
      <c r="R51">
        <v>4</v>
      </c>
      <c r="S51">
        <v>120</v>
      </c>
      <c r="T51">
        <v>459</v>
      </c>
      <c r="U51" t="s">
        <v>111</v>
      </c>
      <c r="V51">
        <v>10</v>
      </c>
      <c r="W51">
        <v>-56.173099999999998</v>
      </c>
      <c r="X51">
        <f t="shared" si="1"/>
        <v>64.113300000000066</v>
      </c>
    </row>
    <row r="52" spans="1:24" x14ac:dyDescent="0.25">
      <c r="A52">
        <v>20</v>
      </c>
      <c r="B52" t="s">
        <v>112</v>
      </c>
      <c r="C52">
        <v>6</v>
      </c>
      <c r="D52">
        <v>-30</v>
      </c>
      <c r="E52">
        <v>1</v>
      </c>
      <c r="F52">
        <v>4</v>
      </c>
      <c r="G52">
        <v>180</v>
      </c>
      <c r="H52">
        <v>627</v>
      </c>
      <c r="I52" t="s">
        <v>113</v>
      </c>
      <c r="J52">
        <v>18</v>
      </c>
      <c r="K52">
        <v>-111.2842</v>
      </c>
      <c r="L52">
        <f t="shared" si="0"/>
        <v>134.97960000000003</v>
      </c>
      <c r="N52" t="s">
        <v>112</v>
      </c>
      <c r="O52">
        <v>6</v>
      </c>
      <c r="P52">
        <v>-80</v>
      </c>
      <c r="Q52">
        <v>2</v>
      </c>
      <c r="R52">
        <v>4</v>
      </c>
      <c r="S52">
        <v>120</v>
      </c>
      <c r="T52">
        <v>290</v>
      </c>
      <c r="U52" t="s">
        <v>113</v>
      </c>
      <c r="V52">
        <v>9</v>
      </c>
      <c r="W52">
        <v>-55.378999999999998</v>
      </c>
      <c r="X52">
        <f t="shared" si="1"/>
        <v>8.7343000000000686</v>
      </c>
    </row>
    <row r="53" spans="1:24" x14ac:dyDescent="0.25">
      <c r="A53">
        <v>21</v>
      </c>
      <c r="B53" t="s">
        <v>114</v>
      </c>
      <c r="C53">
        <v>6</v>
      </c>
      <c r="D53">
        <v>-20</v>
      </c>
      <c r="E53">
        <v>1</v>
      </c>
      <c r="F53">
        <v>3</v>
      </c>
      <c r="G53">
        <v>60</v>
      </c>
      <c r="H53">
        <v>636</v>
      </c>
      <c r="I53" t="s">
        <v>115</v>
      </c>
      <c r="J53">
        <v>21</v>
      </c>
      <c r="K53">
        <v>61.6967</v>
      </c>
      <c r="L53">
        <f t="shared" si="0"/>
        <v>196.67630000000003</v>
      </c>
      <c r="N53" t="s">
        <v>114</v>
      </c>
      <c r="O53">
        <v>4</v>
      </c>
      <c r="P53">
        <v>-50</v>
      </c>
      <c r="Q53">
        <v>1</v>
      </c>
      <c r="R53">
        <v>2.5</v>
      </c>
      <c r="S53">
        <v>60</v>
      </c>
      <c r="T53">
        <v>211</v>
      </c>
      <c r="U53" t="s">
        <v>115</v>
      </c>
      <c r="V53">
        <v>8</v>
      </c>
      <c r="W53">
        <v>132.43</v>
      </c>
      <c r="X53">
        <f t="shared" si="1"/>
        <v>141.16430000000008</v>
      </c>
    </row>
    <row r="54" spans="1:24" x14ac:dyDescent="0.25">
      <c r="A54">
        <v>22</v>
      </c>
      <c r="B54" t="s">
        <v>116</v>
      </c>
      <c r="C54">
        <v>6</v>
      </c>
      <c r="D54">
        <v>-30</v>
      </c>
      <c r="E54">
        <v>1</v>
      </c>
      <c r="F54">
        <v>4</v>
      </c>
      <c r="G54">
        <v>120</v>
      </c>
      <c r="H54">
        <v>614</v>
      </c>
      <c r="I54" t="s">
        <v>117</v>
      </c>
      <c r="J54">
        <v>23</v>
      </c>
      <c r="K54">
        <v>-142.2782</v>
      </c>
      <c r="L54">
        <f t="shared" si="0"/>
        <v>54.398100000000028</v>
      </c>
      <c r="N54" t="s">
        <v>116</v>
      </c>
      <c r="O54">
        <v>4</v>
      </c>
      <c r="P54">
        <v>-50</v>
      </c>
      <c r="Q54">
        <v>1.5</v>
      </c>
      <c r="R54">
        <v>4</v>
      </c>
      <c r="S54">
        <v>60</v>
      </c>
      <c r="T54">
        <v>208</v>
      </c>
      <c r="U54" t="s">
        <v>117</v>
      </c>
      <c r="V54">
        <v>9</v>
      </c>
      <c r="W54">
        <v>-112.21729999999999</v>
      </c>
      <c r="X54">
        <f t="shared" si="1"/>
        <v>28.947000000000088</v>
      </c>
    </row>
    <row r="55" spans="1:24" x14ac:dyDescent="0.25">
      <c r="A55">
        <v>23</v>
      </c>
      <c r="B55" t="s">
        <v>118</v>
      </c>
      <c r="C55">
        <v>6</v>
      </c>
      <c r="D55">
        <v>-50</v>
      </c>
      <c r="E55">
        <v>1</v>
      </c>
      <c r="F55">
        <v>4</v>
      </c>
      <c r="G55">
        <v>180</v>
      </c>
      <c r="H55">
        <v>528</v>
      </c>
      <c r="I55" t="s">
        <v>119</v>
      </c>
      <c r="J55">
        <v>15</v>
      </c>
      <c r="K55">
        <v>-55.487900000000003</v>
      </c>
      <c r="L55">
        <f t="shared" si="0"/>
        <v>-1.0897999999999755</v>
      </c>
      <c r="N55" t="s">
        <v>118</v>
      </c>
      <c r="O55">
        <v>6</v>
      </c>
      <c r="P55">
        <v>-50</v>
      </c>
      <c r="Q55">
        <v>3.5</v>
      </c>
      <c r="R55">
        <v>4</v>
      </c>
      <c r="S55">
        <v>60</v>
      </c>
      <c r="T55">
        <v>296</v>
      </c>
      <c r="U55" t="s">
        <v>119</v>
      </c>
      <c r="V55">
        <v>5</v>
      </c>
      <c r="W55">
        <v>-63.070099999999996</v>
      </c>
      <c r="X55">
        <f t="shared" si="1"/>
        <v>-34.123099999999909</v>
      </c>
    </row>
    <row r="56" spans="1:24" x14ac:dyDescent="0.25">
      <c r="A56">
        <v>24</v>
      </c>
      <c r="B56" t="s">
        <v>120</v>
      </c>
      <c r="C56">
        <v>6</v>
      </c>
      <c r="D56">
        <v>-50</v>
      </c>
      <c r="E56">
        <v>1</v>
      </c>
      <c r="F56">
        <v>3</v>
      </c>
      <c r="G56">
        <v>180</v>
      </c>
      <c r="H56">
        <v>548</v>
      </c>
      <c r="I56" t="s">
        <v>121</v>
      </c>
      <c r="J56">
        <v>12</v>
      </c>
      <c r="K56">
        <v>-201.72579999999999</v>
      </c>
      <c r="L56">
        <f t="shared" si="0"/>
        <v>-202.81559999999996</v>
      </c>
      <c r="N56" t="s">
        <v>120</v>
      </c>
      <c r="O56">
        <v>4</v>
      </c>
      <c r="P56">
        <v>-50</v>
      </c>
      <c r="Q56">
        <v>1</v>
      </c>
      <c r="R56">
        <v>2.5</v>
      </c>
      <c r="S56">
        <v>60</v>
      </c>
      <c r="T56">
        <v>217</v>
      </c>
      <c r="U56" t="s">
        <v>121</v>
      </c>
      <c r="V56">
        <v>4</v>
      </c>
      <c r="W56">
        <v>-2.52</v>
      </c>
      <c r="X56">
        <f t="shared" si="1"/>
        <v>-36.643099999999912</v>
      </c>
    </row>
    <row r="57" spans="1:24" x14ac:dyDescent="0.25">
      <c r="A57">
        <v>25</v>
      </c>
      <c r="B57" t="s">
        <v>122</v>
      </c>
      <c r="C57">
        <v>4</v>
      </c>
      <c r="D57">
        <v>-40</v>
      </c>
      <c r="E57">
        <v>1</v>
      </c>
      <c r="F57">
        <v>4</v>
      </c>
      <c r="G57">
        <v>180</v>
      </c>
      <c r="H57">
        <v>361</v>
      </c>
      <c r="I57" t="s">
        <v>123</v>
      </c>
      <c r="J57">
        <v>4</v>
      </c>
      <c r="K57">
        <v>87.137799999999999</v>
      </c>
      <c r="L57">
        <f t="shared" si="0"/>
        <v>-115.67779999999996</v>
      </c>
      <c r="N57" t="s">
        <v>122</v>
      </c>
      <c r="O57">
        <v>4</v>
      </c>
      <c r="P57">
        <v>-50</v>
      </c>
      <c r="Q57">
        <v>2</v>
      </c>
      <c r="R57">
        <v>3.5</v>
      </c>
      <c r="S57">
        <v>60</v>
      </c>
      <c r="T57">
        <v>204</v>
      </c>
      <c r="U57" t="s">
        <v>123</v>
      </c>
      <c r="V57">
        <v>3</v>
      </c>
      <c r="W57">
        <v>-17.448899999999998</v>
      </c>
      <c r="X57">
        <f t="shared" si="1"/>
        <v>-54.091999999999913</v>
      </c>
    </row>
    <row r="58" spans="1:24" x14ac:dyDescent="0.25">
      <c r="A58">
        <v>26</v>
      </c>
      <c r="B58" t="s">
        <v>124</v>
      </c>
      <c r="C58">
        <v>6</v>
      </c>
      <c r="D58">
        <v>-50</v>
      </c>
      <c r="E58">
        <v>1</v>
      </c>
      <c r="F58">
        <v>3</v>
      </c>
      <c r="G58">
        <v>180</v>
      </c>
      <c r="H58">
        <v>558</v>
      </c>
      <c r="I58" t="s">
        <v>125</v>
      </c>
      <c r="J58">
        <v>13</v>
      </c>
      <c r="K58">
        <v>102.7372</v>
      </c>
      <c r="L58">
        <f t="shared" si="0"/>
        <v>-12.940599999999961</v>
      </c>
      <c r="N58" t="s">
        <v>124</v>
      </c>
      <c r="O58">
        <v>4</v>
      </c>
      <c r="P58">
        <v>-50</v>
      </c>
      <c r="Q58">
        <v>1</v>
      </c>
      <c r="R58">
        <v>2.5</v>
      </c>
      <c r="S58">
        <v>60</v>
      </c>
      <c r="T58">
        <v>215</v>
      </c>
      <c r="U58" t="s">
        <v>125</v>
      </c>
      <c r="V58">
        <v>4</v>
      </c>
      <c r="W58">
        <v>23.6</v>
      </c>
      <c r="X58">
        <f t="shared" si="1"/>
        <v>-30.491999999999912</v>
      </c>
    </row>
    <row r="59" spans="1:24" x14ac:dyDescent="0.25">
      <c r="A59">
        <v>27</v>
      </c>
      <c r="B59" t="s">
        <v>126</v>
      </c>
      <c r="C59">
        <v>6</v>
      </c>
      <c r="D59">
        <v>-30</v>
      </c>
      <c r="E59">
        <v>1</v>
      </c>
      <c r="F59">
        <v>4</v>
      </c>
      <c r="G59">
        <v>180</v>
      </c>
      <c r="H59">
        <v>692</v>
      </c>
      <c r="I59" t="s">
        <v>127</v>
      </c>
      <c r="J59">
        <v>9</v>
      </c>
      <c r="K59">
        <v>-48.386899999999997</v>
      </c>
      <c r="L59">
        <f t="shared" si="0"/>
        <v>-61.327499999999958</v>
      </c>
      <c r="N59" t="s">
        <v>126</v>
      </c>
      <c r="O59">
        <v>4</v>
      </c>
      <c r="P59">
        <v>-50</v>
      </c>
      <c r="Q59">
        <v>2</v>
      </c>
      <c r="R59">
        <v>3.5</v>
      </c>
      <c r="S59">
        <v>60</v>
      </c>
      <c r="T59">
        <v>202</v>
      </c>
      <c r="U59" t="s">
        <v>127</v>
      </c>
      <c r="V59">
        <v>1</v>
      </c>
      <c r="W59">
        <v>36.880000000000003</v>
      </c>
      <c r="X59">
        <f t="shared" si="1"/>
        <v>6.3880000000000905</v>
      </c>
    </row>
    <row r="60" spans="1:24" x14ac:dyDescent="0.25">
      <c r="A60">
        <v>28</v>
      </c>
      <c r="B60" t="s">
        <v>128</v>
      </c>
      <c r="C60">
        <v>6</v>
      </c>
      <c r="D60">
        <v>-50</v>
      </c>
      <c r="E60">
        <v>1</v>
      </c>
      <c r="F60">
        <v>3</v>
      </c>
      <c r="G60">
        <v>180</v>
      </c>
      <c r="H60">
        <v>559</v>
      </c>
      <c r="I60" t="s">
        <v>129</v>
      </c>
      <c r="J60">
        <v>7</v>
      </c>
      <c r="K60">
        <v>154.07</v>
      </c>
      <c r="L60">
        <f t="shared" si="0"/>
        <v>92.742500000000035</v>
      </c>
      <c r="N60" t="s">
        <v>128</v>
      </c>
      <c r="O60">
        <v>4</v>
      </c>
      <c r="P60">
        <v>-50</v>
      </c>
      <c r="Q60">
        <v>2</v>
      </c>
      <c r="R60">
        <v>3.5</v>
      </c>
      <c r="S60">
        <v>60</v>
      </c>
      <c r="T60">
        <v>201</v>
      </c>
      <c r="U60" t="s">
        <v>129</v>
      </c>
      <c r="V60">
        <v>5</v>
      </c>
      <c r="W60">
        <v>-93.646199999999993</v>
      </c>
      <c r="X60">
        <f t="shared" si="1"/>
        <v>-87.258199999999903</v>
      </c>
    </row>
    <row r="61" spans="1:24" x14ac:dyDescent="0.25">
      <c r="A61">
        <v>29</v>
      </c>
      <c r="B61" t="s">
        <v>130</v>
      </c>
      <c r="C61">
        <v>6</v>
      </c>
      <c r="D61">
        <v>-50</v>
      </c>
      <c r="E61">
        <v>1</v>
      </c>
      <c r="F61">
        <v>3</v>
      </c>
      <c r="G61">
        <v>180</v>
      </c>
      <c r="H61">
        <v>553</v>
      </c>
      <c r="I61" t="s">
        <v>131</v>
      </c>
      <c r="J61">
        <v>11</v>
      </c>
      <c r="K61">
        <v>-81.976399999999998</v>
      </c>
      <c r="L61">
        <f t="shared" si="0"/>
        <v>10.766100000000037</v>
      </c>
      <c r="N61" t="s">
        <v>130</v>
      </c>
      <c r="O61">
        <v>4</v>
      </c>
      <c r="P61">
        <v>-70</v>
      </c>
      <c r="Q61">
        <v>1.5</v>
      </c>
      <c r="R61">
        <v>4</v>
      </c>
      <c r="S61">
        <v>120</v>
      </c>
      <c r="T61">
        <v>213</v>
      </c>
      <c r="U61" t="s">
        <v>131</v>
      </c>
      <c r="V61">
        <v>4</v>
      </c>
      <c r="W61">
        <v>-63.210999999999999</v>
      </c>
      <c r="X61">
        <f t="shared" si="1"/>
        <v>-150.46919999999989</v>
      </c>
    </row>
    <row r="62" spans="1:24" x14ac:dyDescent="0.25">
      <c r="A62">
        <v>30</v>
      </c>
      <c r="B62" t="s">
        <v>132</v>
      </c>
      <c r="C62">
        <v>6</v>
      </c>
      <c r="D62">
        <v>-40</v>
      </c>
      <c r="E62">
        <v>1.5</v>
      </c>
      <c r="F62">
        <v>1.5</v>
      </c>
      <c r="G62">
        <v>180</v>
      </c>
      <c r="H62">
        <v>608</v>
      </c>
      <c r="I62" t="s">
        <v>133</v>
      </c>
      <c r="J62">
        <v>13</v>
      </c>
      <c r="K62">
        <v>34.191400000000002</v>
      </c>
      <c r="L62">
        <f t="shared" si="0"/>
        <v>44.957500000000039</v>
      </c>
      <c r="N62" t="s">
        <v>132</v>
      </c>
      <c r="O62">
        <v>4</v>
      </c>
      <c r="P62">
        <v>-90</v>
      </c>
      <c r="Q62">
        <v>1</v>
      </c>
      <c r="R62">
        <v>2.5</v>
      </c>
      <c r="S62">
        <v>180</v>
      </c>
      <c r="T62">
        <v>220</v>
      </c>
      <c r="U62" t="s">
        <v>133</v>
      </c>
      <c r="V62">
        <v>4</v>
      </c>
      <c r="W62">
        <v>-7.88</v>
      </c>
      <c r="X62">
        <f t="shared" si="1"/>
        <v>-158.34919999999988</v>
      </c>
    </row>
    <row r="63" spans="1:24" x14ac:dyDescent="0.25">
      <c r="A63">
        <v>31</v>
      </c>
      <c r="B63" t="s">
        <v>134</v>
      </c>
      <c r="C63">
        <v>6</v>
      </c>
      <c r="D63">
        <v>-50</v>
      </c>
      <c r="E63">
        <v>1</v>
      </c>
      <c r="F63">
        <v>3</v>
      </c>
      <c r="G63">
        <v>180</v>
      </c>
      <c r="H63">
        <v>569</v>
      </c>
      <c r="I63" t="s">
        <v>135</v>
      </c>
      <c r="J63">
        <v>14</v>
      </c>
      <c r="K63">
        <v>-77.748599999999996</v>
      </c>
      <c r="L63">
        <f t="shared" si="0"/>
        <v>-32.791099999999958</v>
      </c>
      <c r="N63" t="s">
        <v>134</v>
      </c>
      <c r="O63">
        <v>4</v>
      </c>
      <c r="P63">
        <v>-70</v>
      </c>
      <c r="Q63">
        <v>1.5</v>
      </c>
      <c r="R63">
        <v>4</v>
      </c>
      <c r="S63">
        <v>120</v>
      </c>
      <c r="T63">
        <v>217</v>
      </c>
      <c r="U63" t="s">
        <v>135</v>
      </c>
      <c r="V63">
        <v>8</v>
      </c>
      <c r="W63">
        <v>54.102499999999999</v>
      </c>
      <c r="X63">
        <f t="shared" si="1"/>
        <v>-104.24669999999989</v>
      </c>
    </row>
    <row r="64" spans="1:24" x14ac:dyDescent="0.25">
      <c r="A64">
        <v>32</v>
      </c>
      <c r="B64" t="s">
        <v>136</v>
      </c>
      <c r="C64">
        <v>6</v>
      </c>
      <c r="D64">
        <v>-30</v>
      </c>
      <c r="E64">
        <v>1</v>
      </c>
      <c r="F64">
        <v>4</v>
      </c>
      <c r="G64">
        <v>180</v>
      </c>
      <c r="H64">
        <v>726</v>
      </c>
      <c r="I64" t="s">
        <v>137</v>
      </c>
      <c r="J64">
        <v>12</v>
      </c>
      <c r="K64">
        <v>-87.353999999999999</v>
      </c>
      <c r="L64">
        <f t="shared" si="0"/>
        <v>-120.14509999999996</v>
      </c>
      <c r="N64" t="s">
        <v>136</v>
      </c>
      <c r="O64">
        <v>4</v>
      </c>
      <c r="P64">
        <v>-70</v>
      </c>
      <c r="Q64">
        <v>1.5</v>
      </c>
      <c r="R64">
        <v>4</v>
      </c>
      <c r="S64">
        <v>120</v>
      </c>
      <c r="T64">
        <v>225</v>
      </c>
      <c r="U64" t="s">
        <v>137</v>
      </c>
      <c r="V64">
        <v>9</v>
      </c>
      <c r="W64">
        <v>75.262500000000003</v>
      </c>
      <c r="X64">
        <f t="shared" si="1"/>
        <v>-28.984199999999888</v>
      </c>
    </row>
    <row r="65" spans="1:24" x14ac:dyDescent="0.25">
      <c r="A65">
        <v>33</v>
      </c>
      <c r="B65" t="s">
        <v>138</v>
      </c>
      <c r="C65">
        <v>6</v>
      </c>
      <c r="D65">
        <v>-80</v>
      </c>
      <c r="E65">
        <v>1</v>
      </c>
      <c r="F65">
        <v>2.5</v>
      </c>
      <c r="G65">
        <v>180</v>
      </c>
      <c r="H65">
        <v>438</v>
      </c>
      <c r="I65" t="s">
        <v>139</v>
      </c>
      <c r="J65">
        <v>8</v>
      </c>
      <c r="K65">
        <v>206.86879999999999</v>
      </c>
      <c r="L65">
        <f t="shared" si="0"/>
        <v>86.723700000000036</v>
      </c>
      <c r="N65" t="s">
        <v>138</v>
      </c>
      <c r="O65">
        <v>4</v>
      </c>
      <c r="P65">
        <v>-70</v>
      </c>
      <c r="Q65">
        <v>2</v>
      </c>
      <c r="R65">
        <v>4</v>
      </c>
      <c r="S65">
        <v>120</v>
      </c>
      <c r="T65">
        <v>228</v>
      </c>
      <c r="U65" t="s">
        <v>139</v>
      </c>
      <c r="V65">
        <v>4</v>
      </c>
      <c r="W65">
        <v>-46.351100000000002</v>
      </c>
      <c r="X65">
        <f t="shared" si="1"/>
        <v>-75.33529999999989</v>
      </c>
    </row>
    <row r="66" spans="1:24" x14ac:dyDescent="0.25">
      <c r="A66">
        <v>34</v>
      </c>
      <c r="B66" t="s">
        <v>140</v>
      </c>
      <c r="C66">
        <v>6</v>
      </c>
      <c r="D66">
        <v>-50</v>
      </c>
      <c r="E66">
        <v>1</v>
      </c>
      <c r="F66">
        <v>3</v>
      </c>
      <c r="G66">
        <v>180</v>
      </c>
      <c r="H66">
        <v>581</v>
      </c>
      <c r="I66" t="s">
        <v>141</v>
      </c>
      <c r="J66">
        <v>12</v>
      </c>
      <c r="K66">
        <v>-69.507199999999997</v>
      </c>
      <c r="L66">
        <f t="shared" si="0"/>
        <v>17.216500000000039</v>
      </c>
      <c r="N66" t="s">
        <v>140</v>
      </c>
      <c r="O66">
        <v>4</v>
      </c>
      <c r="P66">
        <v>-70</v>
      </c>
      <c r="Q66">
        <v>3</v>
      </c>
      <c r="R66">
        <v>4</v>
      </c>
      <c r="S66">
        <v>120</v>
      </c>
      <c r="T66">
        <v>212</v>
      </c>
      <c r="U66" t="s">
        <v>141</v>
      </c>
      <c r="V66">
        <v>6</v>
      </c>
      <c r="W66">
        <v>80.530900000000003</v>
      </c>
      <c r="X66">
        <f t="shared" si="1"/>
        <v>5.1956000000001126</v>
      </c>
    </row>
    <row r="67" spans="1:24" x14ac:dyDescent="0.25">
      <c r="A67">
        <v>35</v>
      </c>
      <c r="B67" t="s">
        <v>142</v>
      </c>
      <c r="C67">
        <v>6</v>
      </c>
      <c r="D67">
        <v>-40</v>
      </c>
      <c r="E67">
        <v>1</v>
      </c>
      <c r="F67">
        <v>4</v>
      </c>
      <c r="G67">
        <v>120</v>
      </c>
      <c r="H67">
        <v>587</v>
      </c>
      <c r="I67" t="s">
        <v>143</v>
      </c>
      <c r="J67">
        <v>15</v>
      </c>
      <c r="K67">
        <v>104.5804</v>
      </c>
      <c r="L67">
        <f t="shared" si="0"/>
        <v>121.79690000000004</v>
      </c>
      <c r="N67" t="s">
        <v>142</v>
      </c>
      <c r="O67">
        <v>4</v>
      </c>
      <c r="P67">
        <v>-70</v>
      </c>
      <c r="Q67">
        <v>2</v>
      </c>
      <c r="R67">
        <v>4</v>
      </c>
      <c r="S67">
        <v>120</v>
      </c>
      <c r="T67">
        <v>227</v>
      </c>
      <c r="U67" t="s">
        <v>143</v>
      </c>
      <c r="V67">
        <v>7</v>
      </c>
      <c r="W67">
        <v>26.950399999999998</v>
      </c>
      <c r="X67">
        <f t="shared" si="1"/>
        <v>32.146000000000114</v>
      </c>
    </row>
    <row r="68" spans="1:24" x14ac:dyDescent="0.25">
      <c r="A68">
        <v>36</v>
      </c>
      <c r="B68" t="s">
        <v>144</v>
      </c>
      <c r="C68">
        <v>6</v>
      </c>
      <c r="D68">
        <v>-50</v>
      </c>
      <c r="E68">
        <v>1</v>
      </c>
      <c r="F68">
        <v>4</v>
      </c>
      <c r="G68">
        <v>180</v>
      </c>
      <c r="H68">
        <v>562</v>
      </c>
      <c r="I68" t="s">
        <v>145</v>
      </c>
      <c r="J68">
        <v>11</v>
      </c>
      <c r="K68">
        <v>-10.9087</v>
      </c>
      <c r="L68">
        <f t="shared" si="0"/>
        <v>110.88820000000004</v>
      </c>
      <c r="N68" t="s">
        <v>144</v>
      </c>
      <c r="O68">
        <v>4</v>
      </c>
      <c r="P68">
        <v>-70</v>
      </c>
      <c r="Q68">
        <v>3</v>
      </c>
      <c r="R68">
        <v>4</v>
      </c>
      <c r="S68">
        <v>120</v>
      </c>
      <c r="T68">
        <v>213</v>
      </c>
      <c r="U68" t="s">
        <v>145</v>
      </c>
      <c r="V68">
        <v>4</v>
      </c>
      <c r="W68">
        <v>35.0182</v>
      </c>
      <c r="X68">
        <f t="shared" si="1"/>
        <v>67.164200000000108</v>
      </c>
    </row>
    <row r="69" spans="1:24" x14ac:dyDescent="0.25">
      <c r="A69">
        <v>37</v>
      </c>
      <c r="B69" t="s">
        <v>146</v>
      </c>
      <c r="C69">
        <v>6</v>
      </c>
      <c r="D69">
        <v>-90</v>
      </c>
      <c r="E69">
        <v>1.5</v>
      </c>
      <c r="F69">
        <v>4</v>
      </c>
      <c r="G69">
        <v>180</v>
      </c>
      <c r="H69">
        <v>369</v>
      </c>
      <c r="I69" t="s">
        <v>147</v>
      </c>
      <c r="J69">
        <v>12</v>
      </c>
      <c r="K69">
        <v>88.558999999999997</v>
      </c>
      <c r="L69">
        <f t="shared" si="0"/>
        <v>199.44720000000004</v>
      </c>
      <c r="N69" t="s">
        <v>146</v>
      </c>
      <c r="O69">
        <v>4</v>
      </c>
      <c r="P69">
        <v>-70</v>
      </c>
      <c r="Q69">
        <v>3</v>
      </c>
      <c r="R69">
        <v>4</v>
      </c>
      <c r="S69">
        <v>120</v>
      </c>
      <c r="T69">
        <v>213</v>
      </c>
      <c r="U69" t="s">
        <v>147</v>
      </c>
      <c r="V69">
        <v>4</v>
      </c>
      <c r="W69">
        <v>88.953800000000001</v>
      </c>
      <c r="X69">
        <f t="shared" si="1"/>
        <v>156.11800000000011</v>
      </c>
    </row>
    <row r="70" spans="1:24" x14ac:dyDescent="0.25">
      <c r="A70">
        <v>38</v>
      </c>
      <c r="B70" t="s">
        <v>148</v>
      </c>
      <c r="C70">
        <v>6</v>
      </c>
      <c r="D70">
        <v>-30</v>
      </c>
      <c r="E70">
        <v>1</v>
      </c>
      <c r="F70">
        <v>4</v>
      </c>
      <c r="G70">
        <v>180</v>
      </c>
      <c r="H70">
        <v>732</v>
      </c>
      <c r="I70" t="s">
        <v>149</v>
      </c>
      <c r="J70">
        <v>13</v>
      </c>
      <c r="K70">
        <v>85.568899999999999</v>
      </c>
      <c r="L70">
        <f t="shared" si="0"/>
        <v>285.01610000000005</v>
      </c>
      <c r="N70" t="s">
        <v>148</v>
      </c>
      <c r="O70">
        <v>4</v>
      </c>
      <c r="P70">
        <v>-70</v>
      </c>
      <c r="Q70">
        <v>3</v>
      </c>
      <c r="R70">
        <v>4</v>
      </c>
      <c r="S70">
        <v>120</v>
      </c>
      <c r="T70">
        <v>214</v>
      </c>
      <c r="U70" t="s">
        <v>149</v>
      </c>
      <c r="V70">
        <v>3</v>
      </c>
      <c r="W70">
        <v>8.6113999999999997</v>
      </c>
      <c r="X70">
        <f t="shared" si="1"/>
        <v>164.72940000000011</v>
      </c>
    </row>
    <row r="71" spans="1:24" x14ac:dyDescent="0.25">
      <c r="A71">
        <v>39</v>
      </c>
      <c r="B71" t="s">
        <v>150</v>
      </c>
      <c r="C71">
        <v>6</v>
      </c>
      <c r="D71">
        <v>-50</v>
      </c>
      <c r="E71">
        <v>1</v>
      </c>
      <c r="F71">
        <v>4</v>
      </c>
      <c r="G71">
        <v>180</v>
      </c>
      <c r="H71">
        <v>571</v>
      </c>
      <c r="I71" t="s">
        <v>151</v>
      </c>
      <c r="J71">
        <v>15</v>
      </c>
      <c r="K71">
        <v>11.715400000000001</v>
      </c>
      <c r="L71">
        <f t="shared" si="0"/>
        <v>296.73150000000004</v>
      </c>
      <c r="N71" t="s">
        <v>150</v>
      </c>
      <c r="O71">
        <v>4</v>
      </c>
      <c r="P71">
        <v>-70</v>
      </c>
      <c r="Q71">
        <v>3</v>
      </c>
      <c r="R71">
        <v>4</v>
      </c>
      <c r="S71">
        <v>120</v>
      </c>
      <c r="T71">
        <v>212</v>
      </c>
      <c r="U71" t="s">
        <v>151</v>
      </c>
      <c r="V71">
        <v>8</v>
      </c>
      <c r="W71">
        <v>34.625</v>
      </c>
      <c r="X71">
        <f t="shared" si="1"/>
        <v>199.35440000000011</v>
      </c>
    </row>
    <row r="72" spans="1:24" x14ac:dyDescent="0.25">
      <c r="A72">
        <v>40</v>
      </c>
      <c r="B72" t="s">
        <v>152</v>
      </c>
      <c r="C72">
        <v>6</v>
      </c>
      <c r="D72">
        <v>-50</v>
      </c>
      <c r="E72">
        <v>1</v>
      </c>
      <c r="F72">
        <v>4</v>
      </c>
      <c r="G72">
        <v>180</v>
      </c>
      <c r="H72">
        <v>570</v>
      </c>
      <c r="I72" t="s">
        <v>153</v>
      </c>
      <c r="J72">
        <v>10</v>
      </c>
      <c r="K72">
        <v>21.062200000000001</v>
      </c>
      <c r="L72">
        <f t="shared" si="0"/>
        <v>317.79370000000006</v>
      </c>
      <c r="N72" t="s">
        <v>152</v>
      </c>
      <c r="O72">
        <v>4</v>
      </c>
      <c r="P72">
        <v>-70</v>
      </c>
      <c r="Q72">
        <v>3</v>
      </c>
      <c r="R72">
        <v>4</v>
      </c>
      <c r="S72">
        <v>120</v>
      </c>
      <c r="T72">
        <v>215</v>
      </c>
      <c r="U72" t="s">
        <v>153</v>
      </c>
      <c r="V72">
        <v>3</v>
      </c>
      <c r="W72">
        <v>14.9686</v>
      </c>
      <c r="X72">
        <f t="shared" si="1"/>
        <v>214.32300000000012</v>
      </c>
    </row>
    <row r="73" spans="1:24" x14ac:dyDescent="0.25">
      <c r="A73">
        <v>41</v>
      </c>
      <c r="B73" t="s">
        <v>154</v>
      </c>
      <c r="C73">
        <v>6</v>
      </c>
      <c r="D73">
        <v>-50</v>
      </c>
      <c r="E73">
        <v>1</v>
      </c>
      <c r="F73">
        <v>4</v>
      </c>
      <c r="G73">
        <v>180</v>
      </c>
      <c r="H73">
        <v>566</v>
      </c>
      <c r="I73" t="s">
        <v>155</v>
      </c>
      <c r="J73">
        <v>19</v>
      </c>
      <c r="K73">
        <v>-167.64009999999999</v>
      </c>
      <c r="L73">
        <f t="shared" si="0"/>
        <v>150.15360000000007</v>
      </c>
      <c r="N73" t="s">
        <v>154</v>
      </c>
      <c r="O73">
        <v>4</v>
      </c>
      <c r="P73">
        <v>-70</v>
      </c>
      <c r="Q73">
        <v>3</v>
      </c>
      <c r="R73">
        <v>4</v>
      </c>
      <c r="S73">
        <v>120</v>
      </c>
      <c r="T73">
        <v>214</v>
      </c>
      <c r="U73" t="s">
        <v>155</v>
      </c>
      <c r="V73">
        <v>10</v>
      </c>
      <c r="W73">
        <v>36.7761</v>
      </c>
      <c r="X73">
        <f t="shared" si="1"/>
        <v>251.09910000000013</v>
      </c>
    </row>
    <row r="74" spans="1:24" x14ac:dyDescent="0.25">
      <c r="A74">
        <v>42</v>
      </c>
      <c r="B74" t="s">
        <v>156</v>
      </c>
      <c r="C74">
        <v>6</v>
      </c>
      <c r="D74">
        <v>-90</v>
      </c>
      <c r="E74">
        <v>1</v>
      </c>
      <c r="F74">
        <v>2.5</v>
      </c>
      <c r="G74">
        <v>180</v>
      </c>
      <c r="H74">
        <v>397</v>
      </c>
      <c r="I74" t="s">
        <v>157</v>
      </c>
      <c r="J74">
        <v>4</v>
      </c>
      <c r="K74">
        <v>-3.2305000000000001</v>
      </c>
      <c r="L74">
        <f t="shared" si="0"/>
        <v>146.92310000000006</v>
      </c>
      <c r="N74" t="s">
        <v>156</v>
      </c>
      <c r="O74">
        <v>4</v>
      </c>
      <c r="P74">
        <v>-70</v>
      </c>
      <c r="Q74">
        <v>3</v>
      </c>
      <c r="R74">
        <v>4</v>
      </c>
      <c r="S74">
        <v>120</v>
      </c>
      <c r="T74">
        <v>223</v>
      </c>
      <c r="U74" t="s">
        <v>157</v>
      </c>
      <c r="V74">
        <v>5</v>
      </c>
      <c r="W74">
        <v>-0.41139999999999999</v>
      </c>
      <c r="X74">
        <f t="shared" si="1"/>
        <v>250.68770000000015</v>
      </c>
    </row>
    <row r="75" spans="1:24" x14ac:dyDescent="0.25">
      <c r="A75">
        <v>43</v>
      </c>
      <c r="B75" t="s">
        <v>158</v>
      </c>
      <c r="C75">
        <v>6</v>
      </c>
      <c r="D75">
        <v>-90</v>
      </c>
      <c r="E75">
        <v>1</v>
      </c>
      <c r="F75">
        <v>4</v>
      </c>
      <c r="G75">
        <v>180</v>
      </c>
      <c r="H75">
        <v>382</v>
      </c>
      <c r="I75" t="s">
        <v>159</v>
      </c>
      <c r="J75">
        <v>14</v>
      </c>
      <c r="K75">
        <v>33.083799999999997</v>
      </c>
      <c r="L75">
        <f t="shared" si="0"/>
        <v>180.00690000000006</v>
      </c>
      <c r="N75" t="s">
        <v>158</v>
      </c>
      <c r="O75">
        <v>4</v>
      </c>
      <c r="P75">
        <v>-80</v>
      </c>
      <c r="Q75">
        <v>2.5</v>
      </c>
      <c r="R75">
        <v>4</v>
      </c>
      <c r="S75">
        <v>120</v>
      </c>
      <c r="T75">
        <v>204</v>
      </c>
      <c r="U75" t="s">
        <v>159</v>
      </c>
      <c r="V75">
        <v>10</v>
      </c>
      <c r="W75">
        <v>-172.89779999999999</v>
      </c>
      <c r="X75">
        <f t="shared" si="1"/>
        <v>77.789900000000159</v>
      </c>
    </row>
    <row r="76" spans="1:24" x14ac:dyDescent="0.25">
      <c r="A76">
        <v>44</v>
      </c>
      <c r="B76" t="s">
        <v>160</v>
      </c>
      <c r="C76">
        <v>6</v>
      </c>
      <c r="D76">
        <v>-50</v>
      </c>
      <c r="E76">
        <v>1</v>
      </c>
      <c r="F76">
        <v>4</v>
      </c>
      <c r="G76">
        <v>180</v>
      </c>
      <c r="H76">
        <v>581</v>
      </c>
      <c r="I76" t="s">
        <v>161</v>
      </c>
      <c r="J76">
        <v>20</v>
      </c>
      <c r="K76">
        <v>-7.3357000000000001</v>
      </c>
      <c r="L76">
        <f t="shared" si="0"/>
        <v>172.67120000000006</v>
      </c>
      <c r="N76" t="s">
        <v>160</v>
      </c>
      <c r="O76">
        <v>6</v>
      </c>
      <c r="P76">
        <v>-90</v>
      </c>
      <c r="Q76">
        <v>1.5</v>
      </c>
      <c r="R76">
        <v>4</v>
      </c>
      <c r="S76">
        <v>120</v>
      </c>
      <c r="T76">
        <v>308</v>
      </c>
      <c r="U76" t="s">
        <v>161</v>
      </c>
      <c r="V76">
        <v>13</v>
      </c>
      <c r="W76">
        <v>-46.130099999999999</v>
      </c>
      <c r="X76">
        <f t="shared" si="1"/>
        <v>31.65980000000016</v>
      </c>
    </row>
    <row r="77" spans="1:24" x14ac:dyDescent="0.25">
      <c r="A77">
        <v>45</v>
      </c>
      <c r="B77" t="s">
        <v>162</v>
      </c>
      <c r="C77">
        <v>6</v>
      </c>
      <c r="D77">
        <v>-50</v>
      </c>
      <c r="E77">
        <v>1</v>
      </c>
      <c r="F77">
        <v>3.5</v>
      </c>
      <c r="G77">
        <v>180</v>
      </c>
      <c r="H77">
        <v>602</v>
      </c>
      <c r="I77" t="s">
        <v>163</v>
      </c>
      <c r="J77">
        <v>20</v>
      </c>
      <c r="K77">
        <v>13.303800000000001</v>
      </c>
      <c r="L77">
        <f t="shared" si="0"/>
        <v>185.97500000000005</v>
      </c>
      <c r="N77" t="s">
        <v>162</v>
      </c>
      <c r="O77">
        <v>4</v>
      </c>
      <c r="P77">
        <v>-90</v>
      </c>
      <c r="Q77">
        <v>1</v>
      </c>
      <c r="R77">
        <v>2.5</v>
      </c>
      <c r="S77">
        <v>120</v>
      </c>
      <c r="T77">
        <v>212</v>
      </c>
      <c r="U77" t="s">
        <v>163</v>
      </c>
      <c r="V77">
        <v>8</v>
      </c>
      <c r="W77">
        <v>-8.7606000000000002</v>
      </c>
      <c r="X77">
        <f t="shared" si="1"/>
        <v>22.89920000000016</v>
      </c>
    </row>
    <row r="78" spans="1:24" x14ac:dyDescent="0.25">
      <c r="A78">
        <v>46</v>
      </c>
      <c r="B78" t="s">
        <v>164</v>
      </c>
      <c r="C78">
        <v>6</v>
      </c>
      <c r="D78">
        <v>-50</v>
      </c>
      <c r="E78">
        <v>1</v>
      </c>
      <c r="F78">
        <v>3.5</v>
      </c>
      <c r="G78">
        <v>180</v>
      </c>
      <c r="H78">
        <v>617</v>
      </c>
      <c r="I78" t="s">
        <v>165</v>
      </c>
      <c r="J78">
        <v>19</v>
      </c>
      <c r="K78">
        <v>284.67750000000001</v>
      </c>
      <c r="L78">
        <f t="shared" si="0"/>
        <v>470.65250000000003</v>
      </c>
      <c r="N78" t="s">
        <v>164</v>
      </c>
      <c r="O78">
        <v>4</v>
      </c>
      <c r="P78">
        <v>-70</v>
      </c>
      <c r="Q78">
        <v>3.5</v>
      </c>
      <c r="R78">
        <v>3</v>
      </c>
      <c r="S78">
        <v>120</v>
      </c>
      <c r="T78">
        <v>246</v>
      </c>
      <c r="U78" t="s">
        <v>165</v>
      </c>
      <c r="V78">
        <v>8</v>
      </c>
      <c r="W78">
        <v>-61.645600000000002</v>
      </c>
      <c r="X78">
        <f t="shared" si="1"/>
        <v>-38.746399999999838</v>
      </c>
    </row>
    <row r="79" spans="1:24" x14ac:dyDescent="0.25">
      <c r="A79">
        <v>47</v>
      </c>
      <c r="B79" t="s">
        <v>166</v>
      </c>
      <c r="C79">
        <v>6</v>
      </c>
      <c r="D79">
        <v>-50</v>
      </c>
      <c r="E79">
        <v>1</v>
      </c>
      <c r="F79">
        <v>4</v>
      </c>
      <c r="G79">
        <v>180</v>
      </c>
      <c r="H79">
        <v>616</v>
      </c>
      <c r="I79" t="s">
        <v>167</v>
      </c>
      <c r="J79">
        <v>19</v>
      </c>
      <c r="K79">
        <v>85.620800000000003</v>
      </c>
      <c r="L79">
        <f t="shared" si="0"/>
        <v>556.27330000000006</v>
      </c>
      <c r="N79" t="s">
        <v>166</v>
      </c>
      <c r="O79">
        <v>4</v>
      </c>
      <c r="P79">
        <v>-90</v>
      </c>
      <c r="Q79">
        <v>1</v>
      </c>
      <c r="R79">
        <v>2.5</v>
      </c>
      <c r="S79">
        <v>120</v>
      </c>
      <c r="T79">
        <v>214</v>
      </c>
      <c r="U79" t="s">
        <v>167</v>
      </c>
      <c r="V79">
        <v>7</v>
      </c>
      <c r="W79">
        <v>202.22829999999999</v>
      </c>
      <c r="X79">
        <f t="shared" si="1"/>
        <v>163.48190000000017</v>
      </c>
    </row>
    <row r="80" spans="1:24" ht="15.75" thickBot="1" x14ac:dyDescent="0.3">
      <c r="J80" s="2">
        <f>SUM(J33:J79)</f>
        <v>602</v>
      </c>
      <c r="K80" s="2">
        <f>SUM(K33:K79)</f>
        <v>556.27330000000006</v>
      </c>
      <c r="L80" s="20"/>
      <c r="V80" s="2">
        <f>SUM(V33:V79)</f>
        <v>322</v>
      </c>
      <c r="W80" s="2">
        <f>SUM(W33:W79)</f>
        <v>163.48190000000017</v>
      </c>
    </row>
    <row r="81" spans="5:8" ht="15.75" thickTop="1" x14ac:dyDescent="0.25">
      <c r="E81">
        <v>63</v>
      </c>
      <c r="H81">
        <f>MIN(H33:H79)</f>
        <v>273</v>
      </c>
    </row>
    <row r="82" spans="5:8" x14ac:dyDescent="0.25">
      <c r="E82">
        <v>47</v>
      </c>
    </row>
    <row r="83" spans="5:8" x14ac:dyDescent="0.25">
      <c r="E83">
        <f>E81*E82</f>
        <v>2961</v>
      </c>
    </row>
  </sheetData>
  <dataValidations count="1">
    <dataValidation type="list" allowBlank="1" showInputMessage="1" showErrorMessage="1" sqref="C20:C22 O20:O22" xr:uid="{AA9EF2DB-2A18-4ACE-BD7C-2321B7563014}">
      <formula1>_Operators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1 Year 27 Spread</vt:lpstr>
      <vt:lpstr>1 Year 14 Spread</vt:lpstr>
      <vt:lpstr>63 Day 27 Spread</vt:lpstr>
      <vt:lpstr>1 Year, 27 Spread, Prof Desc</vt:lpstr>
      <vt:lpstr>1 Year, 14 Spread, PPT Desc</vt:lpstr>
      <vt:lpstr>63 Day, 27 Spread, Prof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2020-08-28T19:01:39Z</dcterms:created>
  <dcterms:modified xsi:type="dcterms:W3CDTF">2020-08-29T17:37:07Z</dcterms:modified>
</cp:coreProperties>
</file>