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E-Steps Calculations" sheetId="1" r:id="rId1"/>
    <sheet name="Dial indicator calc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3" i="1"/>
  <c r="G5"/>
  <c r="L12" i="2"/>
  <c r="J12"/>
  <c r="H12"/>
  <c r="F12"/>
  <c r="D12"/>
  <c r="H9"/>
  <c r="J9"/>
  <c r="L9"/>
  <c r="N9"/>
  <c r="P9"/>
  <c r="F9"/>
  <c r="D9"/>
  <c r="D6"/>
  <c r="P3"/>
  <c r="N3"/>
  <c r="L3"/>
  <c r="J3"/>
  <c r="H3"/>
  <c r="F3"/>
  <c r="D3"/>
  <c r="F13" i="1"/>
  <c r="F19"/>
  <c r="F5"/>
  <c r="F4"/>
  <c r="G4" s="1"/>
  <c r="F3"/>
  <c r="J6" l="1"/>
  <c r="G13"/>
</calcChain>
</file>

<file path=xl/sharedStrings.xml><?xml version="1.0" encoding="utf-8"?>
<sst xmlns="http://schemas.openxmlformats.org/spreadsheetml/2006/main" count="70" uniqueCount="56">
  <si>
    <t>Axis</t>
  </si>
  <si>
    <t>X</t>
  </si>
  <si>
    <t>Y</t>
  </si>
  <si>
    <t>Z</t>
  </si>
  <si>
    <t>E</t>
  </si>
  <si>
    <t>requested
dimension (mm)</t>
  </si>
  <si>
    <t>measured
difference (mm)</t>
  </si>
  <si>
    <t>corrected
estep value
steps/mm</t>
  </si>
  <si>
    <t>current
estep setting</t>
  </si>
  <si>
    <t>Print a 20mm cube and measure it</t>
  </si>
  <si>
    <t>Plug the values into your measured</t>
  </si>
  <si>
    <t>difference column directly</t>
  </si>
  <si>
    <t>measured value
(mm)</t>
  </si>
  <si>
    <t>Recommend:</t>
  </si>
  <si>
    <t>https://www.thingiverse.com/thing:3107380</t>
  </si>
  <si>
    <t>and</t>
  </si>
  <si>
    <t>https://www.thingiverse.com/thing:2882777</t>
  </si>
  <si>
    <t>M503</t>
  </si>
  <si>
    <t>M500</t>
  </si>
  <si>
    <t>Elephant foot (mm):</t>
  </si>
  <si>
    <t>correction:</t>
  </si>
  <si>
    <t>Extruder PID:</t>
  </si>
  <si>
    <t>M303 C10 E0 S205 U1</t>
  </si>
  <si>
    <t>Bed PID:</t>
  </si>
  <si>
    <t>M303 C10 E-1 S60 U1</t>
  </si>
  <si>
    <t>M92</t>
  </si>
  <si>
    <t>Recall settings from EEPROM:</t>
  </si>
  <si>
    <t>Display current settings:</t>
  </si>
  <si>
    <t>Input current calculated settings:</t>
  </si>
  <si>
    <t>Save Settings:</t>
  </si>
  <si>
    <t>Extrude 100mm</t>
  </si>
  <si>
    <t>Function</t>
  </si>
  <si>
    <t>Gcode to run</t>
  </si>
  <si>
    <t>Gcode</t>
  </si>
  <si>
    <t>measure distance from "input" to the mark (previously 130mm away) ant input that in red box</t>
  </si>
  <si>
    <r>
      <t xml:space="preserve">when the mark </t>
    </r>
    <r>
      <rPr>
        <b/>
        <sz val="11"/>
        <color rgb="FF00B050"/>
        <rFont val="Calibri"/>
        <family val="2"/>
        <scheme val="minor"/>
      </rPr>
      <t>stops</t>
    </r>
    <r>
      <rPr>
        <sz val="11"/>
        <color theme="1"/>
        <rFont val="Calibri"/>
        <family val="2"/>
        <scheme val="minor"/>
      </rPr>
      <t xml:space="preserve"> at </t>
    </r>
    <r>
      <rPr>
        <b/>
        <sz val="11"/>
        <color rgb="FF00B050"/>
        <rFont val="Calibri"/>
        <family val="2"/>
        <scheme val="minor"/>
      </rPr>
      <t>30mm</t>
    </r>
    <r>
      <rPr>
        <sz val="11"/>
        <color theme="1"/>
        <rFont val="Calibri"/>
        <family val="2"/>
        <scheme val="minor"/>
      </rPr>
      <t xml:space="preserve"> from the extruder, you have calibrated the extruder</t>
    </r>
  </si>
  <si>
    <r>
      <rPr>
        <b/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 xml:space="preserve"> filament on "input" side of extruder at </t>
    </r>
    <r>
      <rPr>
        <b/>
        <sz val="11"/>
        <color rgb="FFFF0000"/>
        <rFont val="Calibri"/>
        <family val="2"/>
        <scheme val="minor"/>
      </rPr>
      <t>130mm</t>
    </r>
    <r>
      <rPr>
        <sz val="11"/>
        <color theme="1"/>
        <rFont val="Calibri"/>
        <family val="2"/>
        <scheme val="minor"/>
      </rPr>
      <t xml:space="preserve"> and then tell printer to </t>
    </r>
    <r>
      <rPr>
        <b/>
        <sz val="11"/>
        <color rgb="FF00B050"/>
        <rFont val="Calibri"/>
        <family val="2"/>
        <scheme val="minor"/>
      </rPr>
      <t>extrude 100mm (with nozzle hot!)</t>
    </r>
  </si>
  <si>
    <t>M109 205</t>
  </si>
  <si>
    <r>
      <t>Set nozzle to 205</t>
    </r>
    <r>
      <rPr>
        <sz val="11"/>
        <color theme="1"/>
        <rFont val="Calibri"/>
        <family val="2"/>
      </rPr>
      <t>°C and wait:</t>
    </r>
  </si>
  <si>
    <t>G1 Z2 F100</t>
  </si>
  <si>
    <t>G1 Z4 F100</t>
  </si>
  <si>
    <t>M92 Z400</t>
  </si>
  <si>
    <t>M92 Z405</t>
  </si>
  <si>
    <t>M92 Z410</t>
  </si>
  <si>
    <t>M92 Z415</t>
  </si>
  <si>
    <t>M92 Z420</t>
  </si>
  <si>
    <t>M92 Z425</t>
  </si>
  <si>
    <t>M92 Z430</t>
  </si>
  <si>
    <t>M92 Z422</t>
  </si>
  <si>
    <t>G1 Z6 F100</t>
  </si>
  <si>
    <t>M92 Z418</t>
  </si>
  <si>
    <t>M92 Z416</t>
  </si>
  <si>
    <t>M92 Z414</t>
  </si>
  <si>
    <t>M92 Z412</t>
  </si>
  <si>
    <t>M92 Z408</t>
  </si>
  <si>
    <t>G1 E100 F300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</si>
</sst>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 Unicode MS"/>
      <family val="2"/>
    </font>
    <font>
      <sz val="11"/>
      <color theme="1"/>
      <name val="Calibri"/>
      <family val="2"/>
    </font>
    <font>
      <sz val="11"/>
      <color rgb="FF6A9955"/>
      <name val="Consolas"/>
      <family val="3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0" xfId="1" applyAlignment="1" applyProtection="1"/>
    <xf numFmtId="164" fontId="1" fillId="3" borderId="16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 wrapText="1"/>
    </xf>
    <xf numFmtId="164" fontId="1" fillId="3" borderId="8" xfId="0" applyNumberFormat="1" applyFont="1" applyFill="1" applyBorder="1" applyAlignment="1">
      <alignment horizontal="center" vertical="center"/>
    </xf>
    <xf numFmtId="164" fontId="1" fillId="3" borderId="12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/>
    <xf numFmtId="0" fontId="5" fillId="0" borderId="0" xfId="0" applyFont="1"/>
    <xf numFmtId="0" fontId="0" fillId="0" borderId="0" xfId="0"/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0" fillId="0" borderId="0" xfId="0" applyNumberFormat="1"/>
    <xf numFmtId="0" fontId="3" fillId="0" borderId="0" xfId="0" applyFont="1" applyAlignment="1"/>
    <xf numFmtId="164" fontId="3" fillId="0" borderId="0" xfId="0" applyNumberFormat="1" applyFont="1" applyAlignment="1"/>
    <xf numFmtId="0" fontId="3" fillId="0" borderId="0" xfId="0" quotePrefix="1" applyFont="1" applyAlignment="1"/>
    <xf numFmtId="0" fontId="0" fillId="0" borderId="0" xfId="0" quotePrefix="1"/>
    <xf numFmtId="0" fontId="1" fillId="0" borderId="20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1" fillId="3" borderId="21" xfId="0" applyNumberFormat="1" applyFont="1" applyFill="1" applyBorder="1" applyAlignment="1">
      <alignment horizontal="center" vertical="center" wrapText="1"/>
    </xf>
    <xf numFmtId="164" fontId="1" fillId="3" borderId="22" xfId="0" applyNumberFormat="1" applyFont="1" applyFill="1" applyBorder="1" applyAlignment="1">
      <alignment horizontal="center" vertical="center"/>
    </xf>
    <xf numFmtId="164" fontId="1" fillId="3" borderId="23" xfId="0" applyNumberFormat="1" applyFont="1" applyFill="1" applyBorder="1" applyAlignment="1">
      <alignment horizontal="center" vertical="center"/>
    </xf>
    <xf numFmtId="164" fontId="1" fillId="3" borderId="24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7" fillId="0" borderId="17" xfId="0" applyFont="1" applyBorder="1" applyAlignment="1">
      <alignment horizontal="right"/>
    </xf>
    <xf numFmtId="0" fontId="7" fillId="0" borderId="12" xfId="0" applyFont="1" applyFill="1" applyBorder="1" applyAlignment="1">
      <alignment horizontal="center" vertical="center"/>
    </xf>
    <xf numFmtId="0" fontId="8" fillId="0" borderId="4" xfId="1" applyFont="1" applyFill="1" applyBorder="1" applyAlignment="1" applyProtection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0" fontId="0" fillId="0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rlinfw.org/meta/gcode/" TargetMode="External"/><Relationship Id="rId2" Type="http://schemas.openxmlformats.org/officeDocument/2006/relationships/hyperlink" Target="https://www.thingiverse.com/thing:2882777" TargetMode="External"/><Relationship Id="rId1" Type="http://schemas.openxmlformats.org/officeDocument/2006/relationships/hyperlink" Target="https://www.thingiverse.com/thing:310738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25"/>
  <sheetViews>
    <sheetView tabSelected="1" workbookViewId="0">
      <selection activeCell="J9" sqref="J9"/>
    </sheetView>
  </sheetViews>
  <sheetFormatPr defaultRowHeight="15"/>
  <cols>
    <col min="1" max="1" width="4.140625" customWidth="1"/>
    <col min="2" max="2" width="6.5703125" customWidth="1"/>
    <col min="3" max="3" width="12.5703125" style="23" bestFit="1" customWidth="1"/>
    <col min="4" max="4" width="15.85546875" bestFit="1" customWidth="1"/>
    <col min="5" max="5" width="15.7109375" bestFit="1" customWidth="1"/>
    <col min="6" max="6" width="13.7109375" customWidth="1"/>
    <col min="7" max="7" width="13.7109375" style="20" customWidth="1"/>
    <col min="9" max="9" width="30.7109375" bestFit="1" customWidth="1"/>
    <col min="10" max="10" width="31.42578125" style="16" customWidth="1"/>
    <col min="11" max="11" width="10.42578125" bestFit="1" customWidth="1"/>
    <col min="12" max="12" width="10.28515625" customWidth="1"/>
    <col min="13" max="13" width="11.28515625" bestFit="1" customWidth="1"/>
    <col min="15" max="15" width="19.140625" bestFit="1" customWidth="1"/>
    <col min="16" max="16" width="5" bestFit="1" customWidth="1"/>
    <col min="17" max="17" width="10.5703125" bestFit="1" customWidth="1"/>
    <col min="18" max="18" width="5.28515625" bestFit="1" customWidth="1"/>
  </cols>
  <sheetData>
    <row r="1" spans="2:10" ht="15.75" thickBot="1"/>
    <row r="2" spans="2:10" ht="45.75" thickBot="1">
      <c r="B2" s="1" t="s">
        <v>0</v>
      </c>
      <c r="C2" s="47" t="s">
        <v>8</v>
      </c>
      <c r="D2" s="8" t="s">
        <v>5</v>
      </c>
      <c r="E2" s="8" t="s">
        <v>12</v>
      </c>
      <c r="F2" s="35" t="s">
        <v>7</v>
      </c>
      <c r="G2" s="11" t="s">
        <v>33</v>
      </c>
      <c r="I2" s="28" t="s">
        <v>31</v>
      </c>
      <c r="J2" s="43" t="s">
        <v>32</v>
      </c>
    </row>
    <row r="3" spans="2:10">
      <c r="B3" s="2" t="s">
        <v>1</v>
      </c>
      <c r="C3" s="48">
        <v>79.779779779779773</v>
      </c>
      <c r="D3" s="3">
        <v>20</v>
      </c>
      <c r="E3" s="44">
        <v>20</v>
      </c>
      <c r="F3" s="36">
        <f>((D3*C3)/E3)</f>
        <v>79.779779779779773</v>
      </c>
      <c r="G3" s="12" t="str">
        <f>CONCATENATE("M92"," X",ROUND(F3,1))</f>
        <v>M92 X79.8</v>
      </c>
      <c r="I3" s="29" t="s">
        <v>26</v>
      </c>
      <c r="J3" s="32" t="s">
        <v>17</v>
      </c>
    </row>
    <row r="4" spans="2:10">
      <c r="B4" s="4" t="s">
        <v>2</v>
      </c>
      <c r="C4" s="49">
        <v>79.597989949748751</v>
      </c>
      <c r="D4" s="5">
        <v>20</v>
      </c>
      <c r="E4" s="45">
        <v>20</v>
      </c>
      <c r="F4" s="37">
        <f>((D4*C4)/E4)</f>
        <v>79.597989949748751</v>
      </c>
      <c r="G4" s="13" t="str">
        <f>CONCATENATE("M92"," Y",ROUND(F4,1))</f>
        <v>M92 Y79.6</v>
      </c>
      <c r="I4" s="30" t="s">
        <v>27</v>
      </c>
      <c r="J4" s="33" t="s">
        <v>25</v>
      </c>
    </row>
    <row r="5" spans="2:10" ht="15.75" thickBot="1">
      <c r="B5" s="21" t="s">
        <v>3</v>
      </c>
      <c r="C5" s="50">
        <v>399.49622166246849</v>
      </c>
      <c r="D5" s="22">
        <v>20</v>
      </c>
      <c r="E5" s="46">
        <v>20</v>
      </c>
      <c r="F5" s="38">
        <f>((D5*C5)/E5)</f>
        <v>399.49622166246849</v>
      </c>
      <c r="G5" s="10" t="str">
        <f>CONCATENATE("M92"," Z",ROUND(F5,1))</f>
        <v>M92 Z399.5</v>
      </c>
      <c r="I5" s="41" t="s">
        <v>30</v>
      </c>
      <c r="J5" s="42" t="s">
        <v>55</v>
      </c>
    </row>
    <row r="6" spans="2:10">
      <c r="C6" s="23" t="s">
        <v>9</v>
      </c>
      <c r="I6" s="30" t="s">
        <v>28</v>
      </c>
      <c r="J6" s="33" t="str">
        <f>CONCATENATE("M92"," X",ROUND(F3,1), " Y",ROUND(F4,1)," Z",ROUND(F5,1)," E",ROUND(F13,1))</f>
        <v>M92 X79.8 Y79.6 Z399.5 E102.8</v>
      </c>
    </row>
    <row r="7" spans="2:10">
      <c r="C7" s="23" t="s">
        <v>10</v>
      </c>
      <c r="I7" s="30" t="s">
        <v>29</v>
      </c>
      <c r="J7" s="33" t="s">
        <v>18</v>
      </c>
    </row>
    <row r="8" spans="2:10">
      <c r="C8" s="23" t="s">
        <v>11</v>
      </c>
      <c r="I8" s="30" t="s">
        <v>21</v>
      </c>
      <c r="J8" s="33" t="s">
        <v>22</v>
      </c>
    </row>
    <row r="9" spans="2:10">
      <c r="C9" s="23" t="s">
        <v>13</v>
      </c>
      <c r="D9" s="9" t="s">
        <v>14</v>
      </c>
      <c r="I9" s="30" t="s">
        <v>23</v>
      </c>
      <c r="J9" s="33" t="s">
        <v>24</v>
      </c>
    </row>
    <row r="10" spans="2:10">
      <c r="C10" s="51" t="s">
        <v>15</v>
      </c>
      <c r="D10" s="9" t="s">
        <v>16</v>
      </c>
      <c r="I10" s="30" t="s">
        <v>38</v>
      </c>
      <c r="J10" s="33" t="s">
        <v>37</v>
      </c>
    </row>
    <row r="11" spans="2:10" ht="15.75" thickBot="1">
      <c r="I11" s="31"/>
      <c r="J11" s="34"/>
    </row>
    <row r="12" spans="2:10" s="20" customFormat="1" ht="45.75" thickBot="1">
      <c r="B12" s="1" t="s">
        <v>0</v>
      </c>
      <c r="C12" s="47" t="s">
        <v>8</v>
      </c>
      <c r="D12" s="8" t="s">
        <v>5</v>
      </c>
      <c r="E12" s="8" t="s">
        <v>6</v>
      </c>
      <c r="F12" s="35" t="s">
        <v>7</v>
      </c>
      <c r="G12" s="11" t="s">
        <v>33</v>
      </c>
      <c r="J12" s="16"/>
    </row>
    <row r="13" spans="2:10" s="20" customFormat="1" ht="15.75" thickBot="1">
      <c r="B13" s="6" t="s">
        <v>4</v>
      </c>
      <c r="C13" s="50">
        <v>102.8</v>
      </c>
      <c r="D13" s="7">
        <v>100</v>
      </c>
      <c r="E13" s="46">
        <v>30</v>
      </c>
      <c r="F13" s="38">
        <f>ROUND((D13*C13)/(D13-(E13-(130-D13))),2)</f>
        <v>102.8</v>
      </c>
      <c r="G13" s="39" t="str">
        <f>CONCATENATE("M92"," E",F13)</f>
        <v>M92 E102.8</v>
      </c>
      <c r="J13" s="16"/>
    </row>
    <row r="14" spans="2:10" s="20" customFormat="1">
      <c r="B14" s="20" t="s">
        <v>36</v>
      </c>
      <c r="C14" s="23"/>
      <c r="J14" s="16"/>
    </row>
    <row r="15" spans="2:10">
      <c r="B15" s="40" t="s">
        <v>34</v>
      </c>
    </row>
    <row r="16" spans="2:10" s="20" customFormat="1">
      <c r="B16" s="40" t="s">
        <v>35</v>
      </c>
      <c r="C16" s="23"/>
      <c r="J16" s="16"/>
    </row>
    <row r="17" spans="2:14">
      <c r="G17" s="17"/>
    </row>
    <row r="18" spans="2:14" ht="15.75">
      <c r="B18" s="24"/>
      <c r="C18" s="25"/>
      <c r="D18" s="25"/>
      <c r="E18" s="26"/>
      <c r="F18" s="20"/>
      <c r="H18" s="23"/>
      <c r="I18" s="27"/>
      <c r="K18" s="23"/>
      <c r="L18" s="27"/>
      <c r="M18" s="20"/>
      <c r="N18" s="23"/>
    </row>
    <row r="19" spans="2:14">
      <c r="B19" s="52" t="s">
        <v>19</v>
      </c>
      <c r="C19" s="52"/>
      <c r="D19" s="15">
        <v>0.34</v>
      </c>
      <c r="E19" s="16" t="s">
        <v>20</v>
      </c>
      <c r="F19" s="17">
        <f>-D19/2</f>
        <v>-0.17</v>
      </c>
    </row>
    <row r="21" spans="2:14">
      <c r="D21" s="18"/>
    </row>
    <row r="22" spans="2:14">
      <c r="B22" s="14"/>
      <c r="D22" s="14"/>
    </row>
    <row r="23" spans="2:14">
      <c r="B23" s="14"/>
      <c r="D23" s="14"/>
    </row>
    <row r="24" spans="2:14">
      <c r="B24" s="18"/>
      <c r="D24" s="19"/>
    </row>
    <row r="25" spans="2:14">
      <c r="B25" s="14"/>
      <c r="D25" s="14"/>
    </row>
  </sheetData>
  <mergeCells count="1">
    <mergeCell ref="B19:C19"/>
  </mergeCells>
  <hyperlinks>
    <hyperlink ref="D9" r:id="rId1"/>
    <hyperlink ref="D10" r:id="rId2"/>
    <hyperlink ref="J2" r:id="rId3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>
      <selection activeCell="L12" sqref="L12"/>
    </sheetView>
  </sheetViews>
  <sheetFormatPr defaultRowHeight="15"/>
  <cols>
    <col min="1" max="1" width="10.140625" style="20" bestFit="1" customWidth="1"/>
    <col min="2" max="2" width="10.140625" bestFit="1" customWidth="1"/>
    <col min="3" max="3" width="10.140625" style="20" customWidth="1"/>
    <col min="4" max="4" width="10.140625" bestFit="1" customWidth="1"/>
  </cols>
  <sheetData>
    <row r="1" spans="1:16">
      <c r="B1" s="20" t="s">
        <v>39</v>
      </c>
    </row>
    <row r="2" spans="1:16">
      <c r="D2" s="20" t="s">
        <v>41</v>
      </c>
      <c r="F2" s="20" t="s">
        <v>42</v>
      </c>
      <c r="H2" s="20" t="s">
        <v>43</v>
      </c>
      <c r="I2" s="20"/>
      <c r="J2" s="20" t="s">
        <v>44</v>
      </c>
      <c r="K2" s="20"/>
      <c r="L2" s="20" t="s">
        <v>45</v>
      </c>
      <c r="M2" s="20"/>
      <c r="N2" s="20" t="s">
        <v>46</v>
      </c>
      <c r="O2" s="20"/>
      <c r="P2" s="20" t="s">
        <v>47</v>
      </c>
    </row>
    <row r="3" spans="1:16">
      <c r="A3" s="20" t="s">
        <v>40</v>
      </c>
      <c r="B3">
        <v>0.2</v>
      </c>
      <c r="C3" s="20">
        <v>-1.71</v>
      </c>
      <c r="D3">
        <f>(C3-$B$3)</f>
        <v>-1.91</v>
      </c>
      <c r="E3" s="20">
        <v>-1.72</v>
      </c>
      <c r="F3" s="20">
        <f>(E3-$B$3)</f>
        <v>-1.92</v>
      </c>
      <c r="G3">
        <v>-1.74</v>
      </c>
      <c r="H3" s="20">
        <f>(G3-$B$3)</f>
        <v>-1.94</v>
      </c>
      <c r="I3">
        <v>-1.78</v>
      </c>
      <c r="J3" s="20">
        <f>(I3-$B$3)</f>
        <v>-1.98</v>
      </c>
      <c r="K3">
        <v>-1.79</v>
      </c>
      <c r="L3" s="20">
        <f>(K3-$B$3)</f>
        <v>-1.99</v>
      </c>
      <c r="M3">
        <v>-1.81</v>
      </c>
      <c r="N3" s="20">
        <f>(M3-$B$3)</f>
        <v>-2.0100000000000002</v>
      </c>
      <c r="P3" s="20">
        <f>(O3-$B$3)</f>
        <v>-0.2</v>
      </c>
    </row>
    <row r="4" spans="1:16">
      <c r="C4"/>
    </row>
    <row r="5" spans="1:16">
      <c r="D5" s="20" t="s">
        <v>48</v>
      </c>
    </row>
    <row r="6" spans="1:16">
      <c r="A6" s="20" t="s">
        <v>40</v>
      </c>
      <c r="B6">
        <v>0.2</v>
      </c>
      <c r="C6" s="20">
        <v>-1.8</v>
      </c>
      <c r="D6" s="20">
        <f>(C6-$B$3)</f>
        <v>-2</v>
      </c>
    </row>
    <row r="8" spans="1:16">
      <c r="D8" s="20" t="s">
        <v>48</v>
      </c>
      <c r="F8" s="20" t="s">
        <v>45</v>
      </c>
      <c r="G8" s="20"/>
      <c r="H8" s="20" t="s">
        <v>50</v>
      </c>
      <c r="I8" s="20"/>
      <c r="J8" s="20" t="s">
        <v>51</v>
      </c>
      <c r="K8" s="20"/>
      <c r="L8" s="20" t="s">
        <v>52</v>
      </c>
      <c r="M8" s="20"/>
      <c r="N8" s="20" t="s">
        <v>53</v>
      </c>
      <c r="O8" s="20"/>
      <c r="P8" s="20" t="s">
        <v>43</v>
      </c>
    </row>
    <row r="9" spans="1:16">
      <c r="A9" s="20" t="s">
        <v>49</v>
      </c>
      <c r="B9">
        <v>0.2</v>
      </c>
      <c r="C9" s="20">
        <v>-3.91</v>
      </c>
      <c r="D9" s="20">
        <f>(C9-$B$3)</f>
        <v>-4.1100000000000003</v>
      </c>
      <c r="E9">
        <v>-3.9</v>
      </c>
      <c r="F9" s="20">
        <f>(E9-$B$3)</f>
        <v>-4.0999999999999996</v>
      </c>
      <c r="G9" s="20">
        <v>-3.87</v>
      </c>
      <c r="H9" s="20">
        <f t="shared" ref="H9" si="0">(G9-$B$3)</f>
        <v>-4.07</v>
      </c>
      <c r="I9" s="20"/>
      <c r="J9" s="20">
        <f t="shared" ref="J9" si="1">(I9-$B$3)</f>
        <v>-0.2</v>
      </c>
      <c r="K9" s="20"/>
      <c r="L9" s="20">
        <f t="shared" ref="L9" si="2">(K9-$B$3)</f>
        <v>-0.2</v>
      </c>
      <c r="M9" s="20"/>
      <c r="N9" s="20">
        <f t="shared" ref="N9" si="3">(M9-$B$3)</f>
        <v>-0.2</v>
      </c>
      <c r="O9" s="20"/>
      <c r="P9" s="20">
        <f t="shared" ref="P9" si="4">(O9-$B$3)</f>
        <v>-0.2</v>
      </c>
    </row>
    <row r="11" spans="1:16">
      <c r="D11" s="20" t="s">
        <v>51</v>
      </c>
      <c r="E11" s="20"/>
      <c r="F11" s="20" t="s">
        <v>52</v>
      </c>
      <c r="G11" s="20"/>
      <c r="H11" s="20" t="s">
        <v>53</v>
      </c>
      <c r="I11" s="20"/>
      <c r="J11" s="20" t="s">
        <v>43</v>
      </c>
      <c r="K11" s="20"/>
      <c r="L11" s="20" t="s">
        <v>54</v>
      </c>
    </row>
    <row r="12" spans="1:16">
      <c r="A12" s="20" t="s">
        <v>49</v>
      </c>
      <c r="B12">
        <v>0.24</v>
      </c>
      <c r="C12" s="20">
        <v>-3.82</v>
      </c>
      <c r="D12" s="20">
        <f>(C12-$B$12)</f>
        <v>-4.0599999999999996</v>
      </c>
      <c r="E12" s="20">
        <v>-3.8</v>
      </c>
      <c r="F12" s="20">
        <f>(E12-$B$12)</f>
        <v>-4.04</v>
      </c>
      <c r="G12" s="20">
        <v>-3.78</v>
      </c>
      <c r="H12" s="20">
        <f>(G12-$B$12)</f>
        <v>-4.0199999999999996</v>
      </c>
      <c r="I12" s="20">
        <v>-3.76</v>
      </c>
      <c r="J12" s="20">
        <f>(I12-$B$12)</f>
        <v>-4</v>
      </c>
      <c r="K12" s="20">
        <v>-3.74</v>
      </c>
      <c r="L12" s="20">
        <f>(K12-$B$12)</f>
        <v>-3.9800000000000004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E-Steps Calculations</vt:lpstr>
      <vt:lpstr>Dial indicator calcs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2020-09-10T22:44:01Z</dcterms:created>
  <dcterms:modified xsi:type="dcterms:W3CDTF">2020-12-29T21:27:10Z</dcterms:modified>
</cp:coreProperties>
</file>