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E" sheetId="1" r:id="rId4"/>
    <sheet state="visible" name="TIME" sheetId="2" r:id="rId5"/>
    <sheet state="visible" name="DATEVALUE" sheetId="3" r:id="rId6"/>
    <sheet state="visible" name="TIMEVALUE" sheetId="4" r:id="rId7"/>
    <sheet state="visible" name="NOW&amp;TODAY" sheetId="5" r:id="rId8"/>
    <sheet state="visible" name="HOUR_MIN_SEC" sheetId="6" r:id="rId9"/>
    <sheet state="visible" name="DAY_MONTH_YEAR" sheetId="7" r:id="rId10"/>
    <sheet state="visible" name="WEEKNUM" sheetId="8" r:id="rId11"/>
    <sheet state="visible" name="WEEKDAY" sheetId="9" r:id="rId12"/>
    <sheet state="visible" name="EDATE" sheetId="10" r:id="rId13"/>
    <sheet state="visible" name="EOMONTH" sheetId="11" r:id="rId14"/>
    <sheet state="visible" name="WORKDAY" sheetId="12" r:id="rId15"/>
    <sheet state="visible" name="WORKDAY.INTL" sheetId="13" r:id="rId16"/>
    <sheet state="visible" name="DAYS" sheetId="14" r:id="rId17"/>
  </sheets>
  <definedNames/>
  <calcPr/>
</workbook>
</file>

<file path=xl/sharedStrings.xml><?xml version="1.0" encoding="utf-8"?>
<sst xmlns="http://schemas.openxmlformats.org/spreadsheetml/2006/main" count="152" uniqueCount="100">
  <si>
    <t>Year</t>
  </si>
  <si>
    <t xml:space="preserve">Month </t>
  </si>
  <si>
    <t xml:space="preserve"> Day </t>
  </si>
  <si>
    <t>Result</t>
  </si>
  <si>
    <t>DATE(year,month,day)</t>
  </si>
  <si>
    <t>Hour</t>
  </si>
  <si>
    <t>Minute</t>
  </si>
  <si>
    <t>Second</t>
  </si>
  <si>
    <t>TIME(hour, minute,second)</t>
  </si>
  <si>
    <t>Data used in Formula</t>
  </si>
  <si>
    <t>Month</t>
  </si>
  <si>
    <t>Day</t>
  </si>
  <si>
    <t>August</t>
  </si>
  <si>
    <t>Formula</t>
  </si>
  <si>
    <t>Description</t>
  </si>
  <si>
    <t>DATEVALUE("05-12-1998")</t>
  </si>
  <si>
    <t>Return the date serial number of the date entered as text</t>
  </si>
  <si>
    <t>DATEVALUE("05/12/1998")</t>
  </si>
  <si>
    <t>DATEVALUE("05-August-1998")</t>
  </si>
  <si>
    <t>DATEVALUE("05-August")</t>
  </si>
  <si>
    <t>DATEVALUE("August-1998")</t>
  </si>
  <si>
    <t>DATEVALUE("C3&amp;"/"&amp;B3&amp;"/"&amp;A3")</t>
  </si>
  <si>
    <t>TIMBD</t>
  </si>
  <si>
    <t>EMP_NAME</t>
  </si>
  <si>
    <t>W/C</t>
  </si>
  <si>
    <t>DAY</t>
  </si>
  <si>
    <t>TIME IN(H)</t>
  </si>
  <si>
    <t>TIME IN(M)</t>
  </si>
  <si>
    <t>TIME OUT(H)</t>
  </si>
  <si>
    <t>TIME OUT(M)</t>
  </si>
  <si>
    <t>TIMEVALUE()IN</t>
  </si>
  <si>
    <t>TIMEVALUE()OUT</t>
  </si>
  <si>
    <t>MARK</t>
  </si>
  <si>
    <t>MONDAY</t>
  </si>
  <si>
    <t>TUESDAY</t>
  </si>
  <si>
    <t>WEDNESDAY</t>
  </si>
  <si>
    <t>13/08/2020</t>
  </si>
  <si>
    <t>THURSDAY</t>
  </si>
  <si>
    <t>14/08/2020</t>
  </si>
  <si>
    <t>FRIDAY</t>
  </si>
  <si>
    <t>DAVIES</t>
  </si>
  <si>
    <t>Scenario</t>
  </si>
  <si>
    <t>Current Date</t>
  </si>
  <si>
    <t>Employee</t>
  </si>
  <si>
    <t>Hire_date</t>
  </si>
  <si>
    <t>years of experience</t>
  </si>
  <si>
    <t>Current date &amp; time</t>
  </si>
  <si>
    <t>Marlo</t>
  </si>
  <si>
    <t>Yesterday</t>
  </si>
  <si>
    <t>Ej</t>
  </si>
  <si>
    <t>Tomorrow</t>
  </si>
  <si>
    <t>Nath</t>
  </si>
  <si>
    <t>Next week</t>
  </si>
  <si>
    <t>Ralph</t>
  </si>
  <si>
    <t>Dionnyl</t>
  </si>
  <si>
    <t>TODAY()</t>
  </si>
  <si>
    <t>NOW()</t>
  </si>
  <si>
    <t>(TODAY()-E4)/365</t>
  </si>
  <si>
    <t>Call Center Scenario: Number of calls received during 9th hour</t>
  </si>
  <si>
    <t>Date and Time</t>
  </si>
  <si>
    <t xml:space="preserve">Hour </t>
  </si>
  <si>
    <t>Input Data</t>
  </si>
  <si>
    <t>Task</t>
  </si>
  <si>
    <t>Date</t>
  </si>
  <si>
    <t>Week No.</t>
  </si>
  <si>
    <t>Task 1</t>
  </si>
  <si>
    <t>Task 2</t>
  </si>
  <si>
    <t>Task 3</t>
  </si>
  <si>
    <t>Task 4</t>
  </si>
  <si>
    <t>Task 5</t>
  </si>
  <si>
    <t>Return_type:2</t>
  </si>
  <si>
    <t>Day name using if (return_type:2)</t>
  </si>
  <si>
    <t>Return_type:1</t>
  </si>
  <si>
    <t>Day name using if (return_type:1)</t>
  </si>
  <si>
    <t>Return_type:3</t>
  </si>
  <si>
    <t>Day name using if (return_type:3)</t>
  </si>
  <si>
    <t>Monday</t>
  </si>
  <si>
    <t>Thursday</t>
  </si>
  <si>
    <t>Saturday</t>
  </si>
  <si>
    <t xml:space="preserve">Saturday </t>
  </si>
  <si>
    <t>Tuesday</t>
  </si>
  <si>
    <t>Employee Promotion</t>
  </si>
  <si>
    <t>Employee Name</t>
  </si>
  <si>
    <t>Hire Date</t>
  </si>
  <si>
    <t>Level 1</t>
  </si>
  <si>
    <t>Level 2</t>
  </si>
  <si>
    <t>Amanda</t>
  </si>
  <si>
    <t>Steven</t>
  </si>
  <si>
    <t>Jack</t>
  </si>
  <si>
    <t>Joe</t>
  </si>
  <si>
    <t>Bruno</t>
  </si>
  <si>
    <t>Start date</t>
  </si>
  <si>
    <t>Last date of the month</t>
  </si>
  <si>
    <t>Start day</t>
  </si>
  <si>
    <t>Days to complete</t>
  </si>
  <si>
    <t>Holidays</t>
  </si>
  <si>
    <t xml:space="preserve">Task </t>
  </si>
  <si>
    <t xml:space="preserve">END </t>
  </si>
  <si>
    <t>START</t>
  </si>
  <si>
    <t>RESULT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</si>
</sst>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m/dd/yyyy"/>
    <numFmt numFmtId="165" formatCode="m/d/yyyy h:mm:ss"/>
    <numFmt numFmtId="166" formatCode="m/d/yyyy"/>
    <numFmt numFmtId="167" formatCode="mm/dd/yyyy h:mm:ss am/pm"/>
    <numFmt numFmtId="168" formatCode="mm/dd/yyyy h:mm"/>
    <numFmt numFmtId="169" formatCode="dd-mmm-yy"/>
    <numFmt numFmtId="170" formatCode="M/d/yy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rgb="FF000000"/>
      <name val="&quot;Google Sans Mono&quot;"/>
    </font>
  </fonts>
  <fills count="18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F1C232"/>
        <bgColor rgb="FFF1C232"/>
      </patternFill>
    </fill>
    <fill>
      <patternFill patternType="solid">
        <fgColor rgb="FFE06666"/>
        <bgColor rgb="FFE06666"/>
      </patternFill>
    </fill>
    <fill>
      <patternFill patternType="solid">
        <fgColor rgb="FFA4C2F4"/>
        <bgColor rgb="FFA4C2F4"/>
      </patternFill>
    </fill>
    <fill>
      <patternFill patternType="solid">
        <fgColor theme="9"/>
        <bgColor theme="9"/>
      </patternFill>
    </fill>
    <fill>
      <patternFill patternType="solid">
        <fgColor rgb="FFA2C4C9"/>
        <bgColor rgb="FFA2C4C9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2" fontId="1" numFmtId="14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  <xf borderId="0" fillId="3" fontId="1" numFmtId="0" xfId="0" applyAlignment="1" applyFill="1" applyFont="1">
      <alignment horizontal="center" readingOrder="0"/>
    </xf>
    <xf borderId="1" fillId="2" fontId="1" numFmtId="19" xfId="0" applyAlignment="1" applyBorder="1" applyFont="1" applyNumberFormat="1">
      <alignment horizontal="center"/>
    </xf>
    <xf borderId="2" fillId="4" fontId="2" numFmtId="0" xfId="0" applyAlignment="1" applyBorder="1" applyFill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2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2" fontId="1" numFmtId="0" xfId="0" applyBorder="1" applyFont="1"/>
    <xf borderId="0" fillId="5" fontId="1" numFmtId="0" xfId="0" applyAlignment="1" applyFill="1" applyFont="1">
      <alignment horizontal="center" readingOrder="0"/>
    </xf>
    <xf borderId="1" fillId="5" fontId="1" numFmtId="0" xfId="0" applyAlignment="1" applyBorder="1" applyFont="1">
      <alignment horizontal="center" readingOrder="0"/>
    </xf>
    <xf borderId="1" fillId="5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horizontal="center" readingOrder="0"/>
    </xf>
    <xf borderId="1" fillId="6" fontId="1" numFmtId="20" xfId="0" applyAlignment="1" applyBorder="1" applyFill="1" applyFont="1" applyNumberFormat="1">
      <alignment horizontal="center"/>
    </xf>
    <xf borderId="1" fillId="7" fontId="4" numFmtId="20" xfId="0" applyAlignment="1" applyBorder="1" applyFill="1" applyFont="1" applyNumberFormat="1">
      <alignment horizontal="center"/>
    </xf>
    <xf borderId="1" fillId="6" fontId="1" numFmtId="20" xfId="0" applyAlignment="1" applyBorder="1" applyFont="1" applyNumberFormat="1">
      <alignment horizontal="center" readingOrder="0"/>
    </xf>
    <xf borderId="1" fillId="8" fontId="1" numFmtId="0" xfId="0" applyAlignment="1" applyBorder="1" applyFill="1" applyFont="1">
      <alignment horizontal="center" readingOrder="0"/>
    </xf>
    <xf borderId="2" fillId="8" fontId="1" numFmtId="0" xfId="0" applyAlignment="1" applyBorder="1" applyFont="1">
      <alignment horizontal="center" readingOrder="0"/>
    </xf>
    <xf borderId="1" fillId="8" fontId="1" numFmtId="14" xfId="0" applyAlignment="1" applyBorder="1" applyFont="1" applyNumberFormat="1">
      <alignment horizontal="center"/>
    </xf>
    <xf borderId="1" fillId="8" fontId="1" numFmtId="165" xfId="0" applyAlignment="1" applyBorder="1" applyFont="1" applyNumberFormat="1">
      <alignment horizontal="center"/>
    </xf>
    <xf borderId="1" fillId="8" fontId="1" numFmtId="1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readingOrder="0"/>
    </xf>
    <xf borderId="2" fillId="9" fontId="1" numFmtId="0" xfId="0" applyAlignment="1" applyBorder="1" applyFill="1" applyFont="1">
      <alignment horizontal="center" readingOrder="0"/>
    </xf>
    <xf borderId="1" fillId="10" fontId="2" numFmtId="0" xfId="0" applyAlignment="1" applyBorder="1" applyFill="1" applyFont="1">
      <alignment horizontal="center" readingOrder="0"/>
    </xf>
    <xf borderId="1" fillId="0" fontId="1" numFmtId="167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/>
    </xf>
    <xf borderId="1" fillId="11" fontId="1" numFmtId="0" xfId="0" applyAlignment="1" applyBorder="1" applyFill="1" applyFont="1">
      <alignment horizontal="center" readingOrder="0"/>
    </xf>
    <xf borderId="1" fillId="0" fontId="1" numFmtId="168" xfId="0" applyAlignment="1" applyBorder="1" applyFont="1" applyNumberFormat="1">
      <alignment horizontal="center" readingOrder="0"/>
    </xf>
    <xf borderId="1" fillId="0" fontId="1" numFmtId="169" xfId="0" applyAlignment="1" applyBorder="1" applyFont="1" applyNumberFormat="1">
      <alignment horizontal="center" readingOrder="0"/>
    </xf>
    <xf borderId="1" fillId="12" fontId="1" numFmtId="0" xfId="0" applyAlignment="1" applyBorder="1" applyFill="1" applyFont="1">
      <alignment horizontal="center" readingOrder="0"/>
    </xf>
    <xf borderId="1" fillId="12" fontId="1" numFmtId="0" xfId="0" applyAlignment="1" applyBorder="1" applyFont="1">
      <alignment horizontal="center"/>
    </xf>
    <xf borderId="1" fillId="13" fontId="1" numFmtId="0" xfId="0" applyAlignment="1" applyBorder="1" applyFill="1" applyFont="1">
      <alignment horizontal="center" readingOrder="0"/>
    </xf>
    <xf borderId="1" fillId="0" fontId="1" numFmtId="170" xfId="0" applyAlignment="1" applyBorder="1" applyFont="1" applyNumberFormat="1">
      <alignment horizontal="center" readingOrder="0"/>
    </xf>
    <xf borderId="1" fillId="13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readingOrder="0"/>
    </xf>
    <xf borderId="2" fillId="14" fontId="1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1" numFmtId="14" xfId="0" applyAlignment="1" applyBorder="1" applyFont="1" applyNumberFormat="1">
      <alignment horizontal="center"/>
    </xf>
    <xf borderId="1" fillId="14" fontId="1" numFmtId="14" xfId="0" applyAlignment="1" applyBorder="1" applyFont="1" applyNumberFormat="1">
      <alignment horizontal="center"/>
    </xf>
    <xf borderId="1" fillId="15" fontId="2" numFmtId="0" xfId="0" applyAlignment="1" applyBorder="1" applyFill="1" applyFont="1">
      <alignment horizontal="center" readingOrder="0"/>
    </xf>
    <xf borderId="1" fillId="15" fontId="1" numFmtId="14" xfId="0" applyAlignment="1" applyBorder="1" applyFont="1" applyNumberFormat="1">
      <alignment horizontal="center"/>
    </xf>
    <xf borderId="1" fillId="16" fontId="2" numFmtId="0" xfId="0" applyAlignment="1" applyBorder="1" applyFill="1" applyFont="1">
      <alignment horizontal="center" readingOrder="0"/>
    </xf>
    <xf borderId="1" fillId="3" fontId="1" numFmtId="164" xfId="0" applyAlignment="1" applyBorder="1" applyFont="1" applyNumberFormat="1">
      <alignment horizontal="center" readingOrder="0"/>
    </xf>
    <xf borderId="5" fillId="0" fontId="1" numFmtId="164" xfId="0" applyAlignment="1" applyBorder="1" applyFont="1" applyNumberFormat="1">
      <alignment horizontal="center" readingOrder="0"/>
    </xf>
    <xf borderId="6" fillId="0" fontId="3" numFmtId="0" xfId="0" applyBorder="1" applyFont="1"/>
    <xf borderId="5" fillId="16" fontId="1" numFmtId="14" xfId="0" applyAlignment="1" applyBorder="1" applyFont="1" applyNumberFormat="1">
      <alignment horizontal="center"/>
    </xf>
    <xf borderId="1" fillId="2" fontId="1" numFmtId="164" xfId="0" applyAlignment="1" applyBorder="1" applyFont="1" applyNumberFormat="1">
      <alignment horizontal="center" readingOrder="0"/>
    </xf>
    <xf borderId="1" fillId="17" fontId="1" numFmtId="164" xfId="0" applyAlignment="1" applyBorder="1" applyFill="1" applyFont="1" applyNumberFormat="1">
      <alignment horizontal="center" readingOrder="0"/>
    </xf>
    <xf borderId="1" fillId="8" fontId="2" numFmtId="0" xfId="0" applyAlignment="1" applyBorder="1" applyFont="1">
      <alignment horizontal="center" readingOrder="0"/>
    </xf>
    <xf borderId="1" fillId="8" fontId="1" numFmtId="164" xfId="0" applyAlignment="1" applyBorder="1" applyFont="1" applyNumberFormat="1">
      <alignment horizontal="center" readingOrder="0"/>
    </xf>
    <xf borderId="5" fillId="8" fontId="1" numFmtId="14" xfId="0" applyAlignment="1" applyBorder="1" applyFont="1" applyNumberFormat="1">
      <alignment horizontal="center"/>
    </xf>
    <xf borderId="1" fillId="7" fontId="2" numFmtId="0" xfId="0" applyAlignment="1" applyBorder="1" applyFont="1">
      <alignment horizontal="center" readingOrder="0"/>
    </xf>
    <xf borderId="1" fillId="7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F1" s="2"/>
      <c r="G1" s="2"/>
      <c r="H1" s="2"/>
      <c r="I1" s="2"/>
    </row>
    <row r="2">
      <c r="A2" s="3">
        <v>1994.0</v>
      </c>
      <c r="B2" s="3">
        <v>12.0</v>
      </c>
      <c r="C2" s="3">
        <v>2.0</v>
      </c>
      <c r="D2" s="4">
        <f t="shared" ref="D2:D6" si="1">DATE(A2,B2,C2)</f>
        <v>34670</v>
      </c>
      <c r="F2" s="2"/>
      <c r="G2" s="2"/>
      <c r="H2" s="2"/>
      <c r="I2" s="5"/>
    </row>
    <row r="3">
      <c r="A3" s="3">
        <v>1987.0</v>
      </c>
      <c r="B3" s="3">
        <v>11.0</v>
      </c>
      <c r="C3" s="3">
        <v>16.0</v>
      </c>
      <c r="D3" s="4">
        <f t="shared" si="1"/>
        <v>32097</v>
      </c>
      <c r="F3" s="2"/>
      <c r="G3" s="2"/>
      <c r="H3" s="2"/>
      <c r="I3" s="5"/>
    </row>
    <row r="4">
      <c r="A4" s="3">
        <v>1986.0</v>
      </c>
      <c r="B4" s="3">
        <v>8.0</v>
      </c>
      <c r="C4" s="3">
        <v>11.0</v>
      </c>
      <c r="D4" s="4">
        <f t="shared" si="1"/>
        <v>31635</v>
      </c>
      <c r="F4" s="2"/>
      <c r="G4" s="2"/>
      <c r="H4" s="2"/>
      <c r="I4" s="5"/>
    </row>
    <row r="5">
      <c r="A5" s="3">
        <v>1976.0</v>
      </c>
      <c r="B5" s="3">
        <v>1.0</v>
      </c>
      <c r="C5" s="3">
        <v>12.0</v>
      </c>
      <c r="D5" s="4">
        <f t="shared" si="1"/>
        <v>27771</v>
      </c>
      <c r="F5" s="2"/>
      <c r="G5" s="2"/>
      <c r="H5" s="2"/>
      <c r="I5" s="5"/>
    </row>
    <row r="6">
      <c r="A6" s="3">
        <v>1940.0</v>
      </c>
      <c r="B6" s="3">
        <v>9.0</v>
      </c>
      <c r="C6" s="3">
        <v>3.0</v>
      </c>
      <c r="D6" s="4">
        <f t="shared" si="1"/>
        <v>14857</v>
      </c>
      <c r="F6" s="2"/>
      <c r="G6" s="2"/>
      <c r="H6" s="2"/>
      <c r="I6" s="5"/>
    </row>
    <row r="7">
      <c r="A7" s="6" t="s">
        <v>4</v>
      </c>
      <c r="F7" s="2"/>
      <c r="G7" s="2"/>
      <c r="H7" s="2"/>
    </row>
  </sheetData>
  <mergeCells count="1">
    <mergeCell ref="A7:C7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18.5"/>
    <col customWidth="1" min="3" max="3" width="19.5"/>
    <col customWidth="1" min="4" max="4" width="29.75"/>
  </cols>
  <sheetData>
    <row r="1" ht="29.25" customHeight="1">
      <c r="A1" s="40"/>
      <c r="B1" s="9"/>
      <c r="C1" s="9"/>
      <c r="D1" s="10"/>
    </row>
    <row r="2">
      <c r="A2" s="41" t="s">
        <v>81</v>
      </c>
      <c r="B2" s="9"/>
      <c r="C2" s="9"/>
      <c r="D2" s="10"/>
    </row>
    <row r="3">
      <c r="A3" s="42" t="s">
        <v>82</v>
      </c>
      <c r="B3" s="43" t="s">
        <v>83</v>
      </c>
      <c r="C3" s="43" t="s">
        <v>84</v>
      </c>
      <c r="D3" s="43" t="s">
        <v>85</v>
      </c>
    </row>
    <row r="4">
      <c r="A4" s="3" t="s">
        <v>86</v>
      </c>
      <c r="B4" s="17">
        <v>43871.0</v>
      </c>
      <c r="C4" s="17">
        <v>43900.0</v>
      </c>
      <c r="D4" s="44">
        <f t="shared" ref="D4:D8" si="1">EDATE(B4,1)</f>
        <v>43900</v>
      </c>
    </row>
    <row r="5">
      <c r="A5" s="3" t="s">
        <v>87</v>
      </c>
      <c r="B5" s="17">
        <v>43910.0</v>
      </c>
      <c r="C5" s="17">
        <v>43941.0</v>
      </c>
      <c r="D5" s="44">
        <f t="shared" si="1"/>
        <v>43941</v>
      </c>
    </row>
    <row r="6">
      <c r="A6" s="3" t="s">
        <v>88</v>
      </c>
      <c r="B6" s="17">
        <v>43905.0</v>
      </c>
      <c r="C6" s="17">
        <v>43936.0</v>
      </c>
      <c r="D6" s="45">
        <f t="shared" si="1"/>
        <v>43936</v>
      </c>
    </row>
    <row r="7">
      <c r="A7" s="3" t="s">
        <v>89</v>
      </c>
      <c r="B7" s="17">
        <v>43964.0</v>
      </c>
      <c r="C7" s="17">
        <v>43995.0</v>
      </c>
      <c r="D7" s="45">
        <f t="shared" si="1"/>
        <v>43995</v>
      </c>
    </row>
    <row r="8">
      <c r="A8" s="3" t="s">
        <v>90</v>
      </c>
      <c r="B8" s="17">
        <v>44000.0</v>
      </c>
      <c r="C8" s="17">
        <v>44030.0</v>
      </c>
      <c r="D8" s="45">
        <f t="shared" si="1"/>
        <v>44030</v>
      </c>
    </row>
  </sheetData>
  <mergeCells count="2">
    <mergeCell ref="A1:D1"/>
    <mergeCell ref="A2:D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5"/>
  </cols>
  <sheetData>
    <row r="1">
      <c r="A1" s="46" t="s">
        <v>91</v>
      </c>
      <c r="B1" s="46" t="s">
        <v>92</v>
      </c>
    </row>
    <row r="2">
      <c r="A2" s="26">
        <v>44029.0</v>
      </c>
      <c r="B2" s="47">
        <f>EOMONTH(A2,1)</f>
        <v>44074</v>
      </c>
    </row>
    <row r="3">
      <c r="A3" s="17">
        <v>43905.0</v>
      </c>
      <c r="B3" s="47">
        <f>EOMONTH(A3,2)</f>
        <v>43982</v>
      </c>
    </row>
    <row r="4">
      <c r="A4" s="17">
        <v>43864.0</v>
      </c>
      <c r="B4" s="47">
        <f>EOMONTH(A4,4)</f>
        <v>44012</v>
      </c>
    </row>
    <row r="5">
      <c r="A5" s="17">
        <v>43994.0</v>
      </c>
      <c r="B5" s="47">
        <f t="shared" ref="B5:B6" si="1">EOMONTH(A5,1)</f>
        <v>44043</v>
      </c>
    </row>
    <row r="6">
      <c r="A6" s="17">
        <v>43831.0</v>
      </c>
      <c r="B6" s="47">
        <f t="shared" si="1"/>
        <v>43890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4" max="4" width="18.5"/>
  </cols>
  <sheetData>
    <row r="1">
      <c r="A1" s="48" t="s">
        <v>93</v>
      </c>
      <c r="B1" s="48" t="s">
        <v>94</v>
      </c>
      <c r="C1" s="48" t="s">
        <v>95</v>
      </c>
      <c r="D1" s="48" t="s">
        <v>3</v>
      </c>
    </row>
    <row r="2">
      <c r="A2" s="17">
        <v>44047.0</v>
      </c>
      <c r="B2" s="3">
        <v>6.0</v>
      </c>
      <c r="C2" s="49">
        <v>44051.0</v>
      </c>
      <c r="D2" s="50">
        <v>44055.0</v>
      </c>
    </row>
    <row r="3">
      <c r="A3" s="31"/>
      <c r="B3" s="31"/>
      <c r="C3" s="49">
        <v>44052.0</v>
      </c>
      <c r="D3" s="51"/>
    </row>
    <row r="4">
      <c r="A4" s="17">
        <v>44048.0</v>
      </c>
      <c r="B4" s="3">
        <v>5.0</v>
      </c>
      <c r="C4" s="49">
        <v>44051.0</v>
      </c>
      <c r="D4" s="50">
        <v>44055.0</v>
      </c>
    </row>
    <row r="5">
      <c r="A5" s="31"/>
      <c r="B5" s="31"/>
      <c r="C5" s="49">
        <v>44052.0</v>
      </c>
      <c r="D5" s="51"/>
    </row>
    <row r="6">
      <c r="A6" s="17">
        <v>44050.0</v>
      </c>
      <c r="B6" s="3">
        <v>4.0</v>
      </c>
      <c r="C6" s="49">
        <v>44051.0</v>
      </c>
      <c r="D6" s="52">
        <f>WORKDAY(A6,B6,C6:C7)</f>
        <v>44056</v>
      </c>
    </row>
    <row r="7">
      <c r="A7" s="31"/>
      <c r="B7" s="31"/>
      <c r="C7" s="49">
        <v>44052.0</v>
      </c>
      <c r="D7" s="51"/>
    </row>
    <row r="8">
      <c r="A8" s="17">
        <v>44041.0</v>
      </c>
      <c r="B8" s="3">
        <v>10.0</v>
      </c>
      <c r="C8" s="53">
        <v>44044.0</v>
      </c>
      <c r="D8" s="52">
        <f>WORKDAY(A8,B8,C8:C9)</f>
        <v>44055</v>
      </c>
    </row>
    <row r="9">
      <c r="A9" s="31"/>
      <c r="B9" s="31"/>
      <c r="C9" s="53">
        <v>44045.0</v>
      </c>
      <c r="D9" s="51"/>
    </row>
    <row r="10">
      <c r="A10" s="17">
        <v>44027.0</v>
      </c>
      <c r="B10" s="3">
        <v>3.0</v>
      </c>
      <c r="C10" s="54">
        <v>44030.0</v>
      </c>
      <c r="D10" s="52">
        <f>WORKDAY(A10,B10,C10:C11)</f>
        <v>44032</v>
      </c>
    </row>
    <row r="11">
      <c r="A11" s="31"/>
      <c r="B11" s="31"/>
      <c r="C11" s="54">
        <v>44031.0</v>
      </c>
      <c r="D11" s="51"/>
    </row>
  </sheetData>
  <mergeCells count="5">
    <mergeCell ref="D6:D7"/>
    <mergeCell ref="D2:D3"/>
    <mergeCell ref="D4:D5"/>
    <mergeCell ref="D8:D9"/>
    <mergeCell ref="D10:D1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0"/>
    <col customWidth="1" min="4" max="4" width="14.88"/>
    <col customWidth="1" min="5" max="5" width="16.63"/>
  </cols>
  <sheetData>
    <row r="1">
      <c r="A1" s="55" t="s">
        <v>96</v>
      </c>
      <c r="B1" s="55" t="s">
        <v>93</v>
      </c>
      <c r="C1" s="55" t="s">
        <v>94</v>
      </c>
      <c r="D1" s="55" t="s">
        <v>95</v>
      </c>
      <c r="E1" s="55" t="s">
        <v>3</v>
      </c>
    </row>
    <row r="2">
      <c r="A2" s="3" t="s">
        <v>65</v>
      </c>
      <c r="B2" s="17">
        <v>44047.0</v>
      </c>
      <c r="C2" s="3">
        <v>10.0</v>
      </c>
      <c r="D2" s="56">
        <v>44053.0</v>
      </c>
      <c r="E2" s="50">
        <f>_xlfn.WORKDAY.INTL(B2,C2,1,D2:D3)</f>
        <v>44063</v>
      </c>
    </row>
    <row r="3">
      <c r="A3" s="31"/>
      <c r="B3" s="31"/>
      <c r="C3" s="31"/>
      <c r="D3" s="56">
        <v>44049.0</v>
      </c>
      <c r="E3" s="51"/>
    </row>
    <row r="4">
      <c r="A4" s="3" t="s">
        <v>66</v>
      </c>
      <c r="B4" s="17">
        <v>44048.0</v>
      </c>
      <c r="C4" s="3">
        <v>5.0</v>
      </c>
      <c r="D4" s="56">
        <v>44053.0</v>
      </c>
      <c r="E4" s="50">
        <f>_xlfn.WORKDAY.INTL(B4,C4,1,D4:D5)</f>
        <v>44057</v>
      </c>
    </row>
    <row r="5">
      <c r="A5" s="31"/>
      <c r="B5" s="31"/>
      <c r="C5" s="31"/>
      <c r="D5" s="56">
        <v>44049.0</v>
      </c>
      <c r="E5" s="51"/>
    </row>
    <row r="6">
      <c r="A6" s="3" t="s">
        <v>67</v>
      </c>
      <c r="B6" s="17">
        <v>44050.0</v>
      </c>
      <c r="C6" s="3">
        <v>4.0</v>
      </c>
      <c r="D6" s="21"/>
      <c r="E6" s="50">
        <f>_xlfn.WORKDAY.INTL(B6,C6,7)</f>
        <v>44055</v>
      </c>
    </row>
    <row r="7">
      <c r="A7" s="31"/>
      <c r="B7" s="31"/>
      <c r="C7" s="31"/>
      <c r="D7" s="21"/>
      <c r="E7" s="51"/>
    </row>
    <row r="8">
      <c r="A8" s="3" t="s">
        <v>68</v>
      </c>
      <c r="B8" s="17">
        <v>44041.0</v>
      </c>
      <c r="C8" s="3">
        <v>10.0</v>
      </c>
      <c r="D8" s="56">
        <v>44046.0</v>
      </c>
      <c r="E8" s="57">
        <f>_xlfn.WORKDAY.INTL(B8,C8,1,D8:D9)</f>
        <v>44057</v>
      </c>
    </row>
    <row r="9">
      <c r="A9" s="31"/>
      <c r="B9" s="31"/>
      <c r="C9" s="31"/>
      <c r="D9" s="56">
        <v>44047.0</v>
      </c>
      <c r="E9" s="51"/>
    </row>
    <row r="10">
      <c r="A10" s="3" t="s">
        <v>69</v>
      </c>
      <c r="B10" s="17">
        <v>44027.0</v>
      </c>
      <c r="C10" s="3">
        <v>3.0</v>
      </c>
      <c r="D10" s="56">
        <v>44024.0</v>
      </c>
      <c r="E10" s="57">
        <f>_xlfn.WORKDAY.INTL(B10,C10,1,D10:D11)</f>
        <v>44032</v>
      </c>
    </row>
    <row r="11">
      <c r="A11" s="31"/>
      <c r="B11" s="31"/>
      <c r="C11" s="31"/>
      <c r="D11" s="56">
        <v>44025.0</v>
      </c>
      <c r="E11" s="51"/>
    </row>
  </sheetData>
  <mergeCells count="5">
    <mergeCell ref="E2:E3"/>
    <mergeCell ref="E10:E11"/>
    <mergeCell ref="E4:E5"/>
    <mergeCell ref="E6:E7"/>
    <mergeCell ref="E8:E9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8" t="s">
        <v>97</v>
      </c>
      <c r="B1" s="58" t="s">
        <v>98</v>
      </c>
      <c r="C1" s="58" t="s">
        <v>99</v>
      </c>
    </row>
    <row r="2">
      <c r="A2" s="17">
        <v>43675.0</v>
      </c>
      <c r="B2" s="17">
        <v>43528.0</v>
      </c>
      <c r="C2" s="31">
        <f t="shared" ref="C2:C4" si="1">DAYS(A2,B2)</f>
        <v>147</v>
      </c>
    </row>
    <row r="3">
      <c r="A3" s="17">
        <v>44030.0</v>
      </c>
      <c r="B3" s="26">
        <v>43065.0</v>
      </c>
      <c r="C3" s="31">
        <f t="shared" si="1"/>
        <v>965</v>
      </c>
    </row>
    <row r="4">
      <c r="A4" s="17">
        <v>44030.0</v>
      </c>
      <c r="B4" s="17">
        <v>44022.0</v>
      </c>
      <c r="C4" s="59">
        <f t="shared" si="1"/>
        <v>8</v>
      </c>
    </row>
    <row r="5">
      <c r="A5" s="17">
        <v>43499.0</v>
      </c>
      <c r="B5" s="17">
        <v>44013.0</v>
      </c>
      <c r="C5" s="59">
        <f t="shared" ref="C5:C6" si="2">DAYS(B5,A5)</f>
        <v>514</v>
      </c>
    </row>
    <row r="6">
      <c r="A6" s="17">
        <v>44047.0</v>
      </c>
      <c r="B6" s="17">
        <v>44061.0</v>
      </c>
      <c r="C6" s="59">
        <f t="shared" si="2"/>
        <v>14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</v>
      </c>
      <c r="B1" s="1" t="s">
        <v>6</v>
      </c>
      <c r="C1" s="1" t="s">
        <v>7</v>
      </c>
      <c r="D1" s="1" t="s">
        <v>3</v>
      </c>
    </row>
    <row r="2">
      <c r="A2" s="3">
        <v>8.0</v>
      </c>
      <c r="B2" s="3">
        <v>25.0</v>
      </c>
      <c r="C2" s="3">
        <v>0.0</v>
      </c>
      <c r="D2" s="7">
        <f t="shared" ref="D2:D6" si="1">TIME(A2,B2,C2)</f>
        <v>0.3506944444</v>
      </c>
    </row>
    <row r="3">
      <c r="A3" s="3">
        <v>9.0</v>
      </c>
      <c r="B3" s="3">
        <v>15.0</v>
      </c>
      <c r="C3" s="3">
        <v>0.0</v>
      </c>
      <c r="D3" s="7">
        <f t="shared" si="1"/>
        <v>0.3854166667</v>
      </c>
    </row>
    <row r="4">
      <c r="A4" s="3">
        <v>12.0</v>
      </c>
      <c r="B4" s="3">
        <v>12.0</v>
      </c>
      <c r="C4" s="3">
        <v>0.0</v>
      </c>
      <c r="D4" s="7">
        <f t="shared" si="1"/>
        <v>0.5083333333</v>
      </c>
    </row>
    <row r="5">
      <c r="A5" s="3">
        <v>24.0</v>
      </c>
      <c r="B5" s="3">
        <v>5.0</v>
      </c>
      <c r="C5" s="3">
        <v>-1.0</v>
      </c>
      <c r="D5" s="7">
        <f t="shared" si="1"/>
        <v>0.003460648148</v>
      </c>
    </row>
    <row r="6">
      <c r="A6" s="3">
        <v>13.0</v>
      </c>
      <c r="B6" s="3">
        <v>60.0</v>
      </c>
      <c r="C6" s="3">
        <v>1.0</v>
      </c>
      <c r="D6" s="7">
        <f t="shared" si="1"/>
        <v>0.5833449074</v>
      </c>
    </row>
    <row r="7">
      <c r="A7" s="6" t="s">
        <v>8</v>
      </c>
    </row>
  </sheetData>
  <mergeCells count="1">
    <mergeCell ref="A7:C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5"/>
    <col customWidth="1" min="2" max="2" width="16.75"/>
    <col customWidth="1" min="3" max="3" width="44.13"/>
  </cols>
  <sheetData>
    <row r="1">
      <c r="A1" s="8" t="s">
        <v>9</v>
      </c>
      <c r="B1" s="9"/>
      <c r="C1" s="10"/>
    </row>
    <row r="2">
      <c r="A2" s="11" t="s">
        <v>0</v>
      </c>
      <c r="B2" s="11" t="s">
        <v>10</v>
      </c>
      <c r="C2" s="11" t="s">
        <v>11</v>
      </c>
    </row>
    <row r="3">
      <c r="A3" s="3">
        <v>2019.0</v>
      </c>
      <c r="B3" s="3" t="s">
        <v>12</v>
      </c>
      <c r="C3" s="3">
        <v>11.0</v>
      </c>
    </row>
    <row r="4">
      <c r="A4" s="11" t="s">
        <v>13</v>
      </c>
      <c r="B4" s="11" t="s">
        <v>3</v>
      </c>
      <c r="C4" s="11" t="s">
        <v>14</v>
      </c>
    </row>
    <row r="5">
      <c r="A5" s="12" t="s">
        <v>15</v>
      </c>
      <c r="B5" s="13">
        <f>DATEVALUE("1998-12-5")</f>
        <v>36134</v>
      </c>
      <c r="C5" s="12" t="s">
        <v>16</v>
      </c>
    </row>
    <row r="6">
      <c r="A6" s="12" t="s">
        <v>17</v>
      </c>
      <c r="B6" s="13">
        <f>DATEVALUE("1998/12/05")</f>
        <v>36134</v>
      </c>
      <c r="C6" s="12" t="s">
        <v>16</v>
      </c>
    </row>
    <row r="7">
      <c r="A7" s="12" t="s">
        <v>18</v>
      </c>
      <c r="B7" s="13">
        <f>DATEVALUE("05-August-1998")</f>
        <v>36012</v>
      </c>
      <c r="C7" s="12" t="s">
        <v>16</v>
      </c>
    </row>
    <row r="8">
      <c r="A8" s="12" t="s">
        <v>19</v>
      </c>
      <c r="B8" s="13">
        <f>DATEVALUE("05-August")</f>
        <v>45143</v>
      </c>
      <c r="C8" s="12" t="s">
        <v>16</v>
      </c>
    </row>
    <row r="9">
      <c r="A9" s="12" t="s">
        <v>20</v>
      </c>
      <c r="B9" s="13">
        <f>DATEVALUE("August-1998")</f>
        <v>36008</v>
      </c>
      <c r="C9" s="12" t="s">
        <v>16</v>
      </c>
    </row>
    <row r="10">
      <c r="A10" s="12" t="s">
        <v>21</v>
      </c>
      <c r="B10" s="13">
        <f>DATEVALUE(C3&amp;"/"&amp;B3&amp;"/"&amp;A3)</f>
        <v>43688</v>
      </c>
      <c r="C10" s="12" t="s">
        <v>16</v>
      </c>
    </row>
  </sheetData>
  <mergeCells count="1">
    <mergeCell ref="A1:C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5.25"/>
    <col customWidth="1" min="10" max="10" width="16.13"/>
  </cols>
  <sheetData>
    <row r="1">
      <c r="A1" s="14" t="s">
        <v>22</v>
      </c>
      <c r="B1" s="15" t="s">
        <v>23</v>
      </c>
      <c r="C1" s="15" t="s">
        <v>24</v>
      </c>
      <c r="D1" s="15" t="s">
        <v>25</v>
      </c>
      <c r="E1" s="15" t="s">
        <v>26</v>
      </c>
      <c r="F1" s="15" t="s">
        <v>27</v>
      </c>
      <c r="G1" s="15" t="s">
        <v>28</v>
      </c>
      <c r="H1" s="15" t="s">
        <v>29</v>
      </c>
      <c r="I1" s="16" t="s">
        <v>30</v>
      </c>
      <c r="J1" s="16" t="s">
        <v>31</v>
      </c>
    </row>
    <row r="2">
      <c r="A2" s="3">
        <v>1.0</v>
      </c>
      <c r="B2" s="3" t="s">
        <v>32</v>
      </c>
      <c r="C2" s="17">
        <v>44112.0</v>
      </c>
      <c r="D2" s="3" t="s">
        <v>33</v>
      </c>
      <c r="E2" s="3">
        <v>9.0</v>
      </c>
      <c r="F2" s="3">
        <v>10.0</v>
      </c>
      <c r="G2" s="3">
        <v>18.0</v>
      </c>
      <c r="H2" s="3">
        <v>10.0</v>
      </c>
      <c r="I2" s="18">
        <f>TIMEVALUE(E2&amp;":"&amp;F2)</f>
        <v>0.3819444444</v>
      </c>
      <c r="J2" s="19">
        <f t="shared" ref="J2:J11" si="1">TIMEVALUE(G2&amp;":"&amp;H2)</f>
        <v>0.7569444444</v>
      </c>
    </row>
    <row r="3">
      <c r="A3" s="3">
        <v>2.0</v>
      </c>
      <c r="B3" s="3" t="s">
        <v>32</v>
      </c>
      <c r="C3" s="17">
        <v>44143.0</v>
      </c>
      <c r="D3" s="3" t="s">
        <v>34</v>
      </c>
      <c r="E3" s="3">
        <v>9.0</v>
      </c>
      <c r="F3" s="3">
        <v>5.0</v>
      </c>
      <c r="G3" s="3">
        <v>18.0</v>
      </c>
      <c r="H3" s="3">
        <v>15.0</v>
      </c>
      <c r="I3" s="20">
        <v>0.3784722222222222</v>
      </c>
      <c r="J3" s="19">
        <f t="shared" si="1"/>
        <v>0.7604166667</v>
      </c>
    </row>
    <row r="4">
      <c r="A4" s="3">
        <v>3.0</v>
      </c>
      <c r="B4" s="3" t="s">
        <v>32</v>
      </c>
      <c r="C4" s="17">
        <v>44173.0</v>
      </c>
      <c r="D4" s="3" t="s">
        <v>35</v>
      </c>
      <c r="E4" s="3">
        <v>8.0</v>
      </c>
      <c r="F4" s="3">
        <v>45.0</v>
      </c>
      <c r="G4" s="3">
        <v>17.0</v>
      </c>
      <c r="H4" s="3">
        <v>45.0</v>
      </c>
      <c r="I4" s="18">
        <f t="shared" ref="I4:I11" si="2">TIMEVALUE(E4&amp;":"&amp;F4)</f>
        <v>0.3645833333</v>
      </c>
      <c r="J4" s="19">
        <f t="shared" si="1"/>
        <v>0.7395833333</v>
      </c>
    </row>
    <row r="5">
      <c r="A5" s="3">
        <v>4.0</v>
      </c>
      <c r="B5" s="3" t="s">
        <v>32</v>
      </c>
      <c r="C5" s="3" t="s">
        <v>36</v>
      </c>
      <c r="D5" s="3" t="s">
        <v>37</v>
      </c>
      <c r="E5" s="3">
        <v>9.0</v>
      </c>
      <c r="F5" s="3">
        <v>10.0</v>
      </c>
      <c r="G5" s="3">
        <v>18.0</v>
      </c>
      <c r="H5" s="3">
        <v>34.0</v>
      </c>
      <c r="I5" s="18">
        <f t="shared" si="2"/>
        <v>0.3819444444</v>
      </c>
      <c r="J5" s="19">
        <f t="shared" si="1"/>
        <v>0.7736111111</v>
      </c>
    </row>
    <row r="6">
      <c r="A6" s="3">
        <v>5.0</v>
      </c>
      <c r="B6" s="3" t="s">
        <v>32</v>
      </c>
      <c r="C6" s="3" t="s">
        <v>38</v>
      </c>
      <c r="D6" s="3" t="s">
        <v>39</v>
      </c>
      <c r="E6" s="3">
        <v>8.0</v>
      </c>
      <c r="F6" s="3">
        <v>45.0</v>
      </c>
      <c r="G6" s="3">
        <v>19.0</v>
      </c>
      <c r="H6" s="3">
        <v>12.0</v>
      </c>
      <c r="I6" s="18">
        <f t="shared" si="2"/>
        <v>0.3645833333</v>
      </c>
      <c r="J6" s="19">
        <f t="shared" si="1"/>
        <v>0.8</v>
      </c>
    </row>
    <row r="7">
      <c r="A7" s="3">
        <v>6.0</v>
      </c>
      <c r="B7" s="3" t="s">
        <v>40</v>
      </c>
      <c r="C7" s="17">
        <v>44112.0</v>
      </c>
      <c r="D7" s="3" t="s">
        <v>33</v>
      </c>
      <c r="E7" s="3">
        <v>9.0</v>
      </c>
      <c r="F7" s="3">
        <v>15.0</v>
      </c>
      <c r="G7" s="3">
        <v>18.0</v>
      </c>
      <c r="H7" s="3">
        <v>18.0</v>
      </c>
      <c r="I7" s="18">
        <f t="shared" si="2"/>
        <v>0.3854166667</v>
      </c>
      <c r="J7" s="19">
        <f t="shared" si="1"/>
        <v>0.7625</v>
      </c>
    </row>
    <row r="8">
      <c r="A8" s="3">
        <v>7.0</v>
      </c>
      <c r="B8" s="3" t="s">
        <v>40</v>
      </c>
      <c r="C8" s="17">
        <v>44143.0</v>
      </c>
      <c r="D8" s="3" t="s">
        <v>34</v>
      </c>
      <c r="E8" s="3">
        <v>9.0</v>
      </c>
      <c r="F8" s="3">
        <v>12.0</v>
      </c>
      <c r="G8" s="3">
        <v>17.0</v>
      </c>
      <c r="H8" s="3">
        <v>20.0</v>
      </c>
      <c r="I8" s="18">
        <f t="shared" si="2"/>
        <v>0.3833333333</v>
      </c>
      <c r="J8" s="19">
        <f t="shared" si="1"/>
        <v>0.7222222222</v>
      </c>
    </row>
    <row r="9">
      <c r="A9" s="3">
        <v>8.0</v>
      </c>
      <c r="B9" s="3" t="s">
        <v>40</v>
      </c>
      <c r="C9" s="17">
        <v>44173.0</v>
      </c>
      <c r="D9" s="3" t="s">
        <v>35</v>
      </c>
      <c r="E9" s="3">
        <v>9.0</v>
      </c>
      <c r="F9" s="3">
        <v>23.0</v>
      </c>
      <c r="G9" s="3">
        <v>19.0</v>
      </c>
      <c r="H9" s="3">
        <v>35.0</v>
      </c>
      <c r="I9" s="18">
        <f t="shared" si="2"/>
        <v>0.3909722222</v>
      </c>
      <c r="J9" s="19">
        <f t="shared" si="1"/>
        <v>0.8159722222</v>
      </c>
    </row>
    <row r="10">
      <c r="A10" s="3">
        <v>9.0</v>
      </c>
      <c r="B10" s="3" t="s">
        <v>40</v>
      </c>
      <c r="C10" s="3" t="s">
        <v>36</v>
      </c>
      <c r="D10" s="3" t="s">
        <v>37</v>
      </c>
      <c r="E10" s="3">
        <v>9.0</v>
      </c>
      <c r="F10" s="3">
        <v>11.0</v>
      </c>
      <c r="G10" s="3">
        <v>18.0</v>
      </c>
      <c r="H10" s="3">
        <v>55.0</v>
      </c>
      <c r="I10" s="18">
        <f t="shared" si="2"/>
        <v>0.3826388889</v>
      </c>
      <c r="J10" s="19">
        <f t="shared" si="1"/>
        <v>0.7881944444</v>
      </c>
    </row>
    <row r="11">
      <c r="A11" s="3">
        <v>10.0</v>
      </c>
      <c r="B11" s="3" t="s">
        <v>40</v>
      </c>
      <c r="C11" s="3" t="s">
        <v>38</v>
      </c>
      <c r="D11" s="3" t="s">
        <v>39</v>
      </c>
      <c r="E11" s="3">
        <v>8.0</v>
      </c>
      <c r="F11" s="3">
        <v>55.0</v>
      </c>
      <c r="G11" s="3">
        <v>18.0</v>
      </c>
      <c r="H11" s="3">
        <v>17.0</v>
      </c>
      <c r="I11" s="18">
        <f t="shared" si="2"/>
        <v>0.3715277778</v>
      </c>
      <c r="J11" s="19">
        <f t="shared" si="1"/>
        <v>0.7618055556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17.25"/>
    <col customWidth="1" min="6" max="6" width="17.75"/>
    <col customWidth="1" min="7" max="7" width="15.63"/>
  </cols>
  <sheetData>
    <row r="1">
      <c r="A1" s="21" t="s">
        <v>14</v>
      </c>
      <c r="B1" s="21" t="s">
        <v>3</v>
      </c>
      <c r="D1" s="22" t="s">
        <v>41</v>
      </c>
      <c r="E1" s="9"/>
      <c r="F1" s="10"/>
    </row>
    <row r="2">
      <c r="A2" s="3" t="s">
        <v>42</v>
      </c>
      <c r="B2" s="23">
        <f>TODAY()</f>
        <v>45182</v>
      </c>
      <c r="D2" s="21" t="s">
        <v>43</v>
      </c>
      <c r="E2" s="21" t="s">
        <v>44</v>
      </c>
      <c r="F2" s="21" t="s">
        <v>45</v>
      </c>
    </row>
    <row r="3">
      <c r="A3" s="3" t="s">
        <v>46</v>
      </c>
      <c r="B3" s="24">
        <f>NOW()</f>
        <v>45182.89668</v>
      </c>
      <c r="D3" s="3" t="s">
        <v>47</v>
      </c>
      <c r="E3" s="17">
        <v>44112.0</v>
      </c>
      <c r="F3" s="25">
        <f t="shared" ref="F3:F7" si="1">(TODAY()-E3)/365</f>
        <v>2.931506849</v>
      </c>
    </row>
    <row r="4">
      <c r="A4" s="3" t="s">
        <v>48</v>
      </c>
      <c r="B4" s="23">
        <f>TODAY()-1</f>
        <v>45181</v>
      </c>
      <c r="D4" s="3" t="s">
        <v>49</v>
      </c>
      <c r="E4" s="17">
        <v>43443.0</v>
      </c>
      <c r="F4" s="25">
        <f t="shared" si="1"/>
        <v>4.764383562</v>
      </c>
    </row>
    <row r="5">
      <c r="A5" s="3" t="s">
        <v>50</v>
      </c>
      <c r="B5" s="23">
        <f>TODAY()+1</f>
        <v>45183</v>
      </c>
      <c r="D5" s="3" t="s">
        <v>51</v>
      </c>
      <c r="E5" s="26">
        <v>43018.0</v>
      </c>
      <c r="F5" s="25">
        <f t="shared" si="1"/>
        <v>5.928767123</v>
      </c>
    </row>
    <row r="6">
      <c r="A6" s="3" t="s">
        <v>52</v>
      </c>
      <c r="B6" s="23">
        <f>TODAY()+7</f>
        <v>45189</v>
      </c>
      <c r="D6" s="3" t="s">
        <v>53</v>
      </c>
      <c r="E6" s="17">
        <v>42218.0</v>
      </c>
      <c r="F6" s="25">
        <f t="shared" si="1"/>
        <v>8.120547945</v>
      </c>
    </row>
    <row r="7">
      <c r="D7" s="3" t="s">
        <v>54</v>
      </c>
      <c r="E7" s="17">
        <v>42402.0</v>
      </c>
      <c r="F7" s="25">
        <f t="shared" si="1"/>
        <v>7.616438356</v>
      </c>
    </row>
    <row r="9">
      <c r="F9" s="27" t="s">
        <v>55</v>
      </c>
      <c r="G9" s="27" t="s">
        <v>55</v>
      </c>
    </row>
    <row r="10">
      <c r="F10" s="27" t="s">
        <v>56</v>
      </c>
      <c r="G10" s="27" t="s">
        <v>57</v>
      </c>
    </row>
  </sheetData>
  <mergeCells count="1">
    <mergeCell ref="D1:F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</cols>
  <sheetData>
    <row r="1">
      <c r="A1" s="28" t="s">
        <v>58</v>
      </c>
      <c r="B1" s="9"/>
      <c r="C1" s="9"/>
      <c r="D1" s="10"/>
    </row>
    <row r="2">
      <c r="A2" s="29" t="s">
        <v>59</v>
      </c>
      <c r="B2" s="29" t="s">
        <v>60</v>
      </c>
      <c r="C2" s="29" t="s">
        <v>6</v>
      </c>
      <c r="D2" s="29" t="s">
        <v>7</v>
      </c>
    </row>
    <row r="3">
      <c r="A3" s="30">
        <v>43831.440520833334</v>
      </c>
      <c r="B3" s="31">
        <f t="shared" ref="B3:B9" si="1">HOUR(A3)</f>
        <v>10</v>
      </c>
      <c r="C3" s="31">
        <f t="shared" ref="C3:C9" si="2">MINUTE(A3)</f>
        <v>34</v>
      </c>
      <c r="D3" s="31">
        <f t="shared" ref="D3:D9" si="3">SECOND(A3)</f>
        <v>21</v>
      </c>
    </row>
    <row r="4">
      <c r="A4" s="30">
        <v>43832.39873842592</v>
      </c>
      <c r="B4" s="31">
        <f t="shared" si="1"/>
        <v>9</v>
      </c>
      <c r="C4" s="31">
        <f t="shared" si="2"/>
        <v>34</v>
      </c>
      <c r="D4" s="31">
        <f t="shared" si="3"/>
        <v>11</v>
      </c>
    </row>
    <row r="5">
      <c r="A5" s="30">
        <v>43923.139016203706</v>
      </c>
      <c r="B5" s="31">
        <f t="shared" si="1"/>
        <v>3</v>
      </c>
      <c r="C5" s="31">
        <f t="shared" si="2"/>
        <v>20</v>
      </c>
      <c r="D5" s="31">
        <f t="shared" si="3"/>
        <v>11</v>
      </c>
    </row>
    <row r="6">
      <c r="A6" s="30">
        <v>43923.014027777775</v>
      </c>
      <c r="B6" s="31">
        <f t="shared" si="1"/>
        <v>0</v>
      </c>
      <c r="C6" s="31">
        <f t="shared" si="2"/>
        <v>20</v>
      </c>
      <c r="D6" s="31">
        <f t="shared" si="3"/>
        <v>12</v>
      </c>
    </row>
    <row r="7">
      <c r="A7" s="30">
        <v>43923.347280092596</v>
      </c>
      <c r="B7" s="31">
        <f t="shared" si="1"/>
        <v>8</v>
      </c>
      <c r="C7" s="31">
        <f t="shared" si="2"/>
        <v>20</v>
      </c>
      <c r="D7" s="31">
        <f t="shared" si="3"/>
        <v>5</v>
      </c>
    </row>
    <row r="8">
      <c r="A8" s="30">
        <v>43863.38547453703</v>
      </c>
      <c r="B8" s="31">
        <f t="shared" si="1"/>
        <v>9</v>
      </c>
      <c r="C8" s="31">
        <f t="shared" si="2"/>
        <v>15</v>
      </c>
      <c r="D8" s="31">
        <f t="shared" si="3"/>
        <v>5</v>
      </c>
    </row>
    <row r="9">
      <c r="A9" s="30">
        <v>43892.395949074074</v>
      </c>
      <c r="B9" s="31">
        <f t="shared" si="1"/>
        <v>9</v>
      </c>
      <c r="C9" s="31">
        <f t="shared" si="2"/>
        <v>30</v>
      </c>
      <c r="D9" s="31">
        <f t="shared" si="3"/>
        <v>10</v>
      </c>
    </row>
  </sheetData>
  <mergeCells count="1">
    <mergeCell ref="A1:D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</cols>
  <sheetData>
    <row r="1">
      <c r="A1" s="32" t="s">
        <v>61</v>
      </c>
      <c r="B1" s="32" t="s">
        <v>11</v>
      </c>
      <c r="C1" s="32" t="s">
        <v>10</v>
      </c>
      <c r="D1" s="32" t="s">
        <v>0</v>
      </c>
    </row>
    <row r="2">
      <c r="A2" s="26">
        <v>43750.0</v>
      </c>
      <c r="B2" s="31">
        <f t="shared" ref="B2:B7" si="1">DAY(A2)</f>
        <v>12</v>
      </c>
      <c r="C2" s="31">
        <f t="shared" ref="C2:C7" si="2">MONTH(A2)</f>
        <v>10</v>
      </c>
      <c r="D2" s="31">
        <f t="shared" ref="D2:D7" si="3">YEAR(A2)</f>
        <v>2019</v>
      </c>
    </row>
    <row r="3">
      <c r="A3" s="33">
        <v>45208.91111111111</v>
      </c>
      <c r="B3" s="31">
        <f t="shared" si="1"/>
        <v>9</v>
      </c>
      <c r="C3" s="31">
        <f t="shared" si="2"/>
        <v>10</v>
      </c>
      <c r="D3" s="31">
        <f t="shared" si="3"/>
        <v>2023</v>
      </c>
    </row>
    <row r="4">
      <c r="A4" s="34">
        <v>42768.0</v>
      </c>
      <c r="B4" s="31">
        <f t="shared" si="1"/>
        <v>2</v>
      </c>
      <c r="C4" s="31">
        <f t="shared" si="2"/>
        <v>2</v>
      </c>
      <c r="D4" s="31">
        <f t="shared" si="3"/>
        <v>2017</v>
      </c>
    </row>
    <row r="5">
      <c r="A5" s="17">
        <v>43133.0</v>
      </c>
      <c r="B5" s="3">
        <f t="shared" si="1"/>
        <v>2</v>
      </c>
      <c r="C5" s="31">
        <f t="shared" si="2"/>
        <v>2</v>
      </c>
      <c r="D5" s="31">
        <f t="shared" si="3"/>
        <v>2018</v>
      </c>
    </row>
    <row r="6">
      <c r="A6" s="17">
        <v>28095.0</v>
      </c>
      <c r="B6" s="31">
        <f t="shared" si="1"/>
        <v>1</v>
      </c>
      <c r="C6" s="31">
        <f t="shared" si="2"/>
        <v>12</v>
      </c>
      <c r="D6" s="31">
        <f t="shared" si="3"/>
        <v>1976</v>
      </c>
    </row>
    <row r="7">
      <c r="A7" s="17">
        <v>33117.0</v>
      </c>
      <c r="B7" s="31">
        <f t="shared" si="1"/>
        <v>1</v>
      </c>
      <c r="C7" s="31">
        <f t="shared" si="2"/>
        <v>9</v>
      </c>
      <c r="D7" s="31">
        <f t="shared" si="3"/>
        <v>1990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5" t="s">
        <v>62</v>
      </c>
      <c r="B1" s="35" t="s">
        <v>63</v>
      </c>
      <c r="C1" s="35" t="s">
        <v>64</v>
      </c>
    </row>
    <row r="2">
      <c r="A2" s="3" t="s">
        <v>65</v>
      </c>
      <c r="B2" s="17">
        <v>43831.0</v>
      </c>
      <c r="C2" s="36">
        <f t="shared" ref="C2:C6" si="1">WEEKNUM(B2)</f>
        <v>1</v>
      </c>
    </row>
    <row r="3">
      <c r="A3" s="3" t="s">
        <v>66</v>
      </c>
      <c r="B3" s="17">
        <v>43837.0</v>
      </c>
      <c r="C3" s="36">
        <f t="shared" si="1"/>
        <v>2</v>
      </c>
    </row>
    <row r="4">
      <c r="A4" s="3" t="s">
        <v>67</v>
      </c>
      <c r="B4" s="17">
        <v>44068.0</v>
      </c>
      <c r="C4" s="36">
        <f t="shared" si="1"/>
        <v>35</v>
      </c>
    </row>
    <row r="5">
      <c r="A5" s="3" t="s">
        <v>68</v>
      </c>
      <c r="B5" s="17">
        <v>44074.0</v>
      </c>
      <c r="C5" s="36">
        <f t="shared" si="1"/>
        <v>36</v>
      </c>
    </row>
    <row r="6">
      <c r="A6" s="3" t="s">
        <v>69</v>
      </c>
      <c r="B6" s="17">
        <v>44046.0</v>
      </c>
      <c r="C6" s="36">
        <f t="shared" si="1"/>
        <v>32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3.5"/>
    <col customWidth="1" min="3" max="3" width="28.75"/>
    <col customWidth="1" min="5" max="5" width="28.88"/>
    <col customWidth="1" min="7" max="7" width="28.5"/>
  </cols>
  <sheetData>
    <row r="1">
      <c r="A1" s="37" t="s">
        <v>63</v>
      </c>
      <c r="B1" s="37" t="s">
        <v>70</v>
      </c>
      <c r="C1" s="37" t="s">
        <v>71</v>
      </c>
      <c r="D1" s="37" t="s">
        <v>72</v>
      </c>
      <c r="E1" s="37" t="s">
        <v>73</v>
      </c>
      <c r="F1" s="37" t="s">
        <v>74</v>
      </c>
      <c r="G1" s="37" t="s">
        <v>75</v>
      </c>
    </row>
    <row r="2">
      <c r="A2" s="38">
        <v>44060.0</v>
      </c>
      <c r="B2" s="39">
        <f t="shared" ref="B2:B6" si="1">WEEKDAY(A2,2)</f>
        <v>1</v>
      </c>
      <c r="C2" s="3" t="s">
        <v>76</v>
      </c>
      <c r="D2" s="39">
        <f t="shared" ref="D2:D6" si="2">WEEKDAY(A2,1)</f>
        <v>2</v>
      </c>
      <c r="E2" s="3" t="s">
        <v>76</v>
      </c>
      <c r="F2" s="39">
        <f t="shared" ref="F2:F6" si="3">WEEKDAY(A2,3)</f>
        <v>0</v>
      </c>
      <c r="G2" s="3" t="s">
        <v>76</v>
      </c>
    </row>
    <row r="3">
      <c r="A3" s="17">
        <v>44091.0</v>
      </c>
      <c r="B3" s="39">
        <f t="shared" si="1"/>
        <v>4</v>
      </c>
      <c r="C3" s="3" t="s">
        <v>77</v>
      </c>
      <c r="D3" s="39">
        <f t="shared" si="2"/>
        <v>5</v>
      </c>
      <c r="E3" s="3" t="s">
        <v>77</v>
      </c>
      <c r="F3" s="39">
        <f t="shared" si="3"/>
        <v>3</v>
      </c>
      <c r="G3" s="3" t="s">
        <v>77</v>
      </c>
    </row>
    <row r="4">
      <c r="A4" s="17">
        <v>44121.0</v>
      </c>
      <c r="B4" s="39">
        <f t="shared" si="1"/>
        <v>6</v>
      </c>
      <c r="C4" s="3" t="s">
        <v>78</v>
      </c>
      <c r="D4" s="39">
        <f t="shared" si="2"/>
        <v>7</v>
      </c>
      <c r="E4" s="3" t="s">
        <v>79</v>
      </c>
      <c r="F4" s="39">
        <f t="shared" si="3"/>
        <v>5</v>
      </c>
      <c r="G4" s="3" t="s">
        <v>79</v>
      </c>
    </row>
    <row r="5">
      <c r="A5" s="26">
        <v>44152.0</v>
      </c>
      <c r="B5" s="39">
        <f t="shared" si="1"/>
        <v>2</v>
      </c>
      <c r="C5" s="3" t="s">
        <v>80</v>
      </c>
      <c r="D5" s="39">
        <f t="shared" si="2"/>
        <v>3</v>
      </c>
      <c r="E5" s="3" t="s">
        <v>80</v>
      </c>
      <c r="F5" s="39">
        <f t="shared" si="3"/>
        <v>1</v>
      </c>
      <c r="G5" s="3" t="s">
        <v>80</v>
      </c>
    </row>
    <row r="6">
      <c r="A6" s="17">
        <v>44182.0</v>
      </c>
      <c r="B6" s="39">
        <f t="shared" si="1"/>
        <v>4</v>
      </c>
      <c r="C6" s="3" t="s">
        <v>77</v>
      </c>
      <c r="D6" s="39">
        <f t="shared" si="2"/>
        <v>5</v>
      </c>
      <c r="E6" s="3" t="s">
        <v>77</v>
      </c>
      <c r="F6" s="39">
        <f t="shared" si="3"/>
        <v>3</v>
      </c>
      <c r="G6" s="3" t="s">
        <v>77</v>
      </c>
    </row>
  </sheetData>
  <drawing r:id="rId1"/>
</worksheet>
</file>