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ARLON\Desktop\a after\Topografía\"/>
    </mc:Choice>
  </mc:AlternateContent>
  <bookViews>
    <workbookView xWindow="0" yWindow="0" windowWidth="25200" windowHeight="1188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2" i="1" l="1"/>
  <c r="O97" i="1"/>
  <c r="O87" i="1"/>
  <c r="O82" i="1"/>
  <c r="O77" i="1"/>
  <c r="O72" i="1"/>
  <c r="O67" i="1"/>
  <c r="O62" i="1"/>
  <c r="O56" i="1"/>
  <c r="O52" i="1"/>
  <c r="O47" i="1"/>
  <c r="O42" i="1"/>
  <c r="O37" i="1"/>
  <c r="O32" i="1"/>
  <c r="O27" i="1"/>
  <c r="O17" i="1"/>
  <c r="O12" i="1"/>
  <c r="O22" i="1"/>
  <c r="O7" i="1"/>
  <c r="N102" i="1"/>
  <c r="N97" i="1"/>
  <c r="N92" i="1"/>
  <c r="N87" i="1"/>
  <c r="N82" i="1"/>
  <c r="N77" i="1"/>
  <c r="N72" i="1"/>
  <c r="N67" i="1"/>
  <c r="N62" i="1"/>
  <c r="N56" i="1"/>
  <c r="N52" i="1"/>
  <c r="N47" i="1"/>
  <c r="N42" i="1"/>
  <c r="N37" i="1"/>
  <c r="N32" i="1"/>
  <c r="N27" i="1"/>
  <c r="N22" i="1"/>
  <c r="N17" i="1"/>
  <c r="N12" i="1"/>
  <c r="N7" i="1"/>
  <c r="M102" i="1"/>
  <c r="M97" i="1"/>
  <c r="M92" i="1"/>
  <c r="M87" i="1"/>
  <c r="M82" i="1"/>
  <c r="M77" i="1"/>
  <c r="M72" i="1"/>
  <c r="M67" i="1"/>
  <c r="M62" i="1"/>
  <c r="M57" i="1"/>
  <c r="M52" i="1"/>
  <c r="M47" i="1"/>
  <c r="M42" i="1"/>
  <c r="M37" i="1"/>
  <c r="M32" i="1"/>
  <c r="M27" i="1"/>
  <c r="M22" i="1"/>
  <c r="M17" i="1"/>
  <c r="M12" i="1"/>
  <c r="B79" i="1" l="1"/>
  <c r="C77" i="1" s="1"/>
  <c r="D78" i="1"/>
  <c r="D77" i="1"/>
  <c r="D79" i="1" s="1"/>
  <c r="E79" i="1" s="1"/>
  <c r="B84" i="1"/>
  <c r="C82" i="1" s="1"/>
  <c r="D83" i="1"/>
  <c r="D84" i="1" s="1"/>
  <c r="E84" i="1" s="1"/>
  <c r="D82" i="1"/>
  <c r="B89" i="1"/>
  <c r="C87" i="1" s="1"/>
  <c r="D88" i="1"/>
  <c r="D87" i="1"/>
  <c r="B94" i="1"/>
  <c r="C92" i="1" s="1"/>
  <c r="D93" i="1"/>
  <c r="D92" i="1"/>
  <c r="D94" i="1" s="1"/>
  <c r="E94" i="1" s="1"/>
  <c r="B99" i="1"/>
  <c r="C97" i="1" s="1"/>
  <c r="D98" i="1"/>
  <c r="D97" i="1"/>
  <c r="D99" i="1" s="1"/>
  <c r="E99" i="1" s="1"/>
  <c r="B104" i="1"/>
  <c r="C102" i="1" s="1"/>
  <c r="D103" i="1"/>
  <c r="D102" i="1"/>
  <c r="H104" i="1"/>
  <c r="I102" i="1" s="1"/>
  <c r="J103" i="1"/>
  <c r="J102" i="1"/>
  <c r="H99" i="1"/>
  <c r="I97" i="1" s="1"/>
  <c r="J98" i="1"/>
  <c r="J97" i="1"/>
  <c r="J99" i="1" s="1"/>
  <c r="K99" i="1" s="1"/>
  <c r="H94" i="1"/>
  <c r="I92" i="1" s="1"/>
  <c r="J93" i="1"/>
  <c r="J92" i="1"/>
  <c r="H89" i="1"/>
  <c r="I87" i="1" s="1"/>
  <c r="J88" i="1"/>
  <c r="J87" i="1"/>
  <c r="H84" i="1"/>
  <c r="I82" i="1" s="1"/>
  <c r="J83" i="1"/>
  <c r="J82" i="1"/>
  <c r="J84" i="1" s="1"/>
  <c r="K84" i="1" s="1"/>
  <c r="H79" i="1"/>
  <c r="I77" i="1" s="1"/>
  <c r="J78" i="1"/>
  <c r="J77" i="1"/>
  <c r="H74" i="1"/>
  <c r="I72" i="1" s="1"/>
  <c r="J73" i="1"/>
  <c r="J72" i="1"/>
  <c r="H69" i="1"/>
  <c r="I67" i="1" s="1"/>
  <c r="J68" i="1"/>
  <c r="J67" i="1"/>
  <c r="J69" i="1" s="1"/>
  <c r="K69" i="1" s="1"/>
  <c r="H64" i="1"/>
  <c r="I62" i="1" s="1"/>
  <c r="J63" i="1"/>
  <c r="J62" i="1"/>
  <c r="J64" i="1" s="1"/>
  <c r="K64" i="1" s="1"/>
  <c r="H59" i="1"/>
  <c r="I57" i="1" s="1"/>
  <c r="J58" i="1"/>
  <c r="J57" i="1"/>
  <c r="H54" i="1"/>
  <c r="I52" i="1" s="1"/>
  <c r="J53" i="1"/>
  <c r="J52" i="1"/>
  <c r="H49" i="1"/>
  <c r="I47" i="1" s="1"/>
  <c r="J48" i="1"/>
  <c r="J47" i="1"/>
  <c r="H44" i="1"/>
  <c r="I42" i="1" s="1"/>
  <c r="J43" i="1"/>
  <c r="J42" i="1"/>
  <c r="H39" i="1"/>
  <c r="I37" i="1" s="1"/>
  <c r="J38" i="1"/>
  <c r="J37" i="1"/>
  <c r="J39" i="1" s="1"/>
  <c r="K39" i="1" s="1"/>
  <c r="H34" i="1"/>
  <c r="I32" i="1" s="1"/>
  <c r="J33" i="1"/>
  <c r="J32" i="1"/>
  <c r="H29" i="1"/>
  <c r="I27" i="1" s="1"/>
  <c r="J28" i="1"/>
  <c r="J27" i="1"/>
  <c r="J29" i="1" s="1"/>
  <c r="K29" i="1" s="1"/>
  <c r="H24" i="1"/>
  <c r="I22" i="1" s="1"/>
  <c r="J23" i="1"/>
  <c r="J22" i="1"/>
  <c r="H19" i="1"/>
  <c r="I17" i="1" s="1"/>
  <c r="J18" i="1"/>
  <c r="J17" i="1"/>
  <c r="J19" i="1" s="1"/>
  <c r="K19" i="1" s="1"/>
  <c r="H14" i="1"/>
  <c r="I12" i="1" s="1"/>
  <c r="J13" i="1"/>
  <c r="J12" i="1"/>
  <c r="H9" i="1"/>
  <c r="I7" i="1" s="1"/>
  <c r="J8" i="1"/>
  <c r="J7" i="1"/>
  <c r="B74" i="1"/>
  <c r="D73" i="1"/>
  <c r="D74" i="1" s="1"/>
  <c r="E74" i="1" s="1"/>
  <c r="D72" i="1"/>
  <c r="C72" i="1"/>
  <c r="B69" i="1"/>
  <c r="C67" i="1" s="1"/>
  <c r="D68" i="1"/>
  <c r="D69" i="1" s="1"/>
  <c r="E69" i="1" s="1"/>
  <c r="D67" i="1"/>
  <c r="B64" i="1"/>
  <c r="C62" i="1" s="1"/>
  <c r="D63" i="1"/>
  <c r="D62" i="1"/>
  <c r="D64" i="1" s="1"/>
  <c r="E64" i="1" s="1"/>
  <c r="B59" i="1"/>
  <c r="C57" i="1" s="1"/>
  <c r="D58" i="1"/>
  <c r="D57" i="1"/>
  <c r="B54" i="1"/>
  <c r="C52" i="1" s="1"/>
  <c r="D53" i="1"/>
  <c r="D52" i="1"/>
  <c r="D54" i="1" s="1"/>
  <c r="E54" i="1" s="1"/>
  <c r="B49" i="1"/>
  <c r="C47" i="1" s="1"/>
  <c r="D48" i="1"/>
  <c r="D47" i="1"/>
  <c r="B44" i="1"/>
  <c r="C42" i="1" s="1"/>
  <c r="D43" i="1"/>
  <c r="D42" i="1"/>
  <c r="D44" i="1" s="1"/>
  <c r="E44" i="1" s="1"/>
  <c r="B39" i="1"/>
  <c r="C37" i="1" s="1"/>
  <c r="D38" i="1"/>
  <c r="D37" i="1"/>
  <c r="B34" i="1"/>
  <c r="C32" i="1" s="1"/>
  <c r="D33" i="1"/>
  <c r="D32" i="1"/>
  <c r="D34" i="1" s="1"/>
  <c r="E34" i="1" s="1"/>
  <c r="B29" i="1"/>
  <c r="C27" i="1" s="1"/>
  <c r="D28" i="1"/>
  <c r="D27" i="1"/>
  <c r="B24" i="1"/>
  <c r="D23" i="1"/>
  <c r="D24" i="1" s="1"/>
  <c r="E24" i="1" s="1"/>
  <c r="D22" i="1"/>
  <c r="C22" i="1"/>
  <c r="B19" i="1"/>
  <c r="C17" i="1" s="1"/>
  <c r="D18" i="1"/>
  <c r="D17" i="1"/>
  <c r="B14" i="1"/>
  <c r="C12" i="1" s="1"/>
  <c r="D13" i="1"/>
  <c r="D12" i="1"/>
  <c r="B9" i="1"/>
  <c r="C7" i="1" s="1"/>
  <c r="M7" i="1" s="1"/>
  <c r="D9" i="1"/>
  <c r="E9" i="1" s="1"/>
  <c r="D8" i="1"/>
  <c r="D7" i="1"/>
  <c r="D39" i="1" l="1"/>
  <c r="E39" i="1" s="1"/>
  <c r="D59" i="1"/>
  <c r="E59" i="1" s="1"/>
  <c r="J24" i="1"/>
  <c r="K24" i="1" s="1"/>
  <c r="J44" i="1"/>
  <c r="K44" i="1" s="1"/>
  <c r="J49" i="1"/>
  <c r="K49" i="1" s="1"/>
  <c r="J89" i="1"/>
  <c r="K89" i="1" s="1"/>
  <c r="J59" i="1"/>
  <c r="K59" i="1" s="1"/>
  <c r="J79" i="1"/>
  <c r="K79" i="1" s="1"/>
  <c r="D104" i="1"/>
  <c r="E104" i="1" s="1"/>
  <c r="D19" i="1"/>
  <c r="E19" i="1" s="1"/>
  <c r="D29" i="1"/>
  <c r="E29" i="1" s="1"/>
  <c r="D49" i="1"/>
  <c r="E49" i="1" s="1"/>
  <c r="J9" i="1"/>
  <c r="K9" i="1" s="1"/>
  <c r="J34" i="1"/>
  <c r="K34" i="1" s="1"/>
  <c r="J54" i="1"/>
  <c r="K54" i="1" s="1"/>
  <c r="J74" i="1"/>
  <c r="K74" i="1" s="1"/>
  <c r="J94" i="1"/>
  <c r="K94" i="1" s="1"/>
  <c r="J104" i="1"/>
  <c r="K104" i="1" s="1"/>
  <c r="D89" i="1"/>
  <c r="E89" i="1" s="1"/>
  <c r="J14" i="1"/>
  <c r="K14" i="1" s="1"/>
  <c r="D14" i="1"/>
  <c r="E14" i="1" s="1"/>
  <c r="C107" i="1"/>
  <c r="C108" i="1" s="1"/>
</calcChain>
</file>

<file path=xl/sharedStrings.xml><?xml version="1.0" encoding="utf-8"?>
<sst xmlns="http://schemas.openxmlformats.org/spreadsheetml/2006/main" count="380" uniqueCount="240">
  <si>
    <t>GRUPO :</t>
  </si>
  <si>
    <t>COTA CONOCIDA</t>
  </si>
  <si>
    <t>PNDIENT</t>
  </si>
  <si>
    <t>PENDIENTE</t>
  </si>
  <si>
    <t>N° EST</t>
  </si>
  <si>
    <t>VAT</t>
  </si>
  <si>
    <t>PROMEDIO</t>
  </si>
  <si>
    <t>INTERVALO</t>
  </si>
  <si>
    <t>DISTANCIA (m)</t>
  </si>
  <si>
    <t>OBSERVACIÓN</t>
  </si>
  <si>
    <t>VAD</t>
  </si>
  <si>
    <t>Desnivel</t>
  </si>
  <si>
    <t>COTA</t>
  </si>
  <si>
    <t>DISTANCIA DE TRAMO</t>
  </si>
  <si>
    <t>AJUSTE</t>
  </si>
  <si>
    <t>COTA CORREGIDA</t>
  </si>
  <si>
    <t>ERROR VAT</t>
  </si>
  <si>
    <t>ERROR VAD</t>
  </si>
  <si>
    <t>BM MINAS</t>
  </si>
  <si>
    <t>PASO1</t>
  </si>
  <si>
    <t>P2</t>
  </si>
  <si>
    <t>P3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</si>
  <si>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</si>
  <si>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</si>
  <si>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</si>
  <si>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</si>
  <si>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</si>
  <si>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</si>
  <si>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</si>
  <si>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</si>
  <si>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</si>
  <si>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P4</t>
  </si>
  <si>
    <t>P14</t>
  </si>
  <si>
    <t>P15</t>
  </si>
  <si>
    <t>P16</t>
  </si>
  <si>
    <t>P18</t>
  </si>
  <si>
    <t>P19</t>
  </si>
  <si>
    <t>P17</t>
  </si>
  <si>
    <t>P20</t>
  </si>
  <si>
    <t>PLAZA (P10)</t>
  </si>
  <si>
    <t>GRUPO : Topo</t>
  </si>
  <si>
    <t>P1</t>
  </si>
  <si>
    <t>-0,087</t>
  </si>
  <si>
    <t>0,120</t>
  </si>
  <si>
    <t>0,090</t>
  </si>
  <si>
    <t>-0,00019</t>
  </si>
  <si>
    <t>0,240</t>
  </si>
  <si>
    <t>24,0</t>
  </si>
  <si>
    <t>0,180</t>
  </si>
  <si>
    <t>0,119</t>
  </si>
  <si>
    <t>0,095</t>
  </si>
  <si>
    <t>-0,029</t>
  </si>
  <si>
    <t>-0,00020</t>
  </si>
  <si>
    <t>0,116</t>
  </si>
  <si>
    <t>0,094</t>
  </si>
  <si>
    <t>0,235</t>
  </si>
  <si>
    <t>23,5</t>
  </si>
  <si>
    <t>0,189</t>
  </si>
  <si>
    <t>0,191</t>
  </si>
  <si>
    <t>0,950</t>
  </si>
  <si>
    <t>0,162</t>
  </si>
  <si>
    <t>0,408</t>
  </si>
  <si>
    <t>-0,00033</t>
  </si>
  <si>
    <t>0,192</t>
  </si>
  <si>
    <t>0,789</t>
  </si>
  <si>
    <t>0,161</t>
  </si>
  <si>
    <t>0,383</t>
  </si>
  <si>
    <t>38,3</t>
  </si>
  <si>
    <t>0,323</t>
  </si>
  <si>
    <t>0,148</t>
  </si>
  <si>
    <t>0,142</t>
  </si>
  <si>
    <t>0,611</t>
  </si>
  <si>
    <t>-0,00027</t>
  </si>
  <si>
    <t>0,149</t>
  </si>
  <si>
    <t>0,881</t>
  </si>
  <si>
    <t>0,141</t>
  </si>
  <si>
    <t>0,297</t>
  </si>
  <si>
    <t>29,7</t>
  </si>
  <si>
    <t>0,283</t>
  </si>
  <si>
    <t>0,206</t>
  </si>
  <si>
    <t>0,200</t>
  </si>
  <si>
    <t>-0,00037</t>
  </si>
  <si>
    <t>0,204</t>
  </si>
  <si>
    <t>0,410</t>
  </si>
  <si>
    <t>41,0</t>
  </si>
  <si>
    <t>0,400</t>
  </si>
  <si>
    <t>0,106</t>
  </si>
  <si>
    <t>0,156</t>
  </si>
  <si>
    <t>-0,166</t>
  </si>
  <si>
    <t>-0,00024</t>
  </si>
  <si>
    <t>0,212</t>
  </si>
  <si>
    <t>21,2</t>
  </si>
  <si>
    <t>0,312</t>
  </si>
  <si>
    <t>0,239</t>
  </si>
  <si>
    <t>0,117</t>
  </si>
  <si>
    <t>-0,142</t>
  </si>
  <si>
    <t>0,118</t>
  </si>
  <si>
    <t>0,478</t>
  </si>
  <si>
    <t>47,8</t>
  </si>
  <si>
    <t>0,137</t>
  </si>
  <si>
    <t>0,128</t>
  </si>
  <si>
    <t>-0,128</t>
  </si>
  <si>
    <t>-0,00025</t>
  </si>
  <si>
    <t>0,139</t>
  </si>
  <si>
    <t>0,127</t>
  </si>
  <si>
    <t>0,276</t>
  </si>
  <si>
    <t>27,6</t>
  </si>
  <si>
    <t>0,255</t>
  </si>
  <si>
    <t>0,981</t>
  </si>
  <si>
    <t>0,060</t>
  </si>
  <si>
    <t>0,892</t>
  </si>
  <si>
    <t>0,089</t>
  </si>
  <si>
    <t>0,447</t>
  </si>
  <si>
    <t>-0,00014</t>
  </si>
  <si>
    <t>0,062</t>
  </si>
  <si>
    <t>0,804</t>
  </si>
  <si>
    <t>0,088</t>
  </si>
  <si>
    <t>0,122</t>
  </si>
  <si>
    <t>12,2</t>
  </si>
  <si>
    <t>0,177</t>
  </si>
  <si>
    <t>P10 (PLAZA)</t>
  </si>
  <si>
    <t>0,036</t>
  </si>
  <si>
    <t>0,026</t>
  </si>
  <si>
    <t>-0,022</t>
  </si>
  <si>
    <t>-0,00006</t>
  </si>
  <si>
    <t>0,037</t>
  </si>
  <si>
    <t>0,025</t>
  </si>
  <si>
    <t>0,073</t>
  </si>
  <si>
    <t>7,3</t>
  </si>
  <si>
    <t>0,051</t>
  </si>
  <si>
    <t>0,833</t>
  </si>
  <si>
    <t>0,115</t>
  </si>
  <si>
    <t>0,717</t>
  </si>
  <si>
    <t>0,957</t>
  </si>
  <si>
    <t>-0,00021</t>
  </si>
  <si>
    <t>0,601</t>
  </si>
  <si>
    <t>0,230</t>
  </si>
  <si>
    <t>23,0</t>
  </si>
  <si>
    <t>0,232</t>
  </si>
  <si>
    <t>18,0</t>
  </si>
  <si>
    <t>18,9</t>
  </si>
  <si>
    <t>32,3</t>
  </si>
  <si>
    <t>28,3</t>
  </si>
  <si>
    <t>40,0</t>
  </si>
  <si>
    <t>31,2</t>
  </si>
  <si>
    <t>25,5</t>
  </si>
  <si>
    <t>17,7</t>
  </si>
  <si>
    <t>5,1</t>
  </si>
  <si>
    <t>23,2</t>
  </si>
  <si>
    <t>0,123</t>
  </si>
  <si>
    <t>0,160</t>
  </si>
  <si>
    <t>-0,096</t>
  </si>
  <si>
    <t>-0,00026</t>
  </si>
  <si>
    <t>0,245</t>
  </si>
  <si>
    <t>24,5</t>
  </si>
  <si>
    <t>0,320</t>
  </si>
  <si>
    <t>32,0</t>
  </si>
  <si>
    <t>0,944</t>
  </si>
  <si>
    <t>0,824</t>
  </si>
  <si>
    <t>0,181</t>
  </si>
  <si>
    <t>-0,997</t>
  </si>
  <si>
    <t>-0,00028</t>
  </si>
  <si>
    <t>0,703</t>
  </si>
  <si>
    <t>0,121</t>
  </si>
  <si>
    <t>0,241</t>
  </si>
  <si>
    <t>24,1</t>
  </si>
  <si>
    <t>0,361</t>
  </si>
  <si>
    <t>36,1</t>
  </si>
  <si>
    <t>0,185</t>
  </si>
  <si>
    <t>0,050</t>
  </si>
  <si>
    <t>-0,00036</t>
  </si>
  <si>
    <t>0,370</t>
  </si>
  <si>
    <t>37,0</t>
  </si>
  <si>
    <t>0,152</t>
  </si>
  <si>
    <t>0,170</t>
  </si>
  <si>
    <t>-0,410</t>
  </si>
  <si>
    <t>-0,00030</t>
  </si>
  <si>
    <t>0,154</t>
  </si>
  <si>
    <t>0,169</t>
  </si>
  <si>
    <t>0,306</t>
  </si>
  <si>
    <t>30,6</t>
  </si>
  <si>
    <t>0,339</t>
  </si>
  <si>
    <t>33,9</t>
  </si>
  <si>
    <t>0,880</t>
  </si>
  <si>
    <t>0,798</t>
  </si>
  <si>
    <t>0,082</t>
  </si>
  <si>
    <t>0,159</t>
  </si>
  <si>
    <t>-0,00022</t>
  </si>
  <si>
    <t>0,081</t>
  </si>
  <si>
    <t>0,163</t>
  </si>
  <si>
    <t>16,3</t>
  </si>
  <si>
    <t>0,319</t>
  </si>
  <si>
    <t>31,9</t>
  </si>
  <si>
    <t>-0,722</t>
  </si>
  <si>
    <t>-0,00029</t>
  </si>
  <si>
    <t>0,136</t>
  </si>
  <si>
    <t>0,273</t>
  </si>
  <si>
    <t>27,3</t>
  </si>
  <si>
    <t>0,360</t>
  </si>
  <si>
    <t>36,0</t>
  </si>
  <si>
    <t>0,143</t>
  </si>
  <si>
    <t>0,166</t>
  </si>
  <si>
    <t>0,286</t>
  </si>
  <si>
    <t>28,6</t>
  </si>
  <si>
    <t>0,335</t>
  </si>
  <si>
    <t>33,5</t>
  </si>
  <si>
    <t>0,172</t>
  </si>
  <si>
    <t>0,150</t>
  </si>
  <si>
    <t>0,147</t>
  </si>
  <si>
    <t>0,151</t>
  </si>
  <si>
    <t>0,344</t>
  </si>
  <si>
    <t>34,4</t>
  </si>
  <si>
    <t>0,301</t>
  </si>
  <si>
    <t>30,1</t>
  </si>
  <si>
    <t>BM MINAS (P20)</t>
  </si>
  <si>
    <t>0,066</t>
  </si>
  <si>
    <t>0,067</t>
  </si>
  <si>
    <t>-0,031</t>
  </si>
  <si>
    <t>-0,00012</t>
  </si>
  <si>
    <t>0,064</t>
  </si>
  <si>
    <t>Cota fija</t>
  </si>
  <si>
    <t>0,130</t>
  </si>
  <si>
    <t>13,0</t>
  </si>
  <si>
    <t>0,133</t>
  </si>
  <si>
    <t>13,3</t>
  </si>
  <si>
    <t>Error</t>
  </si>
  <si>
    <t>0,005</t>
  </si>
  <si>
    <t>0,000</t>
  </si>
  <si>
    <t>531,4</t>
  </si>
  <si>
    <t>550,5</t>
  </si>
  <si>
    <t>Compensación</t>
  </si>
  <si>
    <t>-0,005</t>
  </si>
  <si>
    <t>ƩVAT</t>
  </si>
  <si>
    <t>m VAT</t>
  </si>
  <si>
    <t>ƩVAD</t>
  </si>
  <si>
    <t>m VAD</t>
  </si>
  <si>
    <t>Diferencia</t>
  </si>
  <si>
    <t>-0,000004621</t>
  </si>
  <si>
    <t>mm*k^0.5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</si>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</sst>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7" xfId="0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3" fillId="4" borderId="7" xfId="0" applyFont="1" applyFill="1" applyBorder="1" applyAlignment="1">
      <alignment horizontal="center"/>
    </xf>
    <xf numFmtId="164" fontId="0" fillId="0" borderId="7" xfId="0" applyNumberFormat="1" applyBorder="1"/>
    <xf numFmtId="164" fontId="0" fillId="3" borderId="7" xfId="0" applyNumberFormat="1" applyFill="1" applyBorder="1"/>
    <xf numFmtId="164" fontId="0" fillId="0" borderId="0" xfId="0" applyNumberFormat="1"/>
    <xf numFmtId="164" fontId="0" fillId="4" borderId="9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1" fillId="3" borderId="7" xfId="0" applyNumberFormat="1" applyFont="1" applyFill="1" applyBorder="1"/>
    <xf numFmtId="164" fontId="0" fillId="0" borderId="0" xfId="0" applyNumberFormat="1" applyBorder="1"/>
    <xf numFmtId="0" fontId="0" fillId="0" borderId="0" xfId="0" applyNumberFormat="1" applyAlignment="1">
      <alignment vertical="center"/>
    </xf>
    <xf numFmtId="164" fontId="0" fillId="0" borderId="12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165" fontId="0" fillId="5" borderId="7" xfId="0" applyNumberFormat="1" applyFill="1" applyBorder="1"/>
    <xf numFmtId="165" fontId="0" fillId="0" borderId="0" xfId="0" applyNumberFormat="1" applyBorder="1"/>
    <xf numFmtId="0" fontId="0" fillId="0" borderId="0" xfId="0" applyNumberFormat="1"/>
    <xf numFmtId="165" fontId="0" fillId="0" borderId="0" xfId="0" applyNumberFormat="1"/>
    <xf numFmtId="164" fontId="0" fillId="6" borderId="7" xfId="0" applyNumberFormat="1" applyFill="1" applyBorder="1"/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6" fillId="0" borderId="23" xfId="0" applyFont="1" applyBorder="1" applyAlignment="1">
      <alignment horizontal="center" wrapText="1"/>
    </xf>
    <xf numFmtId="0" fontId="4" fillId="0" borderId="24" xfId="0" applyFont="1" applyBorder="1" applyAlignment="1">
      <alignment wrapText="1"/>
    </xf>
    <xf numFmtId="3" fontId="6" fillId="7" borderId="23" xfId="0" applyNumberFormat="1" applyFont="1" applyFill="1" applyBorder="1" applyAlignment="1">
      <alignment horizontal="center" wrapText="1"/>
    </xf>
    <xf numFmtId="0" fontId="6" fillId="8" borderId="23" xfId="0" applyFont="1" applyFill="1" applyBorder="1" applyAlignment="1">
      <alignment horizontal="center" wrapText="1"/>
    </xf>
    <xf numFmtId="0" fontId="7" fillId="9" borderId="23" xfId="0" applyFont="1" applyFill="1" applyBorder="1" applyAlignment="1">
      <alignment horizontal="center" wrapText="1"/>
    </xf>
    <xf numFmtId="0" fontId="6" fillId="8" borderId="23" xfId="0" applyFont="1" applyFill="1" applyBorder="1" applyAlignment="1">
      <alignment wrapText="1"/>
    </xf>
    <xf numFmtId="3" fontId="6" fillId="0" borderId="23" xfId="0" applyNumberFormat="1" applyFont="1" applyBorder="1" applyAlignment="1">
      <alignment horizontal="right" wrapText="1"/>
    </xf>
    <xf numFmtId="0" fontId="4" fillId="8" borderId="23" xfId="0" applyFont="1" applyFill="1" applyBorder="1" applyAlignment="1">
      <alignment wrapText="1"/>
    </xf>
    <xf numFmtId="0" fontId="6" fillId="9" borderId="23" xfId="0" applyFont="1" applyFill="1" applyBorder="1" applyAlignment="1">
      <alignment horizontal="center" wrapText="1"/>
    </xf>
    <xf numFmtId="3" fontId="6" fillId="10" borderId="23" xfId="0" applyNumberFormat="1" applyFont="1" applyFill="1" applyBorder="1" applyAlignment="1">
      <alignment horizontal="right" wrapText="1"/>
    </xf>
    <xf numFmtId="0" fontId="4" fillId="10" borderId="23" xfId="0" applyFont="1" applyFill="1" applyBorder="1" applyAlignment="1">
      <alignment wrapText="1"/>
    </xf>
    <xf numFmtId="3" fontId="8" fillId="8" borderId="23" xfId="0" applyNumberFormat="1" applyFont="1" applyFill="1" applyBorder="1" applyAlignment="1">
      <alignment horizontal="right" wrapText="1"/>
    </xf>
    <xf numFmtId="0" fontId="6" fillId="0" borderId="23" xfId="0" applyFont="1" applyBorder="1" applyAlignment="1">
      <alignment horizontal="right" wrapText="1"/>
    </xf>
    <xf numFmtId="3" fontId="6" fillId="0" borderId="16" xfId="0" applyNumberFormat="1" applyFont="1" applyBorder="1" applyAlignment="1">
      <alignment horizontal="right" wrapText="1"/>
    </xf>
    <xf numFmtId="0" fontId="6" fillId="0" borderId="16" xfId="0" applyFont="1" applyBorder="1" applyAlignment="1">
      <alignment horizontal="right" wrapText="1"/>
    </xf>
    <xf numFmtId="3" fontId="6" fillId="11" borderId="23" xfId="0" applyNumberFormat="1" applyFont="1" applyFill="1" applyBorder="1" applyAlignment="1">
      <alignment horizontal="right" wrapText="1"/>
    </xf>
    <xf numFmtId="0" fontId="8" fillId="8" borderId="23" xfId="0" applyFont="1" applyFill="1" applyBorder="1" applyAlignment="1">
      <alignment horizontal="right" wrapText="1"/>
    </xf>
    <xf numFmtId="3" fontId="6" fillId="9" borderId="23" xfId="0" applyNumberFormat="1" applyFont="1" applyFill="1" applyBorder="1" applyAlignment="1">
      <alignment horizontal="center" wrapText="1"/>
    </xf>
    <xf numFmtId="0" fontId="4" fillId="12" borderId="23" xfId="0" applyFont="1" applyFill="1" applyBorder="1" applyAlignment="1">
      <alignment wrapText="1"/>
    </xf>
    <xf numFmtId="0" fontId="5" fillId="0" borderId="2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4" fillId="0" borderId="16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6" fillId="8" borderId="25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vertical="center" wrapText="1"/>
    </xf>
    <xf numFmtId="0" fontId="4" fillId="0" borderId="30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6" fillId="8" borderId="23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vertical="center" wrapText="1"/>
    </xf>
    <xf numFmtId="0" fontId="6" fillId="2" borderId="23" xfId="0" applyFont="1" applyFill="1" applyBorder="1" applyAlignment="1">
      <alignment wrapText="1"/>
    </xf>
    <xf numFmtId="3" fontId="6" fillId="2" borderId="23" xfId="0" applyNumberFormat="1" applyFont="1" applyFill="1" applyBorder="1" applyAlignment="1">
      <alignment horizontal="right" wrapText="1"/>
    </xf>
    <xf numFmtId="0" fontId="6" fillId="13" borderId="23" xfId="0" applyFont="1" applyFill="1" applyBorder="1" applyAlignment="1">
      <alignment wrapText="1"/>
    </xf>
    <xf numFmtId="0" fontId="6" fillId="13" borderId="23" xfId="0" applyFont="1" applyFill="1" applyBorder="1" applyAlignment="1">
      <alignment horizontal="right" wrapText="1"/>
    </xf>
    <xf numFmtId="3" fontId="6" fillId="0" borderId="24" xfId="0" applyNumberFormat="1" applyFont="1" applyBorder="1" applyAlignment="1">
      <alignment horizontal="right" wrapText="1"/>
    </xf>
    <xf numFmtId="0" fontId="6" fillId="0" borderId="24" xfId="0" applyFont="1" applyBorder="1" applyAlignment="1">
      <alignment horizontal="right" wrapText="1"/>
    </xf>
    <xf numFmtId="0" fontId="8" fillId="0" borderId="16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3" fontId="6" fillId="0" borderId="23" xfId="0" applyNumberFormat="1" applyFont="1" applyBorder="1" applyAlignment="1">
      <alignment horizontal="center" wrapText="1"/>
    </xf>
    <xf numFmtId="0" fontId="6" fillId="7" borderId="23" xfId="0" applyFont="1" applyFill="1" applyBorder="1" applyAlignment="1">
      <alignment horizontal="center" wrapText="1"/>
    </xf>
    <xf numFmtId="0" fontId="6" fillId="7" borderId="23" xfId="0" applyFont="1" applyFill="1" applyBorder="1" applyAlignment="1">
      <alignment horizontal="right" wrapText="1"/>
    </xf>
    <xf numFmtId="0" fontId="6" fillId="0" borderId="31" xfId="0" applyFont="1" applyBorder="1" applyAlignment="1">
      <alignment horizontal="center" wrapText="1"/>
    </xf>
    <xf numFmtId="0" fontId="6" fillId="0" borderId="3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opLeftCell="H19" workbookViewId="0">
      <selection activeCell="N104" sqref="N104"/>
    </sheetView>
  </sheetViews>
  <sheetFormatPr baseColWidth="10" defaultRowHeight="15" x14ac:dyDescent="0.25"/>
  <cols>
    <col min="2" max="2" width="11.85546875" bestFit="1" customWidth="1"/>
    <col min="5" max="5" width="14" customWidth="1"/>
    <col min="6" max="6" width="15.85546875" customWidth="1"/>
    <col min="11" max="11" width="12.7109375" customWidth="1"/>
    <col min="12" max="12" width="13.5703125" customWidth="1"/>
    <col min="13" max="13" width="13" customWidth="1"/>
    <col min="14" max="14" width="15.28515625" customWidth="1"/>
    <col min="15" max="15" width="19.5703125" customWidth="1"/>
    <col min="16" max="16" width="8.5703125" customWidth="1"/>
    <col min="17" max="17" width="16.28515625" customWidth="1"/>
    <col min="18" max="18" width="11.42578125" customWidth="1"/>
  </cols>
  <sheetData>
    <row r="1" spans="1:19" x14ac:dyDescent="0.25">
      <c r="E1" s="36" t="s">
        <v>0</v>
      </c>
      <c r="F1" s="37"/>
      <c r="G1" s="37"/>
      <c r="H1" s="37"/>
      <c r="I1" s="37"/>
      <c r="J1" s="38"/>
    </row>
    <row r="2" spans="1:19" ht="15.75" thickBot="1" x14ac:dyDescent="0.3">
      <c r="E2" s="39"/>
      <c r="F2" s="40"/>
      <c r="G2" s="40"/>
      <c r="H2" s="40"/>
      <c r="I2" s="40"/>
      <c r="J2" s="41"/>
      <c r="N2" s="1" t="s">
        <v>1</v>
      </c>
    </row>
    <row r="3" spans="1:19" x14ac:dyDescent="0.25">
      <c r="N3" s="2">
        <v>61.210999999999999</v>
      </c>
    </row>
    <row r="4" spans="1:19" x14ac:dyDescent="0.25">
      <c r="P4" t="s">
        <v>2</v>
      </c>
      <c r="Q4" t="s">
        <v>3</v>
      </c>
    </row>
    <row r="5" spans="1:19" x14ac:dyDescent="0.25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H5" s="4" t="s">
        <v>10</v>
      </c>
      <c r="I5" s="5" t="s">
        <v>6</v>
      </c>
      <c r="J5" s="3" t="s">
        <v>7</v>
      </c>
      <c r="K5" s="3" t="s">
        <v>8</v>
      </c>
      <c r="L5" s="3" t="s">
        <v>9</v>
      </c>
      <c r="M5" s="6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16</v>
      </c>
      <c r="S5" s="3" t="s">
        <v>17</v>
      </c>
    </row>
    <row r="6" spans="1:19" x14ac:dyDescent="0.25">
      <c r="A6" s="30">
        <v>1</v>
      </c>
      <c r="B6" s="7">
        <v>1.631</v>
      </c>
      <c r="C6" s="8"/>
      <c r="D6" s="7"/>
      <c r="E6" s="7"/>
      <c r="F6" s="27" t="s">
        <v>18</v>
      </c>
      <c r="G6" s="9"/>
      <c r="H6" s="7">
        <v>1.6879999999999999</v>
      </c>
      <c r="I6" s="8"/>
      <c r="J6" s="7"/>
      <c r="K6" s="7"/>
      <c r="L6" s="42" t="s">
        <v>19</v>
      </c>
      <c r="M6" s="10"/>
      <c r="N6" s="11"/>
      <c r="O6" s="11"/>
      <c r="P6" s="11"/>
      <c r="Q6" s="11"/>
      <c r="R6" s="11"/>
      <c r="S6" s="11"/>
    </row>
    <row r="7" spans="1:19" x14ac:dyDescent="0.25">
      <c r="A7" s="31"/>
      <c r="B7" s="7">
        <v>1.5109999999999999</v>
      </c>
      <c r="C7" s="12">
        <f>B9/3</f>
        <v>1.5109999999999999</v>
      </c>
      <c r="D7" s="7">
        <f>B6-B7</f>
        <v>0.12000000000000011</v>
      </c>
      <c r="E7" s="1"/>
      <c r="F7" s="28"/>
      <c r="G7" s="9"/>
      <c r="H7" s="7">
        <v>1.5980000000000001</v>
      </c>
      <c r="I7" s="12">
        <f>H9/3</f>
        <v>1.5980000000000001</v>
      </c>
      <c r="J7" s="7">
        <f>H6-H7</f>
        <v>8.9999999999999858E-2</v>
      </c>
      <c r="K7" s="1"/>
      <c r="L7" s="42"/>
      <c r="M7" s="9">
        <f>C7-I7</f>
        <v>-8.7000000000000188E-2</v>
      </c>
      <c r="N7" s="13">
        <f>N3+M7</f>
        <v>61.123999999999995</v>
      </c>
      <c r="O7" s="13">
        <f>K9+E9</f>
        <v>41.999999999999993</v>
      </c>
      <c r="P7" s="13"/>
      <c r="Q7" s="13"/>
      <c r="R7" s="13"/>
      <c r="S7" s="13"/>
    </row>
    <row r="8" spans="1:19" x14ac:dyDescent="0.25">
      <c r="A8" s="31"/>
      <c r="B8" s="7">
        <v>1.391</v>
      </c>
      <c r="C8" s="8"/>
      <c r="D8" s="7">
        <f>B7-B8</f>
        <v>0.11999999999999988</v>
      </c>
      <c r="E8" s="1"/>
      <c r="F8" s="28"/>
      <c r="G8" s="9"/>
      <c r="H8" s="7">
        <v>1.508</v>
      </c>
      <c r="I8" s="8"/>
      <c r="J8" s="7">
        <f>H7-H8</f>
        <v>9.000000000000008E-2</v>
      </c>
      <c r="K8" s="1"/>
      <c r="L8" s="42"/>
      <c r="M8" s="9"/>
      <c r="O8" s="13"/>
      <c r="P8" s="13"/>
      <c r="Q8" s="13"/>
      <c r="R8" s="13"/>
      <c r="S8" s="13"/>
    </row>
    <row r="9" spans="1:19" x14ac:dyDescent="0.25">
      <c r="A9" s="32"/>
      <c r="B9" s="23">
        <f>SUM(B6:B8)</f>
        <v>4.5329999999999995</v>
      </c>
      <c r="C9" s="8"/>
      <c r="D9" s="7">
        <f>D7+D8</f>
        <v>0.24</v>
      </c>
      <c r="E9" s="7">
        <f>D9*100</f>
        <v>24</v>
      </c>
      <c r="F9" s="29"/>
      <c r="G9" s="9"/>
      <c r="H9" s="7">
        <f>SUM(H6:H8)</f>
        <v>4.7940000000000005</v>
      </c>
      <c r="I9" s="8"/>
      <c r="J9" s="7">
        <f>J7+J8</f>
        <v>0.17999999999999994</v>
      </c>
      <c r="K9" s="7">
        <f>J9*100</f>
        <v>17.999999999999993</v>
      </c>
      <c r="L9" s="42"/>
      <c r="M9" s="9"/>
      <c r="N9" s="13"/>
      <c r="O9" s="13"/>
      <c r="P9" s="13"/>
      <c r="Q9" s="13"/>
      <c r="R9" s="13"/>
      <c r="S9" s="13"/>
    </row>
    <row r="10" spans="1:19" x14ac:dyDescent="0.25">
      <c r="A10" s="14"/>
      <c r="B10" s="9"/>
      <c r="C10" s="9"/>
      <c r="D10" s="9"/>
      <c r="E10" s="9"/>
      <c r="F10" s="9"/>
      <c r="G10" s="9"/>
      <c r="H10" s="13"/>
      <c r="I10" s="9"/>
      <c r="J10" s="9"/>
      <c r="K10" s="9"/>
      <c r="L10" s="15"/>
      <c r="M10" s="9"/>
      <c r="N10" s="9"/>
      <c r="O10" s="9"/>
      <c r="P10" s="9"/>
      <c r="Q10" s="9"/>
      <c r="R10" s="9"/>
      <c r="S10" s="9"/>
    </row>
    <row r="11" spans="1:19" x14ac:dyDescent="0.25">
      <c r="A11" s="24">
        <v>2</v>
      </c>
      <c r="B11" s="7">
        <v>1.4710000000000001</v>
      </c>
      <c r="C11" s="8"/>
      <c r="D11" s="7"/>
      <c r="E11" s="7"/>
      <c r="F11" s="27" t="s">
        <v>19</v>
      </c>
      <c r="G11" s="9"/>
      <c r="H11" s="7">
        <v>1.4770000000000001</v>
      </c>
      <c r="I11" s="8"/>
      <c r="J11" s="7"/>
      <c r="K11" s="7"/>
      <c r="L11" s="27" t="s">
        <v>20</v>
      </c>
      <c r="M11" s="10"/>
      <c r="N11" s="9"/>
      <c r="O11" s="9"/>
      <c r="P11" s="9"/>
      <c r="Q11" s="9"/>
      <c r="R11" s="9"/>
      <c r="S11" s="9"/>
    </row>
    <row r="12" spans="1:19" x14ac:dyDescent="0.25">
      <c r="A12" s="25"/>
      <c r="B12" s="7">
        <v>1.3520000000000001</v>
      </c>
      <c r="C12" s="12">
        <f>B14/3</f>
        <v>1.353</v>
      </c>
      <c r="D12" s="7">
        <f>B11-B12</f>
        <v>0.11899999999999999</v>
      </c>
      <c r="E12" s="1"/>
      <c r="F12" s="28"/>
      <c r="G12" s="9"/>
      <c r="H12" s="7">
        <v>1.3819999999999999</v>
      </c>
      <c r="I12" s="12">
        <f>H14/3</f>
        <v>1.3823333333333334</v>
      </c>
      <c r="J12" s="7">
        <f>H11-H12</f>
        <v>9.5000000000000195E-2</v>
      </c>
      <c r="K12" s="1"/>
      <c r="L12" s="28"/>
      <c r="M12" s="7">
        <f>C12-I12</f>
        <v>-2.9333333333333433E-2</v>
      </c>
      <c r="N12" s="13">
        <f>N7+M12</f>
        <v>61.094666666666662</v>
      </c>
      <c r="O12" s="13">
        <f>K14+E14</f>
        <v>42.40000000000002</v>
      </c>
      <c r="P12" s="11"/>
      <c r="Q12" s="11"/>
      <c r="R12" s="11"/>
      <c r="S12" s="11"/>
    </row>
    <row r="13" spans="1:19" x14ac:dyDescent="0.25">
      <c r="A13" s="25"/>
      <c r="B13" s="7">
        <v>1.236</v>
      </c>
      <c r="C13" s="8"/>
      <c r="D13" s="7">
        <f>B12-B13</f>
        <v>0.1160000000000001</v>
      </c>
      <c r="E13" s="1"/>
      <c r="F13" s="28"/>
      <c r="G13" s="9"/>
      <c r="H13" s="7">
        <v>1.288</v>
      </c>
      <c r="I13" s="8"/>
      <c r="J13" s="7">
        <f>H12-H13</f>
        <v>9.3999999999999861E-2</v>
      </c>
      <c r="K13" s="1"/>
      <c r="L13" s="28"/>
      <c r="M13" s="7"/>
      <c r="N13" s="9"/>
      <c r="O13" s="9"/>
      <c r="P13" s="9"/>
      <c r="Q13" s="9"/>
      <c r="R13" s="9"/>
      <c r="S13" s="9"/>
    </row>
    <row r="14" spans="1:19" x14ac:dyDescent="0.25">
      <c r="A14" s="26"/>
      <c r="B14" s="23">
        <f>SUM(B11:B13)</f>
        <v>4.0590000000000002</v>
      </c>
      <c r="C14" s="8"/>
      <c r="D14" s="7">
        <f>D12+D13</f>
        <v>0.2350000000000001</v>
      </c>
      <c r="E14" s="7">
        <f>D14*100</f>
        <v>23.500000000000011</v>
      </c>
      <c r="F14" s="29"/>
      <c r="G14" s="9"/>
      <c r="H14" s="7">
        <f>SUM(H11:H13)</f>
        <v>4.1470000000000002</v>
      </c>
      <c r="I14" s="8"/>
      <c r="J14" s="7">
        <f>J12+J13</f>
        <v>0.18900000000000006</v>
      </c>
      <c r="K14" s="7">
        <f>J14*100</f>
        <v>18.900000000000006</v>
      </c>
      <c r="L14" s="29"/>
      <c r="M14" s="9"/>
      <c r="N14" s="9"/>
      <c r="O14" s="9"/>
      <c r="P14" s="9"/>
      <c r="Q14" s="9"/>
      <c r="R14" s="9"/>
      <c r="S14" s="9"/>
    </row>
    <row r="15" spans="1:19" x14ac:dyDescent="0.25">
      <c r="A15" s="14"/>
      <c r="B15" s="9"/>
      <c r="C15" s="9"/>
      <c r="D15" s="9"/>
      <c r="E15" s="9"/>
      <c r="F15" s="9"/>
      <c r="G15" s="9"/>
      <c r="H15" s="13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25">
      <c r="A16" s="24">
        <v>3</v>
      </c>
      <c r="B16" s="7">
        <v>1.631</v>
      </c>
      <c r="C16" s="8"/>
      <c r="D16" s="7"/>
      <c r="E16" s="7"/>
      <c r="F16" s="27" t="s">
        <v>20</v>
      </c>
      <c r="G16" s="9"/>
      <c r="H16" s="7">
        <v>1.6879999999999999</v>
      </c>
      <c r="I16" s="8"/>
      <c r="J16" s="7"/>
      <c r="K16" s="7"/>
      <c r="L16" s="27" t="s">
        <v>21</v>
      </c>
      <c r="M16" s="10"/>
      <c r="N16" s="9"/>
      <c r="O16" s="9"/>
      <c r="P16" s="9"/>
      <c r="Q16" s="9"/>
      <c r="R16" s="9"/>
      <c r="S16" s="9"/>
    </row>
    <row r="17" spans="1:19" x14ac:dyDescent="0.25">
      <c r="A17" s="25"/>
      <c r="B17" s="7">
        <v>1.5109999999999999</v>
      </c>
      <c r="C17" s="12">
        <f>B19/3</f>
        <v>1.5109999999999999</v>
      </c>
      <c r="D17" s="7">
        <f>B16-B17</f>
        <v>0.12000000000000011</v>
      </c>
      <c r="E17" s="1"/>
      <c r="F17" s="28"/>
      <c r="G17" s="9"/>
      <c r="H17" s="7">
        <v>1.5980000000000001</v>
      </c>
      <c r="I17" s="12">
        <f>H19/3</f>
        <v>1.5980000000000001</v>
      </c>
      <c r="J17" s="7">
        <f>H16-H17</f>
        <v>8.9999999999999858E-2</v>
      </c>
      <c r="K17" s="1"/>
      <c r="L17" s="28"/>
      <c r="M17" s="7">
        <f>C17-I17</f>
        <v>-8.7000000000000188E-2</v>
      </c>
      <c r="N17" s="13">
        <f>N12+M17</f>
        <v>61.007666666666658</v>
      </c>
      <c r="O17" s="13">
        <f>K19+E19</f>
        <v>41.999999999999993</v>
      </c>
      <c r="P17" s="11"/>
      <c r="Q17" s="11"/>
      <c r="R17" s="11"/>
      <c r="S17" s="11"/>
    </row>
    <row r="18" spans="1:19" x14ac:dyDescent="0.25">
      <c r="A18" s="25"/>
      <c r="B18" s="7">
        <v>1.391</v>
      </c>
      <c r="C18" s="8"/>
      <c r="D18" s="7">
        <f>B17-B18</f>
        <v>0.11999999999999988</v>
      </c>
      <c r="E18" s="1"/>
      <c r="F18" s="28"/>
      <c r="G18" s="9"/>
      <c r="H18" s="7">
        <v>1.508</v>
      </c>
      <c r="I18" s="8"/>
      <c r="J18" s="7">
        <f>H17-H18</f>
        <v>9.000000000000008E-2</v>
      </c>
      <c r="K18" s="1"/>
      <c r="L18" s="28"/>
      <c r="M18" s="7"/>
      <c r="N18" s="9"/>
      <c r="O18" s="9"/>
      <c r="P18" s="9"/>
      <c r="Q18" s="9"/>
      <c r="R18" s="9"/>
      <c r="S18" s="9"/>
    </row>
    <row r="19" spans="1:19" x14ac:dyDescent="0.25">
      <c r="A19" s="26"/>
      <c r="B19" s="7">
        <f>SUM(B16:B18)</f>
        <v>4.5329999999999995</v>
      </c>
      <c r="C19" s="8"/>
      <c r="D19" s="7">
        <f>D17+D18</f>
        <v>0.24</v>
      </c>
      <c r="E19" s="7">
        <f>D19*100</f>
        <v>24</v>
      </c>
      <c r="F19" s="29"/>
      <c r="G19" s="9"/>
      <c r="H19" s="7">
        <f>SUM(H16:H18)</f>
        <v>4.7940000000000005</v>
      </c>
      <c r="I19" s="8"/>
      <c r="J19" s="7">
        <f>J17+J18</f>
        <v>0.17999999999999994</v>
      </c>
      <c r="K19" s="7">
        <f>J19*100</f>
        <v>17.999999999999993</v>
      </c>
      <c r="L19" s="29"/>
      <c r="M19" s="9"/>
      <c r="N19" s="9"/>
      <c r="O19" s="9"/>
      <c r="P19" s="9"/>
      <c r="Q19" s="9"/>
      <c r="R19" s="9"/>
      <c r="S19" s="9"/>
    </row>
    <row r="20" spans="1:19" x14ac:dyDescent="0.25">
      <c r="A20" s="14"/>
      <c r="B20" s="9"/>
      <c r="C20" s="9"/>
      <c r="D20" s="9"/>
      <c r="E20" s="9"/>
      <c r="F20" s="9"/>
      <c r="G20" s="9"/>
      <c r="H20" s="13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25">
      <c r="A21" s="24">
        <v>4</v>
      </c>
      <c r="B21" s="7">
        <v>1.631</v>
      </c>
      <c r="C21" s="8"/>
      <c r="D21" s="7"/>
      <c r="E21" s="7"/>
      <c r="F21" s="27" t="s">
        <v>21</v>
      </c>
      <c r="G21" s="9"/>
      <c r="H21" s="7">
        <v>1.6879999999999999</v>
      </c>
      <c r="I21" s="8"/>
      <c r="J21" s="7"/>
      <c r="K21" s="7"/>
      <c r="L21" s="27" t="s">
        <v>31</v>
      </c>
      <c r="M21" s="10"/>
      <c r="N21" s="9"/>
      <c r="O21" s="9"/>
      <c r="P21" s="9"/>
      <c r="Q21" s="9"/>
      <c r="R21" s="9"/>
      <c r="S21" s="9"/>
    </row>
    <row r="22" spans="1:19" x14ac:dyDescent="0.25">
      <c r="A22" s="25"/>
      <c r="B22" s="7">
        <v>1.5109999999999999</v>
      </c>
      <c r="C22" s="12">
        <f>B24/3</f>
        <v>1.5109999999999999</v>
      </c>
      <c r="D22" s="7">
        <f>B21-B22</f>
        <v>0.12000000000000011</v>
      </c>
      <c r="E22" s="1"/>
      <c r="F22" s="28"/>
      <c r="G22" s="9"/>
      <c r="H22" s="7">
        <v>1.5980000000000001</v>
      </c>
      <c r="I22" s="12">
        <f>H24/3</f>
        <v>1.5980000000000001</v>
      </c>
      <c r="J22" s="7">
        <f>H21-H22</f>
        <v>8.9999999999999858E-2</v>
      </c>
      <c r="K22" s="1"/>
      <c r="L22" s="28"/>
      <c r="M22" s="7">
        <f>C22-I22</f>
        <v>-8.7000000000000188E-2</v>
      </c>
      <c r="N22" s="13">
        <f>N17+M22</f>
        <v>60.920666666666655</v>
      </c>
      <c r="O22" s="13">
        <f>K24+E24</f>
        <v>41.999999999999993</v>
      </c>
      <c r="P22" s="11"/>
      <c r="Q22" s="11"/>
      <c r="R22" s="11"/>
      <c r="S22" s="11"/>
    </row>
    <row r="23" spans="1:19" x14ac:dyDescent="0.25">
      <c r="A23" s="25"/>
      <c r="B23" s="7">
        <v>1.391</v>
      </c>
      <c r="C23" s="8"/>
      <c r="D23" s="7">
        <f>B22-B23</f>
        <v>0.11999999999999988</v>
      </c>
      <c r="E23" s="1"/>
      <c r="F23" s="28"/>
      <c r="G23" s="9"/>
      <c r="H23" s="7">
        <v>1.508</v>
      </c>
      <c r="I23" s="8"/>
      <c r="J23" s="7">
        <f>H22-H23</f>
        <v>9.000000000000008E-2</v>
      </c>
      <c r="K23" s="1"/>
      <c r="L23" s="28"/>
      <c r="M23" s="7"/>
      <c r="N23" s="9"/>
      <c r="O23" s="9"/>
      <c r="P23" s="9"/>
      <c r="Q23" s="9"/>
      <c r="R23" s="9"/>
      <c r="S23" s="9"/>
    </row>
    <row r="24" spans="1:19" x14ac:dyDescent="0.25">
      <c r="A24" s="26"/>
      <c r="B24" s="7">
        <f>SUM(B21:B23)</f>
        <v>4.5329999999999995</v>
      </c>
      <c r="C24" s="8"/>
      <c r="D24" s="7">
        <f>D22+D23</f>
        <v>0.24</v>
      </c>
      <c r="E24" s="7">
        <f>D24*100</f>
        <v>24</v>
      </c>
      <c r="F24" s="29"/>
      <c r="G24" s="9"/>
      <c r="H24" s="7">
        <f>SUM(H21:H23)</f>
        <v>4.7940000000000005</v>
      </c>
      <c r="I24" s="8"/>
      <c r="J24" s="7">
        <f>J22+J23</f>
        <v>0.17999999999999994</v>
      </c>
      <c r="K24" s="7">
        <f>J24*100</f>
        <v>17.999999999999993</v>
      </c>
      <c r="L24" s="29"/>
      <c r="M24" s="9"/>
      <c r="N24" s="9"/>
      <c r="O24" s="9"/>
      <c r="P24" s="9"/>
      <c r="Q24" s="9"/>
      <c r="R24" s="9"/>
      <c r="S24" s="9"/>
    </row>
    <row r="25" spans="1:19" x14ac:dyDescent="0.25">
      <c r="A25" s="16"/>
      <c r="H25" s="17"/>
    </row>
    <row r="26" spans="1:19" x14ac:dyDescent="0.25">
      <c r="A26" s="24">
        <v>5</v>
      </c>
      <c r="B26" s="7">
        <v>1.631</v>
      </c>
      <c r="C26" s="8"/>
      <c r="D26" s="7"/>
      <c r="E26" s="7"/>
      <c r="F26" s="27" t="s">
        <v>22</v>
      </c>
      <c r="G26" s="9"/>
      <c r="H26" s="7">
        <v>1.6879999999999999</v>
      </c>
      <c r="I26" s="8"/>
      <c r="J26" s="7"/>
      <c r="K26" s="7"/>
      <c r="L26" s="27" t="s">
        <v>22</v>
      </c>
      <c r="M26" s="10"/>
      <c r="N26" s="9"/>
      <c r="O26" s="9"/>
      <c r="P26" s="9"/>
      <c r="Q26" s="9"/>
      <c r="R26" s="9"/>
      <c r="S26" s="9"/>
    </row>
    <row r="27" spans="1:19" x14ac:dyDescent="0.25">
      <c r="A27" s="25"/>
      <c r="B27" s="7">
        <v>1.5109999999999999</v>
      </c>
      <c r="C27" s="12">
        <f>B29/3</f>
        <v>1.5109999999999999</v>
      </c>
      <c r="D27" s="7">
        <f>B26-B27</f>
        <v>0.12000000000000011</v>
      </c>
      <c r="E27" s="1"/>
      <c r="F27" s="28"/>
      <c r="G27" s="9"/>
      <c r="H27" s="7">
        <v>1.5980000000000001</v>
      </c>
      <c r="I27" s="12">
        <f>H29/3</f>
        <v>1.5980000000000001</v>
      </c>
      <c r="J27" s="7">
        <f>H26-H27</f>
        <v>8.9999999999999858E-2</v>
      </c>
      <c r="K27" s="1"/>
      <c r="L27" s="28"/>
      <c r="M27" s="7">
        <f>C27-I27</f>
        <v>-8.7000000000000188E-2</v>
      </c>
      <c r="N27" s="13">
        <f>N22+M27</f>
        <v>60.833666666666652</v>
      </c>
      <c r="O27" s="13">
        <f>K29+E29</f>
        <v>41.999999999999993</v>
      </c>
      <c r="P27" s="11"/>
      <c r="Q27" s="11"/>
      <c r="R27" s="11"/>
      <c r="S27" s="11"/>
    </row>
    <row r="28" spans="1:19" x14ac:dyDescent="0.25">
      <c r="A28" s="25"/>
      <c r="B28" s="7">
        <v>1.391</v>
      </c>
      <c r="C28" s="8"/>
      <c r="D28" s="7">
        <f>B27-B28</f>
        <v>0.11999999999999988</v>
      </c>
      <c r="E28" s="1"/>
      <c r="F28" s="28"/>
      <c r="G28" s="9"/>
      <c r="H28" s="7">
        <v>1.508</v>
      </c>
      <c r="I28" s="8"/>
      <c r="J28" s="7">
        <f>H27-H28</f>
        <v>9.000000000000008E-2</v>
      </c>
      <c r="K28" s="1"/>
      <c r="L28" s="28"/>
      <c r="M28" s="7"/>
      <c r="N28" s="9"/>
      <c r="O28" s="9"/>
      <c r="P28" s="9"/>
      <c r="Q28" s="9"/>
      <c r="R28" s="9"/>
      <c r="S28" s="9"/>
    </row>
    <row r="29" spans="1:19" x14ac:dyDescent="0.25">
      <c r="A29" s="26"/>
      <c r="B29" s="7">
        <f>SUM(B26:B28)</f>
        <v>4.5329999999999995</v>
      </c>
      <c r="C29" s="8"/>
      <c r="D29" s="7">
        <f>D27+D28</f>
        <v>0.24</v>
      </c>
      <c r="E29" s="7">
        <f>D29*100</f>
        <v>24</v>
      </c>
      <c r="F29" s="29"/>
      <c r="G29" s="9"/>
      <c r="H29" s="7">
        <f>SUM(H26:H28)</f>
        <v>4.7940000000000005</v>
      </c>
      <c r="I29" s="8"/>
      <c r="J29" s="7">
        <f>J27+J28</f>
        <v>0.17999999999999994</v>
      </c>
      <c r="K29" s="7">
        <f>J29*100</f>
        <v>17.999999999999993</v>
      </c>
      <c r="L29" s="29"/>
      <c r="M29" s="9"/>
      <c r="N29" s="9"/>
      <c r="O29" s="9"/>
      <c r="P29" s="9"/>
      <c r="Q29" s="9"/>
      <c r="R29" s="9"/>
      <c r="S29" s="9"/>
    </row>
    <row r="30" spans="1:19" x14ac:dyDescent="0.25">
      <c r="A30" s="16"/>
    </row>
    <row r="31" spans="1:19" x14ac:dyDescent="0.25">
      <c r="A31" s="24">
        <v>6</v>
      </c>
      <c r="B31" s="7">
        <v>1.631</v>
      </c>
      <c r="C31" s="8"/>
      <c r="D31" s="7"/>
      <c r="E31" s="7"/>
      <c r="F31" s="27" t="s">
        <v>23</v>
      </c>
      <c r="G31" s="9"/>
      <c r="H31" s="7">
        <v>1.6879999999999999</v>
      </c>
      <c r="I31" s="8"/>
      <c r="J31" s="7"/>
      <c r="K31" s="7"/>
      <c r="L31" s="27" t="s">
        <v>23</v>
      </c>
      <c r="M31" s="10"/>
      <c r="N31" s="9"/>
      <c r="O31" s="9"/>
      <c r="P31" s="9"/>
      <c r="Q31" s="9"/>
      <c r="R31" s="9"/>
      <c r="S31" s="9"/>
    </row>
    <row r="32" spans="1:19" x14ac:dyDescent="0.25">
      <c r="A32" s="25"/>
      <c r="B32" s="7">
        <v>1.5109999999999999</v>
      </c>
      <c r="C32" s="12">
        <f>B34/3</f>
        <v>1.5109999999999999</v>
      </c>
      <c r="D32" s="7">
        <f>B31-B32</f>
        <v>0.12000000000000011</v>
      </c>
      <c r="E32" s="1"/>
      <c r="F32" s="28"/>
      <c r="G32" s="9"/>
      <c r="H32" s="7">
        <v>1.5980000000000001</v>
      </c>
      <c r="I32" s="12">
        <f>H34/3</f>
        <v>1.5980000000000001</v>
      </c>
      <c r="J32" s="7">
        <f>H31-H32</f>
        <v>8.9999999999999858E-2</v>
      </c>
      <c r="K32" s="1"/>
      <c r="L32" s="28"/>
      <c r="M32" s="7">
        <f>C32-I32</f>
        <v>-8.7000000000000188E-2</v>
      </c>
      <c r="N32" s="13">
        <f>N27+M32</f>
        <v>60.746666666666648</v>
      </c>
      <c r="O32" s="13">
        <f>K34+E34</f>
        <v>41.999999999999993</v>
      </c>
      <c r="P32" s="11"/>
      <c r="Q32" s="11"/>
      <c r="R32" s="11"/>
      <c r="S32" s="11"/>
    </row>
    <row r="33" spans="1:19" x14ac:dyDescent="0.25">
      <c r="A33" s="25"/>
      <c r="B33" s="7">
        <v>1.391</v>
      </c>
      <c r="C33" s="8"/>
      <c r="D33" s="7">
        <f>B32-B33</f>
        <v>0.11999999999999988</v>
      </c>
      <c r="E33" s="1"/>
      <c r="F33" s="28"/>
      <c r="G33" s="9"/>
      <c r="H33" s="7">
        <v>1.508</v>
      </c>
      <c r="I33" s="8"/>
      <c r="J33" s="7">
        <f>H32-H33</f>
        <v>9.000000000000008E-2</v>
      </c>
      <c r="K33" s="1"/>
      <c r="L33" s="28"/>
      <c r="M33" s="7"/>
      <c r="N33" s="9"/>
      <c r="O33" s="9"/>
      <c r="P33" s="9"/>
      <c r="Q33" s="9"/>
      <c r="R33" s="9"/>
      <c r="S33" s="9"/>
    </row>
    <row r="34" spans="1:19" x14ac:dyDescent="0.25">
      <c r="A34" s="26"/>
      <c r="B34" s="7">
        <f>SUM(B31:B33)</f>
        <v>4.5329999999999995</v>
      </c>
      <c r="C34" s="8"/>
      <c r="D34" s="7">
        <f>D32+D33</f>
        <v>0.24</v>
      </c>
      <c r="E34" s="7">
        <f>D34*100</f>
        <v>24</v>
      </c>
      <c r="F34" s="29"/>
      <c r="G34" s="9"/>
      <c r="H34" s="7">
        <f>SUM(H31:H33)</f>
        <v>4.7940000000000005</v>
      </c>
      <c r="I34" s="8"/>
      <c r="J34" s="7">
        <f>J32+J33</f>
        <v>0.17999999999999994</v>
      </c>
      <c r="K34" s="7">
        <f>J34*100</f>
        <v>17.999999999999993</v>
      </c>
      <c r="L34" s="29"/>
      <c r="M34" s="9"/>
      <c r="N34" s="9"/>
      <c r="O34" s="9"/>
      <c r="P34" s="9"/>
      <c r="Q34" s="9"/>
      <c r="R34" s="9"/>
      <c r="S34" s="9"/>
    </row>
    <row r="35" spans="1:19" x14ac:dyDescent="0.25">
      <c r="A35" s="16"/>
    </row>
    <row r="36" spans="1:19" x14ac:dyDescent="0.25">
      <c r="A36" s="24">
        <v>7</v>
      </c>
      <c r="B36" s="7">
        <v>1.631</v>
      </c>
      <c r="C36" s="8"/>
      <c r="D36" s="7"/>
      <c r="E36" s="7"/>
      <c r="F36" s="27" t="s">
        <v>24</v>
      </c>
      <c r="G36" s="9"/>
      <c r="H36" s="7">
        <v>1.6879999999999999</v>
      </c>
      <c r="I36" s="8"/>
      <c r="J36" s="7"/>
      <c r="K36" s="7"/>
      <c r="L36" s="27" t="s">
        <v>24</v>
      </c>
      <c r="M36" s="10"/>
      <c r="N36" s="9"/>
      <c r="O36" s="9"/>
      <c r="P36" s="9"/>
      <c r="Q36" s="9"/>
      <c r="R36" s="9"/>
      <c r="S36" s="9"/>
    </row>
    <row r="37" spans="1:19" x14ac:dyDescent="0.25">
      <c r="A37" s="25"/>
      <c r="B37" s="7">
        <v>1.5109999999999999</v>
      </c>
      <c r="C37" s="12">
        <f>B39/3</f>
        <v>1.5109999999999999</v>
      </c>
      <c r="D37" s="7">
        <f>B36-B37</f>
        <v>0.12000000000000011</v>
      </c>
      <c r="E37" s="1"/>
      <c r="F37" s="28"/>
      <c r="G37" s="9"/>
      <c r="H37" s="7">
        <v>1.5980000000000001</v>
      </c>
      <c r="I37" s="12">
        <f>H39/3</f>
        <v>1.5980000000000001</v>
      </c>
      <c r="J37" s="7">
        <f>H36-H37</f>
        <v>8.9999999999999858E-2</v>
      </c>
      <c r="K37" s="1"/>
      <c r="L37" s="28"/>
      <c r="M37" s="7">
        <f>C37-I37</f>
        <v>-8.7000000000000188E-2</v>
      </c>
      <c r="N37" s="13">
        <f>N32+M37</f>
        <v>60.659666666666645</v>
      </c>
      <c r="O37" s="13">
        <f>K39+E39</f>
        <v>41.999999999999993</v>
      </c>
      <c r="P37" s="11"/>
      <c r="Q37" s="11"/>
      <c r="R37" s="11"/>
      <c r="S37" s="11"/>
    </row>
    <row r="38" spans="1:19" x14ac:dyDescent="0.25">
      <c r="A38" s="25"/>
      <c r="B38" s="7">
        <v>1.391</v>
      </c>
      <c r="C38" s="8"/>
      <c r="D38" s="7">
        <f>B37-B38</f>
        <v>0.11999999999999988</v>
      </c>
      <c r="E38" s="1"/>
      <c r="F38" s="28"/>
      <c r="G38" s="9"/>
      <c r="H38" s="7">
        <v>1.508</v>
      </c>
      <c r="I38" s="8"/>
      <c r="J38" s="7">
        <f>H37-H38</f>
        <v>9.000000000000008E-2</v>
      </c>
      <c r="K38" s="1"/>
      <c r="L38" s="28"/>
      <c r="M38" s="7"/>
      <c r="N38" s="9"/>
      <c r="O38" s="9"/>
      <c r="P38" s="9"/>
      <c r="Q38" s="9"/>
      <c r="R38" s="9"/>
      <c r="S38" s="9"/>
    </row>
    <row r="39" spans="1:19" x14ac:dyDescent="0.25">
      <c r="A39" s="26"/>
      <c r="B39" s="7">
        <f>SUM(B36:B38)</f>
        <v>4.5329999999999995</v>
      </c>
      <c r="C39" s="8"/>
      <c r="D39" s="7">
        <f>D37+D38</f>
        <v>0.24</v>
      </c>
      <c r="E39" s="7">
        <f>D39*100</f>
        <v>24</v>
      </c>
      <c r="F39" s="29"/>
      <c r="G39" s="9"/>
      <c r="H39" s="7">
        <f>SUM(H36:H38)</f>
        <v>4.7940000000000005</v>
      </c>
      <c r="I39" s="8"/>
      <c r="J39" s="7">
        <f>J37+J38</f>
        <v>0.17999999999999994</v>
      </c>
      <c r="K39" s="7">
        <f>J39*100</f>
        <v>17.999999999999993</v>
      </c>
      <c r="L39" s="29"/>
      <c r="M39" s="9"/>
      <c r="N39" s="9"/>
      <c r="O39" s="9"/>
      <c r="P39" s="9"/>
      <c r="Q39" s="9"/>
      <c r="R39" s="9"/>
      <c r="S39" s="9"/>
    </row>
    <row r="40" spans="1:19" x14ac:dyDescent="0.25">
      <c r="A40" s="16"/>
    </row>
    <row r="41" spans="1:19" x14ac:dyDescent="0.25">
      <c r="A41" s="24">
        <v>8</v>
      </c>
      <c r="B41" s="7">
        <v>1.631</v>
      </c>
      <c r="C41" s="8"/>
      <c r="D41" s="7"/>
      <c r="E41" s="7"/>
      <c r="F41" s="27" t="s">
        <v>25</v>
      </c>
      <c r="G41" s="9"/>
      <c r="H41" s="7">
        <v>1.6879999999999999</v>
      </c>
      <c r="I41" s="8"/>
      <c r="J41" s="7"/>
      <c r="K41" s="7"/>
      <c r="L41" s="27" t="s">
        <v>25</v>
      </c>
      <c r="M41" s="10"/>
      <c r="N41" s="9"/>
      <c r="O41" s="9"/>
      <c r="P41" s="9"/>
      <c r="Q41" s="9"/>
      <c r="R41" s="9"/>
      <c r="S41" s="9"/>
    </row>
    <row r="42" spans="1:19" x14ac:dyDescent="0.25">
      <c r="A42" s="25"/>
      <c r="B42" s="7">
        <v>1.5109999999999999</v>
      </c>
      <c r="C42" s="12">
        <f>B44/3</f>
        <v>1.5109999999999999</v>
      </c>
      <c r="D42" s="7">
        <f>B41-B42</f>
        <v>0.12000000000000011</v>
      </c>
      <c r="E42" s="1"/>
      <c r="F42" s="28"/>
      <c r="G42" s="9"/>
      <c r="H42" s="7">
        <v>1.5980000000000001</v>
      </c>
      <c r="I42" s="12">
        <f>H44/3</f>
        <v>1.5980000000000001</v>
      </c>
      <c r="J42" s="7">
        <f>H41-H42</f>
        <v>8.9999999999999858E-2</v>
      </c>
      <c r="K42" s="1"/>
      <c r="L42" s="28"/>
      <c r="M42" s="7">
        <f>C42-I42</f>
        <v>-8.7000000000000188E-2</v>
      </c>
      <c r="N42" s="13">
        <f>N37+M42</f>
        <v>60.572666666666642</v>
      </c>
      <c r="O42" s="13">
        <f>K44+E44</f>
        <v>41.999999999999993</v>
      </c>
      <c r="P42" s="11"/>
      <c r="Q42" s="11"/>
      <c r="R42" s="11"/>
      <c r="S42" s="11"/>
    </row>
    <row r="43" spans="1:19" x14ac:dyDescent="0.25">
      <c r="A43" s="25"/>
      <c r="B43" s="7">
        <v>1.391</v>
      </c>
      <c r="C43" s="8"/>
      <c r="D43" s="7">
        <f>B42-B43</f>
        <v>0.11999999999999988</v>
      </c>
      <c r="E43" s="1"/>
      <c r="F43" s="28"/>
      <c r="G43" s="9"/>
      <c r="H43" s="7">
        <v>1.508</v>
      </c>
      <c r="I43" s="8"/>
      <c r="J43" s="7">
        <f>H42-H43</f>
        <v>9.000000000000008E-2</v>
      </c>
      <c r="K43" s="1"/>
      <c r="L43" s="28"/>
      <c r="M43" s="7"/>
      <c r="N43" s="9"/>
      <c r="O43" s="9"/>
      <c r="P43" s="9"/>
      <c r="Q43" s="9"/>
      <c r="R43" s="9"/>
      <c r="S43" s="9"/>
    </row>
    <row r="44" spans="1:19" x14ac:dyDescent="0.25">
      <c r="A44" s="26"/>
      <c r="B44" s="7">
        <f>SUM(B41:B43)</f>
        <v>4.5329999999999995</v>
      </c>
      <c r="C44" s="8"/>
      <c r="D44" s="7">
        <f>D42+D43</f>
        <v>0.24</v>
      </c>
      <c r="E44" s="7">
        <f>D44*100</f>
        <v>24</v>
      </c>
      <c r="F44" s="29"/>
      <c r="G44" s="9"/>
      <c r="H44" s="7">
        <f>SUM(H41:H43)</f>
        <v>4.7940000000000005</v>
      </c>
      <c r="I44" s="8"/>
      <c r="J44" s="7">
        <f>J42+J43</f>
        <v>0.17999999999999994</v>
      </c>
      <c r="K44" s="7">
        <f>J44*100</f>
        <v>17.999999999999993</v>
      </c>
      <c r="L44" s="29"/>
      <c r="M44" s="9"/>
      <c r="N44" s="9"/>
      <c r="O44" s="9"/>
      <c r="P44" s="9"/>
      <c r="Q44" s="9"/>
      <c r="R44" s="9"/>
      <c r="S44" s="9"/>
    </row>
    <row r="46" spans="1:19" x14ac:dyDescent="0.25">
      <c r="A46" s="24">
        <v>9</v>
      </c>
      <c r="B46" s="7">
        <v>1.631</v>
      </c>
      <c r="C46" s="8"/>
      <c r="D46" s="7"/>
      <c r="E46" s="7"/>
      <c r="F46" s="27" t="s">
        <v>26</v>
      </c>
      <c r="G46" s="9"/>
      <c r="H46" s="7">
        <v>1.6879999999999999</v>
      </c>
      <c r="I46" s="8"/>
      <c r="J46" s="7"/>
      <c r="K46" s="7"/>
      <c r="L46" s="27" t="s">
        <v>26</v>
      </c>
      <c r="M46" s="10"/>
      <c r="N46" s="9"/>
      <c r="O46" s="9"/>
      <c r="P46" s="9"/>
      <c r="Q46" s="9"/>
      <c r="R46" s="9"/>
      <c r="S46" s="9"/>
    </row>
    <row r="47" spans="1:19" x14ac:dyDescent="0.25">
      <c r="A47" s="25"/>
      <c r="B47" s="7">
        <v>1.5109999999999999</v>
      </c>
      <c r="C47" s="12">
        <f>B49/3</f>
        <v>1.5109999999999999</v>
      </c>
      <c r="D47" s="7">
        <f>B46-B47</f>
        <v>0.12000000000000011</v>
      </c>
      <c r="E47" s="1"/>
      <c r="F47" s="28"/>
      <c r="G47" s="9"/>
      <c r="H47" s="7">
        <v>1.5980000000000001</v>
      </c>
      <c r="I47" s="12">
        <f>H49/3</f>
        <v>1.5980000000000001</v>
      </c>
      <c r="J47" s="7">
        <f>H46-H47</f>
        <v>8.9999999999999858E-2</v>
      </c>
      <c r="K47" s="1"/>
      <c r="L47" s="28"/>
      <c r="M47" s="7">
        <f>C47-I47</f>
        <v>-8.7000000000000188E-2</v>
      </c>
      <c r="N47" s="13">
        <f>N42+M47</f>
        <v>60.485666666666638</v>
      </c>
      <c r="O47" s="13">
        <f>K49+E49</f>
        <v>41.999999999999993</v>
      </c>
      <c r="P47" s="11"/>
      <c r="Q47" s="11"/>
      <c r="R47" s="11"/>
      <c r="S47" s="11"/>
    </row>
    <row r="48" spans="1:19" x14ac:dyDescent="0.25">
      <c r="A48" s="25"/>
      <c r="B48" s="7">
        <v>1.391</v>
      </c>
      <c r="C48" s="8"/>
      <c r="D48" s="7">
        <f>B47-B48</f>
        <v>0.11999999999999988</v>
      </c>
      <c r="E48" s="1"/>
      <c r="F48" s="28"/>
      <c r="G48" s="9"/>
      <c r="H48" s="7">
        <v>1.508</v>
      </c>
      <c r="I48" s="8"/>
      <c r="J48" s="7">
        <f>H47-H48</f>
        <v>9.000000000000008E-2</v>
      </c>
      <c r="K48" s="1"/>
      <c r="L48" s="28"/>
      <c r="M48" s="7"/>
      <c r="N48" s="9"/>
      <c r="O48" s="9"/>
      <c r="P48" s="9"/>
      <c r="Q48" s="9"/>
      <c r="R48" s="9"/>
      <c r="S48" s="9"/>
    </row>
    <row r="49" spans="1:19" x14ac:dyDescent="0.25">
      <c r="A49" s="26"/>
      <c r="B49" s="7">
        <f>SUM(B46:B48)</f>
        <v>4.5329999999999995</v>
      </c>
      <c r="C49" s="8"/>
      <c r="D49" s="7">
        <f>D47+D48</f>
        <v>0.24</v>
      </c>
      <c r="E49" s="7">
        <f>D49*100</f>
        <v>24</v>
      </c>
      <c r="F49" s="29"/>
      <c r="G49" s="9"/>
      <c r="H49" s="7">
        <f>SUM(H46:H48)</f>
        <v>4.7940000000000005</v>
      </c>
      <c r="I49" s="8"/>
      <c r="J49" s="7">
        <f>J47+J48</f>
        <v>0.17999999999999994</v>
      </c>
      <c r="K49" s="7">
        <f>J49*100</f>
        <v>17.999999999999993</v>
      </c>
      <c r="L49" s="29"/>
      <c r="M49" s="9"/>
      <c r="N49" s="9"/>
      <c r="O49" s="9"/>
      <c r="P49" s="9"/>
      <c r="Q49" s="9"/>
      <c r="R49" s="9"/>
      <c r="S49" s="9"/>
    </row>
    <row r="50" spans="1:19" x14ac:dyDescent="0.25">
      <c r="A50" s="18"/>
    </row>
    <row r="51" spans="1:19" x14ac:dyDescent="0.25">
      <c r="A51" s="24">
        <v>10</v>
      </c>
      <c r="B51" s="7">
        <v>1.631</v>
      </c>
      <c r="C51" s="8"/>
      <c r="D51" s="7"/>
      <c r="E51" s="7"/>
      <c r="F51" s="27" t="s">
        <v>39</v>
      </c>
      <c r="G51" s="9"/>
      <c r="H51" s="7">
        <v>1.6879999999999999</v>
      </c>
      <c r="I51" s="8"/>
      <c r="J51" s="7"/>
      <c r="K51" s="7"/>
      <c r="L51" s="27" t="s">
        <v>27</v>
      </c>
      <c r="M51" s="10"/>
      <c r="N51" s="9"/>
      <c r="O51" s="9"/>
      <c r="P51" s="9"/>
      <c r="Q51" s="9"/>
      <c r="R51" s="9"/>
      <c r="S51" s="9"/>
    </row>
    <row r="52" spans="1:19" x14ac:dyDescent="0.25">
      <c r="A52" s="25"/>
      <c r="B52" s="7">
        <v>1.5109999999999999</v>
      </c>
      <c r="C52" s="12">
        <f>B54/3</f>
        <v>1.5109999999999999</v>
      </c>
      <c r="D52" s="7">
        <f>B51-B52</f>
        <v>0.12000000000000011</v>
      </c>
      <c r="E52" s="1"/>
      <c r="F52" s="28"/>
      <c r="G52" s="9"/>
      <c r="H52" s="7">
        <v>1.5980000000000001</v>
      </c>
      <c r="I52" s="12">
        <f>H54/3</f>
        <v>1.5980000000000001</v>
      </c>
      <c r="J52" s="7">
        <f>H51-H52</f>
        <v>8.9999999999999858E-2</v>
      </c>
      <c r="K52" s="1"/>
      <c r="L52" s="28"/>
      <c r="M52" s="7">
        <f>C52-I52</f>
        <v>-8.7000000000000188E-2</v>
      </c>
      <c r="N52" s="13">
        <f>N47+M52</f>
        <v>60.398666666666635</v>
      </c>
      <c r="O52" s="13">
        <f>K54+E54</f>
        <v>41.999999999999993</v>
      </c>
      <c r="P52" s="11"/>
      <c r="Q52" s="11"/>
      <c r="R52" s="11"/>
      <c r="S52" s="11"/>
    </row>
    <row r="53" spans="1:19" x14ac:dyDescent="0.25">
      <c r="A53" s="25"/>
      <c r="B53" s="7">
        <v>1.391</v>
      </c>
      <c r="C53" s="8"/>
      <c r="D53" s="7">
        <f>B52-B53</f>
        <v>0.11999999999999988</v>
      </c>
      <c r="E53" s="1"/>
      <c r="F53" s="28"/>
      <c r="G53" s="9"/>
      <c r="H53" s="7">
        <v>1.508</v>
      </c>
      <c r="I53" s="8"/>
      <c r="J53" s="7">
        <f>H52-H53</f>
        <v>9.000000000000008E-2</v>
      </c>
      <c r="K53" s="1"/>
      <c r="L53" s="28"/>
      <c r="M53" s="7"/>
      <c r="N53" s="9"/>
      <c r="O53" s="9"/>
      <c r="P53" s="9"/>
      <c r="Q53" s="9"/>
      <c r="R53" s="9"/>
      <c r="S53" s="9"/>
    </row>
    <row r="54" spans="1:19" x14ac:dyDescent="0.25">
      <c r="A54" s="26"/>
      <c r="B54" s="7">
        <f>SUM(B51:B53)</f>
        <v>4.5329999999999995</v>
      </c>
      <c r="C54" s="8"/>
      <c r="D54" s="7">
        <f>D52+D53</f>
        <v>0.24</v>
      </c>
      <c r="E54" s="7">
        <f>D54*100</f>
        <v>24</v>
      </c>
      <c r="F54" s="29"/>
      <c r="G54" s="9"/>
      <c r="H54" s="7">
        <f>SUM(H51:H53)</f>
        <v>4.7940000000000005</v>
      </c>
      <c r="I54" s="8"/>
      <c r="J54" s="7">
        <f>J52+J53</f>
        <v>0.17999999999999994</v>
      </c>
      <c r="K54" s="7">
        <f>J54*100</f>
        <v>17.999999999999993</v>
      </c>
      <c r="L54" s="29"/>
      <c r="M54" s="9"/>
      <c r="N54" s="9"/>
      <c r="O54" s="9"/>
      <c r="P54" s="9"/>
      <c r="Q54" s="9"/>
      <c r="R54" s="9"/>
      <c r="S54" s="9"/>
    </row>
    <row r="55" spans="1:19" ht="15.75" thickBot="1" x14ac:dyDescent="0.3"/>
    <row r="56" spans="1:19" x14ac:dyDescent="0.25">
      <c r="A56" s="30">
        <v>11</v>
      </c>
      <c r="B56" s="7">
        <v>1.631</v>
      </c>
      <c r="C56" s="8"/>
      <c r="D56" s="7"/>
      <c r="E56" s="7"/>
      <c r="F56" s="27" t="s">
        <v>28</v>
      </c>
      <c r="G56" s="9"/>
      <c r="H56" s="7">
        <v>1.6879999999999999</v>
      </c>
      <c r="I56" s="8"/>
      <c r="J56" s="7"/>
      <c r="K56" s="7"/>
      <c r="L56" s="33" t="s">
        <v>28</v>
      </c>
      <c r="M56" s="10"/>
      <c r="N56" s="13">
        <f>N51+M56</f>
        <v>0</v>
      </c>
      <c r="O56" s="13">
        <f>K58+E58</f>
        <v>0</v>
      </c>
      <c r="P56" s="19"/>
      <c r="Q56" s="11"/>
      <c r="R56" s="11"/>
      <c r="S56" s="11"/>
    </row>
    <row r="57" spans="1:19" x14ac:dyDescent="0.25">
      <c r="A57" s="31"/>
      <c r="B57" s="7">
        <v>1.5109999999999999</v>
      </c>
      <c r="C57" s="12">
        <f>B59/3</f>
        <v>1.5109999999999999</v>
      </c>
      <c r="D57" s="7">
        <f>B56-B57</f>
        <v>0.12000000000000011</v>
      </c>
      <c r="E57" s="1"/>
      <c r="F57" s="28"/>
      <c r="G57" s="9"/>
      <c r="H57" s="7">
        <v>1.5980000000000001</v>
      </c>
      <c r="I57" s="12">
        <f>H59/3</f>
        <v>1.5980000000000001</v>
      </c>
      <c r="J57" s="7">
        <f>H56-H57</f>
        <v>8.9999999999999858E-2</v>
      </c>
      <c r="K57" s="1"/>
      <c r="L57" s="34"/>
      <c r="M57" s="7">
        <f>C57-I57</f>
        <v>-8.7000000000000188E-2</v>
      </c>
      <c r="N57" s="13"/>
      <c r="O57" s="13"/>
      <c r="P57" s="20"/>
      <c r="Q57" s="13"/>
      <c r="R57" s="13"/>
      <c r="S57" s="13"/>
    </row>
    <row r="58" spans="1:19" x14ac:dyDescent="0.25">
      <c r="A58" s="31"/>
      <c r="B58" s="7">
        <v>1.391</v>
      </c>
      <c r="C58" s="8"/>
      <c r="D58" s="7">
        <f>B57-B58</f>
        <v>0.11999999999999988</v>
      </c>
      <c r="E58" s="1"/>
      <c r="F58" s="28"/>
      <c r="G58" s="9"/>
      <c r="H58" s="7">
        <v>1.508</v>
      </c>
      <c r="I58" s="8"/>
      <c r="J58" s="7">
        <f>H57-H58</f>
        <v>9.000000000000008E-2</v>
      </c>
      <c r="K58" s="1"/>
      <c r="L58" s="34"/>
      <c r="M58" s="7"/>
      <c r="N58" s="13"/>
      <c r="O58" s="13"/>
      <c r="P58" s="20"/>
      <c r="Q58" s="13"/>
      <c r="R58" s="13"/>
      <c r="S58" s="13"/>
    </row>
    <row r="59" spans="1:19" ht="15.75" thickBot="1" x14ac:dyDescent="0.3">
      <c r="A59" s="32"/>
      <c r="B59" s="7">
        <f>SUM(B56:B58)</f>
        <v>4.5329999999999995</v>
      </c>
      <c r="C59" s="8"/>
      <c r="D59" s="7">
        <f>D57+D58</f>
        <v>0.24</v>
      </c>
      <c r="E59" s="7">
        <f>D59*100</f>
        <v>24</v>
      </c>
      <c r="F59" s="29"/>
      <c r="G59" s="9"/>
      <c r="H59" s="7">
        <f>SUM(H56:H58)</f>
        <v>4.7940000000000005</v>
      </c>
      <c r="I59" s="8"/>
      <c r="J59" s="7">
        <f>J57+J58</f>
        <v>0.17999999999999994</v>
      </c>
      <c r="K59" s="7">
        <f>J59*100</f>
        <v>17.999999999999993</v>
      </c>
      <c r="L59" s="35"/>
      <c r="M59" s="9"/>
      <c r="N59" s="13"/>
      <c r="O59" s="13"/>
      <c r="P59" s="20"/>
      <c r="Q59" s="13"/>
      <c r="R59" s="13"/>
      <c r="S59" s="13"/>
    </row>
    <row r="60" spans="1:19" x14ac:dyDescent="0.25">
      <c r="A60" s="21"/>
      <c r="B60" s="9"/>
      <c r="C60" s="9"/>
      <c r="D60" s="9"/>
      <c r="E60" s="9"/>
      <c r="F60" s="9"/>
      <c r="G60" s="9"/>
      <c r="H60" s="13"/>
      <c r="I60" s="9"/>
      <c r="J60" s="9"/>
      <c r="K60" s="9"/>
      <c r="L60" s="15"/>
      <c r="M60" s="9"/>
      <c r="N60" s="9"/>
      <c r="O60" s="9"/>
      <c r="P60" s="22"/>
      <c r="Q60" s="9"/>
      <c r="R60" s="9"/>
      <c r="S60" s="9"/>
    </row>
    <row r="61" spans="1:19" x14ac:dyDescent="0.25">
      <c r="A61" s="24">
        <v>12</v>
      </c>
      <c r="B61" s="7">
        <v>1.631</v>
      </c>
      <c r="C61" s="8"/>
      <c r="D61" s="7"/>
      <c r="E61" s="7"/>
      <c r="F61" s="27" t="s">
        <v>29</v>
      </c>
      <c r="G61" s="9"/>
      <c r="H61" s="7">
        <v>1.6879999999999999</v>
      </c>
      <c r="I61" s="8"/>
      <c r="J61" s="7"/>
      <c r="K61" s="7"/>
      <c r="L61" s="27" t="s">
        <v>29</v>
      </c>
      <c r="M61" s="10"/>
      <c r="N61" s="9"/>
      <c r="O61" s="9"/>
      <c r="P61" s="22"/>
      <c r="Q61" s="9"/>
      <c r="R61" s="9"/>
      <c r="S61" s="9"/>
    </row>
    <row r="62" spans="1:19" x14ac:dyDescent="0.25">
      <c r="A62" s="25"/>
      <c r="B62" s="7">
        <v>1.5109999999999999</v>
      </c>
      <c r="C62" s="12">
        <f>B64/3</f>
        <v>1.5109999999999999</v>
      </c>
      <c r="D62" s="7">
        <f>B61-B62</f>
        <v>0.12000000000000011</v>
      </c>
      <c r="E62" s="1"/>
      <c r="F62" s="28"/>
      <c r="G62" s="9"/>
      <c r="H62" s="7">
        <v>1.5980000000000001</v>
      </c>
      <c r="I62" s="12">
        <f>H64/3</f>
        <v>1.5980000000000001</v>
      </c>
      <c r="J62" s="7">
        <f>H61-H62</f>
        <v>8.9999999999999858E-2</v>
      </c>
      <c r="K62" s="1"/>
      <c r="L62" s="28"/>
      <c r="M62" s="7">
        <f>C62-I62</f>
        <v>-8.7000000000000188E-2</v>
      </c>
      <c r="N62" s="13">
        <f>N57+M62</f>
        <v>-8.7000000000000188E-2</v>
      </c>
      <c r="O62" s="13">
        <f>K64+E64</f>
        <v>41.999999999999993</v>
      </c>
      <c r="P62" s="19"/>
      <c r="Q62" s="11"/>
      <c r="R62" s="11"/>
      <c r="S62" s="11"/>
    </row>
    <row r="63" spans="1:19" x14ac:dyDescent="0.25">
      <c r="A63" s="25"/>
      <c r="B63" s="7">
        <v>1.391</v>
      </c>
      <c r="C63" s="8"/>
      <c r="D63" s="7">
        <f>B62-B63</f>
        <v>0.11999999999999988</v>
      </c>
      <c r="E63" s="1"/>
      <c r="F63" s="28"/>
      <c r="G63" s="9"/>
      <c r="H63" s="7">
        <v>1.508</v>
      </c>
      <c r="I63" s="8"/>
      <c r="J63" s="7">
        <f>H62-H63</f>
        <v>9.000000000000008E-2</v>
      </c>
      <c r="K63" s="1"/>
      <c r="L63" s="28"/>
      <c r="M63" s="7"/>
      <c r="N63" s="9"/>
      <c r="O63" s="9"/>
      <c r="P63" s="22"/>
      <c r="Q63" s="9"/>
      <c r="R63" s="9"/>
      <c r="S63" s="9"/>
    </row>
    <row r="64" spans="1:19" x14ac:dyDescent="0.25">
      <c r="A64" s="26"/>
      <c r="B64" s="7">
        <f>SUM(B61:B63)</f>
        <v>4.5329999999999995</v>
      </c>
      <c r="C64" s="8"/>
      <c r="D64" s="7">
        <f>D62+D63</f>
        <v>0.24</v>
      </c>
      <c r="E64" s="7">
        <f>D64*100</f>
        <v>24</v>
      </c>
      <c r="F64" s="29"/>
      <c r="G64" s="9"/>
      <c r="H64" s="7">
        <f>SUM(H61:H63)</f>
        <v>4.7940000000000005</v>
      </c>
      <c r="I64" s="8"/>
      <c r="J64" s="7">
        <f>J62+J63</f>
        <v>0.17999999999999994</v>
      </c>
      <c r="K64" s="7">
        <f>J64*100</f>
        <v>17.999999999999993</v>
      </c>
      <c r="L64" s="29"/>
      <c r="M64" s="9"/>
      <c r="N64" s="9"/>
      <c r="O64" s="9"/>
      <c r="P64" s="22"/>
      <c r="Q64" s="9"/>
      <c r="R64" s="9"/>
      <c r="S64" s="9"/>
    </row>
    <row r="65" spans="1:19" x14ac:dyDescent="0.25">
      <c r="A65" s="21"/>
      <c r="B65" s="9"/>
      <c r="C65" s="9"/>
      <c r="D65" s="9"/>
      <c r="E65" s="9"/>
      <c r="F65" s="9"/>
      <c r="G65" s="9"/>
      <c r="H65" s="13"/>
      <c r="I65" s="9"/>
      <c r="J65" s="9"/>
      <c r="K65" s="9"/>
      <c r="L65" s="9"/>
      <c r="M65" s="9"/>
      <c r="N65" s="9"/>
      <c r="O65" s="9"/>
      <c r="P65" s="22"/>
      <c r="Q65" s="9"/>
      <c r="R65" s="9"/>
      <c r="S65" s="9"/>
    </row>
    <row r="66" spans="1:19" x14ac:dyDescent="0.25">
      <c r="A66" s="24">
        <v>13</v>
      </c>
      <c r="B66" s="7">
        <v>1.631</v>
      </c>
      <c r="C66" s="8"/>
      <c r="D66" s="7"/>
      <c r="E66" s="7"/>
      <c r="F66" s="27" t="s">
        <v>30</v>
      </c>
      <c r="G66" s="9"/>
      <c r="H66" s="7">
        <v>1.6879999999999999</v>
      </c>
      <c r="I66" s="8"/>
      <c r="J66" s="7"/>
      <c r="K66" s="7"/>
      <c r="L66" s="27" t="s">
        <v>30</v>
      </c>
      <c r="M66" s="10"/>
      <c r="N66" s="9"/>
      <c r="O66" s="9"/>
      <c r="P66" s="22"/>
      <c r="Q66" s="9"/>
      <c r="R66" s="9"/>
      <c r="S66" s="9"/>
    </row>
    <row r="67" spans="1:19" x14ac:dyDescent="0.25">
      <c r="A67" s="25"/>
      <c r="B67" s="7">
        <v>1.5109999999999999</v>
      </c>
      <c r="C67" s="12">
        <f>B69/3</f>
        <v>1.5109999999999999</v>
      </c>
      <c r="D67" s="7">
        <f>B66-B67</f>
        <v>0.12000000000000011</v>
      </c>
      <c r="E67" s="1"/>
      <c r="F67" s="28"/>
      <c r="G67" s="9"/>
      <c r="H67" s="7">
        <v>1.5980000000000001</v>
      </c>
      <c r="I67" s="12">
        <f>H69/3</f>
        <v>1.5980000000000001</v>
      </c>
      <c r="J67" s="7">
        <f>H66-H67</f>
        <v>8.9999999999999858E-2</v>
      </c>
      <c r="K67" s="1"/>
      <c r="L67" s="28"/>
      <c r="M67" s="7">
        <f>C67-I67</f>
        <v>-8.7000000000000188E-2</v>
      </c>
      <c r="N67" s="13">
        <f>N62+M67</f>
        <v>-0.17400000000000038</v>
      </c>
      <c r="O67" s="13">
        <f>K69+E69</f>
        <v>41.999999999999993</v>
      </c>
      <c r="P67" s="19"/>
      <c r="Q67" s="11"/>
      <c r="R67" s="11"/>
      <c r="S67" s="11"/>
    </row>
    <row r="68" spans="1:19" x14ac:dyDescent="0.25">
      <c r="A68" s="25"/>
      <c r="B68" s="7">
        <v>1.391</v>
      </c>
      <c r="C68" s="8"/>
      <c r="D68" s="7">
        <f>B67-B68</f>
        <v>0.11999999999999988</v>
      </c>
      <c r="E68" s="1"/>
      <c r="F68" s="28"/>
      <c r="G68" s="9"/>
      <c r="H68" s="7">
        <v>1.508</v>
      </c>
      <c r="I68" s="8"/>
      <c r="J68" s="7">
        <f>H67-H68</f>
        <v>9.000000000000008E-2</v>
      </c>
      <c r="K68" s="1"/>
      <c r="L68" s="28"/>
      <c r="M68" s="7"/>
      <c r="N68" s="9"/>
      <c r="O68" s="9"/>
      <c r="P68" s="22"/>
      <c r="Q68" s="9"/>
      <c r="R68" s="9"/>
      <c r="S68" s="9"/>
    </row>
    <row r="69" spans="1:19" x14ac:dyDescent="0.25">
      <c r="A69" s="26"/>
      <c r="B69" s="7">
        <f>SUM(B66:B68)</f>
        <v>4.5329999999999995</v>
      </c>
      <c r="C69" s="8"/>
      <c r="D69" s="7">
        <f>D67+D68</f>
        <v>0.24</v>
      </c>
      <c r="E69" s="7">
        <f>D69*100</f>
        <v>24</v>
      </c>
      <c r="F69" s="29"/>
      <c r="G69" s="9"/>
      <c r="H69" s="7">
        <f>SUM(H66:H68)</f>
        <v>4.7940000000000005</v>
      </c>
      <c r="I69" s="8"/>
      <c r="J69" s="7">
        <f>J67+J68</f>
        <v>0.17999999999999994</v>
      </c>
      <c r="K69" s="7">
        <f>J69*100</f>
        <v>17.999999999999993</v>
      </c>
      <c r="L69" s="29"/>
      <c r="M69" s="9"/>
      <c r="N69" s="9"/>
      <c r="O69" s="9"/>
      <c r="P69" s="22"/>
      <c r="Q69" s="9"/>
      <c r="R69" s="9"/>
      <c r="S69" s="9"/>
    </row>
    <row r="70" spans="1:19" x14ac:dyDescent="0.25">
      <c r="A70" s="21"/>
      <c r="B70" s="9"/>
      <c r="C70" s="9"/>
      <c r="D70" s="9"/>
      <c r="E70" s="9"/>
      <c r="F70" s="9"/>
      <c r="G70" s="9"/>
      <c r="H70" s="13"/>
      <c r="I70" s="9"/>
      <c r="J70" s="9"/>
      <c r="K70" s="9"/>
      <c r="L70" s="9"/>
      <c r="M70" s="9"/>
      <c r="N70" s="9"/>
      <c r="O70" s="9"/>
      <c r="P70" s="22"/>
      <c r="Q70" s="9"/>
      <c r="R70" s="9"/>
      <c r="S70" s="9"/>
    </row>
    <row r="71" spans="1:19" x14ac:dyDescent="0.25">
      <c r="A71" s="24">
        <v>14</v>
      </c>
      <c r="B71" s="7">
        <v>1.631</v>
      </c>
      <c r="C71" s="8"/>
      <c r="D71" s="7"/>
      <c r="E71" s="7"/>
      <c r="F71" s="27" t="s">
        <v>32</v>
      </c>
      <c r="G71" s="9"/>
      <c r="H71" s="7">
        <v>1.6879999999999999</v>
      </c>
      <c r="I71" s="8"/>
      <c r="J71" s="7"/>
      <c r="K71" s="7"/>
      <c r="L71" s="27" t="s">
        <v>32</v>
      </c>
      <c r="M71" s="10"/>
      <c r="N71" s="9"/>
      <c r="O71" s="9"/>
      <c r="P71" s="22"/>
      <c r="Q71" s="9"/>
      <c r="R71" s="9"/>
      <c r="S71" s="9"/>
    </row>
    <row r="72" spans="1:19" x14ac:dyDescent="0.25">
      <c r="A72" s="25"/>
      <c r="B72" s="7">
        <v>1.5109999999999999</v>
      </c>
      <c r="C72" s="12">
        <f>B74/3</f>
        <v>1.5109999999999999</v>
      </c>
      <c r="D72" s="7">
        <f>B71-B72</f>
        <v>0.12000000000000011</v>
      </c>
      <c r="E72" s="1"/>
      <c r="F72" s="28"/>
      <c r="G72" s="9"/>
      <c r="H72" s="7">
        <v>1.5980000000000001</v>
      </c>
      <c r="I72" s="12">
        <f>H74/3</f>
        <v>1.5980000000000001</v>
      </c>
      <c r="J72" s="7">
        <f>H71-H72</f>
        <v>8.9999999999999858E-2</v>
      </c>
      <c r="K72" s="1"/>
      <c r="L72" s="28"/>
      <c r="M72" s="7">
        <f>C72-I72</f>
        <v>-8.7000000000000188E-2</v>
      </c>
      <c r="N72" s="13">
        <f>N67+M72</f>
        <v>-0.26100000000000056</v>
      </c>
      <c r="O72" s="13">
        <f>K74+E74</f>
        <v>41.999999999999993</v>
      </c>
      <c r="P72" s="19"/>
      <c r="Q72" s="11"/>
      <c r="R72" s="11"/>
      <c r="S72" s="11"/>
    </row>
    <row r="73" spans="1:19" x14ac:dyDescent="0.25">
      <c r="A73" s="25"/>
      <c r="B73" s="7">
        <v>1.391</v>
      </c>
      <c r="C73" s="8"/>
      <c r="D73" s="7">
        <f>B72-B73</f>
        <v>0.11999999999999988</v>
      </c>
      <c r="E73" s="1"/>
      <c r="F73" s="28"/>
      <c r="G73" s="9"/>
      <c r="H73" s="7">
        <v>1.508</v>
      </c>
      <c r="I73" s="8"/>
      <c r="J73" s="7">
        <f>H72-H73</f>
        <v>9.000000000000008E-2</v>
      </c>
      <c r="K73" s="1"/>
      <c r="L73" s="28"/>
      <c r="M73" s="7"/>
      <c r="N73" s="9"/>
      <c r="O73" s="9"/>
      <c r="P73" s="22"/>
      <c r="Q73" s="9"/>
      <c r="R73" s="9"/>
      <c r="S73" s="9"/>
    </row>
    <row r="74" spans="1:19" x14ac:dyDescent="0.25">
      <c r="A74" s="26"/>
      <c r="B74" s="7">
        <f>SUM(B71:B73)</f>
        <v>4.5329999999999995</v>
      </c>
      <c r="C74" s="8"/>
      <c r="D74" s="7">
        <f>D72+D73</f>
        <v>0.24</v>
      </c>
      <c r="E74" s="7">
        <f>D74*100</f>
        <v>24</v>
      </c>
      <c r="F74" s="29"/>
      <c r="G74" s="9"/>
      <c r="H74" s="7">
        <f>SUM(H71:H73)</f>
        <v>4.7940000000000005</v>
      </c>
      <c r="I74" s="8"/>
      <c r="J74" s="7">
        <f>J72+J73</f>
        <v>0.17999999999999994</v>
      </c>
      <c r="K74" s="7">
        <f>J74*100</f>
        <v>17.999999999999993</v>
      </c>
      <c r="L74" s="29"/>
      <c r="M74" s="9"/>
      <c r="N74" s="9"/>
      <c r="O74" s="9"/>
      <c r="P74" s="22"/>
      <c r="Q74" s="9"/>
      <c r="R74" s="9"/>
      <c r="S74" s="9"/>
    </row>
    <row r="75" spans="1:19" x14ac:dyDescent="0.25">
      <c r="H75" s="17"/>
      <c r="P75" s="22"/>
    </row>
    <row r="76" spans="1:19" x14ac:dyDescent="0.25">
      <c r="A76" s="24">
        <v>15</v>
      </c>
      <c r="B76" s="7">
        <v>1.6879999999999999</v>
      </c>
      <c r="C76" s="8"/>
      <c r="D76" s="7"/>
      <c r="E76" s="7"/>
      <c r="F76" s="27" t="s">
        <v>33</v>
      </c>
      <c r="G76" s="9"/>
      <c r="H76" s="7">
        <v>1.6879999999999999</v>
      </c>
      <c r="I76" s="8"/>
      <c r="J76" s="7"/>
      <c r="K76" s="7"/>
      <c r="L76" s="27" t="s">
        <v>33</v>
      </c>
      <c r="M76" s="10"/>
      <c r="N76" s="9"/>
      <c r="O76" s="9"/>
      <c r="P76" s="22"/>
      <c r="Q76" s="9"/>
      <c r="R76" s="9"/>
      <c r="S76" s="9"/>
    </row>
    <row r="77" spans="1:19" x14ac:dyDescent="0.25">
      <c r="A77" s="25"/>
      <c r="B77" s="7">
        <v>1.5980000000000001</v>
      </c>
      <c r="C77" s="12">
        <f>B79/3</f>
        <v>1.5980000000000001</v>
      </c>
      <c r="D77" s="7">
        <f>B76-B77</f>
        <v>8.9999999999999858E-2</v>
      </c>
      <c r="E77" s="1"/>
      <c r="F77" s="28"/>
      <c r="G77" s="9"/>
      <c r="H77" s="7">
        <v>1.5980000000000001</v>
      </c>
      <c r="I77" s="12">
        <f>H79/3</f>
        <v>1.5980000000000001</v>
      </c>
      <c r="J77" s="7">
        <f>H76-H77</f>
        <v>8.9999999999999858E-2</v>
      </c>
      <c r="K77" s="1"/>
      <c r="L77" s="28"/>
      <c r="M77" s="7">
        <f>C77-I77</f>
        <v>0</v>
      </c>
      <c r="N77" s="13">
        <f>N72+M77</f>
        <v>-0.26100000000000056</v>
      </c>
      <c r="O77" s="13">
        <f>K79+E79</f>
        <v>35.999999999999986</v>
      </c>
      <c r="P77" s="19"/>
      <c r="Q77" s="11"/>
      <c r="R77" s="11"/>
      <c r="S77" s="11"/>
    </row>
    <row r="78" spans="1:19" x14ac:dyDescent="0.25">
      <c r="A78" s="25"/>
      <c r="B78" s="7">
        <v>1.508</v>
      </c>
      <c r="C78" s="8"/>
      <c r="D78" s="7">
        <f>B77-B78</f>
        <v>9.000000000000008E-2</v>
      </c>
      <c r="E78" s="1"/>
      <c r="F78" s="28"/>
      <c r="G78" s="9"/>
      <c r="H78" s="7">
        <v>1.508</v>
      </c>
      <c r="I78" s="8"/>
      <c r="J78" s="7">
        <f>H77-H78</f>
        <v>9.000000000000008E-2</v>
      </c>
      <c r="K78" s="1"/>
      <c r="L78" s="28"/>
      <c r="M78" s="7"/>
      <c r="N78" s="9"/>
      <c r="O78" s="9"/>
      <c r="P78" s="22"/>
      <c r="Q78" s="9"/>
      <c r="R78" s="9"/>
      <c r="S78" s="9"/>
    </row>
    <row r="79" spans="1:19" x14ac:dyDescent="0.25">
      <c r="A79" s="26"/>
      <c r="B79" s="7">
        <f>SUM(B76:B78)</f>
        <v>4.7940000000000005</v>
      </c>
      <c r="C79" s="8"/>
      <c r="D79" s="7">
        <f>D77+D78</f>
        <v>0.17999999999999994</v>
      </c>
      <c r="E79" s="7">
        <f>D79*100</f>
        <v>17.999999999999993</v>
      </c>
      <c r="F79" s="29"/>
      <c r="G79" s="9"/>
      <c r="H79" s="7">
        <f>SUM(H76:H78)</f>
        <v>4.7940000000000005</v>
      </c>
      <c r="I79" s="8"/>
      <c r="J79" s="7">
        <f>J77+J78</f>
        <v>0.17999999999999994</v>
      </c>
      <c r="K79" s="7">
        <f>J79*100</f>
        <v>17.999999999999993</v>
      </c>
      <c r="L79" s="29"/>
      <c r="M79" s="9"/>
      <c r="N79" s="9"/>
      <c r="O79" s="9"/>
      <c r="P79" s="22"/>
      <c r="Q79" s="9"/>
      <c r="R79" s="9"/>
      <c r="S79" s="9"/>
    </row>
    <row r="80" spans="1:19" x14ac:dyDescent="0.25">
      <c r="P80" s="22"/>
    </row>
    <row r="81" spans="1:19" x14ac:dyDescent="0.25">
      <c r="A81" s="24">
        <v>16</v>
      </c>
      <c r="B81" s="7">
        <v>1.6879999999999999</v>
      </c>
      <c r="C81" s="8"/>
      <c r="D81" s="7"/>
      <c r="E81" s="7"/>
      <c r="F81" s="27" t="s">
        <v>34</v>
      </c>
      <c r="G81" s="9"/>
      <c r="H81" s="7">
        <v>1.6879999999999999</v>
      </c>
      <c r="I81" s="8"/>
      <c r="J81" s="7"/>
      <c r="K81" s="7"/>
      <c r="L81" s="27" t="s">
        <v>34</v>
      </c>
      <c r="M81" s="10"/>
      <c r="N81" s="9"/>
      <c r="O81" s="9"/>
      <c r="P81" s="22"/>
      <c r="Q81" s="9"/>
      <c r="R81" s="9"/>
      <c r="S81" s="9"/>
    </row>
    <row r="82" spans="1:19" x14ac:dyDescent="0.25">
      <c r="A82" s="25"/>
      <c r="B82" s="7">
        <v>1.5980000000000001</v>
      </c>
      <c r="C82" s="12">
        <f>B84/3</f>
        <v>1.5980000000000001</v>
      </c>
      <c r="D82" s="7">
        <f>B81-B82</f>
        <v>8.9999999999999858E-2</v>
      </c>
      <c r="E82" s="1"/>
      <c r="F82" s="28"/>
      <c r="G82" s="9"/>
      <c r="H82" s="7">
        <v>1.5980000000000001</v>
      </c>
      <c r="I82" s="12">
        <f>H84/3</f>
        <v>1.5980000000000001</v>
      </c>
      <c r="J82" s="7">
        <f>H81-H82</f>
        <v>8.9999999999999858E-2</v>
      </c>
      <c r="K82" s="1"/>
      <c r="L82" s="28"/>
      <c r="M82" s="7">
        <f>C82-I82</f>
        <v>0</v>
      </c>
      <c r="N82" s="13">
        <f>N77+M82</f>
        <v>-0.26100000000000056</v>
      </c>
      <c r="O82" s="13">
        <f>K84+E84</f>
        <v>35.999999999999986</v>
      </c>
      <c r="P82" s="19"/>
      <c r="Q82" s="11"/>
      <c r="R82" s="11"/>
      <c r="S82" s="11"/>
    </row>
    <row r="83" spans="1:19" x14ac:dyDescent="0.25">
      <c r="A83" s="25"/>
      <c r="B83" s="7">
        <v>1.508</v>
      </c>
      <c r="C83" s="8"/>
      <c r="D83" s="7">
        <f>B82-B83</f>
        <v>9.000000000000008E-2</v>
      </c>
      <c r="E83" s="1"/>
      <c r="F83" s="28"/>
      <c r="G83" s="9"/>
      <c r="H83" s="7">
        <v>1.508</v>
      </c>
      <c r="I83" s="8"/>
      <c r="J83" s="7">
        <f>H82-H83</f>
        <v>9.000000000000008E-2</v>
      </c>
      <c r="K83" s="1"/>
      <c r="L83" s="28"/>
      <c r="M83" s="7"/>
      <c r="N83" s="9"/>
      <c r="O83" s="9"/>
      <c r="P83" s="22"/>
      <c r="Q83" s="9"/>
      <c r="R83" s="9"/>
      <c r="S83" s="9"/>
    </row>
    <row r="84" spans="1:19" x14ac:dyDescent="0.25">
      <c r="A84" s="26"/>
      <c r="B84" s="7">
        <f>SUM(B81:B83)</f>
        <v>4.7940000000000005</v>
      </c>
      <c r="C84" s="8"/>
      <c r="D84" s="7">
        <f>D82+D83</f>
        <v>0.17999999999999994</v>
      </c>
      <c r="E84" s="7">
        <f>D84*100</f>
        <v>17.999999999999993</v>
      </c>
      <c r="F84" s="29"/>
      <c r="G84" s="9"/>
      <c r="H84" s="7">
        <f>SUM(H81:H83)</f>
        <v>4.7940000000000005</v>
      </c>
      <c r="I84" s="8"/>
      <c r="J84" s="7">
        <f>J82+J83</f>
        <v>0.17999999999999994</v>
      </c>
      <c r="K84" s="7">
        <f>J84*100</f>
        <v>17.999999999999993</v>
      </c>
      <c r="L84" s="29"/>
      <c r="M84" s="9"/>
      <c r="N84" s="9"/>
      <c r="O84" s="9"/>
      <c r="P84" s="22"/>
      <c r="Q84" s="9"/>
      <c r="R84" s="9"/>
      <c r="S84" s="9"/>
    </row>
    <row r="85" spans="1:19" x14ac:dyDescent="0.25">
      <c r="P85" s="22"/>
    </row>
    <row r="86" spans="1:19" x14ac:dyDescent="0.25">
      <c r="A86" s="24">
        <v>17</v>
      </c>
      <c r="B86" s="7">
        <v>1.6879999999999999</v>
      </c>
      <c r="C86" s="8"/>
      <c r="D86" s="7"/>
      <c r="E86" s="7"/>
      <c r="F86" s="27" t="s">
        <v>37</v>
      </c>
      <c r="G86" s="9"/>
      <c r="H86" s="7">
        <v>1.6879999999999999</v>
      </c>
      <c r="I86" s="8"/>
      <c r="J86" s="7"/>
      <c r="K86" s="7"/>
      <c r="L86" s="27" t="s">
        <v>37</v>
      </c>
      <c r="M86" s="10"/>
      <c r="N86" s="9"/>
      <c r="O86" s="9"/>
      <c r="P86" s="22"/>
      <c r="Q86" s="9"/>
      <c r="R86" s="9"/>
      <c r="S86" s="9"/>
    </row>
    <row r="87" spans="1:19" x14ac:dyDescent="0.25">
      <c r="A87" s="25"/>
      <c r="B87" s="7">
        <v>1.5980000000000001</v>
      </c>
      <c r="C87" s="12">
        <f>B89/3</f>
        <v>1.5980000000000001</v>
      </c>
      <c r="D87" s="7">
        <f>B86-B87</f>
        <v>8.9999999999999858E-2</v>
      </c>
      <c r="E87" s="1"/>
      <c r="F87" s="28"/>
      <c r="G87" s="9"/>
      <c r="H87" s="7">
        <v>1.5980000000000001</v>
      </c>
      <c r="I87" s="12">
        <f>H89/3</f>
        <v>1.5980000000000001</v>
      </c>
      <c r="J87" s="7">
        <f>H86-H87</f>
        <v>8.9999999999999858E-2</v>
      </c>
      <c r="K87" s="1"/>
      <c r="L87" s="28"/>
      <c r="M87" s="7">
        <f>C87-I87</f>
        <v>0</v>
      </c>
      <c r="N87" s="13">
        <f>N82+M87</f>
        <v>-0.26100000000000056</v>
      </c>
      <c r="O87" s="13">
        <f>K89+E89</f>
        <v>35.999999999999986</v>
      </c>
      <c r="P87" s="19"/>
      <c r="Q87" s="11"/>
      <c r="R87" s="11"/>
      <c r="S87" s="11"/>
    </row>
    <row r="88" spans="1:19" x14ac:dyDescent="0.25">
      <c r="A88" s="25"/>
      <c r="B88" s="7">
        <v>1.508</v>
      </c>
      <c r="C88" s="8"/>
      <c r="D88" s="7">
        <f>B87-B88</f>
        <v>9.000000000000008E-2</v>
      </c>
      <c r="E88" s="1"/>
      <c r="F88" s="28"/>
      <c r="G88" s="9"/>
      <c r="H88" s="7">
        <v>1.508</v>
      </c>
      <c r="I88" s="8"/>
      <c r="J88" s="7">
        <f>H87-H88</f>
        <v>9.000000000000008E-2</v>
      </c>
      <c r="K88" s="1"/>
      <c r="L88" s="28"/>
      <c r="M88" s="7"/>
      <c r="N88" s="9"/>
      <c r="O88" s="9"/>
      <c r="P88" s="22"/>
      <c r="Q88" s="9"/>
      <c r="R88" s="9"/>
      <c r="S88" s="9"/>
    </row>
    <row r="89" spans="1:19" x14ac:dyDescent="0.25">
      <c r="A89" s="26"/>
      <c r="B89" s="7">
        <f>SUM(B86:B88)</f>
        <v>4.7940000000000005</v>
      </c>
      <c r="C89" s="8"/>
      <c r="D89" s="7">
        <f>D87+D88</f>
        <v>0.17999999999999994</v>
      </c>
      <c r="E89" s="7">
        <f>D89*100</f>
        <v>17.999999999999993</v>
      </c>
      <c r="F89" s="29"/>
      <c r="G89" s="9"/>
      <c r="H89" s="7">
        <f>SUM(H86:H88)</f>
        <v>4.7940000000000005</v>
      </c>
      <c r="I89" s="8"/>
      <c r="J89" s="7">
        <f>J87+J88</f>
        <v>0.17999999999999994</v>
      </c>
      <c r="K89" s="7">
        <f>J89*100</f>
        <v>17.999999999999993</v>
      </c>
      <c r="L89" s="29"/>
      <c r="M89" s="9"/>
      <c r="N89" s="9"/>
      <c r="O89" s="9"/>
      <c r="P89" s="22"/>
      <c r="Q89" s="9"/>
      <c r="R89" s="9"/>
      <c r="S89" s="9"/>
    </row>
    <row r="90" spans="1:19" x14ac:dyDescent="0.25">
      <c r="P90" s="22"/>
    </row>
    <row r="91" spans="1:19" x14ac:dyDescent="0.25">
      <c r="A91" s="24">
        <v>18</v>
      </c>
      <c r="B91" s="7">
        <v>1.6879999999999999</v>
      </c>
      <c r="C91" s="8"/>
      <c r="D91" s="7"/>
      <c r="E91" s="7"/>
      <c r="F91" s="27" t="s">
        <v>35</v>
      </c>
      <c r="G91" s="9"/>
      <c r="H91" s="7">
        <v>1.6879999999999999</v>
      </c>
      <c r="I91" s="8"/>
      <c r="J91" s="7"/>
      <c r="K91" s="7"/>
      <c r="L91" s="27" t="s">
        <v>35</v>
      </c>
      <c r="M91" s="10"/>
      <c r="N91" s="9"/>
      <c r="O91" s="9"/>
      <c r="P91" s="22"/>
      <c r="Q91" s="9"/>
      <c r="R91" s="9"/>
      <c r="S91" s="9"/>
    </row>
    <row r="92" spans="1:19" x14ac:dyDescent="0.25">
      <c r="A92" s="25"/>
      <c r="B92" s="7">
        <v>1.5980000000000001</v>
      </c>
      <c r="C92" s="12">
        <f>B94/3</f>
        <v>1.5980000000000001</v>
      </c>
      <c r="D92" s="7">
        <f>B91-B92</f>
        <v>8.9999999999999858E-2</v>
      </c>
      <c r="E92" s="1"/>
      <c r="F92" s="28"/>
      <c r="G92" s="9"/>
      <c r="H92" s="7">
        <v>1.5980000000000001</v>
      </c>
      <c r="I92" s="12">
        <f>H94/3</f>
        <v>1.5980000000000001</v>
      </c>
      <c r="J92" s="7">
        <f>H91-H92</f>
        <v>8.9999999999999858E-2</v>
      </c>
      <c r="K92" s="1"/>
      <c r="L92" s="28"/>
      <c r="M92" s="7">
        <f>C92-I92</f>
        <v>0</v>
      </c>
      <c r="N92" s="13">
        <f>N87+M92</f>
        <v>-0.26100000000000056</v>
      </c>
      <c r="O92" s="11">
        <v>41.999999999999993</v>
      </c>
      <c r="P92" s="19"/>
      <c r="Q92" s="11"/>
      <c r="R92" s="11"/>
      <c r="S92" s="11"/>
    </row>
    <row r="93" spans="1:19" x14ac:dyDescent="0.25">
      <c r="A93" s="25"/>
      <c r="B93" s="7">
        <v>1.508</v>
      </c>
      <c r="C93" s="8"/>
      <c r="D93" s="7">
        <f>B92-B93</f>
        <v>9.000000000000008E-2</v>
      </c>
      <c r="E93" s="1"/>
      <c r="F93" s="28"/>
      <c r="G93" s="9"/>
      <c r="H93" s="7">
        <v>1.508</v>
      </c>
      <c r="I93" s="8"/>
      <c r="J93" s="7">
        <f>H92-H93</f>
        <v>9.000000000000008E-2</v>
      </c>
      <c r="K93" s="1"/>
      <c r="L93" s="28"/>
      <c r="M93" s="7"/>
      <c r="N93" s="9"/>
      <c r="O93" s="9"/>
      <c r="P93" s="22"/>
      <c r="Q93" s="9"/>
      <c r="R93" s="9"/>
      <c r="S93" s="9"/>
    </row>
    <row r="94" spans="1:19" x14ac:dyDescent="0.25">
      <c r="A94" s="26"/>
      <c r="B94" s="7">
        <f>SUM(B91:B93)</f>
        <v>4.7940000000000005</v>
      </c>
      <c r="C94" s="8"/>
      <c r="D94" s="7">
        <f>D92+D93</f>
        <v>0.17999999999999994</v>
      </c>
      <c r="E94" s="7">
        <f>D94*100</f>
        <v>17.999999999999993</v>
      </c>
      <c r="F94" s="29"/>
      <c r="G94" s="9"/>
      <c r="H94" s="7">
        <f>SUM(H91:H93)</f>
        <v>4.7940000000000005</v>
      </c>
      <c r="I94" s="8"/>
      <c r="J94" s="7">
        <f>J92+J93</f>
        <v>0.17999999999999994</v>
      </c>
      <c r="K94" s="7">
        <f>J94*100</f>
        <v>17.999999999999993</v>
      </c>
      <c r="L94" s="29"/>
      <c r="M94" s="9"/>
      <c r="N94" s="9"/>
      <c r="O94" s="9"/>
      <c r="P94" s="22"/>
      <c r="Q94" s="9"/>
      <c r="R94" s="9"/>
      <c r="S94" s="9"/>
    </row>
    <row r="95" spans="1:19" x14ac:dyDescent="0.25">
      <c r="P95" s="22"/>
    </row>
    <row r="96" spans="1:19" x14ac:dyDescent="0.25">
      <c r="A96" s="24">
        <v>19</v>
      </c>
      <c r="B96" s="7">
        <v>1.6879999999999999</v>
      </c>
      <c r="C96" s="8"/>
      <c r="D96" s="7"/>
      <c r="E96" s="7"/>
      <c r="F96" s="27" t="s">
        <v>36</v>
      </c>
      <c r="G96" s="9"/>
      <c r="H96" s="7">
        <v>1.6879999999999999</v>
      </c>
      <c r="I96" s="8"/>
      <c r="J96" s="7"/>
      <c r="K96" s="7"/>
      <c r="L96" s="27" t="s">
        <v>36</v>
      </c>
      <c r="M96" s="10"/>
      <c r="N96" s="9"/>
      <c r="O96" s="9"/>
      <c r="P96" s="22"/>
      <c r="Q96" s="9"/>
      <c r="R96" s="9"/>
      <c r="S96" s="9"/>
    </row>
    <row r="97" spans="1:19" x14ac:dyDescent="0.25">
      <c r="A97" s="25"/>
      <c r="B97" s="7">
        <v>1.5980000000000001</v>
      </c>
      <c r="C97" s="12">
        <f>B99/3</f>
        <v>1.5980000000000001</v>
      </c>
      <c r="D97" s="7">
        <f>B96-B97</f>
        <v>8.9999999999999858E-2</v>
      </c>
      <c r="E97" s="1"/>
      <c r="F97" s="28"/>
      <c r="G97" s="9"/>
      <c r="H97" s="7">
        <v>1.5980000000000001</v>
      </c>
      <c r="I97" s="12">
        <f>H99/3</f>
        <v>1.5980000000000001</v>
      </c>
      <c r="J97" s="7">
        <f>H96-H97</f>
        <v>8.9999999999999858E-2</v>
      </c>
      <c r="K97" s="1"/>
      <c r="L97" s="28"/>
      <c r="M97" s="7">
        <f>C97-I97</f>
        <v>0</v>
      </c>
      <c r="N97" s="13">
        <f>N92+M97</f>
        <v>-0.26100000000000056</v>
      </c>
      <c r="O97" s="13">
        <f>K99+E99</f>
        <v>35.999999999999986</v>
      </c>
      <c r="P97" s="19"/>
      <c r="Q97" s="11"/>
      <c r="R97" s="11"/>
      <c r="S97" s="11"/>
    </row>
    <row r="98" spans="1:19" x14ac:dyDescent="0.25">
      <c r="A98" s="25"/>
      <c r="B98" s="7">
        <v>1.508</v>
      </c>
      <c r="C98" s="8"/>
      <c r="D98" s="7">
        <f>B97-B98</f>
        <v>9.000000000000008E-2</v>
      </c>
      <c r="E98" s="1"/>
      <c r="F98" s="28"/>
      <c r="G98" s="9"/>
      <c r="H98" s="7">
        <v>1.508</v>
      </c>
      <c r="I98" s="8"/>
      <c r="J98" s="7">
        <f>H97-H98</f>
        <v>9.000000000000008E-2</v>
      </c>
      <c r="K98" s="1"/>
      <c r="L98" s="28"/>
      <c r="M98" s="7"/>
      <c r="N98" s="9"/>
      <c r="O98" s="9"/>
      <c r="P98" s="22"/>
      <c r="Q98" s="9"/>
      <c r="R98" s="9"/>
      <c r="S98" s="9"/>
    </row>
    <row r="99" spans="1:19" x14ac:dyDescent="0.25">
      <c r="A99" s="26"/>
      <c r="B99" s="7">
        <f>SUM(B96:B98)</f>
        <v>4.7940000000000005</v>
      </c>
      <c r="C99" s="8"/>
      <c r="D99" s="7">
        <f>D97+D98</f>
        <v>0.17999999999999994</v>
      </c>
      <c r="E99" s="7">
        <f>D99*100</f>
        <v>17.999999999999993</v>
      </c>
      <c r="F99" s="29"/>
      <c r="G99" s="9"/>
      <c r="H99" s="7">
        <f>SUM(H96:H98)</f>
        <v>4.7940000000000005</v>
      </c>
      <c r="I99" s="8"/>
      <c r="J99" s="7">
        <f>J97+J98</f>
        <v>0.17999999999999994</v>
      </c>
      <c r="K99" s="7">
        <f>J99*100</f>
        <v>17.999999999999993</v>
      </c>
      <c r="L99" s="29"/>
      <c r="M99" s="9"/>
      <c r="N99" s="9"/>
      <c r="O99" s="9"/>
      <c r="P99" s="22"/>
      <c r="Q99" s="9"/>
      <c r="R99" s="9"/>
      <c r="S99" s="9"/>
    </row>
    <row r="100" spans="1:19" x14ac:dyDescent="0.25">
      <c r="P100" s="22"/>
    </row>
    <row r="101" spans="1:19" x14ac:dyDescent="0.25">
      <c r="A101" s="24">
        <v>20</v>
      </c>
      <c r="B101" s="7">
        <v>1.6879999999999999</v>
      </c>
      <c r="C101" s="8"/>
      <c r="D101" s="7"/>
      <c r="E101" s="7"/>
      <c r="F101" s="27" t="s">
        <v>38</v>
      </c>
      <c r="G101" s="9"/>
      <c r="H101" s="7">
        <v>1.6879999999999999</v>
      </c>
      <c r="I101" s="8"/>
      <c r="J101" s="7"/>
      <c r="K101" s="7"/>
      <c r="L101" s="27" t="s">
        <v>38</v>
      </c>
      <c r="M101" s="10"/>
      <c r="N101" s="9"/>
      <c r="O101" s="9"/>
      <c r="P101" s="22"/>
      <c r="Q101" s="9"/>
      <c r="R101" s="9"/>
      <c r="S101" s="9"/>
    </row>
    <row r="102" spans="1:19" x14ac:dyDescent="0.25">
      <c r="A102" s="25"/>
      <c r="B102" s="7">
        <v>1.5980000000000001</v>
      </c>
      <c r="C102" s="12">
        <f>B104/3</f>
        <v>1.5980000000000001</v>
      </c>
      <c r="D102" s="7">
        <f>B101-B102</f>
        <v>8.9999999999999858E-2</v>
      </c>
      <c r="E102" s="1"/>
      <c r="F102" s="28"/>
      <c r="G102" s="9"/>
      <c r="H102" s="7">
        <v>1.5980000000000001</v>
      </c>
      <c r="I102" s="12">
        <f>H104/3</f>
        <v>1.5980000000000001</v>
      </c>
      <c r="J102" s="7">
        <f>H101-H102</f>
        <v>8.9999999999999858E-2</v>
      </c>
      <c r="K102" s="1"/>
      <c r="L102" s="28"/>
      <c r="M102" s="7">
        <f>C102-I102</f>
        <v>0</v>
      </c>
      <c r="N102" s="13">
        <f>N97+M102</f>
        <v>-0.26100000000000056</v>
      </c>
      <c r="O102" s="13">
        <f>K104+E104</f>
        <v>35.999999999999986</v>
      </c>
      <c r="P102" s="19"/>
      <c r="Q102" s="11"/>
      <c r="R102" s="11"/>
      <c r="S102" s="11"/>
    </row>
    <row r="103" spans="1:19" x14ac:dyDescent="0.25">
      <c r="A103" s="25"/>
      <c r="B103" s="7">
        <v>1.508</v>
      </c>
      <c r="C103" s="8"/>
      <c r="D103" s="7">
        <f>B102-B103</f>
        <v>9.000000000000008E-2</v>
      </c>
      <c r="E103" s="1"/>
      <c r="F103" s="28"/>
      <c r="G103" s="9"/>
      <c r="H103" s="7">
        <v>1.508</v>
      </c>
      <c r="I103" s="8"/>
      <c r="J103" s="7">
        <f>H102-H103</f>
        <v>9.000000000000008E-2</v>
      </c>
      <c r="K103" s="1"/>
      <c r="L103" s="28"/>
      <c r="M103" s="7"/>
      <c r="N103" s="9"/>
      <c r="O103" s="9"/>
      <c r="P103" s="22"/>
      <c r="Q103" s="9"/>
      <c r="R103" s="9"/>
      <c r="S103" s="9"/>
    </row>
    <row r="104" spans="1:19" x14ac:dyDescent="0.25">
      <c r="A104" s="26"/>
      <c r="B104" s="7">
        <f>SUM(B101:B103)</f>
        <v>4.7940000000000005</v>
      </c>
      <c r="C104" s="8"/>
      <c r="D104" s="7">
        <f>D102+D103</f>
        <v>0.17999999999999994</v>
      </c>
      <c r="E104" s="7">
        <f>D104*100</f>
        <v>17.999999999999993</v>
      </c>
      <c r="F104" s="29"/>
      <c r="G104" s="9"/>
      <c r="H104" s="7">
        <f>SUM(H101:H103)</f>
        <v>4.7940000000000005</v>
      </c>
      <c r="I104" s="8"/>
      <c r="J104" s="7">
        <f>J102+J103</f>
        <v>0.17999999999999994</v>
      </c>
      <c r="K104" s="7">
        <f>J104*100</f>
        <v>17.999999999999993</v>
      </c>
      <c r="L104" s="29"/>
      <c r="M104" s="9"/>
      <c r="N104" s="9"/>
      <c r="O104" s="9"/>
      <c r="P104" s="9"/>
      <c r="Q104" s="9"/>
      <c r="R104" s="9"/>
      <c r="S104" s="9"/>
    </row>
    <row r="106" spans="1:19" x14ac:dyDescent="0.25">
      <c r="C106" s="9"/>
      <c r="I106" s="9"/>
    </row>
    <row r="107" spans="1:19" x14ac:dyDescent="0.25">
      <c r="C107" s="9">
        <f>I106</f>
        <v>0</v>
      </c>
    </row>
    <row r="108" spans="1:19" x14ac:dyDescent="0.25">
      <c r="C108" s="9">
        <f>C106-C107</f>
        <v>0</v>
      </c>
    </row>
  </sheetData>
  <mergeCells count="61">
    <mergeCell ref="E1:J2"/>
    <mergeCell ref="A6:A9"/>
    <mergeCell ref="F6:F9"/>
    <mergeCell ref="L6:L9"/>
    <mergeCell ref="A11:A14"/>
    <mergeCell ref="F11:F14"/>
    <mergeCell ref="L11:L14"/>
    <mergeCell ref="A16:A19"/>
    <mergeCell ref="F16:F19"/>
    <mergeCell ref="L16:L19"/>
    <mergeCell ref="A21:A24"/>
    <mergeCell ref="F21:F24"/>
    <mergeCell ref="L21:L24"/>
    <mergeCell ref="A26:A29"/>
    <mergeCell ref="F26:F29"/>
    <mergeCell ref="L26:L29"/>
    <mergeCell ref="A31:A34"/>
    <mergeCell ref="F31:F34"/>
    <mergeCell ref="L31:L34"/>
    <mergeCell ref="A36:A39"/>
    <mergeCell ref="F36:F39"/>
    <mergeCell ref="L36:L39"/>
    <mergeCell ref="A41:A44"/>
    <mergeCell ref="F41:F44"/>
    <mergeCell ref="L41:L44"/>
    <mergeCell ref="A46:A49"/>
    <mergeCell ref="F46:F49"/>
    <mergeCell ref="L46:L49"/>
    <mergeCell ref="A51:A54"/>
    <mergeCell ref="F51:F54"/>
    <mergeCell ref="L51:L54"/>
    <mergeCell ref="A56:A59"/>
    <mergeCell ref="F56:F59"/>
    <mergeCell ref="L56:L59"/>
    <mergeCell ref="A61:A64"/>
    <mergeCell ref="F61:F64"/>
    <mergeCell ref="L61:L64"/>
    <mergeCell ref="A66:A69"/>
    <mergeCell ref="F66:F69"/>
    <mergeCell ref="L66:L69"/>
    <mergeCell ref="A71:A74"/>
    <mergeCell ref="F71:F74"/>
    <mergeCell ref="L71:L74"/>
    <mergeCell ref="A76:A79"/>
    <mergeCell ref="F76:F79"/>
    <mergeCell ref="L76:L79"/>
    <mergeCell ref="A81:A84"/>
    <mergeCell ref="F81:F84"/>
    <mergeCell ref="L81:L84"/>
    <mergeCell ref="A86:A89"/>
    <mergeCell ref="F86:F89"/>
    <mergeCell ref="L86:L89"/>
    <mergeCell ref="A91:A94"/>
    <mergeCell ref="F91:F94"/>
    <mergeCell ref="L91:L94"/>
    <mergeCell ref="A96:A99"/>
    <mergeCell ref="F96:F99"/>
    <mergeCell ref="L96:L99"/>
    <mergeCell ref="A101:A104"/>
    <mergeCell ref="F101:F104"/>
    <mergeCell ref="L101:L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"/>
  <sheetViews>
    <sheetView tabSelected="1" zoomScaleNormal="100" workbookViewId="0">
      <selection activeCell="G5" sqref="G5"/>
    </sheetView>
  </sheetViews>
  <sheetFormatPr baseColWidth="10" defaultRowHeight="15" x14ac:dyDescent="0.25"/>
  <sheetData>
    <row r="1" spans="1:19" ht="15.75" thickBot="1" x14ac:dyDescent="0.3">
      <c r="A1" s="75"/>
      <c r="B1" s="43"/>
      <c r="C1" s="44"/>
      <c r="D1" s="45"/>
      <c r="E1" s="66" t="s">
        <v>40</v>
      </c>
      <c r="F1" s="67"/>
      <c r="G1" s="67"/>
      <c r="H1" s="67"/>
      <c r="I1" s="67"/>
      <c r="J1" s="68"/>
      <c r="K1" s="43"/>
      <c r="L1" s="75"/>
      <c r="M1" s="46"/>
      <c r="N1" s="45"/>
      <c r="O1" s="43"/>
      <c r="P1" s="43"/>
      <c r="Q1" s="43"/>
      <c r="R1" s="43"/>
      <c r="S1" s="43"/>
    </row>
    <row r="2" spans="1:19" ht="30.75" thickBot="1" x14ac:dyDescent="0.3">
      <c r="A2" s="75"/>
      <c r="B2" s="43"/>
      <c r="C2" s="44"/>
      <c r="D2" s="46"/>
      <c r="E2" s="69"/>
      <c r="F2" s="70"/>
      <c r="G2" s="70"/>
      <c r="H2" s="70"/>
      <c r="I2" s="70"/>
      <c r="J2" s="71"/>
      <c r="K2" s="43"/>
      <c r="L2" s="82"/>
      <c r="M2" s="46"/>
      <c r="N2" s="47" t="s">
        <v>1</v>
      </c>
      <c r="O2" s="43"/>
      <c r="P2" s="43"/>
      <c r="Q2" s="43"/>
      <c r="R2" s="43"/>
      <c r="S2" s="43"/>
    </row>
    <row r="3" spans="1:19" ht="15.75" thickBot="1" x14ac:dyDescent="0.3">
      <c r="A3" s="75"/>
      <c r="B3" s="43"/>
      <c r="C3" s="43"/>
      <c r="D3" s="43"/>
      <c r="E3" s="43"/>
      <c r="F3" s="75"/>
      <c r="G3" s="43"/>
      <c r="H3" s="43"/>
      <c r="I3" s="43"/>
      <c r="J3" s="43"/>
      <c r="K3" s="43"/>
      <c r="L3" s="82"/>
      <c r="M3" s="46"/>
      <c r="N3" s="49">
        <v>61211</v>
      </c>
      <c r="O3" s="48"/>
      <c r="P3" s="48"/>
      <c r="Q3" s="48"/>
      <c r="R3" s="48"/>
      <c r="S3" s="48"/>
    </row>
    <row r="4" spans="1:19" ht="15.75" thickBot="1" x14ac:dyDescent="0.3">
      <c r="A4" s="76"/>
      <c r="B4" s="48"/>
      <c r="C4" s="48"/>
      <c r="D4" s="48"/>
      <c r="E4" s="48"/>
      <c r="F4" s="76"/>
      <c r="G4" s="43"/>
      <c r="H4" s="48"/>
      <c r="I4" s="48"/>
      <c r="J4" s="48"/>
      <c r="K4" s="48"/>
      <c r="L4" s="76"/>
      <c r="M4" s="46"/>
      <c r="N4" s="46"/>
      <c r="O4" s="46"/>
      <c r="P4" s="46" t="s">
        <v>2</v>
      </c>
      <c r="Q4" s="46" t="s">
        <v>3</v>
      </c>
      <c r="R4" s="46"/>
      <c r="S4" s="46"/>
    </row>
    <row r="5" spans="1:19" ht="30.75" thickBot="1" x14ac:dyDescent="0.3">
      <c r="A5" s="77" t="s">
        <v>4</v>
      </c>
      <c r="B5" s="50" t="s">
        <v>5</v>
      </c>
      <c r="C5" s="50" t="s">
        <v>6</v>
      </c>
      <c r="D5" s="50" t="s">
        <v>7</v>
      </c>
      <c r="E5" s="50" t="s">
        <v>8</v>
      </c>
      <c r="F5" s="83" t="s">
        <v>9</v>
      </c>
      <c r="G5" s="44"/>
      <c r="H5" s="50" t="s">
        <v>10</v>
      </c>
      <c r="I5" s="50" t="s">
        <v>6</v>
      </c>
      <c r="J5" s="50" t="s">
        <v>7</v>
      </c>
      <c r="K5" s="50" t="s">
        <v>8</v>
      </c>
      <c r="L5" s="83" t="s">
        <v>9</v>
      </c>
      <c r="M5" s="51" t="s">
        <v>11</v>
      </c>
      <c r="N5" s="52" t="s">
        <v>12</v>
      </c>
      <c r="O5" s="52" t="s">
        <v>13</v>
      </c>
      <c r="P5" s="52" t="s">
        <v>14</v>
      </c>
      <c r="Q5" s="52" t="s">
        <v>15</v>
      </c>
      <c r="R5" s="52" t="s">
        <v>16</v>
      </c>
      <c r="S5" s="52" t="s">
        <v>17</v>
      </c>
    </row>
    <row r="6" spans="1:19" ht="15.75" thickBot="1" x14ac:dyDescent="0.3">
      <c r="A6" s="72">
        <v>1</v>
      </c>
      <c r="B6" s="53">
        <v>1631</v>
      </c>
      <c r="C6" s="54"/>
      <c r="D6" s="46"/>
      <c r="E6" s="46"/>
      <c r="F6" s="72" t="s">
        <v>18</v>
      </c>
      <c r="G6" s="44"/>
      <c r="H6" s="53">
        <v>1688</v>
      </c>
      <c r="I6" s="54"/>
      <c r="J6" s="46"/>
      <c r="K6" s="46"/>
      <c r="L6" s="72" t="s">
        <v>41</v>
      </c>
      <c r="M6" s="55" t="s">
        <v>42</v>
      </c>
      <c r="N6" s="56">
        <v>61124</v>
      </c>
      <c r="O6" s="56">
        <v>42000</v>
      </c>
      <c r="P6" s="57"/>
      <c r="Q6" s="56">
        <v>61124</v>
      </c>
      <c r="R6" s="57"/>
      <c r="S6" s="57"/>
    </row>
    <row r="7" spans="1:19" ht="15.75" thickBot="1" x14ac:dyDescent="0.3">
      <c r="A7" s="73"/>
      <c r="B7" s="53">
        <v>1511</v>
      </c>
      <c r="C7" s="58">
        <v>1511</v>
      </c>
      <c r="D7" s="59" t="s">
        <v>43</v>
      </c>
      <c r="E7" s="46"/>
      <c r="F7" s="73"/>
      <c r="G7" s="44"/>
      <c r="H7" s="53">
        <v>1598</v>
      </c>
      <c r="I7" s="58">
        <v>1598</v>
      </c>
      <c r="J7" s="59" t="s">
        <v>44</v>
      </c>
      <c r="K7" s="46"/>
      <c r="L7" s="73"/>
      <c r="M7" s="43"/>
      <c r="N7" s="43"/>
      <c r="O7" s="60">
        <v>42000</v>
      </c>
      <c r="P7" s="61" t="s">
        <v>45</v>
      </c>
      <c r="Q7" s="43"/>
      <c r="R7" s="43"/>
      <c r="S7" s="43"/>
    </row>
    <row r="8" spans="1:19" ht="15.75" thickBot="1" x14ac:dyDescent="0.3">
      <c r="A8" s="73"/>
      <c r="B8" s="53">
        <v>1391</v>
      </c>
      <c r="C8" s="54"/>
      <c r="D8" s="59" t="s">
        <v>43</v>
      </c>
      <c r="E8" s="46"/>
      <c r="F8" s="73"/>
      <c r="G8" s="44"/>
      <c r="H8" s="53">
        <v>1508</v>
      </c>
      <c r="I8" s="54"/>
      <c r="J8" s="59" t="s">
        <v>44</v>
      </c>
      <c r="K8" s="46"/>
      <c r="L8" s="73"/>
      <c r="M8" s="43"/>
      <c r="N8" s="43"/>
      <c r="O8" s="43"/>
      <c r="P8" s="43"/>
      <c r="Q8" s="43"/>
      <c r="R8" s="43"/>
      <c r="S8" s="43"/>
    </row>
    <row r="9" spans="1:19" ht="15.75" thickBot="1" x14ac:dyDescent="0.3">
      <c r="A9" s="74"/>
      <c r="B9" s="62">
        <v>4533</v>
      </c>
      <c r="C9" s="54"/>
      <c r="D9" s="59" t="s">
        <v>46</v>
      </c>
      <c r="E9" s="59" t="s">
        <v>47</v>
      </c>
      <c r="F9" s="74"/>
      <c r="G9" s="44"/>
      <c r="H9" s="62">
        <v>4794</v>
      </c>
      <c r="I9" s="54"/>
      <c r="J9" s="59" t="s">
        <v>48</v>
      </c>
      <c r="K9" s="59" t="s">
        <v>139</v>
      </c>
      <c r="L9" s="74"/>
      <c r="M9" s="48"/>
      <c r="N9" s="43"/>
      <c r="O9" s="43"/>
      <c r="P9" s="43"/>
      <c r="Q9" s="43"/>
      <c r="R9" s="43"/>
      <c r="S9" s="43"/>
    </row>
    <row r="10" spans="1:19" ht="15.75" thickBot="1" x14ac:dyDescent="0.3">
      <c r="A10" s="78"/>
      <c r="B10" s="46"/>
      <c r="C10" s="46"/>
      <c r="D10" s="46"/>
      <c r="E10" s="46"/>
      <c r="F10" s="84"/>
      <c r="G10" s="44"/>
      <c r="H10" s="53">
        <v>1477</v>
      </c>
      <c r="I10" s="46"/>
      <c r="J10" s="46"/>
      <c r="K10" s="46"/>
      <c r="L10" s="84"/>
      <c r="M10" s="46"/>
      <c r="N10" s="48"/>
      <c r="O10" s="48"/>
      <c r="P10" s="43"/>
      <c r="Q10" s="48"/>
      <c r="R10" s="48"/>
      <c r="S10" s="48"/>
    </row>
    <row r="11" spans="1:19" ht="15.75" thickBot="1" x14ac:dyDescent="0.3">
      <c r="A11" s="79">
        <v>2</v>
      </c>
      <c r="B11" s="53">
        <v>1471</v>
      </c>
      <c r="C11" s="54"/>
      <c r="D11" s="46"/>
      <c r="E11" s="46"/>
      <c r="F11" s="72" t="s">
        <v>41</v>
      </c>
      <c r="G11" s="44"/>
      <c r="H11" s="46"/>
      <c r="I11" s="54"/>
      <c r="J11" s="46"/>
      <c r="K11" s="46"/>
      <c r="L11" s="72" t="s">
        <v>20</v>
      </c>
      <c r="M11" s="51" t="s">
        <v>11</v>
      </c>
      <c r="N11" s="46"/>
      <c r="O11" s="46"/>
      <c r="P11" s="46"/>
      <c r="Q11" s="46"/>
      <c r="R11" s="46"/>
      <c r="S11" s="46"/>
    </row>
    <row r="12" spans="1:19" ht="15.75" thickBot="1" x14ac:dyDescent="0.3">
      <c r="A12" s="80"/>
      <c r="B12" s="53">
        <v>1352</v>
      </c>
      <c r="C12" s="58">
        <v>1353</v>
      </c>
      <c r="D12" s="59" t="s">
        <v>49</v>
      </c>
      <c r="E12" s="46"/>
      <c r="F12" s="73"/>
      <c r="G12" s="44"/>
      <c r="H12" s="53">
        <v>1382</v>
      </c>
      <c r="I12" s="58">
        <v>1382</v>
      </c>
      <c r="J12" s="59" t="s">
        <v>50</v>
      </c>
      <c r="K12" s="46"/>
      <c r="L12" s="73"/>
      <c r="M12" s="55" t="s">
        <v>51</v>
      </c>
      <c r="N12" s="56">
        <v>61095</v>
      </c>
      <c r="O12" s="56">
        <v>42400</v>
      </c>
      <c r="P12" s="59" t="s">
        <v>52</v>
      </c>
      <c r="Q12" s="56">
        <v>61094</v>
      </c>
      <c r="R12" s="57"/>
      <c r="S12" s="57"/>
    </row>
    <row r="13" spans="1:19" ht="15.75" thickBot="1" x14ac:dyDescent="0.3">
      <c r="A13" s="80"/>
      <c r="B13" s="53">
        <v>1236</v>
      </c>
      <c r="C13" s="54"/>
      <c r="D13" s="59" t="s">
        <v>53</v>
      </c>
      <c r="E13" s="46"/>
      <c r="F13" s="73"/>
      <c r="G13" s="44"/>
      <c r="H13" s="53">
        <v>1288</v>
      </c>
      <c r="I13" s="54"/>
      <c r="J13" s="59" t="s">
        <v>54</v>
      </c>
      <c r="K13" s="46"/>
      <c r="L13" s="73"/>
      <c r="M13" s="43"/>
      <c r="N13" s="43"/>
      <c r="O13" s="43"/>
      <c r="P13" s="43"/>
      <c r="Q13" s="43"/>
      <c r="R13" s="43"/>
      <c r="S13" s="43"/>
    </row>
    <row r="14" spans="1:19" ht="15.75" thickBot="1" x14ac:dyDescent="0.3">
      <c r="A14" s="81"/>
      <c r="B14" s="62">
        <v>4059</v>
      </c>
      <c r="C14" s="54"/>
      <c r="D14" s="59" t="s">
        <v>55</v>
      </c>
      <c r="E14" s="59" t="s">
        <v>56</v>
      </c>
      <c r="F14" s="74"/>
      <c r="G14" s="44"/>
      <c r="H14" s="62">
        <v>4147</v>
      </c>
      <c r="I14" s="54"/>
      <c r="J14" s="59" t="s">
        <v>57</v>
      </c>
      <c r="K14" s="59" t="s">
        <v>140</v>
      </c>
      <c r="L14" s="74"/>
      <c r="M14" s="48"/>
      <c r="N14" s="43"/>
      <c r="O14" s="43"/>
      <c r="P14" s="43"/>
      <c r="Q14" s="43"/>
      <c r="R14" s="43"/>
      <c r="S14" s="43"/>
    </row>
    <row r="15" spans="1:19" ht="15.75" thickBot="1" x14ac:dyDescent="0.3">
      <c r="A15" s="78"/>
      <c r="B15" s="46"/>
      <c r="C15" s="46"/>
      <c r="D15" s="46"/>
      <c r="E15" s="46"/>
      <c r="F15" s="84"/>
      <c r="G15" s="44"/>
      <c r="H15" s="46"/>
      <c r="I15" s="46"/>
      <c r="J15" s="46"/>
      <c r="K15" s="46"/>
      <c r="L15" s="84"/>
      <c r="M15" s="46"/>
      <c r="N15" s="48"/>
      <c r="O15" s="48"/>
      <c r="P15" s="43"/>
      <c r="Q15" s="48"/>
      <c r="R15" s="48"/>
      <c r="S15" s="48"/>
    </row>
    <row r="16" spans="1:19" ht="15.75" thickBot="1" x14ac:dyDescent="0.3">
      <c r="A16" s="79">
        <v>3</v>
      </c>
      <c r="B16" s="53">
        <v>1550</v>
      </c>
      <c r="C16" s="54"/>
      <c r="D16" s="46"/>
      <c r="E16" s="46"/>
      <c r="F16" s="72" t="s">
        <v>20</v>
      </c>
      <c r="G16" s="44"/>
      <c r="H16" s="53">
        <v>1112</v>
      </c>
      <c r="I16" s="54"/>
      <c r="J16" s="46"/>
      <c r="K16" s="46"/>
      <c r="L16" s="72" t="s">
        <v>21</v>
      </c>
      <c r="M16" s="51" t="s">
        <v>11</v>
      </c>
      <c r="N16" s="46"/>
      <c r="O16" s="46"/>
      <c r="P16" s="46"/>
      <c r="Q16" s="46"/>
      <c r="R16" s="46"/>
      <c r="S16" s="46"/>
    </row>
    <row r="17" spans="1:19" ht="15.75" thickBot="1" x14ac:dyDescent="0.3">
      <c r="A17" s="80"/>
      <c r="B17" s="53">
        <v>1359</v>
      </c>
      <c r="C17" s="58">
        <v>1359</v>
      </c>
      <c r="D17" s="59" t="s">
        <v>58</v>
      </c>
      <c r="E17" s="46"/>
      <c r="F17" s="73"/>
      <c r="G17" s="44"/>
      <c r="H17" s="59" t="s">
        <v>59</v>
      </c>
      <c r="I17" s="63" t="s">
        <v>59</v>
      </c>
      <c r="J17" s="59" t="s">
        <v>60</v>
      </c>
      <c r="K17" s="46"/>
      <c r="L17" s="73"/>
      <c r="M17" s="55" t="s">
        <v>61</v>
      </c>
      <c r="N17" s="56">
        <v>61503</v>
      </c>
      <c r="O17" s="56">
        <v>70600</v>
      </c>
      <c r="P17" s="59" t="s">
        <v>62</v>
      </c>
      <c r="Q17" s="56">
        <v>61502</v>
      </c>
      <c r="R17" s="57"/>
      <c r="S17" s="57"/>
    </row>
    <row r="18" spans="1:19" ht="15.75" thickBot="1" x14ac:dyDescent="0.3">
      <c r="A18" s="80"/>
      <c r="B18" s="53">
        <v>1167</v>
      </c>
      <c r="C18" s="54"/>
      <c r="D18" s="59" t="s">
        <v>63</v>
      </c>
      <c r="E18" s="46"/>
      <c r="F18" s="73"/>
      <c r="G18" s="44"/>
      <c r="H18" s="59" t="s">
        <v>64</v>
      </c>
      <c r="I18" s="54"/>
      <c r="J18" s="59" t="s">
        <v>65</v>
      </c>
      <c r="K18" s="46"/>
      <c r="L18" s="73"/>
      <c r="M18" s="43"/>
      <c r="N18" s="43"/>
      <c r="O18" s="43"/>
      <c r="P18" s="43"/>
      <c r="Q18" s="43"/>
      <c r="R18" s="43"/>
      <c r="S18" s="43"/>
    </row>
    <row r="19" spans="1:19" ht="15.75" thickBot="1" x14ac:dyDescent="0.3">
      <c r="A19" s="81"/>
      <c r="B19" s="62">
        <v>4076</v>
      </c>
      <c r="C19" s="54"/>
      <c r="D19" s="59" t="s">
        <v>66</v>
      </c>
      <c r="E19" s="59" t="s">
        <v>67</v>
      </c>
      <c r="F19" s="74"/>
      <c r="G19" s="44"/>
      <c r="H19" s="62">
        <v>2851</v>
      </c>
      <c r="I19" s="54"/>
      <c r="J19" s="59" t="s">
        <v>68</v>
      </c>
      <c r="K19" s="59" t="s">
        <v>141</v>
      </c>
      <c r="L19" s="74"/>
      <c r="M19" s="48"/>
      <c r="N19" s="43"/>
      <c r="O19" s="43"/>
      <c r="P19" s="43"/>
      <c r="Q19" s="43"/>
      <c r="R19" s="43"/>
      <c r="S19" s="43"/>
    </row>
    <row r="20" spans="1:19" ht="15.75" thickBot="1" x14ac:dyDescent="0.3">
      <c r="A20" s="78"/>
      <c r="B20" s="46"/>
      <c r="C20" s="46"/>
      <c r="D20" s="46"/>
      <c r="E20" s="46"/>
      <c r="F20" s="84"/>
      <c r="G20" s="44"/>
      <c r="H20" s="46"/>
      <c r="I20" s="46"/>
      <c r="J20" s="46"/>
      <c r="K20" s="46"/>
      <c r="L20" s="84"/>
      <c r="M20" s="46"/>
      <c r="N20" s="48"/>
      <c r="O20" s="48"/>
      <c r="P20" s="43"/>
      <c r="Q20" s="48"/>
      <c r="R20" s="48"/>
      <c r="S20" s="48"/>
    </row>
    <row r="21" spans="1:19" ht="15.75" thickBot="1" x14ac:dyDescent="0.3">
      <c r="A21" s="79">
        <v>4</v>
      </c>
      <c r="B21" s="53">
        <v>1782</v>
      </c>
      <c r="C21" s="54"/>
      <c r="D21" s="46"/>
      <c r="E21" s="46"/>
      <c r="F21" s="72" t="s">
        <v>21</v>
      </c>
      <c r="G21" s="44"/>
      <c r="H21" s="53">
        <v>1164</v>
      </c>
      <c r="I21" s="54"/>
      <c r="J21" s="46"/>
      <c r="K21" s="46"/>
      <c r="L21" s="72" t="s">
        <v>31</v>
      </c>
      <c r="M21" s="51" t="s">
        <v>11</v>
      </c>
      <c r="N21" s="46"/>
      <c r="O21" s="46"/>
      <c r="P21" s="46"/>
      <c r="Q21" s="46"/>
      <c r="R21" s="46"/>
      <c r="S21" s="46"/>
    </row>
    <row r="22" spans="1:19" ht="15.75" thickBot="1" x14ac:dyDescent="0.3">
      <c r="A22" s="80"/>
      <c r="B22" s="53">
        <v>1634</v>
      </c>
      <c r="C22" s="58">
        <v>1634</v>
      </c>
      <c r="D22" s="59" t="s">
        <v>69</v>
      </c>
      <c r="E22" s="46"/>
      <c r="F22" s="73"/>
      <c r="G22" s="44"/>
      <c r="H22" s="53">
        <v>1022</v>
      </c>
      <c r="I22" s="58">
        <v>1022</v>
      </c>
      <c r="J22" s="59" t="s">
        <v>70</v>
      </c>
      <c r="K22" s="46"/>
      <c r="L22" s="73"/>
      <c r="M22" s="55" t="s">
        <v>71</v>
      </c>
      <c r="N22" s="56">
        <v>62114</v>
      </c>
      <c r="O22" s="56">
        <v>58000</v>
      </c>
      <c r="P22" s="59" t="s">
        <v>72</v>
      </c>
      <c r="Q22" s="56">
        <v>62113</v>
      </c>
      <c r="R22" s="57"/>
      <c r="S22" s="57"/>
    </row>
    <row r="23" spans="1:19" ht="15.75" thickBot="1" x14ac:dyDescent="0.3">
      <c r="A23" s="80"/>
      <c r="B23" s="53">
        <v>1485</v>
      </c>
      <c r="C23" s="54"/>
      <c r="D23" s="59" t="s">
        <v>73</v>
      </c>
      <c r="E23" s="46"/>
      <c r="F23" s="73"/>
      <c r="G23" s="44"/>
      <c r="H23" s="59" t="s">
        <v>74</v>
      </c>
      <c r="I23" s="54"/>
      <c r="J23" s="59" t="s">
        <v>75</v>
      </c>
      <c r="K23" s="46"/>
      <c r="L23" s="73"/>
      <c r="M23" s="43"/>
      <c r="N23" s="43"/>
      <c r="O23" s="43"/>
      <c r="P23" s="43"/>
      <c r="Q23" s="43"/>
      <c r="R23" s="43"/>
      <c r="S23" s="43"/>
    </row>
    <row r="24" spans="1:19" ht="15.75" thickBot="1" x14ac:dyDescent="0.3">
      <c r="A24" s="81"/>
      <c r="B24" s="62">
        <v>4901</v>
      </c>
      <c r="C24" s="54"/>
      <c r="D24" s="59" t="s">
        <v>76</v>
      </c>
      <c r="E24" s="59" t="s">
        <v>77</v>
      </c>
      <c r="F24" s="74"/>
      <c r="G24" s="44"/>
      <c r="H24" s="62">
        <v>3067</v>
      </c>
      <c r="I24" s="54"/>
      <c r="J24" s="59" t="s">
        <v>78</v>
      </c>
      <c r="K24" s="59" t="s">
        <v>142</v>
      </c>
      <c r="L24" s="74"/>
      <c r="M24" s="48"/>
      <c r="N24" s="43"/>
      <c r="O24" s="43"/>
      <c r="P24" s="43"/>
      <c r="Q24" s="43"/>
      <c r="R24" s="43"/>
      <c r="S24" s="43"/>
    </row>
    <row r="25" spans="1:19" ht="15.75" thickBot="1" x14ac:dyDescent="0.3">
      <c r="A25" s="78"/>
      <c r="B25" s="46"/>
      <c r="C25" s="46"/>
      <c r="D25" s="46"/>
      <c r="E25" s="46"/>
      <c r="F25" s="84"/>
      <c r="G25" s="44"/>
      <c r="H25" s="46"/>
      <c r="I25" s="46"/>
      <c r="J25" s="46"/>
      <c r="K25" s="46"/>
      <c r="L25" s="84"/>
      <c r="M25" s="46"/>
      <c r="N25" s="48"/>
      <c r="O25" s="48"/>
      <c r="P25" s="43"/>
      <c r="Q25" s="48"/>
      <c r="R25" s="48"/>
      <c r="S25" s="48"/>
    </row>
    <row r="26" spans="1:19" ht="15.75" thickBot="1" x14ac:dyDescent="0.3">
      <c r="A26" s="79">
        <v>5</v>
      </c>
      <c r="B26" s="53">
        <v>2708</v>
      </c>
      <c r="C26" s="54"/>
      <c r="D26" s="46"/>
      <c r="E26" s="46"/>
      <c r="F26" s="72" t="s">
        <v>31</v>
      </c>
      <c r="G26" s="44"/>
      <c r="H26" s="53">
        <v>1450</v>
      </c>
      <c r="I26" s="54"/>
      <c r="J26" s="46"/>
      <c r="K26" s="46"/>
      <c r="L26" s="72" t="s">
        <v>22</v>
      </c>
      <c r="M26" s="51" t="s">
        <v>11</v>
      </c>
      <c r="N26" s="46"/>
      <c r="O26" s="46"/>
      <c r="P26" s="46"/>
      <c r="Q26" s="46"/>
      <c r="R26" s="46"/>
      <c r="S26" s="46"/>
    </row>
    <row r="27" spans="1:19" ht="15.75" thickBot="1" x14ac:dyDescent="0.3">
      <c r="A27" s="80"/>
      <c r="B27" s="53">
        <v>2502</v>
      </c>
      <c r="C27" s="58">
        <v>2503</v>
      </c>
      <c r="D27" s="59" t="s">
        <v>79</v>
      </c>
      <c r="E27" s="46"/>
      <c r="F27" s="73"/>
      <c r="G27" s="44"/>
      <c r="H27" s="53">
        <v>1250</v>
      </c>
      <c r="I27" s="58">
        <v>1250</v>
      </c>
      <c r="J27" s="59" t="s">
        <v>80</v>
      </c>
      <c r="K27" s="46"/>
      <c r="L27" s="73"/>
      <c r="M27" s="64">
        <v>1253</v>
      </c>
      <c r="N27" s="56">
        <v>63367</v>
      </c>
      <c r="O27" s="56">
        <v>81000</v>
      </c>
      <c r="P27" s="59" t="s">
        <v>81</v>
      </c>
      <c r="Q27" s="56">
        <v>63366</v>
      </c>
      <c r="R27" s="57"/>
      <c r="S27" s="57"/>
    </row>
    <row r="28" spans="1:19" ht="15.75" thickBot="1" x14ac:dyDescent="0.3">
      <c r="A28" s="80"/>
      <c r="B28" s="53">
        <v>2298</v>
      </c>
      <c r="C28" s="54"/>
      <c r="D28" s="59" t="s">
        <v>82</v>
      </c>
      <c r="E28" s="46"/>
      <c r="F28" s="73"/>
      <c r="G28" s="44"/>
      <c r="H28" s="53">
        <v>1050</v>
      </c>
      <c r="I28" s="54"/>
      <c r="J28" s="59" t="s">
        <v>80</v>
      </c>
      <c r="K28" s="46"/>
      <c r="L28" s="73"/>
      <c r="M28" s="43"/>
      <c r="N28" s="43"/>
      <c r="O28" s="43"/>
      <c r="P28" s="43"/>
      <c r="Q28" s="43"/>
      <c r="R28" s="43"/>
      <c r="S28" s="43"/>
    </row>
    <row r="29" spans="1:19" ht="15.75" thickBot="1" x14ac:dyDescent="0.3">
      <c r="A29" s="81"/>
      <c r="B29" s="62">
        <v>7508</v>
      </c>
      <c r="C29" s="54"/>
      <c r="D29" s="59" t="s">
        <v>83</v>
      </c>
      <c r="E29" s="59" t="s">
        <v>84</v>
      </c>
      <c r="F29" s="74"/>
      <c r="G29" s="44"/>
      <c r="H29" s="62">
        <v>3750</v>
      </c>
      <c r="I29" s="54"/>
      <c r="J29" s="59" t="s">
        <v>85</v>
      </c>
      <c r="K29" s="59" t="s">
        <v>143</v>
      </c>
      <c r="L29" s="74"/>
      <c r="M29" s="48"/>
      <c r="N29" s="43"/>
      <c r="O29" s="43"/>
      <c r="P29" s="43"/>
      <c r="Q29" s="43"/>
      <c r="R29" s="43"/>
      <c r="S29" s="43"/>
    </row>
    <row r="30" spans="1:19" ht="15.75" thickBot="1" x14ac:dyDescent="0.3">
      <c r="A30" s="78"/>
      <c r="B30" s="46"/>
      <c r="C30" s="46"/>
      <c r="D30" s="46"/>
      <c r="E30" s="46"/>
      <c r="F30" s="84"/>
      <c r="G30" s="44"/>
      <c r="H30" s="46"/>
      <c r="I30" s="46"/>
      <c r="J30" s="46"/>
      <c r="K30" s="46"/>
      <c r="L30" s="84"/>
      <c r="M30" s="46"/>
      <c r="N30" s="48"/>
      <c r="O30" s="48"/>
      <c r="P30" s="43"/>
      <c r="Q30" s="48"/>
      <c r="R30" s="48"/>
      <c r="S30" s="48"/>
    </row>
    <row r="31" spans="1:19" ht="15.75" thickBot="1" x14ac:dyDescent="0.3">
      <c r="A31" s="79">
        <v>6</v>
      </c>
      <c r="B31" s="53">
        <v>1552</v>
      </c>
      <c r="C31" s="54"/>
      <c r="D31" s="46"/>
      <c r="E31" s="46"/>
      <c r="F31" s="72" t="s">
        <v>22</v>
      </c>
      <c r="G31" s="44"/>
      <c r="H31" s="53">
        <v>1768</v>
      </c>
      <c r="I31" s="54"/>
      <c r="J31" s="46"/>
      <c r="K31" s="46"/>
      <c r="L31" s="72" t="s">
        <v>23</v>
      </c>
      <c r="M31" s="51" t="s">
        <v>11</v>
      </c>
      <c r="N31" s="46"/>
      <c r="O31" s="46"/>
      <c r="P31" s="46"/>
      <c r="Q31" s="46"/>
      <c r="R31" s="46"/>
      <c r="S31" s="46"/>
    </row>
    <row r="32" spans="1:19" ht="15.75" thickBot="1" x14ac:dyDescent="0.3">
      <c r="A32" s="80"/>
      <c r="B32" s="53">
        <v>1446</v>
      </c>
      <c r="C32" s="58">
        <v>1446</v>
      </c>
      <c r="D32" s="59" t="s">
        <v>86</v>
      </c>
      <c r="E32" s="46"/>
      <c r="F32" s="73"/>
      <c r="G32" s="44"/>
      <c r="H32" s="53">
        <v>1612</v>
      </c>
      <c r="I32" s="58">
        <v>1612</v>
      </c>
      <c r="J32" s="59" t="s">
        <v>87</v>
      </c>
      <c r="K32" s="46"/>
      <c r="L32" s="73"/>
      <c r="M32" s="55" t="s">
        <v>88</v>
      </c>
      <c r="N32" s="56">
        <v>63201</v>
      </c>
      <c r="O32" s="56">
        <v>52400</v>
      </c>
      <c r="P32" s="59" t="s">
        <v>89</v>
      </c>
      <c r="Q32" s="56">
        <v>63199</v>
      </c>
      <c r="R32" s="57"/>
      <c r="S32" s="57"/>
    </row>
    <row r="33" spans="1:19" ht="15.75" thickBot="1" x14ac:dyDescent="0.3">
      <c r="A33" s="80"/>
      <c r="B33" s="53">
        <v>1340</v>
      </c>
      <c r="C33" s="54"/>
      <c r="D33" s="59" t="s">
        <v>86</v>
      </c>
      <c r="E33" s="46"/>
      <c r="F33" s="73"/>
      <c r="G33" s="44"/>
      <c r="H33" s="53">
        <v>1456</v>
      </c>
      <c r="I33" s="54"/>
      <c r="J33" s="59" t="s">
        <v>87</v>
      </c>
      <c r="K33" s="46"/>
      <c r="L33" s="73"/>
      <c r="M33" s="43"/>
      <c r="N33" s="43"/>
      <c r="O33" s="43"/>
      <c r="P33" s="43"/>
      <c r="Q33" s="43"/>
      <c r="R33" s="43"/>
      <c r="S33" s="43"/>
    </row>
    <row r="34" spans="1:19" ht="15.75" thickBot="1" x14ac:dyDescent="0.3">
      <c r="A34" s="81"/>
      <c r="B34" s="62">
        <v>4338</v>
      </c>
      <c r="C34" s="54"/>
      <c r="D34" s="59" t="s">
        <v>90</v>
      </c>
      <c r="E34" s="59" t="s">
        <v>91</v>
      </c>
      <c r="F34" s="74"/>
      <c r="G34" s="44"/>
      <c r="H34" s="62">
        <v>4836</v>
      </c>
      <c r="I34" s="54"/>
      <c r="J34" s="59" t="s">
        <v>92</v>
      </c>
      <c r="K34" s="59" t="s">
        <v>144</v>
      </c>
      <c r="L34" s="74"/>
      <c r="M34" s="48"/>
      <c r="N34" s="43"/>
      <c r="O34" s="43"/>
      <c r="P34" s="43"/>
      <c r="Q34" s="43"/>
      <c r="R34" s="43"/>
      <c r="S34" s="43"/>
    </row>
    <row r="35" spans="1:19" ht="15.75" thickBot="1" x14ac:dyDescent="0.3">
      <c r="A35" s="78"/>
      <c r="B35" s="46"/>
      <c r="C35" s="46"/>
      <c r="D35" s="46"/>
      <c r="E35" s="46"/>
      <c r="F35" s="84"/>
      <c r="G35" s="44"/>
      <c r="H35" s="46"/>
      <c r="I35" s="46"/>
      <c r="J35" s="46"/>
      <c r="K35" s="46"/>
      <c r="L35" s="84"/>
      <c r="M35" s="46"/>
      <c r="N35" s="48"/>
      <c r="O35" s="48"/>
      <c r="P35" s="43"/>
      <c r="Q35" s="48"/>
      <c r="R35" s="48"/>
      <c r="S35" s="48"/>
    </row>
    <row r="36" spans="1:19" ht="15.75" thickBot="1" x14ac:dyDescent="0.3">
      <c r="A36" s="79">
        <v>7</v>
      </c>
      <c r="B36" s="53">
        <v>1530</v>
      </c>
      <c r="C36" s="54"/>
      <c r="D36" s="46"/>
      <c r="E36" s="46"/>
      <c r="F36" s="72" t="s">
        <v>23</v>
      </c>
      <c r="G36" s="44"/>
      <c r="H36" s="53">
        <v>1550</v>
      </c>
      <c r="I36" s="54"/>
      <c r="J36" s="46"/>
      <c r="K36" s="46"/>
      <c r="L36" s="72" t="s">
        <v>24</v>
      </c>
      <c r="M36" s="51" t="s">
        <v>11</v>
      </c>
      <c r="N36" s="46"/>
      <c r="O36" s="46"/>
      <c r="P36" s="46"/>
      <c r="Q36" s="46"/>
      <c r="R36" s="46"/>
      <c r="S36" s="46"/>
    </row>
    <row r="37" spans="1:19" ht="15.75" thickBot="1" x14ac:dyDescent="0.3">
      <c r="A37" s="80"/>
      <c r="B37" s="53">
        <v>1291</v>
      </c>
      <c r="C37" s="58">
        <v>1291</v>
      </c>
      <c r="D37" s="59" t="s">
        <v>93</v>
      </c>
      <c r="E37" s="46"/>
      <c r="F37" s="73"/>
      <c r="G37" s="44"/>
      <c r="H37" s="53">
        <v>1433</v>
      </c>
      <c r="I37" s="58">
        <v>1433</v>
      </c>
      <c r="J37" s="59" t="s">
        <v>94</v>
      </c>
      <c r="K37" s="46"/>
      <c r="L37" s="73"/>
      <c r="M37" s="55" t="s">
        <v>95</v>
      </c>
      <c r="N37" s="56">
        <v>63059</v>
      </c>
      <c r="O37" s="56">
        <v>71300</v>
      </c>
      <c r="P37" s="59" t="s">
        <v>62</v>
      </c>
      <c r="Q37" s="56">
        <v>63057</v>
      </c>
      <c r="R37" s="57"/>
      <c r="S37" s="57"/>
    </row>
    <row r="38" spans="1:19" ht="15.75" thickBot="1" x14ac:dyDescent="0.3">
      <c r="A38" s="80"/>
      <c r="B38" s="53">
        <v>1052</v>
      </c>
      <c r="C38" s="54"/>
      <c r="D38" s="59" t="s">
        <v>93</v>
      </c>
      <c r="E38" s="46"/>
      <c r="F38" s="73"/>
      <c r="G38" s="44"/>
      <c r="H38" s="53">
        <v>1315</v>
      </c>
      <c r="I38" s="54"/>
      <c r="J38" s="59" t="s">
        <v>96</v>
      </c>
      <c r="K38" s="46"/>
      <c r="L38" s="73"/>
      <c r="M38" s="43"/>
      <c r="N38" s="43"/>
      <c r="O38" s="43"/>
      <c r="P38" s="43"/>
      <c r="Q38" s="43"/>
      <c r="R38" s="43"/>
      <c r="S38" s="43"/>
    </row>
    <row r="39" spans="1:19" ht="15.75" thickBot="1" x14ac:dyDescent="0.3">
      <c r="A39" s="81"/>
      <c r="B39" s="62">
        <v>3873</v>
      </c>
      <c r="C39" s="54"/>
      <c r="D39" s="59" t="s">
        <v>97</v>
      </c>
      <c r="E39" s="59" t="s">
        <v>98</v>
      </c>
      <c r="F39" s="74"/>
      <c r="G39" s="44"/>
      <c r="H39" s="62">
        <v>4298</v>
      </c>
      <c r="I39" s="54"/>
      <c r="J39" s="59" t="s">
        <v>55</v>
      </c>
      <c r="K39" s="59" t="s">
        <v>56</v>
      </c>
      <c r="L39" s="74"/>
      <c r="M39" s="48"/>
      <c r="N39" s="43"/>
      <c r="O39" s="43"/>
      <c r="P39" s="43"/>
      <c r="Q39" s="43"/>
      <c r="R39" s="43"/>
      <c r="S39" s="43"/>
    </row>
    <row r="40" spans="1:19" ht="15.75" thickBot="1" x14ac:dyDescent="0.3">
      <c r="A40" s="78"/>
      <c r="B40" s="46"/>
      <c r="C40" s="46"/>
      <c r="D40" s="46"/>
      <c r="E40" s="46"/>
      <c r="F40" s="84"/>
      <c r="G40" s="44"/>
      <c r="H40" s="46"/>
      <c r="I40" s="46"/>
      <c r="J40" s="46"/>
      <c r="K40" s="46"/>
      <c r="L40" s="84"/>
      <c r="M40" s="46"/>
      <c r="N40" s="48"/>
      <c r="O40" s="48"/>
      <c r="P40" s="43"/>
      <c r="Q40" s="48"/>
      <c r="R40" s="48"/>
      <c r="S40" s="48"/>
    </row>
    <row r="41" spans="1:19" ht="15.75" thickBot="1" x14ac:dyDescent="0.3">
      <c r="A41" s="79">
        <v>8</v>
      </c>
      <c r="B41" s="53">
        <v>1569</v>
      </c>
      <c r="C41" s="54"/>
      <c r="D41" s="46"/>
      <c r="E41" s="46"/>
      <c r="F41" s="72" t="s">
        <v>24</v>
      </c>
      <c r="G41" s="44"/>
      <c r="H41" s="53">
        <v>1687</v>
      </c>
      <c r="I41" s="54"/>
      <c r="J41" s="46"/>
      <c r="K41" s="46"/>
      <c r="L41" s="72" t="s">
        <v>25</v>
      </c>
      <c r="M41" s="51" t="s">
        <v>11</v>
      </c>
      <c r="N41" s="46"/>
      <c r="O41" s="46"/>
      <c r="P41" s="46"/>
      <c r="Q41" s="46"/>
      <c r="R41" s="46"/>
      <c r="S41" s="46"/>
    </row>
    <row r="42" spans="1:19" ht="15.75" thickBot="1" x14ac:dyDescent="0.3">
      <c r="A42" s="80"/>
      <c r="B42" s="53">
        <v>1432</v>
      </c>
      <c r="C42" s="58">
        <v>1431</v>
      </c>
      <c r="D42" s="59" t="s">
        <v>99</v>
      </c>
      <c r="E42" s="46"/>
      <c r="F42" s="73"/>
      <c r="G42" s="44"/>
      <c r="H42" s="53">
        <v>1559</v>
      </c>
      <c r="I42" s="58">
        <v>1559</v>
      </c>
      <c r="J42" s="59" t="s">
        <v>100</v>
      </c>
      <c r="K42" s="46"/>
      <c r="L42" s="73"/>
      <c r="M42" s="55" t="s">
        <v>101</v>
      </c>
      <c r="N42" s="56">
        <v>62931</v>
      </c>
      <c r="O42" s="56">
        <v>53100</v>
      </c>
      <c r="P42" s="59" t="s">
        <v>102</v>
      </c>
      <c r="Q42" s="56">
        <v>62929</v>
      </c>
      <c r="R42" s="57"/>
      <c r="S42" s="57"/>
    </row>
    <row r="43" spans="1:19" ht="15.75" thickBot="1" x14ac:dyDescent="0.3">
      <c r="A43" s="80"/>
      <c r="B43" s="53">
        <v>1293</v>
      </c>
      <c r="C43" s="54"/>
      <c r="D43" s="59" t="s">
        <v>103</v>
      </c>
      <c r="E43" s="46"/>
      <c r="F43" s="73"/>
      <c r="G43" s="44"/>
      <c r="H43" s="53">
        <v>1432</v>
      </c>
      <c r="I43" s="54"/>
      <c r="J43" s="59" t="s">
        <v>104</v>
      </c>
      <c r="K43" s="46"/>
      <c r="L43" s="73"/>
      <c r="M43" s="43"/>
      <c r="N43" s="43"/>
      <c r="O43" s="43"/>
      <c r="P43" s="43"/>
      <c r="Q43" s="43"/>
      <c r="R43" s="43"/>
      <c r="S43" s="43"/>
    </row>
    <row r="44" spans="1:19" ht="15.75" thickBot="1" x14ac:dyDescent="0.3">
      <c r="A44" s="81"/>
      <c r="B44" s="62">
        <v>4294</v>
      </c>
      <c r="C44" s="54"/>
      <c r="D44" s="59" t="s">
        <v>105</v>
      </c>
      <c r="E44" s="59" t="s">
        <v>106</v>
      </c>
      <c r="F44" s="74"/>
      <c r="G44" s="44"/>
      <c r="H44" s="62">
        <v>4678</v>
      </c>
      <c r="I44" s="54"/>
      <c r="J44" s="59" t="s">
        <v>107</v>
      </c>
      <c r="K44" s="59" t="s">
        <v>145</v>
      </c>
      <c r="L44" s="74"/>
      <c r="M44" s="48"/>
      <c r="N44" s="43"/>
      <c r="O44" s="43"/>
      <c r="P44" s="43"/>
      <c r="Q44" s="43"/>
      <c r="R44" s="43"/>
      <c r="S44" s="43"/>
    </row>
    <row r="45" spans="1:19" ht="15.75" thickBot="1" x14ac:dyDescent="0.3">
      <c r="A45" s="78"/>
      <c r="B45" s="46"/>
      <c r="C45" s="46"/>
      <c r="D45" s="46"/>
      <c r="E45" s="46"/>
      <c r="F45" s="84"/>
      <c r="G45" s="44"/>
      <c r="H45" s="46"/>
      <c r="I45" s="46"/>
      <c r="J45" s="46"/>
      <c r="K45" s="46"/>
      <c r="L45" s="84"/>
      <c r="M45" s="46"/>
      <c r="N45" s="48"/>
      <c r="O45" s="48"/>
      <c r="P45" s="43"/>
      <c r="Q45" s="48"/>
      <c r="R45" s="48"/>
      <c r="S45" s="48"/>
    </row>
    <row r="46" spans="1:19" ht="15.75" thickBot="1" x14ac:dyDescent="0.3">
      <c r="A46" s="79">
        <v>9</v>
      </c>
      <c r="B46" s="53">
        <v>1400</v>
      </c>
      <c r="C46" s="54"/>
      <c r="D46" s="46"/>
      <c r="E46" s="46"/>
      <c r="F46" s="72" t="s">
        <v>25</v>
      </c>
      <c r="G46" s="44"/>
      <c r="H46" s="59" t="s">
        <v>108</v>
      </c>
      <c r="I46" s="54"/>
      <c r="J46" s="46"/>
      <c r="K46" s="46"/>
      <c r="L46" s="72" t="s">
        <v>26</v>
      </c>
      <c r="M46" s="51" t="s">
        <v>11</v>
      </c>
      <c r="N46" s="46"/>
      <c r="O46" s="46"/>
      <c r="P46" s="46"/>
      <c r="Q46" s="46"/>
      <c r="R46" s="46"/>
      <c r="S46" s="46"/>
    </row>
    <row r="47" spans="1:19" ht="15.75" thickBot="1" x14ac:dyDescent="0.3">
      <c r="A47" s="80"/>
      <c r="B47" s="53">
        <v>1340</v>
      </c>
      <c r="C47" s="58">
        <v>1339</v>
      </c>
      <c r="D47" s="59" t="s">
        <v>109</v>
      </c>
      <c r="E47" s="46"/>
      <c r="F47" s="73"/>
      <c r="G47" s="44"/>
      <c r="H47" s="59" t="s">
        <v>110</v>
      </c>
      <c r="I47" s="63" t="s">
        <v>110</v>
      </c>
      <c r="J47" s="59" t="s">
        <v>111</v>
      </c>
      <c r="K47" s="46"/>
      <c r="L47" s="73"/>
      <c r="M47" s="55" t="s">
        <v>112</v>
      </c>
      <c r="N47" s="56">
        <v>63378</v>
      </c>
      <c r="O47" s="56">
        <v>29900</v>
      </c>
      <c r="P47" s="59" t="s">
        <v>113</v>
      </c>
      <c r="Q47" s="56">
        <v>63376</v>
      </c>
      <c r="R47" s="57"/>
      <c r="S47" s="57"/>
    </row>
    <row r="48" spans="1:19" ht="15.75" thickBot="1" x14ac:dyDescent="0.3">
      <c r="A48" s="80"/>
      <c r="B48" s="53">
        <v>1278</v>
      </c>
      <c r="C48" s="54"/>
      <c r="D48" s="59" t="s">
        <v>114</v>
      </c>
      <c r="E48" s="46"/>
      <c r="F48" s="73"/>
      <c r="G48" s="44"/>
      <c r="H48" s="59" t="s">
        <v>115</v>
      </c>
      <c r="I48" s="54"/>
      <c r="J48" s="59" t="s">
        <v>116</v>
      </c>
      <c r="K48" s="46"/>
      <c r="L48" s="73"/>
      <c r="M48" s="43"/>
      <c r="N48" s="43"/>
      <c r="O48" s="43"/>
      <c r="P48" s="43"/>
      <c r="Q48" s="43"/>
      <c r="R48" s="43"/>
      <c r="S48" s="43"/>
    </row>
    <row r="49" spans="1:19" ht="15.75" thickBot="1" x14ac:dyDescent="0.3">
      <c r="A49" s="81"/>
      <c r="B49" s="62">
        <v>4018</v>
      </c>
      <c r="C49" s="54"/>
      <c r="D49" s="59" t="s">
        <v>117</v>
      </c>
      <c r="E49" s="59" t="s">
        <v>118</v>
      </c>
      <c r="F49" s="74"/>
      <c r="G49" s="44"/>
      <c r="H49" s="62">
        <v>2677</v>
      </c>
      <c r="I49" s="54"/>
      <c r="J49" s="59" t="s">
        <v>119</v>
      </c>
      <c r="K49" s="59" t="s">
        <v>146</v>
      </c>
      <c r="L49" s="74"/>
      <c r="M49" s="48"/>
      <c r="N49" s="43"/>
      <c r="O49" s="43"/>
      <c r="P49" s="43"/>
      <c r="Q49" s="43"/>
      <c r="R49" s="43"/>
      <c r="S49" s="43"/>
    </row>
    <row r="50" spans="1:19" ht="15.75" thickBot="1" x14ac:dyDescent="0.3">
      <c r="A50" s="78"/>
      <c r="B50" s="46"/>
      <c r="C50" s="46"/>
      <c r="D50" s="46"/>
      <c r="E50" s="46"/>
      <c r="F50" s="84"/>
      <c r="G50" s="44"/>
      <c r="H50" s="46"/>
      <c r="I50" s="46"/>
      <c r="J50" s="46"/>
      <c r="K50" s="46"/>
      <c r="L50" s="84"/>
      <c r="M50" s="46"/>
      <c r="N50" s="48"/>
      <c r="O50" s="48"/>
      <c r="P50" s="43"/>
      <c r="Q50" s="48"/>
      <c r="R50" s="48"/>
      <c r="S50" s="48"/>
    </row>
    <row r="51" spans="1:19" ht="15.75" thickBot="1" x14ac:dyDescent="0.3">
      <c r="A51" s="79">
        <v>10</v>
      </c>
      <c r="B51" s="53">
        <v>1391</v>
      </c>
      <c r="C51" s="54"/>
      <c r="D51" s="46"/>
      <c r="E51" s="46"/>
      <c r="F51" s="72" t="s">
        <v>26</v>
      </c>
      <c r="G51" s="44"/>
      <c r="H51" s="53">
        <v>1402</v>
      </c>
      <c r="I51" s="54"/>
      <c r="J51" s="46"/>
      <c r="K51" s="46"/>
      <c r="L51" s="72" t="s">
        <v>120</v>
      </c>
      <c r="M51" s="51" t="s">
        <v>11</v>
      </c>
      <c r="N51" s="46"/>
      <c r="O51" s="46"/>
      <c r="P51" s="46"/>
      <c r="Q51" s="46"/>
      <c r="R51" s="46"/>
      <c r="S51" s="46"/>
    </row>
    <row r="52" spans="1:19" ht="15.75" thickBot="1" x14ac:dyDescent="0.3">
      <c r="A52" s="80"/>
      <c r="B52" s="53">
        <v>1355</v>
      </c>
      <c r="C52" s="58">
        <v>1355</v>
      </c>
      <c r="D52" s="59" t="s">
        <v>121</v>
      </c>
      <c r="E52" s="46"/>
      <c r="F52" s="73"/>
      <c r="G52" s="44"/>
      <c r="H52" s="53">
        <v>1376</v>
      </c>
      <c r="I52" s="58">
        <v>1376</v>
      </c>
      <c r="J52" s="59" t="s">
        <v>122</v>
      </c>
      <c r="K52" s="46"/>
      <c r="L52" s="73"/>
      <c r="M52" s="55" t="s">
        <v>123</v>
      </c>
      <c r="N52" s="56">
        <v>63357</v>
      </c>
      <c r="O52" s="56">
        <v>12400</v>
      </c>
      <c r="P52" s="59" t="s">
        <v>124</v>
      </c>
      <c r="Q52" s="56">
        <v>63354</v>
      </c>
      <c r="R52" s="57"/>
      <c r="S52" s="57"/>
    </row>
    <row r="53" spans="1:19" ht="15.75" thickBot="1" x14ac:dyDescent="0.3">
      <c r="A53" s="80"/>
      <c r="B53" s="53">
        <v>1318</v>
      </c>
      <c r="C53" s="54"/>
      <c r="D53" s="59" t="s">
        <v>125</v>
      </c>
      <c r="E53" s="46"/>
      <c r="F53" s="73"/>
      <c r="G53" s="44"/>
      <c r="H53" s="53">
        <v>1351</v>
      </c>
      <c r="I53" s="54"/>
      <c r="J53" s="59" t="s">
        <v>126</v>
      </c>
      <c r="K53" s="46"/>
      <c r="L53" s="73"/>
      <c r="M53" s="43"/>
      <c r="N53" s="43"/>
      <c r="O53" s="43"/>
      <c r="P53" s="43"/>
      <c r="Q53" s="43"/>
      <c r="R53" s="43"/>
      <c r="S53" s="43"/>
    </row>
    <row r="54" spans="1:19" ht="15.75" thickBot="1" x14ac:dyDescent="0.3">
      <c r="A54" s="81"/>
      <c r="B54" s="62">
        <v>4064</v>
      </c>
      <c r="C54" s="54"/>
      <c r="D54" s="59" t="s">
        <v>127</v>
      </c>
      <c r="E54" s="59" t="s">
        <v>128</v>
      </c>
      <c r="F54" s="74"/>
      <c r="G54" s="44"/>
      <c r="H54" s="62">
        <v>4129</v>
      </c>
      <c r="I54" s="54"/>
      <c r="J54" s="59" t="s">
        <v>129</v>
      </c>
      <c r="K54" s="59" t="s">
        <v>147</v>
      </c>
      <c r="L54" s="74"/>
      <c r="M54" s="48"/>
      <c r="N54" s="43"/>
      <c r="O54" s="48"/>
      <c r="P54" s="48"/>
      <c r="Q54" s="48"/>
      <c r="R54" s="48"/>
      <c r="S54" s="48"/>
    </row>
    <row r="55" spans="1:19" ht="15.75" thickBot="1" x14ac:dyDescent="0.3">
      <c r="A55" s="78"/>
      <c r="B55" s="46"/>
      <c r="C55" s="46"/>
      <c r="D55" s="46"/>
      <c r="E55" s="46"/>
      <c r="F55" s="84"/>
      <c r="G55" s="44"/>
      <c r="H55" s="46"/>
      <c r="I55" s="46"/>
      <c r="J55" s="46"/>
      <c r="K55" s="46"/>
      <c r="L55" s="84"/>
      <c r="M55" s="46"/>
      <c r="N55" s="46"/>
      <c r="O55" s="46"/>
      <c r="P55" s="46"/>
      <c r="Q55" s="46"/>
      <c r="R55" s="46"/>
      <c r="S55" s="46"/>
    </row>
    <row r="56" spans="1:19" ht="15.75" thickBot="1" x14ac:dyDescent="0.3">
      <c r="A56" s="72">
        <v>11</v>
      </c>
      <c r="B56" s="53">
        <v>1789</v>
      </c>
      <c r="C56" s="54"/>
      <c r="D56" s="46"/>
      <c r="E56" s="46"/>
      <c r="F56" s="72" t="s">
        <v>120</v>
      </c>
      <c r="G56" s="44"/>
      <c r="H56" s="59" t="s">
        <v>130</v>
      </c>
      <c r="I56" s="54"/>
      <c r="J56" s="46"/>
      <c r="K56" s="46"/>
      <c r="L56" s="72" t="s">
        <v>28</v>
      </c>
      <c r="M56" s="51" t="s">
        <v>11</v>
      </c>
      <c r="N56" s="46"/>
      <c r="O56" s="65"/>
      <c r="P56" s="65"/>
      <c r="Q56" s="65"/>
      <c r="R56" s="65"/>
      <c r="S56" s="65"/>
    </row>
    <row r="57" spans="1:19" ht="15.75" thickBot="1" x14ac:dyDescent="0.3">
      <c r="A57" s="73"/>
      <c r="B57" s="53">
        <v>1674</v>
      </c>
      <c r="C57" s="58">
        <v>1674</v>
      </c>
      <c r="D57" s="59" t="s">
        <v>131</v>
      </c>
      <c r="E57" s="46"/>
      <c r="F57" s="73"/>
      <c r="G57" s="44"/>
      <c r="H57" s="59" t="s">
        <v>132</v>
      </c>
      <c r="I57" s="63" t="s">
        <v>132</v>
      </c>
      <c r="J57" s="59" t="s">
        <v>53</v>
      </c>
      <c r="K57" s="46"/>
      <c r="L57" s="73"/>
      <c r="M57" s="55" t="s">
        <v>133</v>
      </c>
      <c r="N57" s="56">
        <v>64314</v>
      </c>
      <c r="O57" s="56">
        <v>46200</v>
      </c>
      <c r="P57" s="59" t="s">
        <v>134</v>
      </c>
      <c r="Q57" s="56">
        <v>64311</v>
      </c>
      <c r="R57" s="57"/>
      <c r="S57" s="57"/>
    </row>
    <row r="58" spans="1:19" ht="15.75" thickBot="1" x14ac:dyDescent="0.3">
      <c r="A58" s="73"/>
      <c r="B58" s="53">
        <v>1559</v>
      </c>
      <c r="C58" s="54"/>
      <c r="D58" s="59" t="s">
        <v>131</v>
      </c>
      <c r="E58" s="46"/>
      <c r="F58" s="73"/>
      <c r="G58" s="44"/>
      <c r="H58" s="59" t="s">
        <v>135</v>
      </c>
      <c r="I58" s="54"/>
      <c r="J58" s="59" t="s">
        <v>53</v>
      </c>
      <c r="K58" s="46"/>
      <c r="L58" s="73"/>
      <c r="M58" s="43"/>
      <c r="N58" s="43"/>
      <c r="O58" s="43"/>
      <c r="P58" s="43"/>
      <c r="Q58" s="43"/>
      <c r="R58" s="43"/>
      <c r="S58" s="43"/>
    </row>
    <row r="59" spans="1:19" ht="15.75" thickBot="1" x14ac:dyDescent="0.3">
      <c r="A59" s="74"/>
      <c r="B59" s="62">
        <v>5022</v>
      </c>
      <c r="C59" s="54"/>
      <c r="D59" s="59" t="s">
        <v>136</v>
      </c>
      <c r="E59" s="59" t="s">
        <v>137</v>
      </c>
      <c r="F59" s="74"/>
      <c r="G59" s="44"/>
      <c r="H59" s="62">
        <v>2151</v>
      </c>
      <c r="I59" s="54"/>
      <c r="J59" s="59" t="s">
        <v>138</v>
      </c>
      <c r="K59" s="59" t="s">
        <v>148</v>
      </c>
      <c r="L59" s="74"/>
      <c r="M59" s="48"/>
      <c r="N59" s="43"/>
      <c r="O59" s="43"/>
      <c r="P59" s="43"/>
      <c r="Q59" s="43"/>
      <c r="R59" s="43"/>
      <c r="S59" s="43"/>
    </row>
    <row r="60" spans="1:19" ht="15.75" thickBot="1" x14ac:dyDescent="0.3">
      <c r="A60" s="78"/>
      <c r="B60" s="46"/>
      <c r="C60" s="46"/>
      <c r="D60" s="46"/>
      <c r="E60" s="46"/>
      <c r="F60" s="84"/>
      <c r="G60" s="44"/>
      <c r="H60" s="46"/>
      <c r="I60" s="46"/>
      <c r="J60" s="46"/>
      <c r="K60" s="46"/>
      <c r="L60" s="84"/>
      <c r="M60" s="46"/>
      <c r="N60" s="48"/>
      <c r="O60" s="48"/>
      <c r="P60" s="43"/>
      <c r="Q60" s="48"/>
      <c r="R60" s="48"/>
      <c r="S60" s="48"/>
    </row>
    <row r="61" spans="1:19" ht="15.75" thickBot="1" x14ac:dyDescent="0.3">
      <c r="A61" s="79">
        <v>12</v>
      </c>
      <c r="B61" s="53">
        <v>1539</v>
      </c>
      <c r="C61" s="54"/>
      <c r="D61" s="46"/>
      <c r="E61" s="46"/>
      <c r="F61" s="72" t="s">
        <v>28</v>
      </c>
      <c r="G61" s="44"/>
      <c r="H61" s="53">
        <v>1672</v>
      </c>
      <c r="I61" s="54"/>
      <c r="J61" s="46"/>
      <c r="K61" s="46"/>
      <c r="L61" s="72" t="s">
        <v>29</v>
      </c>
      <c r="M61" s="51" t="s">
        <v>11</v>
      </c>
      <c r="N61" s="46"/>
      <c r="O61" s="46"/>
      <c r="P61" s="46"/>
      <c r="Q61" s="46"/>
      <c r="R61" s="46"/>
      <c r="S61" s="46"/>
    </row>
    <row r="62" spans="1:19" ht="15.75" thickBot="1" x14ac:dyDescent="0.3">
      <c r="A62" s="80"/>
      <c r="B62" s="53">
        <v>1416</v>
      </c>
      <c r="C62" s="58">
        <v>1416</v>
      </c>
      <c r="D62" s="59" t="s">
        <v>149</v>
      </c>
      <c r="E62" s="46"/>
      <c r="F62" s="73"/>
      <c r="G62" s="44"/>
      <c r="H62" s="53">
        <v>1512</v>
      </c>
      <c r="I62" s="58">
        <v>1512</v>
      </c>
      <c r="J62" s="59" t="s">
        <v>150</v>
      </c>
      <c r="K62" s="46"/>
      <c r="L62" s="73"/>
      <c r="M62" s="55" t="s">
        <v>151</v>
      </c>
      <c r="N62" s="56">
        <v>64218</v>
      </c>
      <c r="O62" s="56">
        <v>56500</v>
      </c>
      <c r="P62" s="59" t="s">
        <v>152</v>
      </c>
      <c r="Q62" s="56">
        <v>64215</v>
      </c>
      <c r="R62" s="57"/>
      <c r="S62" s="57"/>
    </row>
    <row r="63" spans="1:19" ht="15.75" thickBot="1" x14ac:dyDescent="0.3">
      <c r="A63" s="80"/>
      <c r="B63" s="53">
        <v>1294</v>
      </c>
      <c r="C63" s="54"/>
      <c r="D63" s="59" t="s">
        <v>117</v>
      </c>
      <c r="E63" s="46"/>
      <c r="F63" s="73"/>
      <c r="G63" s="44"/>
      <c r="H63" s="53">
        <v>1352</v>
      </c>
      <c r="I63" s="54"/>
      <c r="J63" s="59" t="s">
        <v>150</v>
      </c>
      <c r="K63" s="46"/>
      <c r="L63" s="73"/>
      <c r="M63" s="43"/>
      <c r="N63" s="43"/>
      <c r="O63" s="43"/>
      <c r="P63" s="43"/>
      <c r="Q63" s="43"/>
      <c r="R63" s="43"/>
      <c r="S63" s="43"/>
    </row>
    <row r="64" spans="1:19" ht="15.75" thickBot="1" x14ac:dyDescent="0.3">
      <c r="A64" s="81"/>
      <c r="B64" s="62">
        <v>4249</v>
      </c>
      <c r="C64" s="54"/>
      <c r="D64" s="59" t="s">
        <v>153</v>
      </c>
      <c r="E64" s="59" t="s">
        <v>154</v>
      </c>
      <c r="F64" s="74"/>
      <c r="G64" s="44"/>
      <c r="H64" s="62">
        <v>4536</v>
      </c>
      <c r="I64" s="54"/>
      <c r="J64" s="59" t="s">
        <v>155</v>
      </c>
      <c r="K64" s="59" t="s">
        <v>156</v>
      </c>
      <c r="L64" s="74"/>
      <c r="M64" s="48"/>
      <c r="N64" s="43"/>
      <c r="O64" s="43"/>
      <c r="P64" s="43"/>
      <c r="Q64" s="43"/>
      <c r="R64" s="43"/>
      <c r="S64" s="43"/>
    </row>
    <row r="65" spans="1:19" ht="15.75" thickBot="1" x14ac:dyDescent="0.3">
      <c r="A65" s="78"/>
      <c r="B65" s="46"/>
      <c r="C65" s="46"/>
      <c r="D65" s="46"/>
      <c r="E65" s="46"/>
      <c r="F65" s="84"/>
      <c r="G65" s="44"/>
      <c r="H65" s="46"/>
      <c r="I65" s="46"/>
      <c r="J65" s="46"/>
      <c r="K65" s="46"/>
      <c r="L65" s="84"/>
      <c r="M65" s="46"/>
      <c r="N65" s="48"/>
      <c r="O65" s="48"/>
      <c r="P65" s="43"/>
      <c r="Q65" s="48"/>
      <c r="R65" s="48"/>
      <c r="S65" s="48"/>
    </row>
    <row r="66" spans="1:19" ht="15.75" thickBot="1" x14ac:dyDescent="0.3">
      <c r="A66" s="79">
        <v>13</v>
      </c>
      <c r="B66" s="59" t="s">
        <v>157</v>
      </c>
      <c r="C66" s="54"/>
      <c r="D66" s="46"/>
      <c r="E66" s="46"/>
      <c r="F66" s="72" t="s">
        <v>29</v>
      </c>
      <c r="G66" s="44"/>
      <c r="H66" s="53">
        <v>2001</v>
      </c>
      <c r="I66" s="54"/>
      <c r="J66" s="46"/>
      <c r="K66" s="46"/>
      <c r="L66" s="72" t="s">
        <v>30</v>
      </c>
      <c r="M66" s="51" t="s">
        <v>11</v>
      </c>
      <c r="N66" s="46"/>
      <c r="O66" s="46"/>
      <c r="P66" s="46"/>
      <c r="Q66" s="46"/>
      <c r="R66" s="46"/>
      <c r="S66" s="46"/>
    </row>
    <row r="67" spans="1:19" ht="15.75" thickBot="1" x14ac:dyDescent="0.3">
      <c r="A67" s="80"/>
      <c r="B67" s="59" t="s">
        <v>158</v>
      </c>
      <c r="C67" s="63" t="s">
        <v>158</v>
      </c>
      <c r="D67" s="59" t="s">
        <v>43</v>
      </c>
      <c r="E67" s="46"/>
      <c r="F67" s="73"/>
      <c r="G67" s="44"/>
      <c r="H67" s="53">
        <v>1820</v>
      </c>
      <c r="I67" s="58">
        <v>1820</v>
      </c>
      <c r="J67" s="59" t="s">
        <v>159</v>
      </c>
      <c r="K67" s="46"/>
      <c r="L67" s="73"/>
      <c r="M67" s="55" t="s">
        <v>160</v>
      </c>
      <c r="N67" s="56">
        <v>63221</v>
      </c>
      <c r="O67" s="56">
        <v>60200</v>
      </c>
      <c r="P67" s="59" t="s">
        <v>161</v>
      </c>
      <c r="Q67" s="56">
        <v>63218</v>
      </c>
      <c r="R67" s="57"/>
      <c r="S67" s="57"/>
    </row>
    <row r="68" spans="1:19" ht="15.75" thickBot="1" x14ac:dyDescent="0.3">
      <c r="A68" s="80"/>
      <c r="B68" s="59" t="s">
        <v>162</v>
      </c>
      <c r="C68" s="54"/>
      <c r="D68" s="59" t="s">
        <v>163</v>
      </c>
      <c r="E68" s="46"/>
      <c r="F68" s="73"/>
      <c r="G68" s="44"/>
      <c r="H68" s="53">
        <v>1640</v>
      </c>
      <c r="I68" s="54"/>
      <c r="J68" s="59" t="s">
        <v>48</v>
      </c>
      <c r="K68" s="46"/>
      <c r="L68" s="73"/>
      <c r="M68" s="43"/>
      <c r="N68" s="43"/>
      <c r="O68" s="43"/>
      <c r="P68" s="43"/>
      <c r="Q68" s="43"/>
      <c r="R68" s="43"/>
      <c r="S68" s="43"/>
    </row>
    <row r="69" spans="1:19" ht="15.75" thickBot="1" x14ac:dyDescent="0.3">
      <c r="A69" s="81"/>
      <c r="B69" s="62">
        <v>2471</v>
      </c>
      <c r="C69" s="54"/>
      <c r="D69" s="59" t="s">
        <v>164</v>
      </c>
      <c r="E69" s="59" t="s">
        <v>165</v>
      </c>
      <c r="F69" s="74"/>
      <c r="G69" s="44"/>
      <c r="H69" s="62">
        <v>5461</v>
      </c>
      <c r="I69" s="54"/>
      <c r="J69" s="59" t="s">
        <v>166</v>
      </c>
      <c r="K69" s="59" t="s">
        <v>167</v>
      </c>
      <c r="L69" s="74"/>
      <c r="M69" s="48"/>
      <c r="N69" s="43"/>
      <c r="O69" s="43"/>
      <c r="P69" s="43"/>
      <c r="Q69" s="43"/>
      <c r="R69" s="43"/>
      <c r="S69" s="43"/>
    </row>
    <row r="70" spans="1:19" ht="15.75" thickBot="1" x14ac:dyDescent="0.3">
      <c r="A70" s="78"/>
      <c r="B70" s="46"/>
      <c r="C70" s="46"/>
      <c r="D70" s="46"/>
      <c r="E70" s="46"/>
      <c r="F70" s="84"/>
      <c r="G70" s="44"/>
      <c r="H70" s="46"/>
      <c r="I70" s="46"/>
      <c r="J70" s="46"/>
      <c r="K70" s="46"/>
      <c r="L70" s="84"/>
      <c r="M70" s="46"/>
      <c r="N70" s="48"/>
      <c r="O70" s="48"/>
      <c r="P70" s="43"/>
      <c r="Q70" s="48"/>
      <c r="R70" s="48"/>
      <c r="S70" s="48"/>
    </row>
    <row r="71" spans="1:19" ht="15.75" thickBot="1" x14ac:dyDescent="0.3">
      <c r="A71" s="79">
        <v>14</v>
      </c>
      <c r="B71" s="53">
        <v>1560</v>
      </c>
      <c r="C71" s="54"/>
      <c r="D71" s="46"/>
      <c r="E71" s="46"/>
      <c r="F71" s="72" t="s">
        <v>30</v>
      </c>
      <c r="G71" s="44"/>
      <c r="H71" s="53">
        <v>1525</v>
      </c>
      <c r="I71" s="54"/>
      <c r="J71" s="46"/>
      <c r="K71" s="46"/>
      <c r="L71" s="72" t="s">
        <v>32</v>
      </c>
      <c r="M71" s="51" t="s">
        <v>11</v>
      </c>
      <c r="N71" s="46"/>
      <c r="O71" s="46"/>
      <c r="P71" s="46"/>
      <c r="Q71" s="46"/>
      <c r="R71" s="46"/>
      <c r="S71" s="46"/>
    </row>
    <row r="72" spans="1:19" ht="15.75" thickBot="1" x14ac:dyDescent="0.3">
      <c r="A72" s="80"/>
      <c r="B72" s="53">
        <v>1375</v>
      </c>
      <c r="C72" s="58">
        <v>1375</v>
      </c>
      <c r="D72" s="59" t="s">
        <v>168</v>
      </c>
      <c r="E72" s="46"/>
      <c r="F72" s="73"/>
      <c r="G72" s="44"/>
      <c r="H72" s="53">
        <v>1325</v>
      </c>
      <c r="I72" s="58">
        <v>1325</v>
      </c>
      <c r="J72" s="59" t="s">
        <v>80</v>
      </c>
      <c r="K72" s="46"/>
      <c r="L72" s="73"/>
      <c r="M72" s="55" t="s">
        <v>169</v>
      </c>
      <c r="N72" s="56">
        <v>63271</v>
      </c>
      <c r="O72" s="56">
        <v>77000</v>
      </c>
      <c r="P72" s="59" t="s">
        <v>170</v>
      </c>
      <c r="Q72" s="56">
        <v>63268</v>
      </c>
      <c r="R72" s="57"/>
      <c r="S72" s="57"/>
    </row>
    <row r="73" spans="1:19" ht="15.75" thickBot="1" x14ac:dyDescent="0.3">
      <c r="A73" s="80"/>
      <c r="B73" s="53">
        <v>1190</v>
      </c>
      <c r="C73" s="54"/>
      <c r="D73" s="59" t="s">
        <v>168</v>
      </c>
      <c r="E73" s="46"/>
      <c r="F73" s="73"/>
      <c r="G73" s="44"/>
      <c r="H73" s="53">
        <v>1125</v>
      </c>
      <c r="I73" s="54"/>
      <c r="J73" s="59" t="s">
        <v>80</v>
      </c>
      <c r="K73" s="46"/>
      <c r="L73" s="73"/>
      <c r="M73" s="43"/>
      <c r="N73" s="43"/>
      <c r="O73" s="43"/>
      <c r="P73" s="43"/>
      <c r="Q73" s="43"/>
      <c r="R73" s="43"/>
      <c r="S73" s="43"/>
    </row>
    <row r="74" spans="1:19" ht="15.75" thickBot="1" x14ac:dyDescent="0.3">
      <c r="A74" s="81"/>
      <c r="B74" s="62">
        <v>4125</v>
      </c>
      <c r="C74" s="54"/>
      <c r="D74" s="59" t="s">
        <v>171</v>
      </c>
      <c r="E74" s="59" t="s">
        <v>172</v>
      </c>
      <c r="F74" s="74"/>
      <c r="G74" s="44"/>
      <c r="H74" s="62">
        <v>3975</v>
      </c>
      <c r="I74" s="54"/>
      <c r="J74" s="59" t="s">
        <v>85</v>
      </c>
      <c r="K74" s="59" t="s">
        <v>143</v>
      </c>
      <c r="L74" s="74"/>
      <c r="M74" s="48"/>
      <c r="N74" s="43"/>
      <c r="O74" s="43"/>
      <c r="P74" s="43"/>
      <c r="Q74" s="43"/>
      <c r="R74" s="43"/>
      <c r="S74" s="43"/>
    </row>
    <row r="75" spans="1:19" ht="15.75" thickBot="1" x14ac:dyDescent="0.3">
      <c r="A75" s="78"/>
      <c r="B75" s="46"/>
      <c r="C75" s="46"/>
      <c r="D75" s="46"/>
      <c r="E75" s="46"/>
      <c r="F75" s="84"/>
      <c r="G75" s="44"/>
      <c r="H75" s="46"/>
      <c r="I75" s="46"/>
      <c r="J75" s="46"/>
      <c r="K75" s="46"/>
      <c r="L75" s="84"/>
      <c r="M75" s="46"/>
      <c r="N75" s="48"/>
      <c r="O75" s="48"/>
      <c r="P75" s="43"/>
      <c r="Q75" s="48"/>
      <c r="R75" s="48"/>
      <c r="S75" s="48"/>
    </row>
    <row r="76" spans="1:19" ht="15.75" thickBot="1" x14ac:dyDescent="0.3">
      <c r="A76" s="79">
        <v>15</v>
      </c>
      <c r="B76" s="53">
        <v>1581</v>
      </c>
      <c r="C76" s="54"/>
      <c r="D76" s="46"/>
      <c r="E76" s="46"/>
      <c r="F76" s="72" t="s">
        <v>32</v>
      </c>
      <c r="G76" s="44"/>
      <c r="H76" s="53">
        <v>2008</v>
      </c>
      <c r="I76" s="54"/>
      <c r="J76" s="46"/>
      <c r="K76" s="46"/>
      <c r="L76" s="72" t="s">
        <v>33</v>
      </c>
      <c r="M76" s="51" t="s">
        <v>11</v>
      </c>
      <c r="N76" s="46"/>
      <c r="O76" s="46"/>
      <c r="P76" s="46"/>
      <c r="Q76" s="46"/>
      <c r="R76" s="46"/>
      <c r="S76" s="46"/>
    </row>
    <row r="77" spans="1:19" ht="15.75" thickBot="1" x14ac:dyDescent="0.3">
      <c r="A77" s="80"/>
      <c r="B77" s="53">
        <v>1429</v>
      </c>
      <c r="C77" s="58">
        <v>1428</v>
      </c>
      <c r="D77" s="59" t="s">
        <v>173</v>
      </c>
      <c r="E77" s="46"/>
      <c r="F77" s="73"/>
      <c r="G77" s="44"/>
      <c r="H77" s="53">
        <v>1838</v>
      </c>
      <c r="I77" s="58">
        <v>1838</v>
      </c>
      <c r="J77" s="59" t="s">
        <v>174</v>
      </c>
      <c r="K77" s="46"/>
      <c r="L77" s="73"/>
      <c r="M77" s="55" t="s">
        <v>175</v>
      </c>
      <c r="N77" s="56">
        <v>62861</v>
      </c>
      <c r="O77" s="56">
        <v>64500</v>
      </c>
      <c r="P77" s="59" t="s">
        <v>176</v>
      </c>
      <c r="Q77" s="56">
        <v>62858</v>
      </c>
      <c r="R77" s="57"/>
      <c r="S77" s="57"/>
    </row>
    <row r="78" spans="1:19" ht="15.75" thickBot="1" x14ac:dyDescent="0.3">
      <c r="A78" s="80"/>
      <c r="B78" s="53">
        <v>1275</v>
      </c>
      <c r="C78" s="54"/>
      <c r="D78" s="59" t="s">
        <v>177</v>
      </c>
      <c r="E78" s="46"/>
      <c r="F78" s="73"/>
      <c r="G78" s="44"/>
      <c r="H78" s="53">
        <v>1669</v>
      </c>
      <c r="I78" s="54"/>
      <c r="J78" s="59" t="s">
        <v>178</v>
      </c>
      <c r="K78" s="46"/>
      <c r="L78" s="73"/>
      <c r="M78" s="43"/>
      <c r="N78" s="43"/>
      <c r="O78" s="43"/>
      <c r="P78" s="43"/>
      <c r="Q78" s="43"/>
      <c r="R78" s="43"/>
      <c r="S78" s="43"/>
    </row>
    <row r="79" spans="1:19" ht="15.75" thickBot="1" x14ac:dyDescent="0.3">
      <c r="A79" s="81"/>
      <c r="B79" s="62">
        <v>4285</v>
      </c>
      <c r="C79" s="54"/>
      <c r="D79" s="59" t="s">
        <v>179</v>
      </c>
      <c r="E79" s="59" t="s">
        <v>180</v>
      </c>
      <c r="F79" s="74"/>
      <c r="G79" s="44"/>
      <c r="H79" s="62">
        <v>5515</v>
      </c>
      <c r="I79" s="54"/>
      <c r="J79" s="59" t="s">
        <v>181</v>
      </c>
      <c r="K79" s="59" t="s">
        <v>182</v>
      </c>
      <c r="L79" s="74"/>
      <c r="M79" s="48"/>
      <c r="N79" s="43"/>
      <c r="O79" s="43"/>
      <c r="P79" s="43"/>
      <c r="Q79" s="43"/>
      <c r="R79" s="43"/>
      <c r="S79" s="43"/>
    </row>
    <row r="80" spans="1:19" ht="15.75" thickBot="1" x14ac:dyDescent="0.3">
      <c r="A80" s="78"/>
      <c r="B80" s="46"/>
      <c r="C80" s="46"/>
      <c r="D80" s="46"/>
      <c r="E80" s="46"/>
      <c r="F80" s="84"/>
      <c r="G80" s="44"/>
      <c r="H80" s="46"/>
      <c r="I80" s="46"/>
      <c r="J80" s="46"/>
      <c r="K80" s="46"/>
      <c r="L80" s="84"/>
      <c r="M80" s="46"/>
      <c r="N80" s="48"/>
      <c r="O80" s="48"/>
      <c r="P80" s="43"/>
      <c r="Q80" s="48"/>
      <c r="R80" s="48"/>
      <c r="S80" s="48"/>
    </row>
    <row r="81" spans="1:19" ht="15.75" thickBot="1" x14ac:dyDescent="0.3">
      <c r="A81" s="79">
        <v>16</v>
      </c>
      <c r="B81" s="59" t="s">
        <v>183</v>
      </c>
      <c r="C81" s="54"/>
      <c r="D81" s="46"/>
      <c r="E81" s="46"/>
      <c r="F81" s="72" t="s">
        <v>33</v>
      </c>
      <c r="G81" s="44"/>
      <c r="H81" s="53">
        <v>2024</v>
      </c>
      <c r="I81" s="54"/>
      <c r="J81" s="46"/>
      <c r="K81" s="46"/>
      <c r="L81" s="72" t="s">
        <v>34</v>
      </c>
      <c r="M81" s="51" t="s">
        <v>11</v>
      </c>
      <c r="N81" s="46"/>
      <c r="O81" s="46"/>
      <c r="P81" s="46"/>
      <c r="Q81" s="46"/>
      <c r="R81" s="46"/>
      <c r="S81" s="46"/>
    </row>
    <row r="82" spans="1:19" ht="15.75" thickBot="1" x14ac:dyDescent="0.3">
      <c r="A82" s="80"/>
      <c r="B82" s="59" t="s">
        <v>184</v>
      </c>
      <c r="C82" s="63" t="s">
        <v>184</v>
      </c>
      <c r="D82" s="59" t="s">
        <v>185</v>
      </c>
      <c r="E82" s="46"/>
      <c r="F82" s="73"/>
      <c r="G82" s="44"/>
      <c r="H82" s="53">
        <v>1865</v>
      </c>
      <c r="I82" s="58">
        <v>1865</v>
      </c>
      <c r="J82" s="59" t="s">
        <v>186</v>
      </c>
      <c r="K82" s="46"/>
      <c r="L82" s="73"/>
      <c r="M82" s="64">
        <v>-1066</v>
      </c>
      <c r="N82" s="56">
        <v>61795</v>
      </c>
      <c r="O82" s="56">
        <v>48200</v>
      </c>
      <c r="P82" s="59" t="s">
        <v>187</v>
      </c>
      <c r="Q82" s="56">
        <v>61791</v>
      </c>
      <c r="R82" s="57"/>
      <c r="S82" s="57"/>
    </row>
    <row r="83" spans="1:19" ht="15.75" thickBot="1" x14ac:dyDescent="0.3">
      <c r="A83" s="80"/>
      <c r="B83" s="59" t="s">
        <v>132</v>
      </c>
      <c r="C83" s="54"/>
      <c r="D83" s="59" t="s">
        <v>188</v>
      </c>
      <c r="E83" s="46"/>
      <c r="F83" s="73"/>
      <c r="G83" s="44"/>
      <c r="H83" s="53">
        <v>1705</v>
      </c>
      <c r="I83" s="54"/>
      <c r="J83" s="59" t="s">
        <v>150</v>
      </c>
      <c r="K83" s="46"/>
      <c r="L83" s="73"/>
      <c r="M83" s="43"/>
      <c r="N83" s="43"/>
      <c r="O83" s="43"/>
      <c r="P83" s="43"/>
      <c r="Q83" s="43"/>
      <c r="R83" s="43"/>
      <c r="S83" s="43"/>
    </row>
    <row r="84" spans="1:19" ht="15.75" thickBot="1" x14ac:dyDescent="0.3">
      <c r="A84" s="81"/>
      <c r="B84" s="62">
        <v>2395</v>
      </c>
      <c r="C84" s="54"/>
      <c r="D84" s="59" t="s">
        <v>189</v>
      </c>
      <c r="E84" s="59" t="s">
        <v>190</v>
      </c>
      <c r="F84" s="74"/>
      <c r="G84" s="44"/>
      <c r="H84" s="62">
        <v>5594</v>
      </c>
      <c r="I84" s="54"/>
      <c r="J84" s="59" t="s">
        <v>191</v>
      </c>
      <c r="K84" s="59" t="s">
        <v>192</v>
      </c>
      <c r="L84" s="74"/>
      <c r="M84" s="48"/>
      <c r="N84" s="43"/>
      <c r="O84" s="43"/>
      <c r="P84" s="43"/>
      <c r="Q84" s="43"/>
      <c r="R84" s="43"/>
      <c r="S84" s="43"/>
    </row>
    <row r="85" spans="1:19" ht="15.75" thickBot="1" x14ac:dyDescent="0.3">
      <c r="A85" s="78"/>
      <c r="B85" s="46"/>
      <c r="C85" s="46"/>
      <c r="D85" s="46"/>
      <c r="E85" s="46"/>
      <c r="F85" s="84"/>
      <c r="G85" s="44"/>
      <c r="H85" s="46"/>
      <c r="I85" s="46"/>
      <c r="J85" s="46"/>
      <c r="K85" s="46"/>
      <c r="L85" s="84"/>
      <c r="M85" s="46"/>
      <c r="N85" s="48"/>
      <c r="O85" s="48"/>
      <c r="P85" s="43"/>
      <c r="Q85" s="48"/>
      <c r="R85" s="48"/>
      <c r="S85" s="48"/>
    </row>
    <row r="86" spans="1:19" ht="15.75" thickBot="1" x14ac:dyDescent="0.3">
      <c r="A86" s="79">
        <v>17</v>
      </c>
      <c r="B86" s="53">
        <v>1345</v>
      </c>
      <c r="C86" s="54"/>
      <c r="D86" s="46"/>
      <c r="E86" s="46"/>
      <c r="F86" s="72" t="s">
        <v>34</v>
      </c>
      <c r="G86" s="44"/>
      <c r="H86" s="53">
        <v>2110</v>
      </c>
      <c r="I86" s="54"/>
      <c r="J86" s="46"/>
      <c r="K86" s="46"/>
      <c r="L86" s="72" t="s">
        <v>37</v>
      </c>
      <c r="M86" s="51" t="s">
        <v>11</v>
      </c>
      <c r="N86" s="46"/>
      <c r="O86" s="46"/>
      <c r="P86" s="46"/>
      <c r="Q86" s="46"/>
      <c r="R86" s="46"/>
      <c r="S86" s="46"/>
    </row>
    <row r="87" spans="1:19" ht="15.75" thickBot="1" x14ac:dyDescent="0.3">
      <c r="A87" s="80"/>
      <c r="B87" s="53">
        <v>1208</v>
      </c>
      <c r="C87" s="58">
        <v>1208</v>
      </c>
      <c r="D87" s="59" t="s">
        <v>99</v>
      </c>
      <c r="E87" s="46"/>
      <c r="F87" s="73"/>
      <c r="G87" s="44"/>
      <c r="H87" s="53">
        <v>1930</v>
      </c>
      <c r="I87" s="58">
        <v>1930</v>
      </c>
      <c r="J87" s="59" t="s">
        <v>48</v>
      </c>
      <c r="K87" s="46"/>
      <c r="L87" s="73"/>
      <c r="M87" s="55" t="s">
        <v>193</v>
      </c>
      <c r="N87" s="56">
        <v>61073</v>
      </c>
      <c r="O87" s="56">
        <v>63300</v>
      </c>
      <c r="P87" s="59" t="s">
        <v>194</v>
      </c>
      <c r="Q87" s="56">
        <v>61069</v>
      </c>
      <c r="R87" s="57"/>
      <c r="S87" s="57"/>
    </row>
    <row r="88" spans="1:19" ht="15.75" thickBot="1" x14ac:dyDescent="0.3">
      <c r="A88" s="80"/>
      <c r="B88" s="53">
        <v>1072</v>
      </c>
      <c r="C88" s="54"/>
      <c r="D88" s="59" t="s">
        <v>195</v>
      </c>
      <c r="E88" s="46"/>
      <c r="F88" s="73"/>
      <c r="G88" s="44"/>
      <c r="H88" s="53">
        <v>1750</v>
      </c>
      <c r="I88" s="54"/>
      <c r="J88" s="59" t="s">
        <v>48</v>
      </c>
      <c r="K88" s="46"/>
      <c r="L88" s="73"/>
      <c r="M88" s="43"/>
      <c r="N88" s="43"/>
      <c r="O88" s="43"/>
      <c r="P88" s="43"/>
      <c r="Q88" s="43"/>
      <c r="R88" s="43"/>
      <c r="S88" s="43"/>
    </row>
    <row r="89" spans="1:19" ht="15.75" thickBot="1" x14ac:dyDescent="0.3">
      <c r="A89" s="81"/>
      <c r="B89" s="62">
        <v>3625</v>
      </c>
      <c r="C89" s="54"/>
      <c r="D89" s="59" t="s">
        <v>196</v>
      </c>
      <c r="E89" s="59" t="s">
        <v>197</v>
      </c>
      <c r="F89" s="74"/>
      <c r="G89" s="44"/>
      <c r="H89" s="62">
        <v>5790</v>
      </c>
      <c r="I89" s="54"/>
      <c r="J89" s="59" t="s">
        <v>198</v>
      </c>
      <c r="K89" s="59" t="s">
        <v>199</v>
      </c>
      <c r="L89" s="74"/>
      <c r="M89" s="48"/>
      <c r="N89" s="43"/>
      <c r="O89" s="43"/>
      <c r="P89" s="43"/>
      <c r="Q89" s="43"/>
      <c r="R89" s="43"/>
      <c r="S89" s="43"/>
    </row>
    <row r="90" spans="1:19" ht="15.75" thickBot="1" x14ac:dyDescent="0.3">
      <c r="A90" s="78"/>
      <c r="B90" s="46"/>
      <c r="C90" s="46"/>
      <c r="D90" s="46"/>
      <c r="E90" s="46"/>
      <c r="F90" s="84"/>
      <c r="G90" s="44"/>
      <c r="H90" s="46"/>
      <c r="I90" s="46"/>
      <c r="J90" s="46"/>
      <c r="K90" s="46"/>
      <c r="L90" s="84"/>
      <c r="M90" s="46"/>
      <c r="N90" s="48"/>
      <c r="O90" s="48"/>
      <c r="P90" s="43"/>
      <c r="Q90" s="48"/>
      <c r="R90" s="48"/>
      <c r="S90" s="48"/>
    </row>
    <row r="91" spans="1:19" ht="15.75" thickBot="1" x14ac:dyDescent="0.3">
      <c r="A91" s="79">
        <v>18</v>
      </c>
      <c r="B91" s="53">
        <v>1675</v>
      </c>
      <c r="C91" s="54"/>
      <c r="D91" s="46"/>
      <c r="E91" s="46"/>
      <c r="F91" s="72" t="s">
        <v>37</v>
      </c>
      <c r="G91" s="44"/>
      <c r="H91" s="53">
        <v>1674</v>
      </c>
      <c r="I91" s="54"/>
      <c r="J91" s="46"/>
      <c r="K91" s="46"/>
      <c r="L91" s="72" t="s">
        <v>35</v>
      </c>
      <c r="M91" s="51" t="s">
        <v>11</v>
      </c>
      <c r="N91" s="46"/>
      <c r="O91" s="46"/>
      <c r="P91" s="46"/>
      <c r="Q91" s="46"/>
      <c r="R91" s="46"/>
      <c r="S91" s="46"/>
    </row>
    <row r="92" spans="1:19" ht="15.75" thickBot="1" x14ac:dyDescent="0.3">
      <c r="A92" s="80"/>
      <c r="B92" s="53">
        <v>1532</v>
      </c>
      <c r="C92" s="58">
        <v>1532</v>
      </c>
      <c r="D92" s="59" t="s">
        <v>200</v>
      </c>
      <c r="E92" s="46"/>
      <c r="F92" s="73"/>
      <c r="G92" s="44"/>
      <c r="H92" s="53">
        <v>1505</v>
      </c>
      <c r="I92" s="58">
        <v>1506</v>
      </c>
      <c r="J92" s="59" t="s">
        <v>178</v>
      </c>
      <c r="K92" s="46"/>
      <c r="L92" s="73"/>
      <c r="M92" s="55" t="s">
        <v>122</v>
      </c>
      <c r="N92" s="56">
        <v>61099</v>
      </c>
      <c r="O92" s="56">
        <v>62100</v>
      </c>
      <c r="P92" s="59" t="s">
        <v>194</v>
      </c>
      <c r="Q92" s="56">
        <v>61095</v>
      </c>
      <c r="R92" s="57"/>
      <c r="S92" s="57"/>
    </row>
    <row r="93" spans="1:19" ht="15.75" thickBot="1" x14ac:dyDescent="0.3">
      <c r="A93" s="80"/>
      <c r="B93" s="53">
        <v>1389</v>
      </c>
      <c r="C93" s="54"/>
      <c r="D93" s="59" t="s">
        <v>200</v>
      </c>
      <c r="E93" s="46"/>
      <c r="F93" s="73"/>
      <c r="G93" s="44"/>
      <c r="H93" s="53">
        <v>1339</v>
      </c>
      <c r="I93" s="54"/>
      <c r="J93" s="59" t="s">
        <v>201</v>
      </c>
      <c r="K93" s="46"/>
      <c r="L93" s="73"/>
      <c r="M93" s="43"/>
      <c r="N93" s="43"/>
      <c r="O93" s="43"/>
      <c r="P93" s="43"/>
      <c r="Q93" s="43"/>
      <c r="R93" s="43"/>
      <c r="S93" s="43"/>
    </row>
    <row r="94" spans="1:19" ht="15.75" thickBot="1" x14ac:dyDescent="0.3">
      <c r="A94" s="81"/>
      <c r="B94" s="62">
        <v>4596</v>
      </c>
      <c r="C94" s="54"/>
      <c r="D94" s="59" t="s">
        <v>202</v>
      </c>
      <c r="E94" s="59" t="s">
        <v>203</v>
      </c>
      <c r="F94" s="74"/>
      <c r="G94" s="44"/>
      <c r="H94" s="62">
        <v>4518</v>
      </c>
      <c r="I94" s="54"/>
      <c r="J94" s="59" t="s">
        <v>204</v>
      </c>
      <c r="K94" s="59" t="s">
        <v>205</v>
      </c>
      <c r="L94" s="74"/>
      <c r="M94" s="48"/>
      <c r="N94" s="43"/>
      <c r="O94" s="43"/>
      <c r="P94" s="43"/>
      <c r="Q94" s="43"/>
      <c r="R94" s="43"/>
      <c r="S94" s="43"/>
    </row>
    <row r="95" spans="1:19" ht="15.75" thickBot="1" x14ac:dyDescent="0.3">
      <c r="A95" s="78"/>
      <c r="B95" s="46"/>
      <c r="C95" s="46"/>
      <c r="D95" s="46"/>
      <c r="E95" s="46"/>
      <c r="F95" s="84"/>
      <c r="G95" s="44"/>
      <c r="H95" s="46"/>
      <c r="I95" s="46"/>
      <c r="J95" s="46"/>
      <c r="K95" s="46"/>
      <c r="L95" s="84"/>
      <c r="M95" s="46"/>
      <c r="N95" s="48"/>
      <c r="O95" s="48"/>
      <c r="P95" s="43"/>
      <c r="Q95" s="48"/>
      <c r="R95" s="48"/>
      <c r="S95" s="48"/>
    </row>
    <row r="96" spans="1:19" ht="15.75" thickBot="1" x14ac:dyDescent="0.3">
      <c r="A96" s="79">
        <v>19</v>
      </c>
      <c r="B96" s="53">
        <v>1818</v>
      </c>
      <c r="C96" s="54"/>
      <c r="D96" s="46"/>
      <c r="E96" s="46"/>
      <c r="F96" s="72" t="s">
        <v>35</v>
      </c>
      <c r="G96" s="44"/>
      <c r="H96" s="53">
        <v>1649</v>
      </c>
      <c r="I96" s="54"/>
      <c r="J96" s="46"/>
      <c r="K96" s="46"/>
      <c r="L96" s="72" t="s">
        <v>36</v>
      </c>
      <c r="M96" s="51" t="s">
        <v>11</v>
      </c>
      <c r="N96" s="46"/>
      <c r="O96" s="46"/>
      <c r="P96" s="46"/>
      <c r="Q96" s="46"/>
      <c r="R96" s="46"/>
      <c r="S96" s="46"/>
    </row>
    <row r="97" spans="1:19" ht="15.75" thickBot="1" x14ac:dyDescent="0.3">
      <c r="A97" s="80"/>
      <c r="B97" s="53">
        <v>1646</v>
      </c>
      <c r="C97" s="58">
        <v>1646</v>
      </c>
      <c r="D97" s="59" t="s">
        <v>206</v>
      </c>
      <c r="E97" s="46"/>
      <c r="F97" s="73"/>
      <c r="G97" s="44"/>
      <c r="H97" s="53">
        <v>1499</v>
      </c>
      <c r="I97" s="58">
        <v>1499</v>
      </c>
      <c r="J97" s="59" t="s">
        <v>207</v>
      </c>
      <c r="K97" s="46"/>
      <c r="L97" s="73"/>
      <c r="M97" s="55" t="s">
        <v>208</v>
      </c>
      <c r="N97" s="56">
        <v>61247</v>
      </c>
      <c r="O97" s="56">
        <v>64500</v>
      </c>
      <c r="P97" s="59" t="s">
        <v>176</v>
      </c>
      <c r="Q97" s="56">
        <v>61242</v>
      </c>
      <c r="R97" s="57"/>
      <c r="S97" s="57"/>
    </row>
    <row r="98" spans="1:19" ht="15.75" thickBot="1" x14ac:dyDescent="0.3">
      <c r="A98" s="80"/>
      <c r="B98" s="53">
        <v>1474</v>
      </c>
      <c r="C98" s="54"/>
      <c r="D98" s="59" t="s">
        <v>206</v>
      </c>
      <c r="E98" s="46"/>
      <c r="F98" s="73"/>
      <c r="G98" s="44"/>
      <c r="H98" s="53">
        <v>1348</v>
      </c>
      <c r="I98" s="54"/>
      <c r="J98" s="59" t="s">
        <v>209</v>
      </c>
      <c r="K98" s="46"/>
      <c r="L98" s="73"/>
      <c r="M98" s="43"/>
      <c r="N98" s="43"/>
      <c r="O98" s="43"/>
      <c r="P98" s="43"/>
      <c r="Q98" s="43"/>
      <c r="R98" s="43"/>
      <c r="S98" s="43"/>
    </row>
    <row r="99" spans="1:19" ht="15.75" thickBot="1" x14ac:dyDescent="0.3">
      <c r="A99" s="81"/>
      <c r="B99" s="62">
        <v>4938</v>
      </c>
      <c r="C99" s="54"/>
      <c r="D99" s="59" t="s">
        <v>210</v>
      </c>
      <c r="E99" s="59" t="s">
        <v>211</v>
      </c>
      <c r="F99" s="74"/>
      <c r="G99" s="44"/>
      <c r="H99" s="62">
        <v>4496</v>
      </c>
      <c r="I99" s="54"/>
      <c r="J99" s="59" t="s">
        <v>212</v>
      </c>
      <c r="K99" s="59" t="s">
        <v>213</v>
      </c>
      <c r="L99" s="74"/>
      <c r="M99" s="48"/>
      <c r="N99" s="43"/>
      <c r="O99" s="43"/>
      <c r="P99" s="43"/>
      <c r="Q99" s="43"/>
      <c r="R99" s="43"/>
      <c r="S99" s="43"/>
    </row>
    <row r="100" spans="1:19" ht="15.75" thickBot="1" x14ac:dyDescent="0.3">
      <c r="A100" s="78"/>
      <c r="B100" s="46"/>
      <c r="C100" s="46"/>
      <c r="D100" s="46"/>
      <c r="E100" s="46"/>
      <c r="F100" s="84"/>
      <c r="G100" s="44"/>
      <c r="H100" s="46"/>
      <c r="I100" s="46"/>
      <c r="J100" s="46"/>
      <c r="K100" s="46"/>
      <c r="L100" s="84"/>
      <c r="M100" s="46"/>
      <c r="N100" s="48"/>
      <c r="O100" s="48"/>
      <c r="P100" s="43"/>
      <c r="Q100" s="48"/>
      <c r="R100" s="48"/>
      <c r="S100" s="48"/>
    </row>
    <row r="101" spans="1:19" ht="15.75" thickBot="1" x14ac:dyDescent="0.3">
      <c r="A101" s="79">
        <v>20</v>
      </c>
      <c r="B101" s="53">
        <v>1585</v>
      </c>
      <c r="C101" s="54"/>
      <c r="D101" s="46"/>
      <c r="E101" s="46"/>
      <c r="F101" s="72" t="s">
        <v>36</v>
      </c>
      <c r="G101" s="44"/>
      <c r="H101" s="53">
        <v>1617</v>
      </c>
      <c r="I101" s="54"/>
      <c r="J101" s="46"/>
      <c r="K101" s="46"/>
      <c r="L101" s="72" t="s">
        <v>214</v>
      </c>
      <c r="M101" s="51" t="s">
        <v>11</v>
      </c>
      <c r="N101" s="46"/>
      <c r="O101" s="46"/>
      <c r="P101" s="46"/>
      <c r="Q101" s="46"/>
      <c r="R101" s="46"/>
      <c r="S101" s="46"/>
    </row>
    <row r="102" spans="1:19" ht="15.75" thickBot="1" x14ac:dyDescent="0.3">
      <c r="A102" s="80"/>
      <c r="B102" s="53">
        <v>1519</v>
      </c>
      <c r="C102" s="58">
        <v>1520</v>
      </c>
      <c r="D102" s="59" t="s">
        <v>215</v>
      </c>
      <c r="E102" s="46"/>
      <c r="F102" s="73"/>
      <c r="G102" s="44"/>
      <c r="H102" s="53">
        <v>1550</v>
      </c>
      <c r="I102" s="58">
        <v>1550</v>
      </c>
      <c r="J102" s="59" t="s">
        <v>216</v>
      </c>
      <c r="K102" s="46"/>
      <c r="L102" s="73"/>
      <c r="M102" s="55" t="s">
        <v>217</v>
      </c>
      <c r="N102" s="56">
        <v>61216</v>
      </c>
      <c r="O102" s="56">
        <v>26300</v>
      </c>
      <c r="P102" s="59" t="s">
        <v>218</v>
      </c>
      <c r="Q102" s="56">
        <v>61211</v>
      </c>
      <c r="R102" s="57"/>
      <c r="S102" s="57"/>
    </row>
    <row r="103" spans="1:19" ht="15.75" thickBot="1" x14ac:dyDescent="0.3">
      <c r="A103" s="80"/>
      <c r="B103" s="53">
        <v>1455</v>
      </c>
      <c r="C103" s="54"/>
      <c r="D103" s="59" t="s">
        <v>219</v>
      </c>
      <c r="E103" s="46"/>
      <c r="F103" s="73"/>
      <c r="G103" s="44"/>
      <c r="H103" s="53">
        <v>1484</v>
      </c>
      <c r="I103" s="54"/>
      <c r="J103" s="59" t="s">
        <v>215</v>
      </c>
      <c r="K103" s="46"/>
      <c r="L103" s="73"/>
      <c r="M103" s="85" t="s">
        <v>220</v>
      </c>
      <c r="N103" s="86">
        <v>61211</v>
      </c>
      <c r="O103" s="46"/>
      <c r="P103" s="85" t="s">
        <v>220</v>
      </c>
      <c r="Q103" s="86">
        <v>61211</v>
      </c>
      <c r="R103" s="43"/>
      <c r="S103" s="43"/>
    </row>
    <row r="104" spans="1:19" ht="15.75" thickBot="1" x14ac:dyDescent="0.3">
      <c r="A104" s="81"/>
      <c r="B104" s="62">
        <v>4559</v>
      </c>
      <c r="C104" s="54"/>
      <c r="D104" s="59" t="s">
        <v>221</v>
      </c>
      <c r="E104" s="59" t="s">
        <v>222</v>
      </c>
      <c r="F104" s="74"/>
      <c r="G104" s="44"/>
      <c r="H104" s="62">
        <v>4651</v>
      </c>
      <c r="I104" s="54"/>
      <c r="J104" s="59" t="s">
        <v>223</v>
      </c>
      <c r="K104" s="59" t="s">
        <v>224</v>
      </c>
      <c r="L104" s="74"/>
      <c r="M104" s="87" t="s">
        <v>225</v>
      </c>
      <c r="N104" s="88" t="s">
        <v>226</v>
      </c>
      <c r="O104" s="46"/>
      <c r="P104" s="87" t="s">
        <v>225</v>
      </c>
      <c r="Q104" s="88" t="s">
        <v>227</v>
      </c>
      <c r="R104" s="43"/>
      <c r="S104" s="43"/>
    </row>
    <row r="105" spans="1:19" ht="15.75" thickBot="1" x14ac:dyDescent="0.3">
      <c r="A105" s="75"/>
      <c r="B105" s="48"/>
      <c r="C105" s="89">
        <v>28643</v>
      </c>
      <c r="D105" s="43"/>
      <c r="E105" s="90" t="s">
        <v>228</v>
      </c>
      <c r="F105" s="76"/>
      <c r="G105" s="43"/>
      <c r="H105" s="43"/>
      <c r="I105" s="60">
        <v>28638</v>
      </c>
      <c r="J105" s="43"/>
      <c r="K105" s="61" t="s">
        <v>229</v>
      </c>
      <c r="L105" s="75"/>
      <c r="M105" s="43"/>
      <c r="N105" s="43"/>
      <c r="O105" s="43"/>
      <c r="P105" s="43"/>
      <c r="Q105" s="43"/>
      <c r="R105" s="43"/>
      <c r="S105" s="43"/>
    </row>
    <row r="106" spans="1:19" ht="30.75" thickBot="1" x14ac:dyDescent="0.3">
      <c r="A106" s="84"/>
      <c r="B106" s="46"/>
      <c r="C106" s="46"/>
      <c r="D106" s="46"/>
      <c r="E106" s="46"/>
      <c r="F106" s="84"/>
      <c r="G106" s="43"/>
      <c r="H106" s="43"/>
      <c r="I106" s="43"/>
      <c r="J106" s="43"/>
      <c r="K106" s="43"/>
      <c r="L106" s="75"/>
      <c r="M106" s="91" t="s">
        <v>230</v>
      </c>
      <c r="N106" s="90" t="s">
        <v>231</v>
      </c>
      <c r="O106" s="43"/>
      <c r="P106" s="43"/>
      <c r="Q106" s="43"/>
      <c r="R106" s="43"/>
      <c r="S106" s="43"/>
    </row>
    <row r="107" spans="1:19" ht="15.75" thickBot="1" x14ac:dyDescent="0.3">
      <c r="A107" s="78"/>
      <c r="B107" s="92" t="s">
        <v>232</v>
      </c>
      <c r="C107" s="93">
        <v>28643</v>
      </c>
      <c r="D107" s="46"/>
      <c r="E107" s="53">
        <v>531400</v>
      </c>
      <c r="F107" s="84" t="s">
        <v>233</v>
      </c>
      <c r="G107" s="43"/>
      <c r="H107" s="43"/>
      <c r="I107" s="43"/>
      <c r="J107" s="43"/>
      <c r="K107" s="43"/>
      <c r="L107" s="75"/>
      <c r="M107" s="46"/>
      <c r="N107" s="46"/>
      <c r="O107" s="43"/>
      <c r="P107" s="43"/>
      <c r="Q107" s="43"/>
      <c r="R107" s="43"/>
      <c r="S107" s="43"/>
    </row>
    <row r="108" spans="1:19" ht="15.75" thickBot="1" x14ac:dyDescent="0.3">
      <c r="A108" s="78"/>
      <c r="B108" s="47" t="s">
        <v>234</v>
      </c>
      <c r="C108" s="93">
        <v>28638</v>
      </c>
      <c r="D108" s="46"/>
      <c r="E108" s="53">
        <v>550500</v>
      </c>
      <c r="F108" s="84" t="s">
        <v>235</v>
      </c>
      <c r="G108" s="43"/>
      <c r="H108" s="43"/>
      <c r="I108" s="43"/>
      <c r="J108" s="43"/>
      <c r="K108" s="43"/>
      <c r="L108" s="82"/>
      <c r="M108" s="46"/>
      <c r="N108" s="53">
        <v>1081900</v>
      </c>
      <c r="O108" s="43"/>
      <c r="P108" s="43"/>
      <c r="Q108" s="43"/>
      <c r="R108" s="43"/>
      <c r="S108" s="43"/>
    </row>
    <row r="109" spans="1:19" ht="45.75" thickBot="1" x14ac:dyDescent="0.3">
      <c r="A109" s="78"/>
      <c r="B109" s="94" t="s">
        <v>236</v>
      </c>
      <c r="C109" s="94" t="s">
        <v>226</v>
      </c>
      <c r="D109" s="46"/>
      <c r="E109" s="53">
        <v>1081900</v>
      </c>
      <c r="F109" s="84"/>
      <c r="G109" s="43"/>
      <c r="H109" s="43"/>
      <c r="I109" s="43"/>
      <c r="J109" s="43"/>
      <c r="K109" s="43"/>
      <c r="L109" s="82"/>
      <c r="M109" s="46"/>
      <c r="N109" s="95" t="s">
        <v>237</v>
      </c>
      <c r="O109" s="43"/>
      <c r="P109" s="43"/>
      <c r="Q109" s="43"/>
      <c r="R109" s="43"/>
      <c r="S109" s="43"/>
    </row>
    <row r="110" spans="1:19" ht="15.75" thickBot="1" x14ac:dyDescent="0.3">
      <c r="A110" s="75"/>
      <c r="B110" s="43"/>
      <c r="C110" s="46"/>
      <c r="D110" s="46"/>
      <c r="E110" s="96">
        <v>0</v>
      </c>
      <c r="F110" s="97"/>
      <c r="G110" s="43"/>
      <c r="H110" s="43"/>
      <c r="I110" s="43"/>
      <c r="J110" s="43"/>
      <c r="K110" s="43"/>
      <c r="L110" s="75"/>
      <c r="M110" s="43"/>
      <c r="N110" s="43"/>
      <c r="O110" s="43"/>
      <c r="P110" s="43"/>
      <c r="Q110" s="43"/>
      <c r="R110" s="43"/>
      <c r="S110" s="43"/>
    </row>
    <row r="111" spans="1:19" ht="15.75" thickBot="1" x14ac:dyDescent="0.3">
      <c r="A111" s="75"/>
      <c r="B111" s="46"/>
      <c r="C111" s="46"/>
      <c r="D111" s="46"/>
      <c r="E111" s="43"/>
      <c r="F111" s="75"/>
      <c r="G111" s="43"/>
      <c r="H111" s="43"/>
      <c r="I111" s="43"/>
      <c r="J111" s="43"/>
      <c r="K111" s="43"/>
      <c r="L111" s="75"/>
      <c r="M111" s="43"/>
      <c r="N111" s="43"/>
      <c r="O111" s="43"/>
      <c r="P111" s="43"/>
      <c r="Q111" s="43"/>
      <c r="R111" s="43"/>
      <c r="S111" s="43"/>
    </row>
    <row r="112" spans="1:19" ht="15.75" thickBot="1" x14ac:dyDescent="0.3">
      <c r="A112" s="82"/>
      <c r="B112" s="46"/>
      <c r="C112" s="59">
        <v>12</v>
      </c>
      <c r="D112" s="46" t="s">
        <v>238</v>
      </c>
      <c r="E112" s="43"/>
      <c r="F112" s="75"/>
      <c r="G112" s="43"/>
      <c r="H112" s="43"/>
      <c r="I112" s="43"/>
      <c r="J112" s="43"/>
      <c r="K112" s="43"/>
      <c r="L112" s="75"/>
      <c r="M112" s="43"/>
      <c r="N112" s="43"/>
      <c r="O112" s="43"/>
      <c r="P112" s="43"/>
      <c r="Q112" s="43"/>
      <c r="R112" s="43"/>
      <c r="S112" s="43"/>
    </row>
    <row r="113" spans="1:19" ht="15.75" thickBot="1" x14ac:dyDescent="0.3">
      <c r="A113" s="82"/>
      <c r="B113" s="46"/>
      <c r="C113" s="59">
        <v>0</v>
      </c>
      <c r="D113" s="46"/>
      <c r="E113" s="43"/>
      <c r="F113" s="75"/>
      <c r="G113" s="43"/>
      <c r="H113" s="43"/>
      <c r="I113" s="43"/>
      <c r="J113" s="43"/>
      <c r="K113" s="43"/>
      <c r="L113" s="75"/>
      <c r="M113" s="43"/>
      <c r="N113" s="43"/>
      <c r="O113" s="43"/>
      <c r="P113" s="43"/>
      <c r="Q113" s="43"/>
      <c r="R113" s="43"/>
      <c r="S113" s="43"/>
    </row>
    <row r="114" spans="1:19" ht="15.75" thickBot="1" x14ac:dyDescent="0.3">
      <c r="A114" s="82"/>
      <c r="B114" s="46"/>
      <c r="C114" s="59">
        <v>0</v>
      </c>
      <c r="D114" s="46" t="s">
        <v>239</v>
      </c>
      <c r="E114" s="43"/>
      <c r="F114" s="75"/>
      <c r="G114" s="43"/>
      <c r="H114" s="43"/>
      <c r="I114" s="43"/>
      <c r="J114" s="43"/>
      <c r="K114" s="43"/>
      <c r="L114" s="75"/>
      <c r="M114" s="43"/>
      <c r="N114" s="43"/>
      <c r="O114" s="43"/>
      <c r="P114" s="43"/>
      <c r="Q114" s="43"/>
      <c r="R114" s="43"/>
      <c r="S114" s="43"/>
    </row>
  </sheetData>
  <mergeCells count="62">
    <mergeCell ref="E110:F110"/>
    <mergeCell ref="A96:A99"/>
    <mergeCell ref="F96:F99"/>
    <mergeCell ref="L96:L99"/>
    <mergeCell ref="A101:A104"/>
    <mergeCell ref="F101:F104"/>
    <mergeCell ref="L101:L104"/>
    <mergeCell ref="A86:A89"/>
    <mergeCell ref="F86:F89"/>
    <mergeCell ref="L86:L89"/>
    <mergeCell ref="A91:A94"/>
    <mergeCell ref="F91:F94"/>
    <mergeCell ref="L91:L94"/>
    <mergeCell ref="A76:A79"/>
    <mergeCell ref="F76:F79"/>
    <mergeCell ref="L76:L79"/>
    <mergeCell ref="A81:A84"/>
    <mergeCell ref="F81:F84"/>
    <mergeCell ref="L81:L84"/>
    <mergeCell ref="A66:A69"/>
    <mergeCell ref="F66:F69"/>
    <mergeCell ref="L66:L69"/>
    <mergeCell ref="A71:A74"/>
    <mergeCell ref="F71:F74"/>
    <mergeCell ref="L71:L74"/>
    <mergeCell ref="A56:A59"/>
    <mergeCell ref="F56:F59"/>
    <mergeCell ref="L56:L59"/>
    <mergeCell ref="A61:A64"/>
    <mergeCell ref="F61:F64"/>
    <mergeCell ref="L61:L64"/>
    <mergeCell ref="A46:A49"/>
    <mergeCell ref="F46:F49"/>
    <mergeCell ref="L46:L49"/>
    <mergeCell ref="A51:A54"/>
    <mergeCell ref="F51:F54"/>
    <mergeCell ref="L51:L54"/>
    <mergeCell ref="A36:A39"/>
    <mergeCell ref="F36:F39"/>
    <mergeCell ref="L36:L39"/>
    <mergeCell ref="A41:A44"/>
    <mergeCell ref="F41:F44"/>
    <mergeCell ref="L41:L44"/>
    <mergeCell ref="A26:A29"/>
    <mergeCell ref="F26:F29"/>
    <mergeCell ref="L26:L29"/>
    <mergeCell ref="A31:A34"/>
    <mergeCell ref="F31:F34"/>
    <mergeCell ref="L31:L34"/>
    <mergeCell ref="A16:A19"/>
    <mergeCell ref="F16:F19"/>
    <mergeCell ref="L16:L19"/>
    <mergeCell ref="A21:A24"/>
    <mergeCell ref="F21:F24"/>
    <mergeCell ref="L21:L24"/>
    <mergeCell ref="E1:J2"/>
    <mergeCell ref="A6:A9"/>
    <mergeCell ref="F6:F9"/>
    <mergeCell ref="L6:L9"/>
    <mergeCell ref="A11:A14"/>
    <mergeCell ref="F11:F14"/>
    <mergeCell ref="L11:L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MARLON</cp:lastModifiedBy>
  <dcterms:created xsi:type="dcterms:W3CDTF">2021-11-11T22:19:25Z</dcterms:created>
  <dcterms:modified xsi:type="dcterms:W3CDTF">2021-11-25T05:19:28Z</dcterms:modified>
</cp:coreProperties>
</file>